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P:\FIR\TFI POD 2024\TFI-POD 4Q 2024\Za objavu\"/>
    </mc:Choice>
  </mc:AlternateContent>
  <xr:revisionPtr revIDLastSave="0" documentId="13_ncr:1_{F5BE21AD-5D90-4C0F-AF4C-818E870D6F15}"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38640" windowHeight="212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Notes!$A$1:$I$33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109"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 r="J109" i="19" s="1"/>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<sst xmlns="http://schemas.openxmlformats.org/spreadsheetml/2006/main" count="538" uniqueCount="522">
  <si>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</si>
  <si>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</si>
  <si>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</si>
  <si>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</si>
  <si>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</si>
  <si>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</si>
  <si>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</si>
  <si>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</si>
  <si>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</si>
  <si>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</si>
  <si>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</si>
  <si>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</si>
  <si>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</si>
  <si>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</si>
  <si>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</si>
  <si>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</si>
  <si>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</si>
  <si>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</si>
  <si>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</si>
  <si>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</si>
  <si>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</si>
  <si>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</si>
  <si>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</si>
  <si>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</si>
  <si>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</si>
  <si>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</si>
  <si>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</si>
  <si>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</si>
  <si>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</si>
  <si>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</si>
  <si>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</si>
  <si>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</si>
  <si>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</si>
  <si>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</si>
  <si>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</si>
  <si>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</si>
  <si>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</si>
  <si>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</si>
  <si>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</si>
  <si>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</si>
  <si>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</si>
  <si>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</si>
  <si>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</si>
  <si>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</si>
  <si>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</si>
  <si>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</si>
  <si>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</si>
  <si>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</si>
  <si>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</si>
  <si>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</si>
  <si>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</si>
  <si>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</si>
  <si>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</si>
  <si>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</si>
  <si>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</si>
  <si>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</si>
  <si>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</si>
  <si>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</si>
  <si>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</si>
  <si>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</si>
  <si>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</si>
  <si>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</si>
  <si>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</si>
  <si>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</si>
  <si>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</si>
  <si>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</si>
  <si>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</si>
  <si>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</si>
  <si>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</si>
  <si>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</si>
  <si>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</si>
  <si>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</si>
  <si>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</si>
  <si>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</si>
  <si>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</si>
  <si>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</si>
  <si>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</si>
  <si>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</si>
  <si>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</si>
  <si>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</si>
  <si>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</si>
  <si>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</si>
  <si>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</si>
  <si>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</si>
  <si>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</si>
  <si>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</si>
  <si>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</si>
  <si>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</si>
  <si>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</si>
  <si>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</si>
  <si>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</si>
  <si>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</si>
  <si>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</si>
  <si>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</si>
  <si>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</si>
  <si>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</si>
  <si>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</si>
  <si>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</si>
  <si>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</si>
  <si>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</si>
  <si>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</si>
  <si>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</si>
  <si>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</si>
  <si>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</si>
  <si>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</si>
  <si>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</si>
  <si>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</si>
  <si>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</si>
  <si>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</si>
  <si>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</si>
  <si>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</si>
  <si>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</si>
  <si>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</si>
  <si>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</si>
  <si>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</si>
  <si>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</si>
  <si>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</si>
  <si>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</si>
  <si>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</si>
  <si>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</si>
  <si>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</si>
  <si>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</si>
  <si>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</si>
  <si>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</si>
  <si>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</si>
  <si>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</si>
  <si>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</si>
  <si>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</si>
  <si>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</si>
  <si>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</si>
  <si>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</si>
  <si>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</si>
  <si>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</si>
  <si>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</si>
  <si>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</si>
  <si>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</si>
  <si>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</si>
  <si>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</si>
  <si>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</si>
  <si>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</si>
  <si>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</si>
  <si>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</si>
  <si>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</si>
  <si>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</si>
  <si>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</si>
  <si>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</si>
  <si>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</si>
  <si>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</si>
  <si>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</si>
  <si>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</si>
  <si>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</si>
  <si>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</si>
  <si>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</si>
  <si>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</si>
  <si>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</si>
  <si>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</si>
  <si>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</si>
  <si>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</si>
  <si>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</si>
  <si>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</si>
  <si>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</si>
  <si>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</si>
  <si>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</si>
  <si>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</si>
  <si>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</si>
  <si>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</si>
  <si>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</si>
  <si>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</si>
  <si>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</si>
  <si>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</si>
  <si>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</si>
  <si>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</si>
  <si>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</si>
  <si>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</si>
  <si>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</si>
  <si>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</si>
  <si>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</si>
  <si>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</si>
  <si>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</si>
  <si>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</si>
  <si>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</si>
  <si>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</si>
  <si>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</si>
  <si>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</si>
  <si>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</si>
  <si>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</si>
  <si>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</si>
  <si>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</si>
  <si>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</si>
  <si>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</si>
  <si>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</si>
  <si>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</si>
  <si>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</si>
  <si>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</si>
  <si>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</si>
  <si>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</si>
  <si>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</si>
  <si>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</si>
  <si>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</si>
  <si>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</si>
  <si>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</si>
  <si>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</si>
  <si>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</si>
  <si>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</si>
  <si>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</si>
  <si>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</si>
  <si>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</si>
  <si>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</si>
  <si>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</si>
  <si>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</si>
  <si>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</si>
  <si>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</si>
  <si>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</si>
  <si>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</si>
  <si>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</si>
  <si>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</si>
  <si>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</si>
  <si>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</si>
  <si>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</si>
  <si>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</si>
  <si>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</si>
  <si>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</si>
  <si>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</si>
  <si>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</si>
  <si>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</si>
  <si>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</si>
  <si>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</si>
  <si>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</si>
  <si>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</si>
  <si>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</si>
  <si>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</si>
  <si>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</si>
  <si>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</si>
  <si>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</si>
  <si>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</si>
  <si>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</si>
  <si>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</si>
  <si>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</si>
  <si>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</si>
  <si>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</si>
  <si>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</si>
  <si>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</si>
  <si>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</si>
  <si>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</si>
  <si>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</si>
  <si>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</si>
  <si>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</si>
  <si>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</si>
  <si>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</si>
  <si>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</si>
  <si>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</si>
  <si>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</si>
  <si>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</si>
  <si>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</si>
  <si>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</si>
  <si>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</si>
  <si>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</si>
  <si>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</si>
  <si>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</si>
  <si>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</si>
  <si>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</si>
  <si>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</si>
  <si>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</si>
  <si>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</si>
  <si>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</si>
  <si>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</si>
  <si>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</si>
  <si>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</si>
  <si>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</si>
  <si>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</si>
  <si>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</si>
  <si>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</si>
  <si>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</si>
  <si>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</si>
  <si>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</si>
  <si>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</si>
  <si>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</si>
  <si>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</si>
  <si>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</si>
  <si>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</si>
  <si>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</si>
  <si>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</si>
  <si>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</si>
  <si>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</si>
  <si>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</si>
  <si>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</si>
  <si>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</si>
  <si>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</si>
  <si>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</si>
  <si>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</si>
  <si>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</si>
  <si>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</si>
  <si>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</si>
  <si>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</si>
  <si>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</si>
  <si>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</si>
  <si>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</si>
  <si>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</si>
  <si>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</si>
  <si>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</si>
  <si>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</si>
  <si>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</si>
  <si>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</si>
  <si>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</si>
  <si>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</si>
  <si>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</si>
  <si>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</si>
  <si>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</si>
  <si>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</si>
  <si>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</si>
  <si>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</si>
  <si>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</si>
  <si>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</si>
  <si>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</si>
  <si>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</si>
  <si>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</si>
  <si>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</si>
  <si>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</si>
  <si>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</si>
  <si>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</si>
  <si>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</si>
  <si>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</si>
  <si>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</si>
  <si>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</si>
  <si>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</si>
  <si>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</si>
  <si>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</si>
  <si>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</si>
  <si>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</si>
  <si>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</si>
  <si>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</si>
  <si>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</si>
  <si>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</si>
  <si>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</si>
  <si>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</si>
  <si>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</si>
  <si>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</si>
  <si>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</si>
  <si>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</si>
  <si>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</si>
  <si>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</si>
  <si>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</si>
  <si>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</si>
  <si>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</si>
  <si>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</si>
  <si>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</si>
  <si>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</si>
  <si>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</si>
  <si>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</si>
  <si>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</si>
  <si>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</si>
  <si>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</si>
  <si>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</si>
  <si>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</si>
  <si>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</si>
  <si>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</si>
  <si>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</si>
  <si>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</si>
  <si>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</si>
  <si>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</si>
  <si>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</si>
  <si>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</si>
  <si>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</si>
  <si>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</si>
  <si>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</si>
  <si>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</si>
  <si>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</si>
  <si>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</si>
  <si>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</si>
  <si>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</si>
  <si>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</si>
  <si>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</si>
  <si>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</si>
  <si>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</si>
  <si>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</si>
  <si>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</si>
  <si>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</si>
  <si>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</si>
  <si>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</si>
  <si>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</si>
  <si>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</si>
  <si>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</si>
  <si>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</si>
  <si>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</si>
  <si>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</si>
  <si>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</si>
  <si>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</si>
  <si>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</si>
  <si>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</si>
  <si>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</si>
  <si>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</si>
  <si>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</si>
  <si>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</si>
  <si>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</si>
  <si>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</si>
  <si>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</si>
  <si>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</si>
  <si>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</si>
  <si>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</si>
  <si>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</si>
  <si>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</si>
  <si>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</si>
  <si>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</si>
  <si>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</si>
  <si>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</si>
  <si>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</si>
  <si>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</si>
  <si>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</si>
  <si>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</si>
  <si>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</si>
  <si>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</si>
  <si>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</si>
  <si>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</si>
  <si>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</si>
  <si>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</si>
  <si>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</si>
  <si>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</si>
  <si>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</si>
  <si>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</si>
  <si>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</si>
  <si>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</si>
  <si>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</si>
  <si>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</si>
  <si>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</si>
  <si>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</si>
  <si>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</si>
  <si>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</si>
  <si>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</si>
  <si>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</si>
  <si>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</si>
  <si>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</si>
  <si>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</si>
  <si>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</si>
  <si>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</si>
  <si>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</si>
  <si>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</si>
  <si>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</si>
  <si>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</si>
  <si>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</si>
  <si>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</si>
  <si>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</si>
  <si>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</si>
  <si>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</si>
  <si>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</si>
  <si>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</si>
  <si>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</si>
  <si>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</si>
  <si>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</si>
  <si>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</si>
  <si>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</si>
  <si>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</si>
  <si>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</si>
  <si>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</si>
  <si>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</si>
  <si>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</si>
  <si>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</si>
  <si>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</si>
  <si>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</si>
  <si>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</si>
  <si>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</si>
  <si>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</si>
  <si>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</si>
  <si>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</si>
  <si>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</si>
  <si>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</si>
  <si>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</si>
  <si>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</si>
  <si>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</si>
  <si>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</si>
  <si>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</si>
  <si>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</si>
  <si>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</si>
  <si>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</si>
  <si>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</si>
  <si>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</si>
  <si>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</si>
  <si>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</si>
  <si>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</si>
  <si>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</si>
  <si>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</si>
  <si>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</si>
  <si>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</si>
  <si>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</si>
  <si>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</si>
  <si>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</si>
  <si>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</si>
  <si>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</si>
  <si>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</si>
  <si>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</si>
  <si>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</si>
  <si>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</si>
  <si>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</si>
  <si>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</si>
  <si>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</si>
  <si>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</si>
  <si>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</si>
  <si>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</si>
  <si>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</si>
  <si>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</si>
  <si>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</si>
  <si>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</si>
  <si>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</si>
  <si>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03166619</t>
  </si>
  <si>
    <t>HR</t>
  </si>
  <si>
    <t>040008080</t>
  </si>
  <si>
    <t>15573308024</t>
  </si>
  <si>
    <t>1121</t>
  </si>
  <si>
    <t>74780000COJHFR9WBI35</t>
  </si>
  <si>
    <t xml:space="preserve">LIBURNIA RIVIERA HOTELI d.d. </t>
  </si>
  <si>
    <t>OPATIJA</t>
  </si>
  <si>
    <t>MARŠALA TITA 198</t>
  </si>
  <si>
    <t>liburnia@liburnia.hr</t>
  </si>
  <si>
    <t>www.liburnia.hr</t>
  </si>
  <si>
    <t>KN</t>
  </si>
  <si>
    <t>RN</t>
  </si>
  <si>
    <t>Submitter: LIBURNIA RIVIERA HOTELI d.d.</t>
  </si>
  <si>
    <t>Alen Laković</t>
  </si>
  <si>
    <t>+ 385 (0)51 710-391</t>
  </si>
  <si>
    <t>alen.lakovic@liburnia.hr</t>
  </si>
  <si>
    <t>balance as at 31.12.2024.</t>
  </si>
  <si>
    <t>for the period 1.1.2024. to 31.12.2024.</t>
  </si>
  <si>
    <t>NOTES TO FINANCIAL STATEMENTS - TFI 
(Drawn up for quarterly reporting periods) 
Name of the issuer: LIBURNIA RIVIERA HOTELI d.d. 
Personal identification number (OIB): 1557308024 
Reporting period: from 1.1.2024 to 31.12.2024
Notes to financial statements for quarterly periods include: 
a) explanation of business events relevant to understanding changes in the statement of financial position and financial performance for the reporting quarterly period of the issuer with respect to the last business year: information is provided regarding these events and relevant information published in the last annual financial statement is updated (items 15 to 15C IAS 34 - Interim financial reporting)
The Company's financial statements have been prepared in accordance with International Financial Reporting Standards as adopted by the European Union (IFRS). They are made using the historical cost method. Significant business events and transactions in the observed period are explained in the report “Business results from 1.1.2024 to 31.12.2024” which was published simultaneously with this document on the company's website as well as on the website of the Zagreb Stock Exchange and submitted to the Official Register at the Croatian Financial Services Supervisory Agency.
b) information on the access to the latest annual financial statements, for the purpose of understanding information published in the notes to financial statements drawn up for the semi-annual reporting period 
Report "Business results from 1.1.2024 to 31.12.2024” as well as all officially published reports so far are available on the website of the Zagreb Stock Exchange and on the Company's website. 
Audited annual reports of Liburnia Riviera Hotels d.d. for 2023 are available on the website of the Zagreb Stock Exchange as well as on the company's website. (www.liburnia.hr, www.hanfa.hr, www.zse.hr).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Company declares that the accounting policies applied in the preparation of the financial statements for the reporting period ending on 31.12.2024 are identical to those applied in the last published annual audited financial statements.
d) a description of the financial performance in the case of the issuer whose business is seasonal (items 37 and 38 IAS 34 - Interim financial reporting)      
Report "Business results from 1.1.2024 to 31.12.2024” as well as all officially published reports so far are available on the website of the Zagreb Stock Exchange and on the Company's website (www.liburnia.hr, www.hanfa.hr, www.zse.hr).
e) other comments prescribed by IAS 34 - Interim financial reporting 
All other announcements can be found in the Report "Business Results from 1.1.2024 until 31.12.2024” which is available on the website of the Zagreb Stock Exchange and on the Company's website (www.liburnia.hr, www.hanfa.hr, www.zse.hr).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of the issuer: LIBURNIA RIVIERA HOTELI d.d. 
Headquarters: Maršala Tita 198, 51410 Opatija 
Legal form: joint stock company 
Country of establishment: Republic of Croatia 
OIB: 1557308024 
Statistic number of the subject: 040008080
2. adopted accounting policies (only an indication of whether there has been a change from the previous period)
No changes were applied in the accounting policies.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All financial liabilities of the Company are included in the balance sheet.
4.  the amount and nature of individual items of income or expenditure which are of exceptional size or incidence
Details are available in the published report "Business results from 1.1.2024 until 31.12.2024."
5. amounts owed by the undertaking and falling due after more than five years, as well as the total debts of the undertaking covered by valuable security furnished by the undertaking, specifying the type and form of security
On 31.12.2024 long-term and short-term loans liabilities and liabilities under operational and financial lease contracts of the Company amounted to EUR 36,634 thousand of which EUR 14,006 thousand matures after more than 5 years.
Bank loans are secured primarily by mortgages on the Company's real estate, while lease liabilities are secured by issued debentures of the Company.
Liabilities for leases according to IFRS 16 as of 31.12.2024, based on signed concession agreements, amount to EUR 929 thousand, of which EUR 561 thousand is due after more than 5 years.
6. average number of employees during the financial year
The average number of employees in the period from 1.1.2024 to 31.12.2024 was 831. 
7. where, in accordance with the regulations, the undertaking capitalized on the cost of salaries in part or in full, information on the amount of the total cost of employees during the year broken down into the amount directly debiting the costs of the period and the amount capitalized on the value of the assets during the period, showing separately the total amount of net salaries and the amount of taxes, contributions from salaries and contributions on salaries
During the period from 1.1.2024 to 31.12.2024 the Company capitalized salary expenses in the amount of EUR 29 thousand.
8. where a provision for deferred tax is recognized in the balance sheet, the deferred tax balances at the end of the financial year, and the movement in those balances during the financial year 
Deferred tax assets amount to EUR 2,598 thousand, reflecting a decrease of EUR 807 thousand due to the reduction of the tax base in 2024 for temporarily non-deductible expenses and the effect of utilizing previously recognized tax losses.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The company has 100% ownership in the company Ika 21 d.o.o., with registered office at Ulica Maršala Tita 198, Opatija. As of 31st of December 2023, the share capital of the company is EUR 2,654 and the loss was EUR 13 thousand. In August 2021, Liburnia also acquired 100% ownership in the company Aeris d.o.o. in Opatija, address Ulica Maršala Tita 198. The share capital of the company on the day of acquisition amounts to EUR 2,654 and the loss in 2023 was EUR 45 thousand. 
10. the number and the nominal value or, in the absence of a nominal value, the accounting par value of the shares subscribed during the financial year within the limits of the authorized capital 
During the business year, there were no new share subscriptions.
11. the existence of any participation certificates, convertible debentures, warrants, options or similar securities or rights, with an indication of their number and the rights they confer
There are no certificates of participation, convertible debentures, guarantees, options or similar securities or rights related to the reporting period. 
12. the name, registered office and legal form of each of the undertakings of which the undertaking is a member having unlimited liability  
Not applicable. 
13. the name and registered office of the undertaking which draws up the consolidated financial statements of the largest group of undertakings of which the undertaking forms part as a controlled group member
Not applicable.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Not applicable. 
15. the place where copies of the consolidated financial statements referred to in points 13 and 14 may be obtained, provided that they are available
Not applicable.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There are no arrangements with companies that are not included in the financial statements as of 31.12.2024.
17. the nature and the financial effect of material events arising after the balance sheet date which are not reflected in the profit and loss account or balance sheet
There are no events with material effect in the financial position after the balance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</si>
</sst>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applyNumberFormat="0" applyFill="0" applyBorder="0" applyAlignment="0" applyProtection="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3" fontId="40" fillId="0" borderId="53" xfId="0" applyNumberFormat="1" applyFont="1" applyBorder="1" applyAlignment="1" applyProtection="1">
      <alignment horizontal="right" vertical="center" shrinkToFit="1"/>
      <protection locked="0"/>
    </xf>
    <xf numFmtId="3" fontId="40" fillId="0" borderId="54"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1"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2D1EF81C-6CC5-4699-8441-C299B26B3E8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n.lakovic@liburni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view="pageBreakPreview" zoomScaleNormal="100" zoomScaleSheetLayoutView="100" workbookViewId="0">
      <selection activeCell="T11" sqref="T1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5" t="s">
        <v>0</v>
      </c>
      <c r="B1" s="126"/>
      <c r="C1" s="126"/>
      <c r="D1" s="60"/>
      <c r="E1" s="60"/>
      <c r="F1" s="60"/>
      <c r="G1" s="60"/>
      <c r="H1" s="60"/>
      <c r="I1" s="60"/>
      <c r="J1" s="61"/>
    </row>
    <row r="2" spans="1:14" ht="14.45" customHeight="1" x14ac:dyDescent="0.25">
      <c r="A2" s="127" t="s">
        <v>1</v>
      </c>
      <c r="B2" s="128"/>
      <c r="C2" s="128"/>
      <c r="D2" s="128"/>
      <c r="E2" s="128"/>
      <c r="F2" s="128"/>
      <c r="G2" s="128"/>
      <c r="H2" s="128"/>
      <c r="I2" s="128"/>
      <c r="J2" s="129"/>
      <c r="N2" s="109" t="s">
        <v>387</v>
      </c>
    </row>
    <row r="3" spans="1:14" x14ac:dyDescent="0.25">
      <c r="A3" s="63"/>
      <c r="B3" s="64"/>
      <c r="C3" s="64"/>
      <c r="D3" s="64"/>
      <c r="E3" s="64"/>
      <c r="F3" s="64"/>
      <c r="G3" s="64"/>
      <c r="H3" s="64"/>
      <c r="I3" s="64"/>
      <c r="J3" s="65"/>
      <c r="N3" s="109" t="s">
        <v>388</v>
      </c>
    </row>
    <row r="4" spans="1:14" ht="33.6" customHeight="1" x14ac:dyDescent="0.25">
      <c r="A4" s="130" t="s">
        <v>2</v>
      </c>
      <c r="B4" s="131"/>
      <c r="C4" s="131"/>
      <c r="D4" s="131"/>
      <c r="E4" s="132">
        <v>45292</v>
      </c>
      <c r="F4" s="133"/>
      <c r="G4" s="66" t="s">
        <v>3</v>
      </c>
      <c r="H4" s="132">
        <v>45657</v>
      </c>
      <c r="I4" s="133"/>
      <c r="J4" s="67"/>
      <c r="N4" s="109" t="s">
        <v>389</v>
      </c>
    </row>
    <row r="5" spans="1:14" s="68" customFormat="1" ht="10.15" customHeight="1" x14ac:dyDescent="0.25">
      <c r="A5" s="134"/>
      <c r="B5" s="135"/>
      <c r="C5" s="135"/>
      <c r="D5" s="135"/>
      <c r="E5" s="135"/>
      <c r="F5" s="135"/>
      <c r="G5" s="135"/>
      <c r="H5" s="135"/>
      <c r="I5" s="135"/>
      <c r="J5" s="136"/>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4" t="s">
        <v>6</v>
      </c>
      <c r="B10" s="145"/>
      <c r="C10" s="145"/>
      <c r="D10" s="145"/>
      <c r="E10" s="145"/>
      <c r="F10" s="145"/>
      <c r="G10" s="145"/>
      <c r="H10" s="145"/>
      <c r="I10" s="145"/>
      <c r="J10" s="79"/>
    </row>
    <row r="11" spans="1:14" ht="24.6" customHeight="1" x14ac:dyDescent="0.25">
      <c r="A11" s="146" t="s">
        <v>7</v>
      </c>
      <c r="B11" s="147"/>
      <c r="C11" s="139" t="s">
        <v>502</v>
      </c>
      <c r="D11" s="140"/>
      <c r="E11" s="80"/>
      <c r="F11" s="148" t="s">
        <v>8</v>
      </c>
      <c r="G11" s="138"/>
      <c r="H11" s="149" t="s">
        <v>503</v>
      </c>
      <c r="I11" s="150"/>
      <c r="J11" s="81"/>
    </row>
    <row r="12" spans="1:14" ht="14.45" customHeight="1" x14ac:dyDescent="0.25">
      <c r="A12" s="82"/>
      <c r="B12" s="83"/>
      <c r="C12" s="83"/>
      <c r="D12" s="83"/>
      <c r="E12" s="142"/>
      <c r="F12" s="142"/>
      <c r="G12" s="142"/>
      <c r="H12" s="142"/>
      <c r="I12" s="84"/>
      <c r="J12" s="81"/>
    </row>
    <row r="13" spans="1:14" ht="21" customHeight="1" x14ac:dyDescent="0.25">
      <c r="A13" s="137" t="s">
        <v>9</v>
      </c>
      <c r="B13" s="138"/>
      <c r="C13" s="139" t="s">
        <v>504</v>
      </c>
      <c r="D13" s="140"/>
      <c r="E13" s="141"/>
      <c r="F13" s="142"/>
      <c r="G13" s="142"/>
      <c r="H13" s="142"/>
      <c r="I13" s="84"/>
      <c r="J13" s="81"/>
    </row>
    <row r="14" spans="1:14" ht="10.9" customHeight="1" x14ac:dyDescent="0.25">
      <c r="A14" s="80"/>
      <c r="B14" s="84"/>
      <c r="C14" s="83"/>
      <c r="D14" s="83"/>
      <c r="E14" s="143"/>
      <c r="F14" s="143"/>
      <c r="G14" s="143"/>
      <c r="H14" s="143"/>
      <c r="I14" s="83"/>
      <c r="J14" s="85"/>
    </row>
    <row r="15" spans="1:14" ht="22.9" customHeight="1" x14ac:dyDescent="0.25">
      <c r="A15" s="137" t="s">
        <v>10</v>
      </c>
      <c r="B15" s="138"/>
      <c r="C15" s="139" t="s">
        <v>505</v>
      </c>
      <c r="D15" s="140"/>
      <c r="E15" s="157"/>
      <c r="F15" s="158"/>
      <c r="G15" s="86" t="s">
        <v>11</v>
      </c>
      <c r="H15" s="149" t="s">
        <v>507</v>
      </c>
      <c r="I15" s="150"/>
      <c r="J15" s="87"/>
    </row>
    <row r="16" spans="1:14" ht="10.9" customHeight="1" x14ac:dyDescent="0.25">
      <c r="A16" s="80"/>
      <c r="B16" s="84"/>
      <c r="C16" s="83"/>
      <c r="D16" s="83"/>
      <c r="E16" s="143"/>
      <c r="F16" s="143"/>
      <c r="G16" s="143"/>
      <c r="H16" s="143"/>
      <c r="I16" s="83"/>
      <c r="J16" s="85"/>
    </row>
    <row r="17" spans="1:10" ht="22.9" customHeight="1" x14ac:dyDescent="0.25">
      <c r="A17" s="88"/>
      <c r="B17" s="86" t="s">
        <v>12</v>
      </c>
      <c r="C17" s="139" t="s">
        <v>506</v>
      </c>
      <c r="D17" s="140"/>
      <c r="E17" s="89"/>
      <c r="F17" s="89"/>
      <c r="G17" s="89"/>
      <c r="H17" s="89"/>
      <c r="I17" s="89"/>
      <c r="J17" s="87"/>
    </row>
    <row r="18" spans="1:10" x14ac:dyDescent="0.25">
      <c r="A18" s="151"/>
      <c r="B18" s="152"/>
      <c r="C18" s="143"/>
      <c r="D18" s="143"/>
      <c r="E18" s="143"/>
      <c r="F18" s="143"/>
      <c r="G18" s="143"/>
      <c r="H18" s="143"/>
      <c r="I18" s="83"/>
      <c r="J18" s="85"/>
    </row>
    <row r="19" spans="1:10" x14ac:dyDescent="0.25">
      <c r="A19" s="146" t="s">
        <v>13</v>
      </c>
      <c r="B19" s="153"/>
      <c r="C19" s="154" t="s">
        <v>508</v>
      </c>
      <c r="D19" s="155"/>
      <c r="E19" s="155"/>
      <c r="F19" s="155"/>
      <c r="G19" s="155"/>
      <c r="H19" s="155"/>
      <c r="I19" s="155"/>
      <c r="J19" s="156"/>
    </row>
    <row r="20" spans="1:10" x14ac:dyDescent="0.25">
      <c r="A20" s="82"/>
      <c r="B20" s="83"/>
      <c r="C20" s="90"/>
      <c r="D20" s="83"/>
      <c r="E20" s="143"/>
      <c r="F20" s="143"/>
      <c r="G20" s="143"/>
      <c r="H20" s="143"/>
      <c r="I20" s="83"/>
      <c r="J20" s="85"/>
    </row>
    <row r="21" spans="1:10" x14ac:dyDescent="0.25">
      <c r="A21" s="146" t="s">
        <v>14</v>
      </c>
      <c r="B21" s="153"/>
      <c r="C21" s="149">
        <v>51410</v>
      </c>
      <c r="D21" s="150"/>
      <c r="E21" s="143"/>
      <c r="F21" s="143"/>
      <c r="G21" s="154" t="s">
        <v>509</v>
      </c>
      <c r="H21" s="155"/>
      <c r="I21" s="155"/>
      <c r="J21" s="156"/>
    </row>
    <row r="22" spans="1:10" x14ac:dyDescent="0.25">
      <c r="A22" s="82"/>
      <c r="B22" s="83"/>
      <c r="C22" s="83"/>
      <c r="D22" s="83"/>
      <c r="E22" s="143"/>
      <c r="F22" s="143"/>
      <c r="G22" s="143"/>
      <c r="H22" s="143"/>
      <c r="I22" s="83"/>
      <c r="J22" s="85"/>
    </row>
    <row r="23" spans="1:10" x14ac:dyDescent="0.25">
      <c r="A23" s="146" t="s">
        <v>15</v>
      </c>
      <c r="B23" s="153"/>
      <c r="C23" s="154" t="s">
        <v>510</v>
      </c>
      <c r="D23" s="155"/>
      <c r="E23" s="155"/>
      <c r="F23" s="155"/>
      <c r="G23" s="155"/>
      <c r="H23" s="155"/>
      <c r="I23" s="155"/>
      <c r="J23" s="156"/>
    </row>
    <row r="24" spans="1:10" x14ac:dyDescent="0.25">
      <c r="A24" s="82"/>
      <c r="B24" s="83"/>
      <c r="C24" s="83"/>
      <c r="D24" s="83"/>
      <c r="E24" s="143"/>
      <c r="F24" s="143"/>
      <c r="G24" s="143"/>
      <c r="H24" s="143"/>
      <c r="I24" s="83"/>
      <c r="J24" s="85"/>
    </row>
    <row r="25" spans="1:10" x14ac:dyDescent="0.25">
      <c r="A25" s="146" t="s">
        <v>16</v>
      </c>
      <c r="B25" s="153"/>
      <c r="C25" s="160" t="s">
        <v>511</v>
      </c>
      <c r="D25" s="161"/>
      <c r="E25" s="161"/>
      <c r="F25" s="161"/>
      <c r="G25" s="161"/>
      <c r="H25" s="161"/>
      <c r="I25" s="161"/>
      <c r="J25" s="162"/>
    </row>
    <row r="26" spans="1:10" x14ac:dyDescent="0.25">
      <c r="A26" s="82"/>
      <c r="B26" s="83"/>
      <c r="C26" s="90"/>
      <c r="D26" s="83"/>
      <c r="E26" s="143"/>
      <c r="F26" s="143"/>
      <c r="G26" s="143"/>
      <c r="H26" s="143"/>
      <c r="I26" s="83"/>
      <c r="J26" s="85"/>
    </row>
    <row r="27" spans="1:10" x14ac:dyDescent="0.25">
      <c r="A27" s="146" t="s">
        <v>17</v>
      </c>
      <c r="B27" s="153"/>
      <c r="C27" s="160" t="s">
        <v>512</v>
      </c>
      <c r="D27" s="161"/>
      <c r="E27" s="161"/>
      <c r="F27" s="161"/>
      <c r="G27" s="161"/>
      <c r="H27" s="161"/>
      <c r="I27" s="161"/>
      <c r="J27" s="162"/>
    </row>
    <row r="28" spans="1:10" ht="13.9" customHeight="1" x14ac:dyDescent="0.25">
      <c r="A28" s="82"/>
      <c r="B28" s="83"/>
      <c r="C28" s="90"/>
      <c r="D28" s="83"/>
      <c r="E28" s="143"/>
      <c r="F28" s="143"/>
      <c r="G28" s="143"/>
      <c r="H28" s="143"/>
      <c r="I28" s="83"/>
      <c r="J28" s="85"/>
    </row>
    <row r="29" spans="1:10" ht="22.9" customHeight="1" x14ac:dyDescent="0.25">
      <c r="A29" s="137" t="s">
        <v>18</v>
      </c>
      <c r="B29" s="153"/>
      <c r="C29" s="122">
        <v>835</v>
      </c>
      <c r="D29" s="92"/>
      <c r="E29" s="159"/>
      <c r="F29" s="159"/>
      <c r="G29" s="159"/>
      <c r="H29" s="159"/>
      <c r="I29" s="93"/>
      <c r="J29" s="94"/>
    </row>
    <row r="30" spans="1:10" x14ac:dyDescent="0.25">
      <c r="A30" s="82"/>
      <c r="B30" s="83"/>
      <c r="C30" s="83"/>
      <c r="D30" s="83"/>
      <c r="E30" s="143"/>
      <c r="F30" s="143"/>
      <c r="G30" s="143"/>
      <c r="H30" s="143"/>
      <c r="I30" s="93"/>
      <c r="J30" s="94"/>
    </row>
    <row r="31" spans="1:10" x14ac:dyDescent="0.25">
      <c r="A31" s="146" t="s">
        <v>19</v>
      </c>
      <c r="B31" s="153"/>
      <c r="C31" s="106" t="s">
        <v>513</v>
      </c>
      <c r="D31" s="163" t="s">
        <v>20</v>
      </c>
      <c r="E31" s="164"/>
      <c r="F31" s="164"/>
      <c r="G31" s="164"/>
      <c r="H31" s="83"/>
      <c r="I31" s="95" t="s">
        <v>21</v>
      </c>
      <c r="J31" s="96" t="s">
        <v>22</v>
      </c>
    </row>
    <row r="32" spans="1:10" x14ac:dyDescent="0.25">
      <c r="A32" s="146"/>
      <c r="B32" s="153"/>
      <c r="C32" s="97"/>
      <c r="D32" s="66"/>
      <c r="E32" s="158"/>
      <c r="F32" s="158"/>
      <c r="G32" s="158"/>
      <c r="H32" s="158"/>
      <c r="I32" s="93"/>
      <c r="J32" s="94"/>
    </row>
    <row r="33" spans="1:10" x14ac:dyDescent="0.25">
      <c r="A33" s="146" t="s">
        <v>23</v>
      </c>
      <c r="B33" s="153"/>
      <c r="C33" s="91" t="s">
        <v>514</v>
      </c>
      <c r="D33" s="163" t="s">
        <v>24</v>
      </c>
      <c r="E33" s="164"/>
      <c r="F33" s="164"/>
      <c r="G33" s="164"/>
      <c r="H33" s="89"/>
      <c r="I33" s="95" t="s">
        <v>25</v>
      </c>
      <c r="J33" s="96" t="s">
        <v>26</v>
      </c>
    </row>
    <row r="34" spans="1:10" x14ac:dyDescent="0.25">
      <c r="A34" s="82"/>
      <c r="B34" s="83"/>
      <c r="C34" s="83"/>
      <c r="D34" s="83"/>
      <c r="E34" s="143"/>
      <c r="F34" s="143"/>
      <c r="G34" s="143"/>
      <c r="H34" s="143"/>
      <c r="I34" s="83"/>
      <c r="J34" s="85"/>
    </row>
    <row r="35" spans="1:10" x14ac:dyDescent="0.25">
      <c r="A35" s="163" t="s">
        <v>27</v>
      </c>
      <c r="B35" s="164"/>
      <c r="C35" s="164"/>
      <c r="D35" s="164"/>
      <c r="E35" s="164" t="s">
        <v>28</v>
      </c>
      <c r="F35" s="164"/>
      <c r="G35" s="164"/>
      <c r="H35" s="164"/>
      <c r="I35" s="164"/>
      <c r="J35" s="98" t="s">
        <v>29</v>
      </c>
    </row>
    <row r="36" spans="1:10" x14ac:dyDescent="0.25">
      <c r="A36" s="82"/>
      <c r="B36" s="83"/>
      <c r="C36" s="83"/>
      <c r="D36" s="83"/>
      <c r="E36" s="143"/>
      <c r="F36" s="143"/>
      <c r="G36" s="143"/>
      <c r="H36" s="143"/>
      <c r="I36" s="83"/>
      <c r="J36" s="94"/>
    </row>
    <row r="37" spans="1:10" x14ac:dyDescent="0.25">
      <c r="A37" s="165"/>
      <c r="B37" s="166"/>
      <c r="C37" s="166"/>
      <c r="D37" s="166"/>
      <c r="E37" s="165"/>
      <c r="F37" s="166"/>
      <c r="G37" s="166"/>
      <c r="H37" s="166"/>
      <c r="I37" s="167"/>
      <c r="J37" s="99"/>
    </row>
    <row r="38" spans="1:10" x14ac:dyDescent="0.25">
      <c r="A38" s="82"/>
      <c r="B38" s="83"/>
      <c r="C38" s="90"/>
      <c r="D38" s="168"/>
      <c r="E38" s="168"/>
      <c r="F38" s="168"/>
      <c r="G38" s="168"/>
      <c r="H38" s="168"/>
      <c r="I38" s="168"/>
      <c r="J38" s="85"/>
    </row>
    <row r="39" spans="1:10" x14ac:dyDescent="0.25">
      <c r="A39" s="165"/>
      <c r="B39" s="166"/>
      <c r="C39" s="166"/>
      <c r="D39" s="167"/>
      <c r="E39" s="165"/>
      <c r="F39" s="166"/>
      <c r="G39" s="166"/>
      <c r="H39" s="166"/>
      <c r="I39" s="167"/>
      <c r="J39" s="91"/>
    </row>
    <row r="40" spans="1:10" x14ac:dyDescent="0.25">
      <c r="A40" s="82"/>
      <c r="B40" s="83"/>
      <c r="C40" s="90"/>
      <c r="D40" s="100"/>
      <c r="E40" s="168"/>
      <c r="F40" s="168"/>
      <c r="G40" s="168"/>
      <c r="H40" s="168"/>
      <c r="I40" s="84"/>
      <c r="J40" s="85"/>
    </row>
    <row r="41" spans="1:10" x14ac:dyDescent="0.25">
      <c r="A41" s="165"/>
      <c r="B41" s="166"/>
      <c r="C41" s="166"/>
      <c r="D41" s="167"/>
      <c r="E41" s="165"/>
      <c r="F41" s="166"/>
      <c r="G41" s="166"/>
      <c r="H41" s="166"/>
      <c r="I41" s="167"/>
      <c r="J41" s="91"/>
    </row>
    <row r="42" spans="1:10" x14ac:dyDescent="0.25">
      <c r="A42" s="82"/>
      <c r="B42" s="83"/>
      <c r="C42" s="90"/>
      <c r="D42" s="100"/>
      <c r="E42" s="168"/>
      <c r="F42" s="168"/>
      <c r="G42" s="168"/>
      <c r="H42" s="168"/>
      <c r="I42" s="84"/>
      <c r="J42" s="85"/>
    </row>
    <row r="43" spans="1:10" x14ac:dyDescent="0.25">
      <c r="A43" s="165"/>
      <c r="B43" s="166"/>
      <c r="C43" s="166"/>
      <c r="D43" s="167"/>
      <c r="E43" s="165"/>
      <c r="F43" s="166"/>
      <c r="G43" s="166"/>
      <c r="H43" s="166"/>
      <c r="I43" s="167"/>
      <c r="J43" s="91"/>
    </row>
    <row r="44" spans="1:10" x14ac:dyDescent="0.25">
      <c r="A44" s="101"/>
      <c r="B44" s="90"/>
      <c r="C44" s="169"/>
      <c r="D44" s="169"/>
      <c r="E44" s="143"/>
      <c r="F44" s="143"/>
      <c r="G44" s="169"/>
      <c r="H44" s="169"/>
      <c r="I44" s="169"/>
      <c r="J44" s="85"/>
    </row>
    <row r="45" spans="1:10" x14ac:dyDescent="0.25">
      <c r="A45" s="165"/>
      <c r="B45" s="166"/>
      <c r="C45" s="166"/>
      <c r="D45" s="167"/>
      <c r="E45" s="165"/>
      <c r="F45" s="166"/>
      <c r="G45" s="166"/>
      <c r="H45" s="166"/>
      <c r="I45" s="167"/>
      <c r="J45" s="91"/>
    </row>
    <row r="46" spans="1:10" x14ac:dyDescent="0.25">
      <c r="A46" s="101"/>
      <c r="B46" s="90"/>
      <c r="C46" s="90"/>
      <c r="D46" s="83"/>
      <c r="E46" s="170"/>
      <c r="F46" s="170"/>
      <c r="G46" s="169"/>
      <c r="H46" s="169"/>
      <c r="I46" s="83"/>
      <c r="J46" s="85"/>
    </row>
    <row r="47" spans="1:10" x14ac:dyDescent="0.25">
      <c r="A47" s="165"/>
      <c r="B47" s="166"/>
      <c r="C47" s="166"/>
      <c r="D47" s="167"/>
      <c r="E47" s="165"/>
      <c r="F47" s="166"/>
      <c r="G47" s="166"/>
      <c r="H47" s="166"/>
      <c r="I47" s="167"/>
      <c r="J47" s="91"/>
    </row>
    <row r="48" spans="1:10" x14ac:dyDescent="0.25">
      <c r="A48" s="101"/>
      <c r="B48" s="90"/>
      <c r="C48" s="90"/>
      <c r="D48" s="83"/>
      <c r="E48" s="143"/>
      <c r="F48" s="143"/>
      <c r="G48" s="169"/>
      <c r="H48" s="169"/>
      <c r="I48" s="83"/>
      <c r="J48" s="102" t="s">
        <v>30</v>
      </c>
    </row>
    <row r="49" spans="1:10" x14ac:dyDescent="0.25">
      <c r="A49" s="101"/>
      <c r="B49" s="90"/>
      <c r="C49" s="90"/>
      <c r="D49" s="83"/>
      <c r="E49" s="143"/>
      <c r="F49" s="143"/>
      <c r="G49" s="169"/>
      <c r="H49" s="169"/>
      <c r="I49" s="83"/>
      <c r="J49" s="102" t="s">
        <v>31</v>
      </c>
    </row>
    <row r="50" spans="1:10" ht="14.45" customHeight="1" x14ac:dyDescent="0.25">
      <c r="A50" s="137" t="s">
        <v>32</v>
      </c>
      <c r="B50" s="148"/>
      <c r="C50" s="175"/>
      <c r="D50" s="176"/>
      <c r="E50" s="177" t="s">
        <v>33</v>
      </c>
      <c r="F50" s="178"/>
      <c r="G50" s="179"/>
      <c r="H50" s="180"/>
      <c r="I50" s="180"/>
      <c r="J50" s="181"/>
    </row>
    <row r="51" spans="1:10" x14ac:dyDescent="0.25">
      <c r="A51" s="101"/>
      <c r="B51" s="90"/>
      <c r="C51" s="169"/>
      <c r="D51" s="169"/>
      <c r="E51" s="143"/>
      <c r="F51" s="143"/>
      <c r="G51" s="182" t="s">
        <v>34</v>
      </c>
      <c r="H51" s="182"/>
      <c r="I51" s="182"/>
      <c r="J51" s="74"/>
    </row>
    <row r="52" spans="1:10" ht="13.9" customHeight="1" x14ac:dyDescent="0.25">
      <c r="A52" s="137" t="s">
        <v>35</v>
      </c>
      <c r="B52" s="148"/>
      <c r="C52" s="154" t="s">
        <v>516</v>
      </c>
      <c r="D52" s="155"/>
      <c r="E52" s="155"/>
      <c r="F52" s="155"/>
      <c r="G52" s="155"/>
      <c r="H52" s="155"/>
      <c r="I52" s="155"/>
      <c r="J52" s="156"/>
    </row>
    <row r="53" spans="1:10" x14ac:dyDescent="0.25">
      <c r="A53" s="82"/>
      <c r="B53" s="83"/>
      <c r="C53" s="159" t="s">
        <v>36</v>
      </c>
      <c r="D53" s="159"/>
      <c r="E53" s="159"/>
      <c r="F53" s="159"/>
      <c r="G53" s="159"/>
      <c r="H53" s="159"/>
      <c r="I53" s="159"/>
      <c r="J53" s="85"/>
    </row>
    <row r="54" spans="1:10" x14ac:dyDescent="0.25">
      <c r="A54" s="137" t="s">
        <v>37</v>
      </c>
      <c r="B54" s="148"/>
      <c r="C54" s="171" t="s">
        <v>517</v>
      </c>
      <c r="D54" s="172"/>
      <c r="E54" s="173"/>
      <c r="F54" s="143"/>
      <c r="G54" s="143"/>
      <c r="H54" s="164"/>
      <c r="I54" s="164"/>
      <c r="J54" s="174"/>
    </row>
    <row r="55" spans="1:10" x14ac:dyDescent="0.25">
      <c r="A55" s="82"/>
      <c r="B55" s="83"/>
      <c r="C55" s="90"/>
      <c r="D55" s="83"/>
      <c r="E55" s="143"/>
      <c r="F55" s="143"/>
      <c r="G55" s="143"/>
      <c r="H55" s="143"/>
      <c r="I55" s="83"/>
      <c r="J55" s="85"/>
    </row>
    <row r="56" spans="1:10" ht="14.45" customHeight="1" x14ac:dyDescent="0.25">
      <c r="A56" s="137" t="s">
        <v>38</v>
      </c>
      <c r="B56" s="148"/>
      <c r="C56" s="188" t="s">
        <v>518</v>
      </c>
      <c r="D56" s="184"/>
      <c r="E56" s="184"/>
      <c r="F56" s="184"/>
      <c r="G56" s="184"/>
      <c r="H56" s="184"/>
      <c r="I56" s="184"/>
      <c r="J56" s="185"/>
    </row>
    <row r="57" spans="1:10" x14ac:dyDescent="0.25">
      <c r="A57" s="82"/>
      <c r="B57" s="83"/>
      <c r="C57" s="83"/>
      <c r="D57" s="83"/>
      <c r="E57" s="143"/>
      <c r="F57" s="143"/>
      <c r="G57" s="143"/>
      <c r="H57" s="143"/>
      <c r="I57" s="83"/>
      <c r="J57" s="85"/>
    </row>
    <row r="58" spans="1:10" x14ac:dyDescent="0.25">
      <c r="A58" s="137" t="s">
        <v>39</v>
      </c>
      <c r="B58" s="148"/>
      <c r="C58" s="183"/>
      <c r="D58" s="184"/>
      <c r="E58" s="184"/>
      <c r="F58" s="184"/>
      <c r="G58" s="184"/>
      <c r="H58" s="184"/>
      <c r="I58" s="184"/>
      <c r="J58" s="185"/>
    </row>
    <row r="59" spans="1:10" ht="14.45" customHeight="1" x14ac:dyDescent="0.25">
      <c r="A59" s="82"/>
      <c r="B59" s="83"/>
      <c r="C59" s="186" t="s">
        <v>40</v>
      </c>
      <c r="D59" s="186"/>
      <c r="E59" s="186"/>
      <c r="F59" s="186"/>
      <c r="G59" s="83"/>
      <c r="H59" s="83"/>
      <c r="I59" s="83"/>
      <c r="J59" s="85"/>
    </row>
    <row r="60" spans="1:10" x14ac:dyDescent="0.25">
      <c r="A60" s="137" t="s">
        <v>41</v>
      </c>
      <c r="B60" s="148"/>
      <c r="C60" s="183"/>
      <c r="D60" s="184"/>
      <c r="E60" s="184"/>
      <c r="F60" s="184"/>
      <c r="G60" s="184"/>
      <c r="H60" s="184"/>
      <c r="I60" s="184"/>
      <c r="J60" s="185"/>
    </row>
    <row r="61" spans="1:10" ht="14.45" customHeight="1" x14ac:dyDescent="0.25">
      <c r="A61" s="103"/>
      <c r="B61" s="104"/>
      <c r="C61" s="187" t="s">
        <v>42</v>
      </c>
      <c r="D61" s="187"/>
      <c r="E61" s="187"/>
      <c r="F61" s="187"/>
      <c r="G61" s="187"/>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ADC54262-670B-4C46-A812-E8921D438A62}"/>
  </hyperlinks>
  <pageMargins left="0.7" right="0.7" top="0.75" bottom="0.75" header="0.3" footer="0.3"/>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A20" sqref="A20:F20"/>
    </sheetView>
  </sheetViews>
  <sheetFormatPr defaultColWidth="8.85546875" defaultRowHeight="12.75" x14ac:dyDescent="0.2"/>
  <cols>
    <col min="8" max="9" width="16.140625" style="31" customWidth="1"/>
    <col min="10" max="10" width="10.28515625" bestFit="1" customWidth="1"/>
  </cols>
  <sheetData>
    <row r="1" spans="1:9" x14ac:dyDescent="0.2">
      <c r="A1" s="192" t="s">
        <v>43</v>
      </c>
      <c r="B1" s="193"/>
      <c r="C1" s="193"/>
      <c r="D1" s="193"/>
      <c r="E1" s="193"/>
      <c r="F1" s="193"/>
      <c r="G1" s="193"/>
      <c r="H1" s="193"/>
      <c r="I1" s="193"/>
    </row>
    <row r="2" spans="1:9" x14ac:dyDescent="0.2">
      <c r="A2" s="194" t="s">
        <v>519</v>
      </c>
      <c r="B2" s="195"/>
      <c r="C2" s="195"/>
      <c r="D2" s="195"/>
      <c r="E2" s="195"/>
      <c r="F2" s="195"/>
      <c r="G2" s="195"/>
      <c r="H2" s="195"/>
      <c r="I2" s="195"/>
    </row>
    <row r="3" spans="1:9" x14ac:dyDescent="0.2">
      <c r="A3" s="196" t="s">
        <v>501</v>
      </c>
      <c r="B3" s="196"/>
      <c r="C3" s="196"/>
      <c r="D3" s="196"/>
      <c r="E3" s="196"/>
      <c r="F3" s="196"/>
      <c r="G3" s="196"/>
      <c r="H3" s="196"/>
      <c r="I3" s="196"/>
    </row>
    <row r="4" spans="1:9" x14ac:dyDescent="0.2">
      <c r="A4" s="197" t="s">
        <v>515</v>
      </c>
      <c r="B4" s="198"/>
      <c r="C4" s="198"/>
      <c r="D4" s="198"/>
      <c r="E4" s="198"/>
      <c r="F4" s="198"/>
      <c r="G4" s="198"/>
      <c r="H4" s="198"/>
      <c r="I4" s="199"/>
    </row>
    <row r="5" spans="1:9" ht="45" x14ac:dyDescent="0.2">
      <c r="A5" s="202" t="s">
        <v>44</v>
      </c>
      <c r="B5" s="203"/>
      <c r="C5" s="203"/>
      <c r="D5" s="203"/>
      <c r="E5" s="203"/>
      <c r="F5" s="203"/>
      <c r="G5" s="10" t="s">
        <v>45</v>
      </c>
      <c r="H5" s="12" t="s">
        <v>46</v>
      </c>
      <c r="I5" s="12" t="s">
        <v>47</v>
      </c>
    </row>
    <row r="6" spans="1:9" x14ac:dyDescent="0.2">
      <c r="A6" s="200">
        <v>1</v>
      </c>
      <c r="B6" s="201"/>
      <c r="C6" s="201"/>
      <c r="D6" s="201"/>
      <c r="E6" s="201"/>
      <c r="F6" s="201"/>
      <c r="G6" s="11">
        <v>2</v>
      </c>
      <c r="H6" s="12">
        <v>3</v>
      </c>
      <c r="I6" s="12">
        <v>4</v>
      </c>
    </row>
    <row r="7" spans="1:9" x14ac:dyDescent="0.2">
      <c r="A7" s="204"/>
      <c r="B7" s="204"/>
      <c r="C7" s="204"/>
      <c r="D7" s="204"/>
      <c r="E7" s="204"/>
      <c r="F7" s="204"/>
      <c r="G7" s="204"/>
      <c r="H7" s="204"/>
      <c r="I7" s="204"/>
    </row>
    <row r="8" spans="1:9" ht="12.75" customHeight="1" x14ac:dyDescent="0.2">
      <c r="A8" s="205" t="s">
        <v>48</v>
      </c>
      <c r="B8" s="205"/>
      <c r="C8" s="205"/>
      <c r="D8" s="205"/>
      <c r="E8" s="205"/>
      <c r="F8" s="205"/>
      <c r="G8" s="13">
        <v>1</v>
      </c>
      <c r="H8" s="29">
        <v>0</v>
      </c>
      <c r="I8" s="29">
        <v>0</v>
      </c>
    </row>
    <row r="9" spans="1:9" ht="12.75" customHeight="1" x14ac:dyDescent="0.2">
      <c r="A9" s="191" t="s">
        <v>49</v>
      </c>
      <c r="B9" s="191"/>
      <c r="C9" s="191"/>
      <c r="D9" s="191"/>
      <c r="E9" s="191"/>
      <c r="F9" s="191"/>
      <c r="G9" s="14">
        <v>2</v>
      </c>
      <c r="H9" s="30">
        <f>H10+H17+H27+H38+H43</f>
        <v>110520325</v>
      </c>
      <c r="I9" s="30">
        <f>I10+I17+I27+I38+I43</f>
        <v>105717081</v>
      </c>
    </row>
    <row r="10" spans="1:9" ht="12.75" customHeight="1" x14ac:dyDescent="0.2">
      <c r="A10" s="190" t="s">
        <v>50</v>
      </c>
      <c r="B10" s="190"/>
      <c r="C10" s="190"/>
      <c r="D10" s="190"/>
      <c r="E10" s="190"/>
      <c r="F10" s="190"/>
      <c r="G10" s="14">
        <v>3</v>
      </c>
      <c r="H10" s="30">
        <f>H11+H12+H13+H14+H15+H16</f>
        <v>2862067</v>
      </c>
      <c r="I10" s="30">
        <f>I11+I12+I13+I14+I15+I16</f>
        <v>2544182</v>
      </c>
    </row>
    <row r="11" spans="1:9" ht="12.75" customHeight="1" x14ac:dyDescent="0.2">
      <c r="A11" s="189" t="s">
        <v>499</v>
      </c>
      <c r="B11" s="189"/>
      <c r="C11" s="189"/>
      <c r="D11" s="189"/>
      <c r="E11" s="189"/>
      <c r="F11" s="189"/>
      <c r="G11" s="13">
        <v>4</v>
      </c>
      <c r="H11" s="29">
        <v>125542</v>
      </c>
      <c r="I11" s="29">
        <v>153070</v>
      </c>
    </row>
    <row r="12" spans="1:9" ht="22.9" customHeight="1" x14ac:dyDescent="0.2">
      <c r="A12" s="189" t="s">
        <v>498</v>
      </c>
      <c r="B12" s="189"/>
      <c r="C12" s="189"/>
      <c r="D12" s="189"/>
      <c r="E12" s="189"/>
      <c r="F12" s="189"/>
      <c r="G12" s="13">
        <v>5</v>
      </c>
      <c r="H12" s="29">
        <v>935497</v>
      </c>
      <c r="I12" s="29">
        <v>480217</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541559</v>
      </c>
      <c r="I15" s="29">
        <v>858217</v>
      </c>
    </row>
    <row r="16" spans="1:9" ht="12.75" customHeight="1" x14ac:dyDescent="0.2">
      <c r="A16" s="189" t="s">
        <v>54</v>
      </c>
      <c r="B16" s="189"/>
      <c r="C16" s="189"/>
      <c r="D16" s="189"/>
      <c r="E16" s="189"/>
      <c r="F16" s="189"/>
      <c r="G16" s="13">
        <v>9</v>
      </c>
      <c r="H16" s="29">
        <v>1259469</v>
      </c>
      <c r="I16" s="29">
        <v>1052678</v>
      </c>
    </row>
    <row r="17" spans="1:9" ht="12.75" customHeight="1" x14ac:dyDescent="0.2">
      <c r="A17" s="190" t="s">
        <v>55</v>
      </c>
      <c r="B17" s="190"/>
      <c r="C17" s="190"/>
      <c r="D17" s="190"/>
      <c r="E17" s="190"/>
      <c r="F17" s="190"/>
      <c r="G17" s="14">
        <v>10</v>
      </c>
      <c r="H17" s="30">
        <f>H18+H19+H20+H21+H22+H23+H24+H25+H26</f>
        <v>101147920</v>
      </c>
      <c r="I17" s="30">
        <f>I18+I19+I20+I21+I22+I23+I24+I25+I26</f>
        <v>97469401</v>
      </c>
    </row>
    <row r="18" spans="1:9" ht="12.75" customHeight="1" x14ac:dyDescent="0.2">
      <c r="A18" s="189" t="s">
        <v>56</v>
      </c>
      <c r="B18" s="189"/>
      <c r="C18" s="189"/>
      <c r="D18" s="189"/>
      <c r="E18" s="189"/>
      <c r="F18" s="189"/>
      <c r="G18" s="13">
        <v>11</v>
      </c>
      <c r="H18" s="29">
        <v>16251192</v>
      </c>
      <c r="I18" s="29">
        <v>16251192</v>
      </c>
    </row>
    <row r="19" spans="1:9" ht="12.75" customHeight="1" x14ac:dyDescent="0.2">
      <c r="A19" s="189" t="s">
        <v>57</v>
      </c>
      <c r="B19" s="189"/>
      <c r="C19" s="189"/>
      <c r="D19" s="189"/>
      <c r="E19" s="189"/>
      <c r="F19" s="189"/>
      <c r="G19" s="13">
        <v>12</v>
      </c>
      <c r="H19" s="29">
        <v>63351662</v>
      </c>
      <c r="I19" s="29">
        <v>63851192</v>
      </c>
    </row>
    <row r="20" spans="1:9" ht="12.75" customHeight="1" x14ac:dyDescent="0.2">
      <c r="A20" s="189" t="s">
        <v>58</v>
      </c>
      <c r="B20" s="189"/>
      <c r="C20" s="189"/>
      <c r="D20" s="189"/>
      <c r="E20" s="189"/>
      <c r="F20" s="189"/>
      <c r="G20" s="13">
        <v>13</v>
      </c>
      <c r="H20" s="29">
        <v>2642177</v>
      </c>
      <c r="I20" s="29">
        <v>2414439</v>
      </c>
    </row>
    <row r="21" spans="1:9" ht="12.75" customHeight="1" x14ac:dyDescent="0.2">
      <c r="A21" s="189" t="s">
        <v>59</v>
      </c>
      <c r="B21" s="189"/>
      <c r="C21" s="189"/>
      <c r="D21" s="189"/>
      <c r="E21" s="189"/>
      <c r="F21" s="189"/>
      <c r="G21" s="13">
        <v>14</v>
      </c>
      <c r="H21" s="29">
        <v>11043842</v>
      </c>
      <c r="I21" s="29">
        <v>9600584</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2431695</v>
      </c>
      <c r="I23" s="29">
        <v>2458414</v>
      </c>
    </row>
    <row r="24" spans="1:9" ht="12.75" customHeight="1" x14ac:dyDescent="0.2">
      <c r="A24" s="189" t="s">
        <v>62</v>
      </c>
      <c r="B24" s="189"/>
      <c r="C24" s="189"/>
      <c r="D24" s="189"/>
      <c r="E24" s="189"/>
      <c r="F24" s="189"/>
      <c r="G24" s="13">
        <v>17</v>
      </c>
      <c r="H24" s="29">
        <v>4911963</v>
      </c>
      <c r="I24" s="29">
        <v>2378323</v>
      </c>
    </row>
    <row r="25" spans="1:9" ht="12.75" customHeight="1" x14ac:dyDescent="0.2">
      <c r="A25" s="189" t="s">
        <v>63</v>
      </c>
      <c r="B25" s="189"/>
      <c r="C25" s="189"/>
      <c r="D25" s="189"/>
      <c r="E25" s="189"/>
      <c r="F25" s="189"/>
      <c r="G25" s="13">
        <v>18</v>
      </c>
      <c r="H25" s="29">
        <v>515389</v>
      </c>
      <c r="I25" s="29">
        <v>515257</v>
      </c>
    </row>
    <row r="26" spans="1:9" ht="12.75" customHeight="1" x14ac:dyDescent="0.2">
      <c r="A26" s="189" t="s">
        <v>64</v>
      </c>
      <c r="B26" s="189"/>
      <c r="C26" s="189"/>
      <c r="D26" s="189"/>
      <c r="E26" s="189"/>
      <c r="F26" s="189"/>
      <c r="G26" s="13">
        <v>19</v>
      </c>
      <c r="H26" s="29">
        <v>0</v>
      </c>
      <c r="I26" s="29">
        <v>0</v>
      </c>
    </row>
    <row r="27" spans="1:9" ht="12.75" customHeight="1" x14ac:dyDescent="0.2">
      <c r="A27" s="190" t="s">
        <v>65</v>
      </c>
      <c r="B27" s="190"/>
      <c r="C27" s="190"/>
      <c r="D27" s="190"/>
      <c r="E27" s="190"/>
      <c r="F27" s="190"/>
      <c r="G27" s="14">
        <v>20</v>
      </c>
      <c r="H27" s="30">
        <f>SUM(H28:H37)</f>
        <v>3105834</v>
      </c>
      <c r="I27" s="30">
        <f>SUM(I28:I37)</f>
        <v>3105834</v>
      </c>
    </row>
    <row r="28" spans="1:9" ht="12.75" customHeight="1" x14ac:dyDescent="0.2">
      <c r="A28" s="189" t="s">
        <v>66</v>
      </c>
      <c r="B28" s="189"/>
      <c r="C28" s="189"/>
      <c r="D28" s="189"/>
      <c r="E28" s="189"/>
      <c r="F28" s="189"/>
      <c r="G28" s="13">
        <v>21</v>
      </c>
      <c r="H28" s="29">
        <v>3105834</v>
      </c>
      <c r="I28" s="29">
        <v>3105834</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0</v>
      </c>
      <c r="I35" s="29">
        <v>0</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0" t="s">
        <v>76</v>
      </c>
      <c r="B38" s="190"/>
      <c r="C38" s="190"/>
      <c r="D38" s="190"/>
      <c r="E38" s="190"/>
      <c r="F38" s="190"/>
      <c r="G38" s="14">
        <v>31</v>
      </c>
      <c r="H38" s="30">
        <f>H39+H40+H41+H42</f>
        <v>0</v>
      </c>
      <c r="I38" s="30">
        <f>I39+I40+I41+I42</f>
        <v>0</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0</v>
      </c>
      <c r="I42" s="29">
        <v>0</v>
      </c>
    </row>
    <row r="43" spans="1:9" ht="12.75" customHeight="1" x14ac:dyDescent="0.2">
      <c r="A43" s="189" t="s">
        <v>81</v>
      </c>
      <c r="B43" s="189"/>
      <c r="C43" s="189"/>
      <c r="D43" s="189"/>
      <c r="E43" s="189"/>
      <c r="F43" s="189"/>
      <c r="G43" s="13">
        <v>36</v>
      </c>
      <c r="H43" s="29">
        <v>3404504</v>
      </c>
      <c r="I43" s="29">
        <v>2597664</v>
      </c>
    </row>
    <row r="44" spans="1:9" ht="12.75" customHeight="1" x14ac:dyDescent="0.2">
      <c r="A44" s="191" t="s">
        <v>82</v>
      </c>
      <c r="B44" s="191"/>
      <c r="C44" s="191"/>
      <c r="D44" s="191"/>
      <c r="E44" s="191"/>
      <c r="F44" s="191"/>
      <c r="G44" s="14">
        <v>37</v>
      </c>
      <c r="H44" s="30">
        <f>H45+H53+H60+H70</f>
        <v>11616892</v>
      </c>
      <c r="I44" s="30">
        <f>I45+I53+I60+I70</f>
        <v>14048313</v>
      </c>
    </row>
    <row r="45" spans="1:9" ht="12.75" customHeight="1" x14ac:dyDescent="0.2">
      <c r="A45" s="190" t="s">
        <v>83</v>
      </c>
      <c r="B45" s="190"/>
      <c r="C45" s="190"/>
      <c r="D45" s="190"/>
      <c r="E45" s="190"/>
      <c r="F45" s="190"/>
      <c r="G45" s="14">
        <v>38</v>
      </c>
      <c r="H45" s="30">
        <f>SUM(H46:H52)</f>
        <v>691631</v>
      </c>
      <c r="I45" s="30">
        <f>SUM(I46:I52)</f>
        <v>697084</v>
      </c>
    </row>
    <row r="46" spans="1:9" ht="12.75" customHeight="1" x14ac:dyDescent="0.2">
      <c r="A46" s="189" t="s">
        <v>84</v>
      </c>
      <c r="B46" s="189"/>
      <c r="C46" s="189"/>
      <c r="D46" s="189"/>
      <c r="E46" s="189"/>
      <c r="F46" s="189"/>
      <c r="G46" s="13">
        <v>39</v>
      </c>
      <c r="H46" s="29">
        <v>621488</v>
      </c>
      <c r="I46" s="29">
        <v>657173</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41533</v>
      </c>
      <c r="I49" s="29">
        <v>39803</v>
      </c>
    </row>
    <row r="50" spans="1:9" ht="12.75" customHeight="1" x14ac:dyDescent="0.2">
      <c r="A50" s="189" t="s">
        <v>88</v>
      </c>
      <c r="B50" s="189"/>
      <c r="C50" s="189"/>
      <c r="D50" s="189"/>
      <c r="E50" s="189"/>
      <c r="F50" s="189"/>
      <c r="G50" s="13">
        <v>43</v>
      </c>
      <c r="H50" s="29">
        <v>28610</v>
      </c>
      <c r="I50" s="29">
        <v>108</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0" t="s">
        <v>91</v>
      </c>
      <c r="B53" s="190"/>
      <c r="C53" s="190"/>
      <c r="D53" s="190"/>
      <c r="E53" s="190"/>
      <c r="F53" s="190"/>
      <c r="G53" s="14">
        <v>46</v>
      </c>
      <c r="H53" s="30">
        <f>SUM(H54:H59)</f>
        <v>4053128</v>
      </c>
      <c r="I53" s="30">
        <f>SUM(I54:I59)</f>
        <v>3577129</v>
      </c>
    </row>
    <row r="54" spans="1:9" ht="12.75" customHeight="1" x14ac:dyDescent="0.2">
      <c r="A54" s="189" t="s">
        <v>92</v>
      </c>
      <c r="B54" s="189"/>
      <c r="C54" s="189"/>
      <c r="D54" s="189"/>
      <c r="E54" s="189"/>
      <c r="F54" s="189"/>
      <c r="G54" s="13">
        <v>47</v>
      </c>
      <c r="H54" s="29">
        <v>0</v>
      </c>
      <c r="I54" s="29">
        <v>0</v>
      </c>
    </row>
    <row r="55" spans="1:9" ht="23.45" customHeight="1" x14ac:dyDescent="0.2">
      <c r="A55" s="189" t="s">
        <v>93</v>
      </c>
      <c r="B55" s="189"/>
      <c r="C55" s="189"/>
      <c r="D55" s="189"/>
      <c r="E55" s="189"/>
      <c r="F55" s="189"/>
      <c r="G55" s="13">
        <v>48</v>
      </c>
      <c r="H55" s="29">
        <v>1914199</v>
      </c>
      <c r="I55" s="29">
        <v>1975680</v>
      </c>
    </row>
    <row r="56" spans="1:9" ht="12.75" customHeight="1" x14ac:dyDescent="0.2">
      <c r="A56" s="189" t="s">
        <v>94</v>
      </c>
      <c r="B56" s="189"/>
      <c r="C56" s="189"/>
      <c r="D56" s="189"/>
      <c r="E56" s="189"/>
      <c r="F56" s="189"/>
      <c r="G56" s="13">
        <v>49</v>
      </c>
      <c r="H56" s="29">
        <v>1780106</v>
      </c>
      <c r="I56" s="29">
        <v>1354969</v>
      </c>
    </row>
    <row r="57" spans="1:9" ht="12.75" customHeight="1" x14ac:dyDescent="0.2">
      <c r="A57" s="189" t="s">
        <v>95</v>
      </c>
      <c r="B57" s="189"/>
      <c r="C57" s="189"/>
      <c r="D57" s="189"/>
      <c r="E57" s="189"/>
      <c r="F57" s="189"/>
      <c r="G57" s="13">
        <v>50</v>
      </c>
      <c r="H57" s="29">
        <v>51255</v>
      </c>
      <c r="I57" s="29">
        <v>6888</v>
      </c>
    </row>
    <row r="58" spans="1:9" ht="12.75" customHeight="1" x14ac:dyDescent="0.2">
      <c r="A58" s="189" t="s">
        <v>96</v>
      </c>
      <c r="B58" s="189"/>
      <c r="C58" s="189"/>
      <c r="D58" s="189"/>
      <c r="E58" s="189"/>
      <c r="F58" s="189"/>
      <c r="G58" s="13">
        <v>51</v>
      </c>
      <c r="H58" s="29">
        <v>269174</v>
      </c>
      <c r="I58" s="29">
        <v>221049</v>
      </c>
    </row>
    <row r="59" spans="1:9" ht="12.75" customHeight="1" x14ac:dyDescent="0.2">
      <c r="A59" s="189" t="s">
        <v>97</v>
      </c>
      <c r="B59" s="189"/>
      <c r="C59" s="189"/>
      <c r="D59" s="189"/>
      <c r="E59" s="189"/>
      <c r="F59" s="189"/>
      <c r="G59" s="13">
        <v>52</v>
      </c>
      <c r="H59" s="29">
        <v>38394</v>
      </c>
      <c r="I59" s="29">
        <v>18543</v>
      </c>
    </row>
    <row r="60" spans="1:9" ht="12.75" customHeight="1" x14ac:dyDescent="0.2">
      <c r="A60" s="190" t="s">
        <v>98</v>
      </c>
      <c r="B60" s="190"/>
      <c r="C60" s="190"/>
      <c r="D60" s="190"/>
      <c r="E60" s="190"/>
      <c r="F60" s="190"/>
      <c r="G60" s="14">
        <v>53</v>
      </c>
      <c r="H60" s="30">
        <f>SUM(H61:H69)</f>
        <v>637</v>
      </c>
      <c r="I60" s="30">
        <f>SUM(I61:I69)</f>
        <v>0</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637</v>
      </c>
      <c r="I67" s="29">
        <v>0</v>
      </c>
    </row>
    <row r="68" spans="1:9" ht="12.75" customHeight="1" x14ac:dyDescent="0.2">
      <c r="A68" s="189" t="s">
        <v>106</v>
      </c>
      <c r="B68" s="189"/>
      <c r="C68" s="189"/>
      <c r="D68" s="189"/>
      <c r="E68" s="189"/>
      <c r="F68" s="189"/>
      <c r="G68" s="13">
        <v>61</v>
      </c>
      <c r="H68" s="29">
        <v>0</v>
      </c>
      <c r="I68" s="29">
        <v>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6871496</v>
      </c>
      <c r="I70" s="29">
        <v>9774100</v>
      </c>
    </row>
    <row r="71" spans="1:9" ht="12.75" customHeight="1" x14ac:dyDescent="0.2">
      <c r="A71" s="205" t="s">
        <v>109</v>
      </c>
      <c r="B71" s="205"/>
      <c r="C71" s="205"/>
      <c r="D71" s="205"/>
      <c r="E71" s="205"/>
      <c r="F71" s="205"/>
      <c r="G71" s="13">
        <v>64</v>
      </c>
      <c r="H71" s="29">
        <v>142164</v>
      </c>
      <c r="I71" s="29">
        <v>194087</v>
      </c>
    </row>
    <row r="72" spans="1:9" ht="12.75" customHeight="1" x14ac:dyDescent="0.2">
      <c r="A72" s="191" t="s">
        <v>110</v>
      </c>
      <c r="B72" s="191"/>
      <c r="C72" s="191"/>
      <c r="D72" s="191"/>
      <c r="E72" s="191"/>
      <c r="F72" s="191"/>
      <c r="G72" s="14">
        <v>65</v>
      </c>
      <c r="H72" s="30">
        <f>H8+H9+H44+H71</f>
        <v>122279381</v>
      </c>
      <c r="I72" s="30">
        <f>I8+I9+I44+I71</f>
        <v>119959481</v>
      </c>
    </row>
    <row r="73" spans="1:9" ht="12.75" customHeight="1" thickBot="1" x14ac:dyDescent="0.25">
      <c r="A73" s="205" t="s">
        <v>111</v>
      </c>
      <c r="B73" s="205"/>
      <c r="C73" s="205"/>
      <c r="D73" s="205"/>
      <c r="E73" s="205"/>
      <c r="F73" s="205"/>
      <c r="G73" s="13">
        <v>66</v>
      </c>
      <c r="H73" s="123">
        <v>8373</v>
      </c>
      <c r="I73" s="124">
        <v>8296</v>
      </c>
    </row>
    <row r="74" spans="1:9" x14ac:dyDescent="0.2">
      <c r="A74" s="207" t="s">
        <v>112</v>
      </c>
      <c r="B74" s="208"/>
      <c r="C74" s="208"/>
      <c r="D74" s="208"/>
      <c r="E74" s="208"/>
      <c r="F74" s="208"/>
      <c r="G74" s="208"/>
      <c r="H74" s="208"/>
      <c r="I74" s="208"/>
    </row>
    <row r="75" spans="1:9" ht="24.75" customHeight="1" x14ac:dyDescent="0.2">
      <c r="A75" s="191" t="s">
        <v>500</v>
      </c>
      <c r="B75" s="191"/>
      <c r="C75" s="191"/>
      <c r="D75" s="191"/>
      <c r="E75" s="191"/>
      <c r="F75" s="191"/>
      <c r="G75" s="14">
        <v>67</v>
      </c>
      <c r="H75" s="30">
        <f>H76+H77+H78+H84+H85+H91+H94+H97</f>
        <v>69470093</v>
      </c>
      <c r="I75" s="30">
        <f>I76+I77+I78+I84+I85+I91+I94+I97</f>
        <v>73574417</v>
      </c>
    </row>
    <row r="76" spans="1:9" ht="12.75" customHeight="1" x14ac:dyDescent="0.2">
      <c r="A76" s="189" t="s">
        <v>113</v>
      </c>
      <c r="B76" s="189"/>
      <c r="C76" s="189"/>
      <c r="D76" s="189"/>
      <c r="E76" s="189"/>
      <c r="F76" s="189"/>
      <c r="G76" s="13">
        <v>68</v>
      </c>
      <c r="H76" s="29">
        <v>92305505</v>
      </c>
      <c r="I76" s="29">
        <v>92305505</v>
      </c>
    </row>
    <row r="77" spans="1:9" ht="12.75" customHeight="1" x14ac:dyDescent="0.2">
      <c r="A77" s="189" t="s">
        <v>114</v>
      </c>
      <c r="B77" s="189"/>
      <c r="C77" s="189"/>
      <c r="D77" s="189"/>
      <c r="E77" s="189"/>
      <c r="F77" s="189"/>
      <c r="G77" s="13">
        <v>69</v>
      </c>
      <c r="H77" s="29">
        <v>0</v>
      </c>
      <c r="I77" s="29">
        <v>0</v>
      </c>
    </row>
    <row r="78" spans="1:9" ht="12.75" customHeight="1" x14ac:dyDescent="0.2">
      <c r="A78" s="190" t="s">
        <v>115</v>
      </c>
      <c r="B78" s="190"/>
      <c r="C78" s="190"/>
      <c r="D78" s="190"/>
      <c r="E78" s="190"/>
      <c r="F78" s="190"/>
      <c r="G78" s="14">
        <v>70</v>
      </c>
      <c r="H78" s="30">
        <f>SUM(H79:H83)</f>
        <v>6252880</v>
      </c>
      <c r="I78" s="30">
        <f>SUM(I79:I83)</f>
        <v>6252880</v>
      </c>
    </row>
    <row r="79" spans="1:9" ht="12.75" customHeight="1" x14ac:dyDescent="0.2">
      <c r="A79" s="189" t="s">
        <v>116</v>
      </c>
      <c r="B79" s="189"/>
      <c r="C79" s="189"/>
      <c r="D79" s="189"/>
      <c r="E79" s="189"/>
      <c r="F79" s="189"/>
      <c r="G79" s="13">
        <v>71</v>
      </c>
      <c r="H79" s="29">
        <v>5975017</v>
      </c>
      <c r="I79" s="29">
        <v>5975017</v>
      </c>
    </row>
    <row r="80" spans="1:9" ht="12.75" customHeight="1" x14ac:dyDescent="0.2">
      <c r="A80" s="189" t="s">
        <v>117</v>
      </c>
      <c r="B80" s="189"/>
      <c r="C80" s="189"/>
      <c r="D80" s="189"/>
      <c r="E80" s="189"/>
      <c r="F80" s="189"/>
      <c r="G80" s="13">
        <v>72</v>
      </c>
      <c r="H80" s="29">
        <v>1221</v>
      </c>
      <c r="I80" s="29">
        <v>1221</v>
      </c>
    </row>
    <row r="81" spans="1:9" ht="12.75" customHeight="1" x14ac:dyDescent="0.2">
      <c r="A81" s="189" t="s">
        <v>118</v>
      </c>
      <c r="B81" s="189"/>
      <c r="C81" s="189"/>
      <c r="D81" s="189"/>
      <c r="E81" s="189"/>
      <c r="F81" s="189"/>
      <c r="G81" s="13">
        <v>73</v>
      </c>
      <c r="H81" s="29">
        <v>-1221</v>
      </c>
      <c r="I81" s="29">
        <v>-1221</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277863</v>
      </c>
      <c r="I83" s="29">
        <v>277863</v>
      </c>
    </row>
    <row r="84" spans="1:9" ht="12.75" customHeight="1" x14ac:dyDescent="0.2">
      <c r="A84" s="206" t="s">
        <v>121</v>
      </c>
      <c r="B84" s="206"/>
      <c r="C84" s="206"/>
      <c r="D84" s="206"/>
      <c r="E84" s="206"/>
      <c r="F84" s="206"/>
      <c r="G84" s="107">
        <v>76</v>
      </c>
      <c r="H84" s="108">
        <v>0</v>
      </c>
      <c r="I84" s="108">
        <v>0</v>
      </c>
    </row>
    <row r="85" spans="1:9" ht="12.75" customHeight="1" x14ac:dyDescent="0.2">
      <c r="A85" s="190" t="s">
        <v>393</v>
      </c>
      <c r="B85" s="190"/>
      <c r="C85" s="190"/>
      <c r="D85" s="190"/>
      <c r="E85" s="190"/>
      <c r="F85" s="190"/>
      <c r="G85" s="14">
        <v>77</v>
      </c>
      <c r="H85" s="30">
        <f>H86+H87+H88+H89+H90</f>
        <v>0</v>
      </c>
      <c r="I85" s="30">
        <f>I86+I87+I88+I89+I90</f>
        <v>0</v>
      </c>
    </row>
    <row r="86" spans="1:9" ht="25.5" customHeight="1" x14ac:dyDescent="0.2">
      <c r="A86" s="189" t="s">
        <v>394</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395</v>
      </c>
      <c r="B89" s="189"/>
      <c r="C89" s="189"/>
      <c r="D89" s="189"/>
      <c r="E89" s="189"/>
      <c r="F89" s="189"/>
      <c r="G89" s="13">
        <v>81</v>
      </c>
      <c r="H89" s="29">
        <v>0</v>
      </c>
      <c r="I89" s="29">
        <v>0</v>
      </c>
    </row>
    <row r="90" spans="1:9" ht="25.5" customHeight="1" x14ac:dyDescent="0.2">
      <c r="A90" s="189" t="s">
        <v>396</v>
      </c>
      <c r="B90" s="189"/>
      <c r="C90" s="189"/>
      <c r="D90" s="189"/>
      <c r="E90" s="189"/>
      <c r="F90" s="189"/>
      <c r="G90" s="13">
        <v>82</v>
      </c>
      <c r="H90" s="29">
        <v>0</v>
      </c>
      <c r="I90" s="29">
        <v>0</v>
      </c>
    </row>
    <row r="91" spans="1:9" ht="24" customHeight="1" x14ac:dyDescent="0.2">
      <c r="A91" s="190" t="s">
        <v>397</v>
      </c>
      <c r="B91" s="190"/>
      <c r="C91" s="190"/>
      <c r="D91" s="190"/>
      <c r="E91" s="190"/>
      <c r="F91" s="190"/>
      <c r="G91" s="14">
        <v>83</v>
      </c>
      <c r="H91" s="30">
        <f>H92-H93</f>
        <v>-30489754</v>
      </c>
      <c r="I91" s="30">
        <f>I92-I93</f>
        <v>-29088292</v>
      </c>
    </row>
    <row r="92" spans="1:9" ht="12.75" customHeight="1" x14ac:dyDescent="0.2">
      <c r="A92" s="189" t="s">
        <v>124</v>
      </c>
      <c r="B92" s="189"/>
      <c r="C92" s="189"/>
      <c r="D92" s="189"/>
      <c r="E92" s="189"/>
      <c r="F92" s="189"/>
      <c r="G92" s="13">
        <v>84</v>
      </c>
      <c r="H92" s="29">
        <v>0</v>
      </c>
      <c r="I92" s="29">
        <v>0</v>
      </c>
    </row>
    <row r="93" spans="1:9" ht="12.75" customHeight="1" x14ac:dyDescent="0.2">
      <c r="A93" s="189" t="s">
        <v>125</v>
      </c>
      <c r="B93" s="189"/>
      <c r="C93" s="189"/>
      <c r="D93" s="189"/>
      <c r="E93" s="189"/>
      <c r="F93" s="189"/>
      <c r="G93" s="13">
        <v>85</v>
      </c>
      <c r="H93" s="29">
        <v>30489754</v>
      </c>
      <c r="I93" s="29">
        <v>29088292</v>
      </c>
    </row>
    <row r="94" spans="1:9" ht="12.75" customHeight="1" x14ac:dyDescent="0.2">
      <c r="A94" s="190" t="s">
        <v>398</v>
      </c>
      <c r="B94" s="190"/>
      <c r="C94" s="190"/>
      <c r="D94" s="190"/>
      <c r="E94" s="190"/>
      <c r="F94" s="190"/>
      <c r="G94" s="14">
        <v>86</v>
      </c>
      <c r="H94" s="30">
        <f>H95-H96</f>
        <v>1401462</v>
      </c>
      <c r="I94" s="30">
        <f>I95-I96</f>
        <v>4104324</v>
      </c>
    </row>
    <row r="95" spans="1:9" ht="12.75" customHeight="1" x14ac:dyDescent="0.2">
      <c r="A95" s="189" t="s">
        <v>126</v>
      </c>
      <c r="B95" s="189"/>
      <c r="C95" s="189"/>
      <c r="D95" s="189"/>
      <c r="E95" s="189"/>
      <c r="F95" s="189"/>
      <c r="G95" s="13">
        <v>87</v>
      </c>
      <c r="H95" s="29">
        <v>1401462</v>
      </c>
      <c r="I95" s="29">
        <v>4104324</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0</v>
      </c>
    </row>
    <row r="98" spans="1:9" ht="12.75" customHeight="1" x14ac:dyDescent="0.2">
      <c r="A98" s="191" t="s">
        <v>399</v>
      </c>
      <c r="B98" s="191"/>
      <c r="C98" s="191"/>
      <c r="D98" s="191"/>
      <c r="E98" s="191"/>
      <c r="F98" s="191"/>
      <c r="G98" s="14">
        <v>90</v>
      </c>
      <c r="H98" s="30">
        <f>SUM(H99:H104)</f>
        <v>1471340</v>
      </c>
      <c r="I98" s="30">
        <f>SUM(I99:I104)</f>
        <v>1351736</v>
      </c>
    </row>
    <row r="99" spans="1:9" ht="31.9" customHeight="1" x14ac:dyDescent="0.2">
      <c r="A99" s="189" t="s">
        <v>129</v>
      </c>
      <c r="B99" s="189"/>
      <c r="C99" s="189"/>
      <c r="D99" s="189"/>
      <c r="E99" s="189"/>
      <c r="F99" s="189"/>
      <c r="G99" s="13">
        <v>91</v>
      </c>
      <c r="H99" s="29">
        <v>289716</v>
      </c>
      <c r="I99" s="29">
        <v>314522</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1181624</v>
      </c>
      <c r="I101" s="29">
        <v>1037214</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400</v>
      </c>
      <c r="B105" s="191"/>
      <c r="C105" s="191"/>
      <c r="D105" s="191"/>
      <c r="E105" s="191"/>
      <c r="F105" s="191"/>
      <c r="G105" s="14">
        <v>97</v>
      </c>
      <c r="H105" s="30">
        <f>SUM(H106:H116)</f>
        <v>31854542</v>
      </c>
      <c r="I105" s="30">
        <f>SUM(I106:I116)</f>
        <v>32462413</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30835004</v>
      </c>
      <c r="I111" s="29">
        <v>31605543</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1019538</v>
      </c>
      <c r="I115" s="29">
        <v>856870</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401</v>
      </c>
      <c r="B117" s="191"/>
      <c r="C117" s="191"/>
      <c r="D117" s="191"/>
      <c r="E117" s="191"/>
      <c r="F117" s="191"/>
      <c r="G117" s="14">
        <v>109</v>
      </c>
      <c r="H117" s="30">
        <f>SUM(H118:H131)</f>
        <v>19351598</v>
      </c>
      <c r="I117" s="30">
        <f>SUM(I118:I131)</f>
        <v>12340736</v>
      </c>
    </row>
    <row r="118" spans="1:9" ht="12.75" customHeight="1" x14ac:dyDescent="0.2">
      <c r="A118" s="189" t="s">
        <v>146</v>
      </c>
      <c r="B118" s="189"/>
      <c r="C118" s="189"/>
      <c r="D118" s="189"/>
      <c r="E118" s="189"/>
      <c r="F118" s="189"/>
      <c r="G118" s="13">
        <v>110</v>
      </c>
      <c r="H118" s="29">
        <v>316554</v>
      </c>
      <c r="I118" s="29">
        <v>300874</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12003551</v>
      </c>
      <c r="I123" s="29">
        <v>4905266</v>
      </c>
    </row>
    <row r="124" spans="1:9" ht="12.75" customHeight="1" x14ac:dyDescent="0.2">
      <c r="A124" s="189" t="s">
        <v>152</v>
      </c>
      <c r="B124" s="189"/>
      <c r="C124" s="189"/>
      <c r="D124" s="189"/>
      <c r="E124" s="189"/>
      <c r="F124" s="189"/>
      <c r="G124" s="13">
        <v>116</v>
      </c>
      <c r="H124" s="29">
        <v>2037614</v>
      </c>
      <c r="I124" s="29">
        <v>1895169</v>
      </c>
    </row>
    <row r="125" spans="1:9" ht="12.75" customHeight="1" x14ac:dyDescent="0.2">
      <c r="A125" s="189" t="s">
        <v>153</v>
      </c>
      <c r="B125" s="189"/>
      <c r="C125" s="189"/>
      <c r="D125" s="189"/>
      <c r="E125" s="189"/>
      <c r="F125" s="189"/>
      <c r="G125" s="13">
        <v>117</v>
      </c>
      <c r="H125" s="29">
        <v>1942799</v>
      </c>
      <c r="I125" s="29">
        <v>1682050</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1714430</v>
      </c>
      <c r="I127" s="29">
        <v>2161348</v>
      </c>
    </row>
    <row r="128" spans="1:9" x14ac:dyDescent="0.2">
      <c r="A128" s="189" t="s">
        <v>156</v>
      </c>
      <c r="B128" s="189"/>
      <c r="C128" s="189"/>
      <c r="D128" s="189"/>
      <c r="E128" s="189"/>
      <c r="F128" s="189"/>
      <c r="G128" s="13">
        <v>120</v>
      </c>
      <c r="H128" s="29">
        <v>810658</v>
      </c>
      <c r="I128" s="29">
        <v>1020828</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525992</v>
      </c>
      <c r="I131" s="29">
        <v>375201</v>
      </c>
    </row>
    <row r="132" spans="1:9" ht="22.15" customHeight="1" x14ac:dyDescent="0.2">
      <c r="A132" s="205" t="s">
        <v>160</v>
      </c>
      <c r="B132" s="205"/>
      <c r="C132" s="205"/>
      <c r="D132" s="205"/>
      <c r="E132" s="205"/>
      <c r="F132" s="205"/>
      <c r="G132" s="13">
        <v>124</v>
      </c>
      <c r="H132" s="29">
        <v>131808</v>
      </c>
      <c r="I132" s="29">
        <v>230179</v>
      </c>
    </row>
    <row r="133" spans="1:9" x14ac:dyDescent="0.2">
      <c r="A133" s="191" t="s">
        <v>402</v>
      </c>
      <c r="B133" s="191"/>
      <c r="C133" s="191"/>
      <c r="D133" s="191"/>
      <c r="E133" s="191"/>
      <c r="F133" s="191"/>
      <c r="G133" s="14">
        <v>125</v>
      </c>
      <c r="H133" s="30">
        <f>H75+H98+H105+H117+H132</f>
        <v>122279381</v>
      </c>
      <c r="I133" s="30">
        <f>I75+I98+I105+I117+I132</f>
        <v>119959481</v>
      </c>
    </row>
    <row r="134" spans="1:9" ht="13.5" thickBot="1" x14ac:dyDescent="0.25">
      <c r="A134" s="205" t="s">
        <v>161</v>
      </c>
      <c r="B134" s="205"/>
      <c r="C134" s="205"/>
      <c r="D134" s="205"/>
      <c r="E134" s="205"/>
      <c r="F134" s="205"/>
      <c r="G134" s="13">
        <v>126</v>
      </c>
      <c r="H134" s="123">
        <v>8373</v>
      </c>
      <c r="I134" s="124">
        <v>8296</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2 H95:I96 H92:I93 H98:I133" xr:uid="{00000000-0002-0000-0100-000006000000}">
      <formula1>0</formula1>
    </dataValidation>
  </dataValidations>
  <pageMargins left="0.75" right="0.75" top="1" bottom="1" header="0.5" footer="0.5"/>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L1" sqref="L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193"/>
      <c r="C1" s="193"/>
      <c r="D1" s="193"/>
      <c r="E1" s="193"/>
      <c r="F1" s="193"/>
      <c r="G1" s="193"/>
      <c r="H1" s="193"/>
      <c r="I1" s="193"/>
    </row>
    <row r="2" spans="1:11" x14ac:dyDescent="0.2">
      <c r="A2" s="229" t="s">
        <v>520</v>
      </c>
      <c r="B2" s="195"/>
      <c r="C2" s="195"/>
      <c r="D2" s="195"/>
      <c r="E2" s="195"/>
      <c r="F2" s="195"/>
      <c r="G2" s="195"/>
      <c r="H2" s="195"/>
      <c r="I2" s="195"/>
      <c r="J2" s="110"/>
      <c r="K2" s="110"/>
    </row>
    <row r="3" spans="1:11" x14ac:dyDescent="0.2">
      <c r="A3" s="216" t="s">
        <v>501</v>
      </c>
      <c r="B3" s="217"/>
      <c r="C3" s="217"/>
      <c r="D3" s="217"/>
      <c r="E3" s="217"/>
      <c r="F3" s="217"/>
      <c r="G3" s="217"/>
      <c r="H3" s="217"/>
      <c r="I3" s="217"/>
      <c r="J3" s="218"/>
      <c r="K3" s="218"/>
    </row>
    <row r="4" spans="1:11" x14ac:dyDescent="0.2">
      <c r="A4" s="219" t="s">
        <v>515</v>
      </c>
      <c r="B4" s="220"/>
      <c r="C4" s="220"/>
      <c r="D4" s="220"/>
      <c r="E4" s="220"/>
      <c r="F4" s="220"/>
      <c r="G4" s="220"/>
      <c r="H4" s="220"/>
      <c r="I4" s="220"/>
      <c r="J4" s="221"/>
      <c r="K4" s="221"/>
    </row>
    <row r="5" spans="1:11" ht="22.15" customHeight="1" x14ac:dyDescent="0.2">
      <c r="A5" s="213" t="s">
        <v>163</v>
      </c>
      <c r="B5" s="203"/>
      <c r="C5" s="203"/>
      <c r="D5" s="203"/>
      <c r="E5" s="203"/>
      <c r="F5" s="203"/>
      <c r="G5" s="213" t="s">
        <v>164</v>
      </c>
      <c r="H5" s="214" t="s">
        <v>165</v>
      </c>
      <c r="I5" s="215"/>
      <c r="J5" s="214" t="s">
        <v>166</v>
      </c>
      <c r="K5" s="215"/>
    </row>
    <row r="6" spans="1:11" x14ac:dyDescent="0.2">
      <c r="A6" s="203"/>
      <c r="B6" s="203"/>
      <c r="C6" s="203"/>
      <c r="D6" s="203"/>
      <c r="E6" s="203"/>
      <c r="F6" s="203"/>
      <c r="G6" s="203"/>
      <c r="H6" s="16" t="s">
        <v>167</v>
      </c>
      <c r="I6" s="16" t="s">
        <v>168</v>
      </c>
      <c r="J6" s="16" t="s">
        <v>169</v>
      </c>
      <c r="K6" s="16" t="s">
        <v>170</v>
      </c>
    </row>
    <row r="7" spans="1:11" x14ac:dyDescent="0.2">
      <c r="A7" s="224">
        <v>1</v>
      </c>
      <c r="B7" s="201"/>
      <c r="C7" s="201"/>
      <c r="D7" s="201"/>
      <c r="E7" s="201"/>
      <c r="F7" s="201"/>
      <c r="G7" s="15">
        <v>2</v>
      </c>
      <c r="H7" s="16">
        <v>3</v>
      </c>
      <c r="I7" s="16">
        <v>4</v>
      </c>
      <c r="J7" s="16">
        <v>5</v>
      </c>
      <c r="K7" s="16">
        <v>6</v>
      </c>
    </row>
    <row r="8" spans="1:11" x14ac:dyDescent="0.2">
      <c r="A8" s="225" t="s">
        <v>403</v>
      </c>
      <c r="B8" s="226"/>
      <c r="C8" s="226"/>
      <c r="D8" s="226"/>
      <c r="E8" s="226"/>
      <c r="F8" s="226"/>
      <c r="G8" s="14">
        <v>1</v>
      </c>
      <c r="H8" s="111">
        <f>SUM(H9:H13)</f>
        <v>58766148</v>
      </c>
      <c r="I8" s="111">
        <f>SUM(I9:I13)</f>
        <v>9750823</v>
      </c>
      <c r="J8" s="111">
        <f>SUM(J9:J13)</f>
        <v>64071634</v>
      </c>
      <c r="K8" s="111">
        <f>SUM(K9:K13)</f>
        <v>11212956</v>
      </c>
    </row>
    <row r="9" spans="1:11" x14ac:dyDescent="0.2">
      <c r="A9" s="189" t="s">
        <v>171</v>
      </c>
      <c r="B9" s="189"/>
      <c r="C9" s="189"/>
      <c r="D9" s="189"/>
      <c r="E9" s="189"/>
      <c r="F9" s="189"/>
      <c r="G9" s="13">
        <v>2</v>
      </c>
      <c r="H9" s="29">
        <v>201046</v>
      </c>
      <c r="I9" s="29">
        <v>85022</v>
      </c>
      <c r="J9" s="29">
        <v>178233.39</v>
      </c>
      <c r="K9" s="29">
        <v>32982.390000000014</v>
      </c>
    </row>
    <row r="10" spans="1:11" x14ac:dyDescent="0.2">
      <c r="A10" s="189" t="s">
        <v>172</v>
      </c>
      <c r="B10" s="189"/>
      <c r="C10" s="189"/>
      <c r="D10" s="189"/>
      <c r="E10" s="189"/>
      <c r="F10" s="189"/>
      <c r="G10" s="13">
        <v>3</v>
      </c>
      <c r="H10" s="29">
        <v>55671083</v>
      </c>
      <c r="I10" s="29">
        <v>8438813</v>
      </c>
      <c r="J10" s="29">
        <v>60369925.609999999</v>
      </c>
      <c r="K10" s="29">
        <v>9914344.6099999994</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80210</v>
      </c>
      <c r="I12" s="29">
        <v>62148</v>
      </c>
      <c r="J12" s="29">
        <v>1596</v>
      </c>
      <c r="K12" s="29">
        <v>-358</v>
      </c>
    </row>
    <row r="13" spans="1:11" x14ac:dyDescent="0.2">
      <c r="A13" s="189" t="s">
        <v>175</v>
      </c>
      <c r="B13" s="189"/>
      <c r="C13" s="189"/>
      <c r="D13" s="189"/>
      <c r="E13" s="189"/>
      <c r="F13" s="189"/>
      <c r="G13" s="13">
        <v>6</v>
      </c>
      <c r="H13" s="29">
        <v>2813809</v>
      </c>
      <c r="I13" s="29">
        <v>1164840</v>
      </c>
      <c r="J13" s="29">
        <v>3521879</v>
      </c>
      <c r="K13" s="29">
        <v>1265987</v>
      </c>
    </row>
    <row r="14" spans="1:11" ht="22.15" customHeight="1" x14ac:dyDescent="0.2">
      <c r="A14" s="225" t="s">
        <v>404</v>
      </c>
      <c r="B14" s="226"/>
      <c r="C14" s="226"/>
      <c r="D14" s="226"/>
      <c r="E14" s="226"/>
      <c r="F14" s="226"/>
      <c r="G14" s="14">
        <v>7</v>
      </c>
      <c r="H14" s="111">
        <f>H15+H16+H20+H24+H25+H26+H29+H36</f>
        <v>56294137</v>
      </c>
      <c r="I14" s="111">
        <f>I15+I16+I20+I24+I25+I26+I29+I36</f>
        <v>15504648</v>
      </c>
      <c r="J14" s="111">
        <f>J15+J16+J20+J24+J25+J26+J29+J36</f>
        <v>57404838</v>
      </c>
      <c r="K14" s="111">
        <f>K15+K16+K20+K24+K25+K26+K29+K36</f>
        <v>14953968</v>
      </c>
    </row>
    <row r="15" spans="1:11" x14ac:dyDescent="0.2">
      <c r="A15" s="189" t="s">
        <v>176</v>
      </c>
      <c r="B15" s="189"/>
      <c r="C15" s="189"/>
      <c r="D15" s="189"/>
      <c r="E15" s="189"/>
      <c r="F15" s="189"/>
      <c r="G15" s="13">
        <v>8</v>
      </c>
      <c r="H15" s="29">
        <v>0</v>
      </c>
      <c r="I15" s="29">
        <v>0</v>
      </c>
      <c r="J15" s="29">
        <v>0</v>
      </c>
      <c r="K15" s="29">
        <v>0</v>
      </c>
    </row>
    <row r="16" spans="1:11" x14ac:dyDescent="0.2">
      <c r="A16" s="190" t="s">
        <v>405</v>
      </c>
      <c r="B16" s="190"/>
      <c r="C16" s="190"/>
      <c r="D16" s="190"/>
      <c r="E16" s="190"/>
      <c r="F16" s="190"/>
      <c r="G16" s="14">
        <v>9</v>
      </c>
      <c r="H16" s="111">
        <f>SUM(H17:H19)</f>
        <v>22912028</v>
      </c>
      <c r="I16" s="111">
        <f>SUM(I17:I19)</f>
        <v>5008255</v>
      </c>
      <c r="J16" s="111">
        <f>SUM(J17:J19)</f>
        <v>22808328</v>
      </c>
      <c r="K16" s="111">
        <f>SUM(K17:K19)</f>
        <v>4818069</v>
      </c>
    </row>
    <row r="17" spans="1:11" x14ac:dyDescent="0.2">
      <c r="A17" s="231" t="s">
        <v>177</v>
      </c>
      <c r="B17" s="231"/>
      <c r="C17" s="231"/>
      <c r="D17" s="231"/>
      <c r="E17" s="231"/>
      <c r="F17" s="231"/>
      <c r="G17" s="13">
        <v>10</v>
      </c>
      <c r="H17" s="29">
        <v>12312688</v>
      </c>
      <c r="I17" s="29">
        <v>2659517</v>
      </c>
      <c r="J17" s="29">
        <v>12051549</v>
      </c>
      <c r="K17" s="29">
        <v>2601360</v>
      </c>
    </row>
    <row r="18" spans="1:11" x14ac:dyDescent="0.2">
      <c r="A18" s="231" t="s">
        <v>178</v>
      </c>
      <c r="B18" s="231"/>
      <c r="C18" s="231"/>
      <c r="D18" s="231"/>
      <c r="E18" s="231"/>
      <c r="F18" s="231"/>
      <c r="G18" s="13">
        <v>11</v>
      </c>
      <c r="H18" s="29">
        <v>22196</v>
      </c>
      <c r="I18" s="29">
        <v>4296</v>
      </c>
      <c r="J18" s="29">
        <v>31257</v>
      </c>
      <c r="K18" s="29">
        <v>4145</v>
      </c>
    </row>
    <row r="19" spans="1:11" x14ac:dyDescent="0.2">
      <c r="A19" s="231" t="s">
        <v>179</v>
      </c>
      <c r="B19" s="231"/>
      <c r="C19" s="231"/>
      <c r="D19" s="231"/>
      <c r="E19" s="231"/>
      <c r="F19" s="231"/>
      <c r="G19" s="13">
        <v>12</v>
      </c>
      <c r="H19" s="29">
        <v>10577144</v>
      </c>
      <c r="I19" s="29">
        <v>2344442</v>
      </c>
      <c r="J19" s="29">
        <v>10725522</v>
      </c>
      <c r="K19" s="29">
        <v>2212564</v>
      </c>
    </row>
    <row r="20" spans="1:11" x14ac:dyDescent="0.2">
      <c r="A20" s="190" t="s">
        <v>406</v>
      </c>
      <c r="B20" s="190"/>
      <c r="C20" s="190"/>
      <c r="D20" s="190"/>
      <c r="E20" s="190"/>
      <c r="F20" s="190"/>
      <c r="G20" s="14">
        <v>13</v>
      </c>
      <c r="H20" s="111">
        <f>SUM(H21:H23)</f>
        <v>19508064</v>
      </c>
      <c r="I20" s="111">
        <f>SUM(I21:I23)</f>
        <v>7260852</v>
      </c>
      <c r="J20" s="111">
        <f>SUM(J21:J23)</f>
        <v>22058021</v>
      </c>
      <c r="K20" s="111">
        <f>SUM(K21:K23)</f>
        <v>6963016</v>
      </c>
    </row>
    <row r="21" spans="1:11" x14ac:dyDescent="0.2">
      <c r="A21" s="231" t="s">
        <v>180</v>
      </c>
      <c r="B21" s="231"/>
      <c r="C21" s="231"/>
      <c r="D21" s="231"/>
      <c r="E21" s="231"/>
      <c r="F21" s="231"/>
      <c r="G21" s="13">
        <v>14</v>
      </c>
      <c r="H21" s="29">
        <v>13446905</v>
      </c>
      <c r="I21" s="29">
        <v>5165434</v>
      </c>
      <c r="J21" s="29">
        <v>15196384</v>
      </c>
      <c r="K21" s="29">
        <v>4752209</v>
      </c>
    </row>
    <row r="22" spans="1:11" x14ac:dyDescent="0.2">
      <c r="A22" s="231" t="s">
        <v>181</v>
      </c>
      <c r="B22" s="231"/>
      <c r="C22" s="231"/>
      <c r="D22" s="231"/>
      <c r="E22" s="231"/>
      <c r="F22" s="231"/>
      <c r="G22" s="13">
        <v>15</v>
      </c>
      <c r="H22" s="29">
        <v>3962377</v>
      </c>
      <c r="I22" s="29">
        <v>1377868</v>
      </c>
      <c r="J22" s="29">
        <v>4418115</v>
      </c>
      <c r="K22" s="29">
        <v>1437858</v>
      </c>
    </row>
    <row r="23" spans="1:11" x14ac:dyDescent="0.2">
      <c r="A23" s="231" t="s">
        <v>182</v>
      </c>
      <c r="B23" s="231"/>
      <c r="C23" s="231"/>
      <c r="D23" s="231"/>
      <c r="E23" s="231"/>
      <c r="F23" s="231"/>
      <c r="G23" s="13">
        <v>16</v>
      </c>
      <c r="H23" s="29">
        <v>2098782</v>
      </c>
      <c r="I23" s="29">
        <v>717550</v>
      </c>
      <c r="J23" s="29">
        <v>2443522</v>
      </c>
      <c r="K23" s="29">
        <v>772949</v>
      </c>
    </row>
    <row r="24" spans="1:11" x14ac:dyDescent="0.2">
      <c r="A24" s="189" t="s">
        <v>183</v>
      </c>
      <c r="B24" s="189"/>
      <c r="C24" s="189"/>
      <c r="D24" s="189"/>
      <c r="E24" s="189"/>
      <c r="F24" s="189"/>
      <c r="G24" s="13">
        <v>17</v>
      </c>
      <c r="H24" s="29">
        <v>9812840</v>
      </c>
      <c r="I24" s="29">
        <v>2244040</v>
      </c>
      <c r="J24" s="29">
        <v>7770301</v>
      </c>
      <c r="K24" s="29">
        <v>1943649</v>
      </c>
    </row>
    <row r="25" spans="1:11" x14ac:dyDescent="0.2">
      <c r="A25" s="189" t="s">
        <v>184</v>
      </c>
      <c r="B25" s="189"/>
      <c r="C25" s="189"/>
      <c r="D25" s="189"/>
      <c r="E25" s="189"/>
      <c r="F25" s="189"/>
      <c r="G25" s="13">
        <v>18</v>
      </c>
      <c r="H25" s="29">
        <v>0</v>
      </c>
      <c r="I25" s="29">
        <v>0</v>
      </c>
      <c r="J25" s="29">
        <v>0</v>
      </c>
      <c r="K25" s="29">
        <v>0</v>
      </c>
    </row>
    <row r="26" spans="1:11" x14ac:dyDescent="0.2">
      <c r="A26" s="190" t="s">
        <v>407</v>
      </c>
      <c r="B26" s="190"/>
      <c r="C26" s="190"/>
      <c r="D26" s="190"/>
      <c r="E26" s="190"/>
      <c r="F26" s="190"/>
      <c r="G26" s="14">
        <v>19</v>
      </c>
      <c r="H26" s="111">
        <f>H27+H28</f>
        <v>154664</v>
      </c>
      <c r="I26" s="111">
        <f>I27+I28</f>
        <v>152965</v>
      </c>
      <c r="J26" s="111">
        <f>J27+J28</f>
        <v>258199</v>
      </c>
      <c r="K26" s="111">
        <f>K27+K28</f>
        <v>192201</v>
      </c>
    </row>
    <row r="27" spans="1:11" x14ac:dyDescent="0.2">
      <c r="A27" s="231" t="s">
        <v>185</v>
      </c>
      <c r="B27" s="231"/>
      <c r="C27" s="231"/>
      <c r="D27" s="231"/>
      <c r="E27" s="231"/>
      <c r="F27" s="231"/>
      <c r="G27" s="13">
        <v>20</v>
      </c>
      <c r="H27" s="29">
        <v>145897</v>
      </c>
      <c r="I27" s="29">
        <v>145331</v>
      </c>
      <c r="J27" s="29">
        <v>163154</v>
      </c>
      <c r="K27" s="29">
        <v>97156</v>
      </c>
    </row>
    <row r="28" spans="1:11" x14ac:dyDescent="0.2">
      <c r="A28" s="231" t="s">
        <v>186</v>
      </c>
      <c r="B28" s="231"/>
      <c r="C28" s="231"/>
      <c r="D28" s="231"/>
      <c r="E28" s="231"/>
      <c r="F28" s="231"/>
      <c r="G28" s="13">
        <v>21</v>
      </c>
      <c r="H28" s="29">
        <v>8767</v>
      </c>
      <c r="I28" s="29">
        <v>7634</v>
      </c>
      <c r="J28" s="29">
        <v>95045</v>
      </c>
      <c r="K28" s="29">
        <v>95045</v>
      </c>
    </row>
    <row r="29" spans="1:11" x14ac:dyDescent="0.2">
      <c r="A29" s="190" t="s">
        <v>408</v>
      </c>
      <c r="B29" s="190"/>
      <c r="C29" s="190"/>
      <c r="D29" s="190"/>
      <c r="E29" s="190"/>
      <c r="F29" s="190"/>
      <c r="G29" s="14">
        <v>22</v>
      </c>
      <c r="H29" s="111">
        <f>SUM(H30:H35)</f>
        <v>146262</v>
      </c>
      <c r="I29" s="111">
        <f>SUM(I30:I35)</f>
        <v>146262</v>
      </c>
      <c r="J29" s="111">
        <f>SUM(J30:J35)</f>
        <v>99416</v>
      </c>
      <c r="K29" s="111">
        <f>SUM(K30:K35)</f>
        <v>99416</v>
      </c>
    </row>
    <row r="30" spans="1:11" x14ac:dyDescent="0.2">
      <c r="A30" s="231" t="s">
        <v>187</v>
      </c>
      <c r="B30" s="231"/>
      <c r="C30" s="231"/>
      <c r="D30" s="231"/>
      <c r="E30" s="231"/>
      <c r="F30" s="231"/>
      <c r="G30" s="13">
        <v>23</v>
      </c>
      <c r="H30" s="29">
        <v>47754</v>
      </c>
      <c r="I30" s="29">
        <v>47754</v>
      </c>
      <c r="J30" s="29">
        <v>24806</v>
      </c>
      <c r="K30" s="29">
        <v>24806</v>
      </c>
    </row>
    <row r="31" spans="1:11" x14ac:dyDescent="0.2">
      <c r="A31" s="231" t="s">
        <v>188</v>
      </c>
      <c r="B31" s="231"/>
      <c r="C31" s="231"/>
      <c r="D31" s="231"/>
      <c r="E31" s="231"/>
      <c r="F31" s="231"/>
      <c r="G31" s="13">
        <v>24</v>
      </c>
      <c r="H31" s="29">
        <v>0</v>
      </c>
      <c r="I31" s="29">
        <v>0</v>
      </c>
      <c r="J31" s="29"/>
      <c r="K31" s="29"/>
    </row>
    <row r="32" spans="1:11" x14ac:dyDescent="0.2">
      <c r="A32" s="231" t="s">
        <v>189</v>
      </c>
      <c r="B32" s="231"/>
      <c r="C32" s="231"/>
      <c r="D32" s="231"/>
      <c r="E32" s="231"/>
      <c r="F32" s="231"/>
      <c r="G32" s="13">
        <v>25</v>
      </c>
      <c r="H32" s="29">
        <v>98508</v>
      </c>
      <c r="I32" s="29">
        <v>98508</v>
      </c>
      <c r="J32" s="29">
        <v>74610</v>
      </c>
      <c r="K32" s="29">
        <v>74610</v>
      </c>
    </row>
    <row r="33" spans="1:11" x14ac:dyDescent="0.2">
      <c r="A33" s="231" t="s">
        <v>190</v>
      </c>
      <c r="B33" s="231"/>
      <c r="C33" s="231"/>
      <c r="D33" s="231"/>
      <c r="E33" s="231"/>
      <c r="F33" s="231"/>
      <c r="G33" s="13">
        <v>26</v>
      </c>
      <c r="H33" s="29">
        <v>0</v>
      </c>
      <c r="I33" s="29">
        <v>0</v>
      </c>
      <c r="J33" s="29"/>
      <c r="K33" s="29">
        <v>0</v>
      </c>
    </row>
    <row r="34" spans="1:11" x14ac:dyDescent="0.2">
      <c r="A34" s="231" t="s">
        <v>191</v>
      </c>
      <c r="B34" s="231"/>
      <c r="C34" s="231"/>
      <c r="D34" s="231"/>
      <c r="E34" s="231"/>
      <c r="F34" s="231"/>
      <c r="G34" s="13">
        <v>27</v>
      </c>
      <c r="H34" s="29">
        <v>0</v>
      </c>
      <c r="I34" s="29">
        <v>0</v>
      </c>
      <c r="J34" s="29"/>
      <c r="K34" s="29">
        <v>0</v>
      </c>
    </row>
    <row r="35" spans="1:11" x14ac:dyDescent="0.2">
      <c r="A35" s="231" t="s">
        <v>192</v>
      </c>
      <c r="B35" s="231"/>
      <c r="C35" s="231"/>
      <c r="D35" s="231"/>
      <c r="E35" s="231"/>
      <c r="F35" s="231"/>
      <c r="G35" s="13">
        <v>28</v>
      </c>
      <c r="H35" s="29">
        <v>0</v>
      </c>
      <c r="I35" s="29">
        <v>0</v>
      </c>
      <c r="J35" s="29"/>
      <c r="K35" s="29">
        <v>0</v>
      </c>
    </row>
    <row r="36" spans="1:11" x14ac:dyDescent="0.2">
      <c r="A36" s="189" t="s">
        <v>193</v>
      </c>
      <c r="B36" s="189"/>
      <c r="C36" s="189"/>
      <c r="D36" s="189"/>
      <c r="E36" s="189"/>
      <c r="F36" s="189"/>
      <c r="G36" s="13">
        <v>29</v>
      </c>
      <c r="H36" s="29">
        <v>3760279</v>
      </c>
      <c r="I36" s="29">
        <v>692274</v>
      </c>
      <c r="J36" s="29">
        <v>4410573</v>
      </c>
      <c r="K36" s="29">
        <v>937617</v>
      </c>
    </row>
    <row r="37" spans="1:11" x14ac:dyDescent="0.2">
      <c r="A37" s="225" t="s">
        <v>409</v>
      </c>
      <c r="B37" s="226"/>
      <c r="C37" s="226"/>
      <c r="D37" s="226"/>
      <c r="E37" s="226"/>
      <c r="F37" s="226"/>
      <c r="G37" s="14">
        <v>30</v>
      </c>
      <c r="H37" s="111">
        <f>SUM(H38:H47)</f>
        <v>177928</v>
      </c>
      <c r="I37" s="111">
        <f>SUM(I38:I47)</f>
        <v>81955</v>
      </c>
      <c r="J37" s="111">
        <f>SUM(J38:J47)</f>
        <v>280008</v>
      </c>
      <c r="K37" s="111">
        <f>SUM(K38:K47)</f>
        <v>103772</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54343</v>
      </c>
      <c r="I41" s="29">
        <v>11602</v>
      </c>
      <c r="J41" s="29">
        <v>59588</v>
      </c>
      <c r="K41" s="29">
        <v>14832</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123585</v>
      </c>
      <c r="I44" s="29">
        <v>70353</v>
      </c>
      <c r="J44" s="29">
        <v>220420</v>
      </c>
      <c r="K44" s="29">
        <v>88940</v>
      </c>
    </row>
    <row r="45" spans="1:11" x14ac:dyDescent="0.2">
      <c r="A45" s="189" t="s">
        <v>201</v>
      </c>
      <c r="B45" s="189"/>
      <c r="C45" s="189"/>
      <c r="D45" s="189"/>
      <c r="E45" s="189"/>
      <c r="F45" s="189"/>
      <c r="G45" s="13">
        <v>38</v>
      </c>
      <c r="H45" s="29">
        <v>0</v>
      </c>
      <c r="I45" s="29">
        <v>0</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25" t="s">
        <v>410</v>
      </c>
      <c r="B48" s="226"/>
      <c r="C48" s="226"/>
      <c r="D48" s="226"/>
      <c r="E48" s="226"/>
      <c r="F48" s="226"/>
      <c r="G48" s="14">
        <v>41</v>
      </c>
      <c r="H48" s="111">
        <f>SUM(H49:H55)</f>
        <v>2034151</v>
      </c>
      <c r="I48" s="111">
        <f>SUM(I49:I55)</f>
        <v>850043</v>
      </c>
      <c r="J48" s="111">
        <f>SUM(J49:J55)</f>
        <v>2035640</v>
      </c>
      <c r="K48" s="111">
        <f>SUM(K49:K55)</f>
        <v>801548</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2032715</v>
      </c>
      <c r="I51" s="29">
        <v>849666</v>
      </c>
      <c r="J51" s="29">
        <v>1992705</v>
      </c>
      <c r="K51" s="29">
        <v>797351</v>
      </c>
    </row>
    <row r="52" spans="1:11" x14ac:dyDescent="0.2">
      <c r="A52" s="227" t="s">
        <v>207</v>
      </c>
      <c r="B52" s="227"/>
      <c r="C52" s="227"/>
      <c r="D52" s="227"/>
      <c r="E52" s="227"/>
      <c r="F52" s="227"/>
      <c r="G52" s="13">
        <v>45</v>
      </c>
      <c r="H52" s="29">
        <v>0</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1436</v>
      </c>
      <c r="I55" s="29">
        <v>377</v>
      </c>
      <c r="J55" s="29">
        <v>42935</v>
      </c>
      <c r="K55" s="29">
        <v>4197</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5" t="s">
        <v>411</v>
      </c>
      <c r="B60" s="226"/>
      <c r="C60" s="226"/>
      <c r="D60" s="226"/>
      <c r="E60" s="226"/>
      <c r="F60" s="226"/>
      <c r="G60" s="14">
        <v>53</v>
      </c>
      <c r="H60" s="111">
        <f>H8+H37+H56+H57</f>
        <v>58944076</v>
      </c>
      <c r="I60" s="111">
        <f t="shared" ref="I60:K60" si="0">I8+I37+I56+I57</f>
        <v>9832778</v>
      </c>
      <c r="J60" s="111">
        <f t="shared" si="0"/>
        <v>64351642</v>
      </c>
      <c r="K60" s="111">
        <f t="shared" si="0"/>
        <v>11316728</v>
      </c>
    </row>
    <row r="61" spans="1:11" x14ac:dyDescent="0.2">
      <c r="A61" s="225" t="s">
        <v>412</v>
      </c>
      <c r="B61" s="226"/>
      <c r="C61" s="226"/>
      <c r="D61" s="226"/>
      <c r="E61" s="226"/>
      <c r="F61" s="226"/>
      <c r="G61" s="14">
        <v>54</v>
      </c>
      <c r="H61" s="111">
        <f>H14+H48+H58+H59</f>
        <v>58328288</v>
      </c>
      <c r="I61" s="111">
        <f t="shared" ref="I61:K61" si="1">I14+I48+I58+I59</f>
        <v>16354691</v>
      </c>
      <c r="J61" s="111">
        <f t="shared" si="1"/>
        <v>59440478</v>
      </c>
      <c r="K61" s="111">
        <f t="shared" si="1"/>
        <v>15755516</v>
      </c>
    </row>
    <row r="62" spans="1:11" x14ac:dyDescent="0.2">
      <c r="A62" s="225" t="s">
        <v>413</v>
      </c>
      <c r="B62" s="226"/>
      <c r="C62" s="226"/>
      <c r="D62" s="226"/>
      <c r="E62" s="226"/>
      <c r="F62" s="226"/>
      <c r="G62" s="14">
        <v>55</v>
      </c>
      <c r="H62" s="111">
        <f>H60-H61</f>
        <v>615788</v>
      </c>
      <c r="I62" s="111">
        <f t="shared" ref="I62:K62" si="2">I60-I61</f>
        <v>-6521913</v>
      </c>
      <c r="J62" s="111">
        <f t="shared" si="2"/>
        <v>4911164</v>
      </c>
      <c r="K62" s="111">
        <f t="shared" si="2"/>
        <v>-4438788</v>
      </c>
    </row>
    <row r="63" spans="1:11" x14ac:dyDescent="0.2">
      <c r="A63" s="212" t="s">
        <v>415</v>
      </c>
      <c r="B63" s="212"/>
      <c r="C63" s="212"/>
      <c r="D63" s="212"/>
      <c r="E63" s="212"/>
      <c r="F63" s="212"/>
      <c r="G63" s="14">
        <v>56</v>
      </c>
      <c r="H63" s="111">
        <f>+IF((H60-H61)&gt;0,(H60-H61),0)</f>
        <v>615788</v>
      </c>
      <c r="I63" s="111">
        <f t="shared" ref="I63:K63" si="3">+IF((I60-I61)&gt;0,(I60-I61),0)</f>
        <v>0</v>
      </c>
      <c r="J63" s="111">
        <f t="shared" si="3"/>
        <v>4911164</v>
      </c>
      <c r="K63" s="111">
        <f t="shared" si="3"/>
        <v>0</v>
      </c>
    </row>
    <row r="64" spans="1:11" x14ac:dyDescent="0.2">
      <c r="A64" s="212" t="s">
        <v>414</v>
      </c>
      <c r="B64" s="212"/>
      <c r="C64" s="212"/>
      <c r="D64" s="212"/>
      <c r="E64" s="212"/>
      <c r="F64" s="212"/>
      <c r="G64" s="14">
        <v>57</v>
      </c>
      <c r="H64" s="111">
        <f>+IF((H60-H61)&lt;0,(H60-H61),0)</f>
        <v>0</v>
      </c>
      <c r="I64" s="111">
        <f t="shared" ref="I64:K64" si="4">+IF((I60-I61)&lt;0,(I60-I61),0)</f>
        <v>-6521913</v>
      </c>
      <c r="J64" s="111">
        <f t="shared" si="4"/>
        <v>0</v>
      </c>
      <c r="K64" s="111">
        <f t="shared" si="4"/>
        <v>-4438788</v>
      </c>
    </row>
    <row r="65" spans="1:11" x14ac:dyDescent="0.2">
      <c r="A65" s="228" t="s">
        <v>215</v>
      </c>
      <c r="B65" s="228"/>
      <c r="C65" s="228"/>
      <c r="D65" s="228"/>
      <c r="E65" s="228"/>
      <c r="F65" s="228"/>
      <c r="G65" s="13">
        <v>58</v>
      </c>
      <c r="H65" s="29">
        <v>-785674</v>
      </c>
      <c r="I65" s="29">
        <v>-763388</v>
      </c>
      <c r="J65" s="29">
        <v>806840</v>
      </c>
      <c r="K65" s="29">
        <v>821007</v>
      </c>
    </row>
    <row r="66" spans="1:11" x14ac:dyDescent="0.2">
      <c r="A66" s="225" t="s">
        <v>416</v>
      </c>
      <c r="B66" s="226"/>
      <c r="C66" s="226"/>
      <c r="D66" s="226"/>
      <c r="E66" s="226"/>
      <c r="F66" s="226"/>
      <c r="G66" s="14">
        <v>59</v>
      </c>
      <c r="H66" s="111">
        <f>H62-H65</f>
        <v>1401462</v>
      </c>
      <c r="I66" s="111">
        <f t="shared" ref="I66:K66" si="5">I62-I65</f>
        <v>-5758525</v>
      </c>
      <c r="J66" s="111">
        <f t="shared" si="5"/>
        <v>4104324</v>
      </c>
      <c r="K66" s="111">
        <f t="shared" si="5"/>
        <v>-5259795</v>
      </c>
    </row>
    <row r="67" spans="1:11" x14ac:dyDescent="0.2">
      <c r="A67" s="212" t="s">
        <v>417</v>
      </c>
      <c r="B67" s="212"/>
      <c r="C67" s="212"/>
      <c r="D67" s="212"/>
      <c r="E67" s="212"/>
      <c r="F67" s="212"/>
      <c r="G67" s="14">
        <v>60</v>
      </c>
      <c r="H67" s="111">
        <f>+IF((H62-H65)&gt;0,(H62-H65),0)</f>
        <v>1401462</v>
      </c>
      <c r="I67" s="111">
        <f t="shared" ref="I67:K67" si="6">+IF((I62-I65)&gt;0,(I62-I65),0)</f>
        <v>0</v>
      </c>
      <c r="J67" s="111">
        <f t="shared" si="6"/>
        <v>4104324</v>
      </c>
      <c r="K67" s="111">
        <f t="shared" si="6"/>
        <v>0</v>
      </c>
    </row>
    <row r="68" spans="1:11" x14ac:dyDescent="0.2">
      <c r="A68" s="212" t="s">
        <v>418</v>
      </c>
      <c r="B68" s="212"/>
      <c r="C68" s="212"/>
      <c r="D68" s="212"/>
      <c r="E68" s="212"/>
      <c r="F68" s="212"/>
      <c r="G68" s="14">
        <v>61</v>
      </c>
      <c r="H68" s="111">
        <f>+IF((H62-H65)&lt;0,(H62-H65),0)</f>
        <v>0</v>
      </c>
      <c r="I68" s="111">
        <f t="shared" ref="I68:K68" si="7">+IF((I62-I65)&lt;0,(I62-I65),0)</f>
        <v>-5758525</v>
      </c>
      <c r="J68" s="111">
        <f t="shared" si="7"/>
        <v>0</v>
      </c>
      <c r="K68" s="111">
        <f t="shared" si="7"/>
        <v>-5259795</v>
      </c>
    </row>
    <row r="69" spans="1:11" x14ac:dyDescent="0.2">
      <c r="A69" s="207" t="s">
        <v>216</v>
      </c>
      <c r="B69" s="207"/>
      <c r="C69" s="207"/>
      <c r="D69" s="207"/>
      <c r="E69" s="207"/>
      <c r="F69" s="207"/>
      <c r="G69" s="222"/>
      <c r="H69" s="222"/>
      <c r="I69" s="222"/>
      <c r="J69" s="223"/>
      <c r="K69" s="223"/>
    </row>
    <row r="70" spans="1:11" ht="22.15" customHeight="1" x14ac:dyDescent="0.2">
      <c r="A70" s="225" t="s">
        <v>419</v>
      </c>
      <c r="B70" s="226"/>
      <c r="C70" s="226"/>
      <c r="D70" s="226"/>
      <c r="E70" s="226"/>
      <c r="F70" s="226"/>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12" t="s">
        <v>420</v>
      </c>
      <c r="B74" s="212"/>
      <c r="C74" s="212"/>
      <c r="D74" s="212"/>
      <c r="E74" s="212"/>
      <c r="F74" s="212"/>
      <c r="G74" s="14">
        <v>66</v>
      </c>
      <c r="H74" s="112">
        <v>0</v>
      </c>
      <c r="I74" s="112">
        <v>0</v>
      </c>
      <c r="J74" s="112">
        <v>0</v>
      </c>
      <c r="K74" s="112">
        <v>0</v>
      </c>
    </row>
    <row r="75" spans="1:11" x14ac:dyDescent="0.2">
      <c r="A75" s="212" t="s">
        <v>421</v>
      </c>
      <c r="B75" s="212"/>
      <c r="C75" s="212"/>
      <c r="D75" s="212"/>
      <c r="E75" s="212"/>
      <c r="F75" s="212"/>
      <c r="G75" s="14">
        <v>67</v>
      </c>
      <c r="H75" s="112">
        <v>0</v>
      </c>
      <c r="I75" s="112">
        <v>0</v>
      </c>
      <c r="J75" s="112">
        <v>0</v>
      </c>
      <c r="K75" s="112">
        <v>0</v>
      </c>
    </row>
    <row r="76" spans="1:11" x14ac:dyDescent="0.2">
      <c r="A76" s="207" t="s">
        <v>220</v>
      </c>
      <c r="B76" s="207"/>
      <c r="C76" s="207"/>
      <c r="D76" s="207"/>
      <c r="E76" s="207"/>
      <c r="F76" s="207"/>
      <c r="G76" s="222"/>
      <c r="H76" s="222"/>
      <c r="I76" s="222"/>
      <c r="J76" s="223"/>
      <c r="K76" s="223"/>
    </row>
    <row r="77" spans="1:11" x14ac:dyDescent="0.2">
      <c r="A77" s="225" t="s">
        <v>422</v>
      </c>
      <c r="B77" s="226"/>
      <c r="C77" s="226"/>
      <c r="D77" s="226"/>
      <c r="E77" s="226"/>
      <c r="F77" s="226"/>
      <c r="G77" s="14">
        <v>68</v>
      </c>
      <c r="H77" s="112">
        <v>0</v>
      </c>
      <c r="I77" s="112">
        <v>0</v>
      </c>
      <c r="J77" s="112">
        <v>0</v>
      </c>
      <c r="K77" s="112">
        <v>0</v>
      </c>
    </row>
    <row r="78" spans="1:11" x14ac:dyDescent="0.2">
      <c r="A78" s="227" t="s">
        <v>423</v>
      </c>
      <c r="B78" s="227"/>
      <c r="C78" s="227"/>
      <c r="D78" s="227"/>
      <c r="E78" s="227"/>
      <c r="F78" s="227"/>
      <c r="G78" s="107">
        <v>69</v>
      </c>
      <c r="H78" s="33">
        <v>0</v>
      </c>
      <c r="I78" s="33">
        <v>0</v>
      </c>
      <c r="J78" s="33">
        <v>0</v>
      </c>
      <c r="K78" s="33">
        <v>0</v>
      </c>
    </row>
    <row r="79" spans="1:11" x14ac:dyDescent="0.2">
      <c r="A79" s="227" t="s">
        <v>424</v>
      </c>
      <c r="B79" s="227"/>
      <c r="C79" s="227"/>
      <c r="D79" s="227"/>
      <c r="E79" s="227"/>
      <c r="F79" s="227"/>
      <c r="G79" s="107">
        <v>70</v>
      </c>
      <c r="H79" s="33">
        <v>0</v>
      </c>
      <c r="I79" s="33">
        <v>0</v>
      </c>
      <c r="J79" s="33">
        <v>0</v>
      </c>
      <c r="K79" s="33">
        <v>0</v>
      </c>
    </row>
    <row r="80" spans="1:11" x14ac:dyDescent="0.2">
      <c r="A80" s="225" t="s">
        <v>425</v>
      </c>
      <c r="B80" s="226"/>
      <c r="C80" s="226"/>
      <c r="D80" s="226"/>
      <c r="E80" s="226"/>
      <c r="F80" s="226"/>
      <c r="G80" s="14">
        <v>71</v>
      </c>
      <c r="H80" s="112">
        <v>0</v>
      </c>
      <c r="I80" s="112">
        <v>0</v>
      </c>
      <c r="J80" s="112">
        <v>0</v>
      </c>
      <c r="K80" s="112">
        <v>0</v>
      </c>
    </row>
    <row r="81" spans="1:11" x14ac:dyDescent="0.2">
      <c r="A81" s="225" t="s">
        <v>426</v>
      </c>
      <c r="B81" s="226"/>
      <c r="C81" s="226"/>
      <c r="D81" s="226"/>
      <c r="E81" s="226"/>
      <c r="F81" s="226"/>
      <c r="G81" s="14">
        <v>72</v>
      </c>
      <c r="H81" s="112">
        <v>0</v>
      </c>
      <c r="I81" s="112">
        <v>0</v>
      </c>
      <c r="J81" s="112">
        <v>0</v>
      </c>
      <c r="K81" s="112">
        <v>0</v>
      </c>
    </row>
    <row r="82" spans="1:11" x14ac:dyDescent="0.2">
      <c r="A82" s="212" t="s">
        <v>427</v>
      </c>
      <c r="B82" s="212"/>
      <c r="C82" s="212"/>
      <c r="D82" s="212"/>
      <c r="E82" s="212"/>
      <c r="F82" s="212"/>
      <c r="G82" s="14">
        <v>73</v>
      </c>
      <c r="H82" s="112">
        <v>0</v>
      </c>
      <c r="I82" s="112">
        <v>0</v>
      </c>
      <c r="J82" s="112">
        <v>0</v>
      </c>
      <c r="K82" s="112">
        <v>0</v>
      </c>
    </row>
    <row r="83" spans="1:11" x14ac:dyDescent="0.2">
      <c r="A83" s="212" t="s">
        <v>428</v>
      </c>
      <c r="B83" s="212"/>
      <c r="C83" s="212"/>
      <c r="D83" s="212"/>
      <c r="E83" s="212"/>
      <c r="F83" s="212"/>
      <c r="G83" s="14">
        <v>74</v>
      </c>
      <c r="H83" s="112">
        <v>0</v>
      </c>
      <c r="I83" s="112">
        <v>0</v>
      </c>
      <c r="J83" s="112">
        <v>0</v>
      </c>
      <c r="K83" s="112">
        <v>0</v>
      </c>
    </row>
    <row r="84" spans="1:11" x14ac:dyDescent="0.2">
      <c r="A84" s="207" t="s">
        <v>221</v>
      </c>
      <c r="B84" s="207"/>
      <c r="C84" s="207"/>
      <c r="D84" s="207"/>
      <c r="E84" s="207"/>
      <c r="F84" s="207"/>
      <c r="G84" s="222"/>
      <c r="H84" s="222"/>
      <c r="I84" s="222"/>
      <c r="J84" s="223"/>
      <c r="K84" s="223"/>
    </row>
    <row r="85" spans="1:11" x14ac:dyDescent="0.2">
      <c r="A85" s="209" t="s">
        <v>429</v>
      </c>
      <c r="B85" s="210"/>
      <c r="C85" s="210"/>
      <c r="D85" s="210"/>
      <c r="E85" s="210"/>
      <c r="F85" s="210"/>
      <c r="G85" s="14">
        <v>75</v>
      </c>
      <c r="H85" s="113">
        <f>H86+H87</f>
        <v>0</v>
      </c>
      <c r="I85" s="113">
        <f>I86+I87</f>
        <v>0</v>
      </c>
      <c r="J85" s="113">
        <f>J86+J87</f>
        <v>0</v>
      </c>
      <c r="K85" s="113">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32" t="s">
        <v>224</v>
      </c>
      <c r="B88" s="232"/>
      <c r="C88" s="232"/>
      <c r="D88" s="232"/>
      <c r="E88" s="232"/>
      <c r="F88" s="232"/>
      <c r="G88" s="233"/>
      <c r="H88" s="233"/>
      <c r="I88" s="233"/>
      <c r="J88" s="223"/>
      <c r="K88" s="223"/>
    </row>
    <row r="89" spans="1:11" x14ac:dyDescent="0.2">
      <c r="A89" s="205" t="s">
        <v>225</v>
      </c>
      <c r="B89" s="205"/>
      <c r="C89" s="205"/>
      <c r="D89" s="205"/>
      <c r="E89" s="205"/>
      <c r="F89" s="205"/>
      <c r="G89" s="13">
        <v>78</v>
      </c>
      <c r="H89" s="34">
        <v>1401462</v>
      </c>
      <c r="I89" s="34">
        <v>-5758525</v>
      </c>
      <c r="J89" s="34">
        <v>4104324</v>
      </c>
      <c r="K89" s="34">
        <v>-5259795</v>
      </c>
    </row>
    <row r="90" spans="1:11" ht="24" customHeight="1" x14ac:dyDescent="0.2">
      <c r="A90" s="191" t="s">
        <v>430</v>
      </c>
      <c r="B90" s="191"/>
      <c r="C90" s="191"/>
      <c r="D90" s="191"/>
      <c r="E90" s="191"/>
      <c r="F90" s="191"/>
      <c r="G90" s="14">
        <v>79</v>
      </c>
      <c r="H90" s="113">
        <f>H91+H98</f>
        <v>0</v>
      </c>
      <c r="I90" s="113">
        <f t="shared" ref="I90:K90" si="8">I91+I98</f>
        <v>0</v>
      </c>
      <c r="J90" s="113">
        <f t="shared" si="8"/>
        <v>0</v>
      </c>
      <c r="K90" s="113">
        <f t="shared" si="8"/>
        <v>0</v>
      </c>
    </row>
    <row r="91" spans="1:11" ht="24" customHeight="1" x14ac:dyDescent="0.2">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
      <c r="A92" s="234" t="s">
        <v>432</v>
      </c>
      <c r="B92" s="235"/>
      <c r="C92" s="235"/>
      <c r="D92" s="235"/>
      <c r="E92" s="235"/>
      <c r="F92" s="236"/>
      <c r="G92" s="13">
        <v>81</v>
      </c>
      <c r="H92" s="34">
        <v>0</v>
      </c>
      <c r="I92" s="34">
        <v>0</v>
      </c>
      <c r="J92" s="34">
        <v>0</v>
      </c>
      <c r="K92" s="34">
        <v>0</v>
      </c>
    </row>
    <row r="93" spans="1:11" ht="22.15" customHeight="1" x14ac:dyDescent="0.2">
      <c r="A93" s="227" t="s">
        <v>433</v>
      </c>
      <c r="B93" s="227"/>
      <c r="C93" s="227"/>
      <c r="D93" s="227"/>
      <c r="E93" s="227"/>
      <c r="F93" s="227"/>
      <c r="G93" s="13">
        <v>82</v>
      </c>
      <c r="H93" s="34">
        <v>0</v>
      </c>
      <c r="I93" s="34">
        <v>0</v>
      </c>
      <c r="J93" s="34">
        <v>0</v>
      </c>
      <c r="K93" s="34">
        <v>0</v>
      </c>
    </row>
    <row r="94" spans="1:11" ht="22.15" customHeight="1" x14ac:dyDescent="0.2">
      <c r="A94" s="227" t="s">
        <v>434</v>
      </c>
      <c r="B94" s="227"/>
      <c r="C94" s="227"/>
      <c r="D94" s="227"/>
      <c r="E94" s="227"/>
      <c r="F94" s="227"/>
      <c r="G94" s="13">
        <v>83</v>
      </c>
      <c r="H94" s="34">
        <v>0</v>
      </c>
      <c r="I94" s="34">
        <v>0</v>
      </c>
      <c r="J94" s="34">
        <v>0</v>
      </c>
      <c r="K94" s="34">
        <v>0</v>
      </c>
    </row>
    <row r="95" spans="1:11" ht="22.15" customHeight="1" x14ac:dyDescent="0.2">
      <c r="A95" s="227" t="s">
        <v>435</v>
      </c>
      <c r="B95" s="227"/>
      <c r="C95" s="227"/>
      <c r="D95" s="227"/>
      <c r="E95" s="227"/>
      <c r="F95" s="227"/>
      <c r="G95" s="13">
        <v>84</v>
      </c>
      <c r="H95" s="34">
        <v>0</v>
      </c>
      <c r="I95" s="34">
        <v>0</v>
      </c>
      <c r="J95" s="34">
        <v>0</v>
      </c>
      <c r="K95" s="34">
        <v>0</v>
      </c>
    </row>
    <row r="96" spans="1:11" ht="22.15" customHeight="1" x14ac:dyDescent="0.2">
      <c r="A96" s="227" t="s">
        <v>436</v>
      </c>
      <c r="B96" s="227"/>
      <c r="C96" s="227"/>
      <c r="D96" s="227"/>
      <c r="E96" s="227"/>
      <c r="F96" s="227"/>
      <c r="G96" s="13">
        <v>85</v>
      </c>
      <c r="H96" s="34">
        <v>0</v>
      </c>
      <c r="I96" s="34">
        <v>0</v>
      </c>
      <c r="J96" s="34">
        <v>0</v>
      </c>
      <c r="K96" s="34">
        <v>0</v>
      </c>
    </row>
    <row r="97" spans="1:11" ht="22.15" customHeight="1" x14ac:dyDescent="0.2">
      <c r="A97" s="227" t="s">
        <v>437</v>
      </c>
      <c r="B97" s="227"/>
      <c r="C97" s="227"/>
      <c r="D97" s="227"/>
      <c r="E97" s="227"/>
      <c r="F97" s="227"/>
      <c r="G97" s="13">
        <v>86</v>
      </c>
      <c r="H97" s="34">
        <v>0</v>
      </c>
      <c r="I97" s="34">
        <v>0</v>
      </c>
      <c r="J97" s="34">
        <v>0</v>
      </c>
      <c r="K97" s="34">
        <v>0</v>
      </c>
    </row>
    <row r="98" spans="1:11" ht="22.15" customHeight="1" x14ac:dyDescent="0.2">
      <c r="A98" s="212" t="s">
        <v>438</v>
      </c>
      <c r="B98" s="212"/>
      <c r="C98" s="212"/>
      <c r="D98" s="212"/>
      <c r="E98" s="212"/>
      <c r="F98" s="212"/>
      <c r="G98" s="14">
        <v>87</v>
      </c>
      <c r="H98" s="114">
        <f>SUM(H99:H106)</f>
        <v>0</v>
      </c>
      <c r="I98" s="114">
        <f>SUM(I99:I106)</f>
        <v>0</v>
      </c>
      <c r="J98" s="114">
        <f t="shared" ref="J98:K98" si="9">SUM(J99:J106)</f>
        <v>0</v>
      </c>
      <c r="K98" s="114">
        <f t="shared" si="9"/>
        <v>0</v>
      </c>
    </row>
    <row r="99" spans="1:11" ht="14.25" customHeight="1" x14ac:dyDescent="0.2">
      <c r="A99" s="227" t="s">
        <v>439</v>
      </c>
      <c r="B99" s="227"/>
      <c r="C99" s="227"/>
      <c r="D99" s="227"/>
      <c r="E99" s="227"/>
      <c r="F99" s="227"/>
      <c r="G99" s="13">
        <v>88</v>
      </c>
      <c r="H99" s="34">
        <v>0</v>
      </c>
      <c r="I99" s="34">
        <v>0</v>
      </c>
      <c r="J99" s="34">
        <v>0</v>
      </c>
      <c r="K99" s="34">
        <v>0</v>
      </c>
    </row>
    <row r="100" spans="1:11" ht="24" customHeight="1" x14ac:dyDescent="0.2">
      <c r="A100" s="227" t="s">
        <v>440</v>
      </c>
      <c r="B100" s="227"/>
      <c r="C100" s="227"/>
      <c r="D100" s="227"/>
      <c r="E100" s="227"/>
      <c r="F100" s="227"/>
      <c r="G100" s="13">
        <v>89</v>
      </c>
      <c r="H100" s="34">
        <v>0</v>
      </c>
      <c r="I100" s="34">
        <v>0</v>
      </c>
      <c r="J100" s="34">
        <v>0</v>
      </c>
      <c r="K100" s="34">
        <v>0</v>
      </c>
    </row>
    <row r="101" spans="1:11" x14ac:dyDescent="0.2">
      <c r="A101" s="227" t="s">
        <v>441</v>
      </c>
      <c r="B101" s="227"/>
      <c r="C101" s="227"/>
      <c r="D101" s="227"/>
      <c r="E101" s="227"/>
      <c r="F101" s="227"/>
      <c r="G101" s="13">
        <v>90</v>
      </c>
      <c r="H101" s="34">
        <v>0</v>
      </c>
      <c r="I101" s="34">
        <v>0</v>
      </c>
      <c r="J101" s="34">
        <v>0</v>
      </c>
      <c r="K101" s="34">
        <v>0</v>
      </c>
    </row>
    <row r="102" spans="1:11" ht="27.75" customHeight="1" x14ac:dyDescent="0.2">
      <c r="A102" s="189" t="s">
        <v>442</v>
      </c>
      <c r="B102" s="189"/>
      <c r="C102" s="189"/>
      <c r="D102" s="189"/>
      <c r="E102" s="189"/>
      <c r="F102" s="189"/>
      <c r="G102" s="13">
        <v>91</v>
      </c>
      <c r="H102" s="34">
        <v>0</v>
      </c>
      <c r="I102" s="34">
        <v>0</v>
      </c>
      <c r="J102" s="34">
        <v>0</v>
      </c>
      <c r="K102" s="34">
        <v>0</v>
      </c>
    </row>
    <row r="103" spans="1:11" ht="27.75" customHeight="1" x14ac:dyDescent="0.2">
      <c r="A103" s="189" t="s">
        <v>443</v>
      </c>
      <c r="B103" s="189"/>
      <c r="C103" s="189"/>
      <c r="D103" s="189"/>
      <c r="E103" s="189"/>
      <c r="F103" s="189"/>
      <c r="G103" s="13">
        <v>92</v>
      </c>
      <c r="H103" s="34">
        <v>0</v>
      </c>
      <c r="I103" s="34">
        <v>0</v>
      </c>
      <c r="J103" s="34">
        <v>0</v>
      </c>
      <c r="K103" s="34">
        <v>0</v>
      </c>
    </row>
    <row r="104" spans="1:11" ht="14.25" customHeight="1" x14ac:dyDescent="0.2">
      <c r="A104" s="189" t="s">
        <v>444</v>
      </c>
      <c r="B104" s="189"/>
      <c r="C104" s="189"/>
      <c r="D104" s="189"/>
      <c r="E104" s="189"/>
      <c r="F104" s="189"/>
      <c r="G104" s="13">
        <v>93</v>
      </c>
      <c r="H104" s="34">
        <v>0</v>
      </c>
      <c r="I104" s="34">
        <v>0</v>
      </c>
      <c r="J104" s="34">
        <v>0</v>
      </c>
      <c r="K104" s="34">
        <v>0</v>
      </c>
    </row>
    <row r="105" spans="1:11" ht="15.75" customHeight="1" x14ac:dyDescent="0.2">
      <c r="A105" s="189" t="s">
        <v>445</v>
      </c>
      <c r="B105" s="189"/>
      <c r="C105" s="189"/>
      <c r="D105" s="189"/>
      <c r="E105" s="189"/>
      <c r="F105" s="189"/>
      <c r="G105" s="13">
        <v>94</v>
      </c>
      <c r="H105" s="34">
        <v>0</v>
      </c>
      <c r="I105" s="34">
        <v>0</v>
      </c>
      <c r="J105" s="34">
        <v>0</v>
      </c>
      <c r="K105" s="34">
        <v>0</v>
      </c>
    </row>
    <row r="106" spans="1:11" ht="17.25" customHeight="1" x14ac:dyDescent="0.2">
      <c r="A106" s="189" t="s">
        <v>446</v>
      </c>
      <c r="B106" s="189"/>
      <c r="C106" s="189"/>
      <c r="D106" s="189"/>
      <c r="E106" s="189"/>
      <c r="F106" s="189"/>
      <c r="G106" s="13">
        <v>95</v>
      </c>
      <c r="H106" s="34">
        <v>0</v>
      </c>
      <c r="I106" s="34">
        <v>0</v>
      </c>
      <c r="J106" s="34">
        <v>0</v>
      </c>
      <c r="K106" s="34">
        <v>0</v>
      </c>
    </row>
    <row r="107" spans="1:11" ht="27.75" customHeight="1" x14ac:dyDescent="0.2">
      <c r="A107" s="189" t="s">
        <v>447</v>
      </c>
      <c r="B107" s="189"/>
      <c r="C107" s="189"/>
      <c r="D107" s="189"/>
      <c r="E107" s="189"/>
      <c r="F107" s="189"/>
      <c r="G107" s="13">
        <v>96</v>
      </c>
      <c r="H107" s="34">
        <v>0</v>
      </c>
      <c r="I107" s="34">
        <v>0</v>
      </c>
      <c r="J107" s="34">
        <v>0</v>
      </c>
      <c r="K107" s="34">
        <v>0</v>
      </c>
    </row>
    <row r="108" spans="1:11" ht="22.9" customHeight="1" x14ac:dyDescent="0.2">
      <c r="A108" s="191" t="s">
        <v>448</v>
      </c>
      <c r="B108" s="191"/>
      <c r="C108" s="191"/>
      <c r="D108" s="191"/>
      <c r="E108" s="191"/>
      <c r="F108" s="191"/>
      <c r="G108" s="14">
        <v>97</v>
      </c>
      <c r="H108" s="113">
        <f>H91+H98-H107-H97</f>
        <v>0</v>
      </c>
      <c r="I108" s="113">
        <f>I91+I98-I107-I97</f>
        <v>0</v>
      </c>
      <c r="J108" s="113">
        <f t="shared" ref="J108:K108" si="10">J91+J98-J107-J97</f>
        <v>0</v>
      </c>
      <c r="K108" s="113">
        <f t="shared" si="10"/>
        <v>0</v>
      </c>
    </row>
    <row r="109" spans="1:11" ht="22.9" customHeight="1" x14ac:dyDescent="0.2">
      <c r="A109" s="191" t="s">
        <v>449</v>
      </c>
      <c r="B109" s="191"/>
      <c r="C109" s="191"/>
      <c r="D109" s="191"/>
      <c r="E109" s="191"/>
      <c r="F109" s="191"/>
      <c r="G109" s="14">
        <v>98</v>
      </c>
      <c r="H109" s="113">
        <f>H89+H108</f>
        <v>1401462</v>
      </c>
      <c r="I109" s="113">
        <f>I89+I108</f>
        <v>-5758525</v>
      </c>
      <c r="J109" s="113">
        <f t="shared" ref="J109:K109" si="11">J89+J108</f>
        <v>4104324</v>
      </c>
      <c r="K109" s="113">
        <f t="shared" si="11"/>
        <v>-5259795</v>
      </c>
    </row>
    <row r="110" spans="1:11" x14ac:dyDescent="0.2">
      <c r="A110" s="207" t="s">
        <v>226</v>
      </c>
      <c r="B110" s="207"/>
      <c r="C110" s="207"/>
      <c r="D110" s="207"/>
      <c r="E110" s="207"/>
      <c r="F110" s="207"/>
      <c r="G110" s="222"/>
      <c r="H110" s="222"/>
      <c r="I110" s="222"/>
      <c r="J110" s="223"/>
      <c r="K110" s="223"/>
    </row>
    <row r="111" spans="1:11" ht="27" customHeight="1" x14ac:dyDescent="0.2">
      <c r="A111" s="209" t="s">
        <v>450</v>
      </c>
      <c r="B111" s="210"/>
      <c r="C111" s="210"/>
      <c r="D111" s="210"/>
      <c r="E111" s="210"/>
      <c r="F111" s="210"/>
      <c r="G111" s="14">
        <v>99</v>
      </c>
      <c r="H111" s="113">
        <f>H112+H113</f>
        <v>0</v>
      </c>
      <c r="I111" s="113">
        <f>I112+I113</f>
        <v>0</v>
      </c>
      <c r="J111" s="113">
        <f>J112+J113</f>
        <v>0</v>
      </c>
      <c r="K111" s="113">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J1" sqref="J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0" t="s">
        <v>229</v>
      </c>
      <c r="B1" s="237"/>
      <c r="C1" s="237"/>
      <c r="D1" s="237"/>
      <c r="E1" s="237"/>
      <c r="F1" s="237"/>
      <c r="G1" s="237"/>
      <c r="H1" s="237"/>
      <c r="I1" s="237"/>
    </row>
    <row r="2" spans="1:9" x14ac:dyDescent="0.2">
      <c r="A2" s="229" t="s">
        <v>520</v>
      </c>
      <c r="B2" s="195"/>
      <c r="C2" s="195"/>
      <c r="D2" s="195"/>
      <c r="E2" s="195"/>
      <c r="F2" s="195"/>
      <c r="G2" s="195"/>
      <c r="H2" s="195"/>
      <c r="I2" s="195"/>
    </row>
    <row r="3" spans="1:9" x14ac:dyDescent="0.2">
      <c r="A3" s="245" t="s">
        <v>501</v>
      </c>
      <c r="B3" s="246"/>
      <c r="C3" s="246"/>
      <c r="D3" s="246"/>
      <c r="E3" s="246"/>
      <c r="F3" s="246"/>
      <c r="G3" s="246"/>
      <c r="H3" s="246"/>
      <c r="I3" s="246"/>
    </row>
    <row r="4" spans="1:9" x14ac:dyDescent="0.2">
      <c r="A4" s="241" t="s">
        <v>515</v>
      </c>
      <c r="B4" s="198"/>
      <c r="C4" s="198"/>
      <c r="D4" s="198"/>
      <c r="E4" s="198"/>
      <c r="F4" s="198"/>
      <c r="G4" s="198"/>
      <c r="H4" s="198"/>
      <c r="I4" s="199"/>
    </row>
    <row r="5" spans="1:9" ht="24" thickBot="1" x14ac:dyDescent="0.25">
      <c r="A5" s="253" t="s">
        <v>230</v>
      </c>
      <c r="B5" s="254"/>
      <c r="C5" s="254"/>
      <c r="D5" s="254"/>
      <c r="E5" s="254"/>
      <c r="F5" s="255"/>
      <c r="G5" s="18" t="s">
        <v>231</v>
      </c>
      <c r="H5" s="35" t="s">
        <v>232</v>
      </c>
      <c r="I5" s="35" t="s">
        <v>233</v>
      </c>
    </row>
    <row r="6" spans="1:9" x14ac:dyDescent="0.2">
      <c r="A6" s="256">
        <v>1</v>
      </c>
      <c r="B6" s="257"/>
      <c r="C6" s="257"/>
      <c r="D6" s="257"/>
      <c r="E6" s="257"/>
      <c r="F6" s="258"/>
      <c r="G6" s="19">
        <v>2</v>
      </c>
      <c r="H6" s="36" t="s">
        <v>234</v>
      </c>
      <c r="I6" s="36" t="s">
        <v>235</v>
      </c>
    </row>
    <row r="7" spans="1:9" x14ac:dyDescent="0.2">
      <c r="A7" s="259" t="s">
        <v>236</v>
      </c>
      <c r="B7" s="260"/>
      <c r="C7" s="260"/>
      <c r="D7" s="260"/>
      <c r="E7" s="260"/>
      <c r="F7" s="260"/>
      <c r="G7" s="260"/>
      <c r="H7" s="260"/>
      <c r="I7" s="261"/>
    </row>
    <row r="8" spans="1:9" ht="12.75" customHeight="1" x14ac:dyDescent="0.2">
      <c r="A8" s="262" t="s">
        <v>237</v>
      </c>
      <c r="B8" s="263"/>
      <c r="C8" s="263"/>
      <c r="D8" s="263"/>
      <c r="E8" s="263"/>
      <c r="F8" s="264"/>
      <c r="G8" s="20">
        <v>1</v>
      </c>
      <c r="H8" s="37">
        <v>615788</v>
      </c>
      <c r="I8" s="37">
        <v>4911164</v>
      </c>
    </row>
    <row r="9" spans="1:9" ht="12.75" customHeight="1" x14ac:dyDescent="0.2">
      <c r="A9" s="250" t="s">
        <v>238</v>
      </c>
      <c r="B9" s="251"/>
      <c r="C9" s="251"/>
      <c r="D9" s="251"/>
      <c r="E9" s="251"/>
      <c r="F9" s="252"/>
      <c r="G9" s="21">
        <v>2</v>
      </c>
      <c r="H9" s="38">
        <f>H10+H11+H12+H13+H14+H15+H16+H17</f>
        <v>11435885</v>
      </c>
      <c r="I9" s="38">
        <f>I10+I11+I12+I13+I14+I15+I16+I17</f>
        <v>9656254</v>
      </c>
    </row>
    <row r="10" spans="1:9" ht="12.75" customHeight="1" x14ac:dyDescent="0.2">
      <c r="A10" s="242" t="s">
        <v>239</v>
      </c>
      <c r="B10" s="243"/>
      <c r="C10" s="243"/>
      <c r="D10" s="243"/>
      <c r="E10" s="243"/>
      <c r="F10" s="244"/>
      <c r="G10" s="22">
        <v>3</v>
      </c>
      <c r="H10" s="39">
        <v>9812840</v>
      </c>
      <c r="I10" s="39">
        <v>7770301</v>
      </c>
    </row>
    <row r="11" spans="1:9" ht="22.15" customHeight="1" x14ac:dyDescent="0.2">
      <c r="A11" s="242" t="s">
        <v>240</v>
      </c>
      <c r="B11" s="243"/>
      <c r="C11" s="243"/>
      <c r="D11" s="243"/>
      <c r="E11" s="243"/>
      <c r="F11" s="244"/>
      <c r="G11" s="22">
        <v>4</v>
      </c>
      <c r="H11" s="39">
        <v>145897</v>
      </c>
      <c r="I11" s="39">
        <v>156316</v>
      </c>
    </row>
    <row r="12" spans="1:9" ht="23.45" customHeight="1" x14ac:dyDescent="0.2">
      <c r="A12" s="242" t="s">
        <v>241</v>
      </c>
      <c r="B12" s="243"/>
      <c r="C12" s="243"/>
      <c r="D12" s="243"/>
      <c r="E12" s="243"/>
      <c r="F12" s="244"/>
      <c r="G12" s="22">
        <v>5</v>
      </c>
      <c r="H12" s="39">
        <v>8767</v>
      </c>
      <c r="I12" s="39">
        <v>95045</v>
      </c>
    </row>
    <row r="13" spans="1:9" ht="12.75" customHeight="1" x14ac:dyDescent="0.2">
      <c r="A13" s="242" t="s">
        <v>242</v>
      </c>
      <c r="B13" s="243"/>
      <c r="C13" s="243"/>
      <c r="D13" s="243"/>
      <c r="E13" s="243"/>
      <c r="F13" s="244"/>
      <c r="G13" s="22">
        <v>6</v>
      </c>
      <c r="H13" s="39">
        <v>-177928</v>
      </c>
      <c r="I13" s="39">
        <v>-280008</v>
      </c>
    </row>
    <row r="14" spans="1:9" ht="12.75" customHeight="1" x14ac:dyDescent="0.2">
      <c r="A14" s="242" t="s">
        <v>243</v>
      </c>
      <c r="B14" s="243"/>
      <c r="C14" s="243"/>
      <c r="D14" s="243"/>
      <c r="E14" s="243"/>
      <c r="F14" s="244"/>
      <c r="G14" s="22">
        <v>7</v>
      </c>
      <c r="H14" s="39">
        <v>2032715</v>
      </c>
      <c r="I14" s="39">
        <v>2035640</v>
      </c>
    </row>
    <row r="15" spans="1:9" ht="12.75" customHeight="1" x14ac:dyDescent="0.2">
      <c r="A15" s="242" t="s">
        <v>244</v>
      </c>
      <c r="B15" s="243"/>
      <c r="C15" s="243"/>
      <c r="D15" s="243"/>
      <c r="E15" s="243"/>
      <c r="F15" s="244"/>
      <c r="G15" s="22">
        <v>8</v>
      </c>
      <c r="H15" s="39">
        <v>-398029</v>
      </c>
      <c r="I15" s="39">
        <v>-119604</v>
      </c>
    </row>
    <row r="16" spans="1:9" ht="12.75" customHeight="1" x14ac:dyDescent="0.2">
      <c r="A16" s="242" t="s">
        <v>245</v>
      </c>
      <c r="B16" s="243"/>
      <c r="C16" s="243"/>
      <c r="D16" s="243"/>
      <c r="E16" s="243"/>
      <c r="F16" s="244"/>
      <c r="G16" s="22">
        <v>9</v>
      </c>
      <c r="H16" s="39">
        <v>0</v>
      </c>
      <c r="I16" s="39">
        <v>0</v>
      </c>
    </row>
    <row r="17" spans="1:9" ht="25.15" customHeight="1" x14ac:dyDescent="0.2">
      <c r="A17" s="242" t="s">
        <v>246</v>
      </c>
      <c r="B17" s="243"/>
      <c r="C17" s="243"/>
      <c r="D17" s="243"/>
      <c r="E17" s="243"/>
      <c r="F17" s="244"/>
      <c r="G17" s="22">
        <v>10</v>
      </c>
      <c r="H17" s="39">
        <v>11623</v>
      </c>
      <c r="I17" s="39">
        <v>-1436</v>
      </c>
    </row>
    <row r="18" spans="1:9" ht="28.15" customHeight="1" x14ac:dyDescent="0.2">
      <c r="A18" s="247" t="s">
        <v>247</v>
      </c>
      <c r="B18" s="248"/>
      <c r="C18" s="248"/>
      <c r="D18" s="248"/>
      <c r="E18" s="248"/>
      <c r="F18" s="249"/>
      <c r="G18" s="21">
        <v>11</v>
      </c>
      <c r="H18" s="38">
        <f>H8+H9</f>
        <v>12051673</v>
      </c>
      <c r="I18" s="38">
        <f>I8+I9</f>
        <v>14567418</v>
      </c>
    </row>
    <row r="19" spans="1:9" ht="12.75" customHeight="1" x14ac:dyDescent="0.2">
      <c r="A19" s="250" t="s">
        <v>248</v>
      </c>
      <c r="B19" s="251"/>
      <c r="C19" s="251"/>
      <c r="D19" s="251"/>
      <c r="E19" s="251"/>
      <c r="F19" s="252"/>
      <c r="G19" s="21">
        <v>12</v>
      </c>
      <c r="H19" s="38">
        <f>H20+H21+H22+H23</f>
        <v>-909594</v>
      </c>
      <c r="I19" s="38">
        <f>I20+I21+I22+I23</f>
        <v>643721.38</v>
      </c>
    </row>
    <row r="20" spans="1:9" ht="12.75" customHeight="1" x14ac:dyDescent="0.2">
      <c r="A20" s="242" t="s">
        <v>249</v>
      </c>
      <c r="B20" s="243"/>
      <c r="C20" s="243"/>
      <c r="D20" s="243"/>
      <c r="E20" s="243"/>
      <c r="F20" s="244"/>
      <c r="G20" s="22">
        <v>13</v>
      </c>
      <c r="H20" s="39">
        <v>-714918</v>
      </c>
      <c r="I20" s="39">
        <v>260555.37999999998</v>
      </c>
    </row>
    <row r="21" spans="1:9" ht="12.75" customHeight="1" x14ac:dyDescent="0.2">
      <c r="A21" s="242" t="s">
        <v>250</v>
      </c>
      <c r="B21" s="243"/>
      <c r="C21" s="243"/>
      <c r="D21" s="243"/>
      <c r="E21" s="243"/>
      <c r="F21" s="244"/>
      <c r="G21" s="22">
        <v>14</v>
      </c>
      <c r="H21" s="39">
        <v>-240420</v>
      </c>
      <c r="I21" s="39">
        <v>388619</v>
      </c>
    </row>
    <row r="22" spans="1:9" ht="12.75" customHeight="1" x14ac:dyDescent="0.2">
      <c r="A22" s="242" t="s">
        <v>251</v>
      </c>
      <c r="B22" s="243"/>
      <c r="C22" s="243"/>
      <c r="D22" s="243"/>
      <c r="E22" s="243"/>
      <c r="F22" s="244"/>
      <c r="G22" s="22">
        <v>15</v>
      </c>
      <c r="H22" s="39">
        <v>45744</v>
      </c>
      <c r="I22" s="39">
        <v>-5453</v>
      </c>
    </row>
    <row r="23" spans="1:9" ht="12.75" customHeight="1" x14ac:dyDescent="0.2">
      <c r="A23" s="242" t="s">
        <v>252</v>
      </c>
      <c r="B23" s="243"/>
      <c r="C23" s="243"/>
      <c r="D23" s="243"/>
      <c r="E23" s="243"/>
      <c r="F23" s="244"/>
      <c r="G23" s="22">
        <v>16</v>
      </c>
      <c r="H23" s="39">
        <v>0</v>
      </c>
      <c r="I23" s="39">
        <v>0</v>
      </c>
    </row>
    <row r="24" spans="1:9" ht="12.75" customHeight="1" x14ac:dyDescent="0.2">
      <c r="A24" s="247" t="s">
        <v>253</v>
      </c>
      <c r="B24" s="248"/>
      <c r="C24" s="248"/>
      <c r="D24" s="248"/>
      <c r="E24" s="248"/>
      <c r="F24" s="249"/>
      <c r="G24" s="21">
        <v>17</v>
      </c>
      <c r="H24" s="38">
        <f>H18+H19</f>
        <v>11142079</v>
      </c>
      <c r="I24" s="38">
        <f>I18+I19</f>
        <v>15211139.380000001</v>
      </c>
    </row>
    <row r="25" spans="1:9" ht="12.75" customHeight="1" x14ac:dyDescent="0.2">
      <c r="A25" s="238" t="s">
        <v>254</v>
      </c>
      <c r="B25" s="239"/>
      <c r="C25" s="239"/>
      <c r="D25" s="239"/>
      <c r="E25" s="239"/>
      <c r="F25" s="240"/>
      <c r="G25" s="22">
        <v>18</v>
      </c>
      <c r="H25" s="39">
        <v>-1637719</v>
      </c>
      <c r="I25" s="39">
        <v>-2366897</v>
      </c>
    </row>
    <row r="26" spans="1:9" ht="12.75" customHeight="1" x14ac:dyDescent="0.2">
      <c r="A26" s="238" t="s">
        <v>255</v>
      </c>
      <c r="B26" s="239"/>
      <c r="C26" s="239"/>
      <c r="D26" s="239"/>
      <c r="E26" s="239"/>
      <c r="F26" s="240"/>
      <c r="G26" s="22">
        <v>19</v>
      </c>
      <c r="H26" s="39">
        <v>0</v>
      </c>
      <c r="I26" s="39">
        <v>0</v>
      </c>
    </row>
    <row r="27" spans="1:9" ht="25.9" customHeight="1" x14ac:dyDescent="0.2">
      <c r="A27" s="265" t="s">
        <v>256</v>
      </c>
      <c r="B27" s="266"/>
      <c r="C27" s="266"/>
      <c r="D27" s="266"/>
      <c r="E27" s="266"/>
      <c r="F27" s="267"/>
      <c r="G27" s="23">
        <v>20</v>
      </c>
      <c r="H27" s="40">
        <f>H24+H25+H26</f>
        <v>9504360</v>
      </c>
      <c r="I27" s="40">
        <f>I24+I25+I26</f>
        <v>12844242.380000001</v>
      </c>
    </row>
    <row r="28" spans="1:9" x14ac:dyDescent="0.2">
      <c r="A28" s="259" t="s">
        <v>257</v>
      </c>
      <c r="B28" s="260"/>
      <c r="C28" s="260"/>
      <c r="D28" s="260"/>
      <c r="E28" s="260"/>
      <c r="F28" s="260"/>
      <c r="G28" s="260"/>
      <c r="H28" s="260"/>
      <c r="I28" s="261"/>
    </row>
    <row r="29" spans="1:9" ht="30.6" customHeight="1" x14ac:dyDescent="0.2">
      <c r="A29" s="262" t="s">
        <v>258</v>
      </c>
      <c r="B29" s="263"/>
      <c r="C29" s="263"/>
      <c r="D29" s="263"/>
      <c r="E29" s="263"/>
      <c r="F29" s="264"/>
      <c r="G29" s="20">
        <v>21</v>
      </c>
      <c r="H29" s="41">
        <v>34650</v>
      </c>
      <c r="I29" s="41">
        <v>8962</v>
      </c>
    </row>
    <row r="30" spans="1:9" ht="12.75" customHeight="1" x14ac:dyDescent="0.2">
      <c r="A30" s="238" t="s">
        <v>259</v>
      </c>
      <c r="B30" s="239"/>
      <c r="C30" s="239"/>
      <c r="D30" s="239"/>
      <c r="E30" s="239"/>
      <c r="F30" s="240"/>
      <c r="G30" s="22">
        <v>22</v>
      </c>
      <c r="H30" s="42">
        <v>0</v>
      </c>
      <c r="I30" s="42">
        <v>0</v>
      </c>
    </row>
    <row r="31" spans="1:9" ht="12.75" customHeight="1" x14ac:dyDescent="0.2">
      <c r="A31" s="238" t="s">
        <v>260</v>
      </c>
      <c r="B31" s="239"/>
      <c r="C31" s="239"/>
      <c r="D31" s="239"/>
      <c r="E31" s="239"/>
      <c r="F31" s="240"/>
      <c r="G31" s="22">
        <v>23</v>
      </c>
      <c r="H31" s="42">
        <v>123585</v>
      </c>
      <c r="I31" s="42">
        <v>220420</v>
      </c>
    </row>
    <row r="32" spans="1:9" ht="12.75" customHeight="1" x14ac:dyDescent="0.2">
      <c r="A32" s="238" t="s">
        <v>261</v>
      </c>
      <c r="B32" s="239"/>
      <c r="C32" s="239"/>
      <c r="D32" s="239"/>
      <c r="E32" s="239"/>
      <c r="F32" s="240"/>
      <c r="G32" s="22">
        <v>24</v>
      </c>
      <c r="H32" s="42">
        <v>0</v>
      </c>
      <c r="I32" s="42">
        <v>0</v>
      </c>
    </row>
    <row r="33" spans="1:9" ht="12.75" customHeight="1" x14ac:dyDescent="0.2">
      <c r="A33" s="238" t="s">
        <v>262</v>
      </c>
      <c r="B33" s="239"/>
      <c r="C33" s="239"/>
      <c r="D33" s="239"/>
      <c r="E33" s="239"/>
      <c r="F33" s="240"/>
      <c r="G33" s="22">
        <v>25</v>
      </c>
      <c r="H33" s="42">
        <v>0</v>
      </c>
      <c r="I33" s="42">
        <v>0</v>
      </c>
    </row>
    <row r="34" spans="1:9" ht="12.75" customHeight="1" x14ac:dyDescent="0.2">
      <c r="A34" s="238" t="s">
        <v>263</v>
      </c>
      <c r="B34" s="239"/>
      <c r="C34" s="239"/>
      <c r="D34" s="239"/>
      <c r="E34" s="239"/>
      <c r="F34" s="240"/>
      <c r="G34" s="22">
        <v>26</v>
      </c>
      <c r="H34" s="42">
        <v>132723</v>
      </c>
      <c r="I34" s="42">
        <v>0</v>
      </c>
    </row>
    <row r="35" spans="1:9" ht="26.45" customHeight="1" x14ac:dyDescent="0.2">
      <c r="A35" s="247" t="s">
        <v>264</v>
      </c>
      <c r="B35" s="248"/>
      <c r="C35" s="248"/>
      <c r="D35" s="248"/>
      <c r="E35" s="248"/>
      <c r="F35" s="249"/>
      <c r="G35" s="21">
        <v>27</v>
      </c>
      <c r="H35" s="43">
        <f>H29+H30+H31+H32+H33+H34</f>
        <v>290958</v>
      </c>
      <c r="I35" s="43">
        <f>I29+I30+I31+I32+I33+I34</f>
        <v>229382</v>
      </c>
    </row>
    <row r="36" spans="1:9" ht="22.9" customHeight="1" x14ac:dyDescent="0.2">
      <c r="A36" s="238" t="s">
        <v>265</v>
      </c>
      <c r="B36" s="239"/>
      <c r="C36" s="239"/>
      <c r="D36" s="239"/>
      <c r="E36" s="239"/>
      <c r="F36" s="240"/>
      <c r="G36" s="22">
        <v>28</v>
      </c>
      <c r="H36" s="42">
        <v>-4141012</v>
      </c>
      <c r="I36" s="42">
        <v>-3921676</v>
      </c>
    </row>
    <row r="37" spans="1:9" ht="12.75" customHeight="1" x14ac:dyDescent="0.2">
      <c r="A37" s="238" t="s">
        <v>266</v>
      </c>
      <c r="B37" s="239"/>
      <c r="C37" s="239"/>
      <c r="D37" s="239"/>
      <c r="E37" s="239"/>
      <c r="F37" s="240"/>
      <c r="G37" s="22">
        <v>29</v>
      </c>
      <c r="H37" s="42">
        <v>0</v>
      </c>
      <c r="I37" s="42">
        <v>0</v>
      </c>
    </row>
    <row r="38" spans="1:9" ht="12.75" customHeight="1" x14ac:dyDescent="0.2">
      <c r="A38" s="238" t="s">
        <v>267</v>
      </c>
      <c r="B38" s="239"/>
      <c r="C38" s="239"/>
      <c r="D38" s="239"/>
      <c r="E38" s="239"/>
      <c r="F38" s="240"/>
      <c r="G38" s="22">
        <v>30</v>
      </c>
      <c r="H38" s="42">
        <v>-500</v>
      </c>
      <c r="I38" s="42">
        <v>-1500</v>
      </c>
    </row>
    <row r="39" spans="1:9" ht="12.75" customHeight="1" x14ac:dyDescent="0.2">
      <c r="A39" s="238" t="s">
        <v>268</v>
      </c>
      <c r="B39" s="239"/>
      <c r="C39" s="239"/>
      <c r="D39" s="239"/>
      <c r="E39" s="239"/>
      <c r="F39" s="240"/>
      <c r="G39" s="22">
        <v>31</v>
      </c>
      <c r="H39" s="42">
        <v>0</v>
      </c>
      <c r="I39" s="42">
        <v>0</v>
      </c>
    </row>
    <row r="40" spans="1:9" ht="12.75" customHeight="1" x14ac:dyDescent="0.2">
      <c r="A40" s="238" t="s">
        <v>269</v>
      </c>
      <c r="B40" s="239"/>
      <c r="C40" s="239"/>
      <c r="D40" s="239"/>
      <c r="E40" s="239"/>
      <c r="F40" s="240"/>
      <c r="G40" s="22">
        <v>32</v>
      </c>
      <c r="H40" s="42">
        <v>0</v>
      </c>
      <c r="I40" s="42">
        <v>0</v>
      </c>
    </row>
    <row r="41" spans="1:9" ht="24" customHeight="1" x14ac:dyDescent="0.2">
      <c r="A41" s="247" t="s">
        <v>270</v>
      </c>
      <c r="B41" s="248"/>
      <c r="C41" s="248"/>
      <c r="D41" s="248"/>
      <c r="E41" s="248"/>
      <c r="F41" s="249"/>
      <c r="G41" s="21">
        <v>33</v>
      </c>
      <c r="H41" s="43">
        <f>H36+H37+H38+H39+H40</f>
        <v>-4141512</v>
      </c>
      <c r="I41" s="43">
        <f>I36+I37+I38+I39+I40</f>
        <v>-3923176</v>
      </c>
    </row>
    <row r="42" spans="1:9" ht="29.45" customHeight="1" x14ac:dyDescent="0.2">
      <c r="A42" s="265" t="s">
        <v>271</v>
      </c>
      <c r="B42" s="266"/>
      <c r="C42" s="266"/>
      <c r="D42" s="266"/>
      <c r="E42" s="266"/>
      <c r="F42" s="267"/>
      <c r="G42" s="23">
        <v>34</v>
      </c>
      <c r="H42" s="44">
        <f>H35+H41</f>
        <v>-3850554</v>
      </c>
      <c r="I42" s="44">
        <f>I35+I41</f>
        <v>-3693794</v>
      </c>
    </row>
    <row r="43" spans="1:9" x14ac:dyDescent="0.2">
      <c r="A43" s="259" t="s">
        <v>272</v>
      </c>
      <c r="B43" s="260"/>
      <c r="C43" s="260"/>
      <c r="D43" s="260"/>
      <c r="E43" s="260"/>
      <c r="F43" s="260"/>
      <c r="G43" s="260"/>
      <c r="H43" s="260"/>
      <c r="I43" s="261"/>
    </row>
    <row r="44" spans="1:9" ht="12.75" customHeight="1" x14ac:dyDescent="0.2">
      <c r="A44" s="262" t="s">
        <v>273</v>
      </c>
      <c r="B44" s="263"/>
      <c r="C44" s="263"/>
      <c r="D44" s="263"/>
      <c r="E44" s="263"/>
      <c r="F44" s="264"/>
      <c r="G44" s="20">
        <v>35</v>
      </c>
      <c r="H44" s="41">
        <v>0</v>
      </c>
      <c r="I44" s="41">
        <v>0</v>
      </c>
    </row>
    <row r="45" spans="1:9" ht="25.15" customHeight="1" x14ac:dyDescent="0.2">
      <c r="A45" s="238" t="s">
        <v>274</v>
      </c>
      <c r="B45" s="239"/>
      <c r="C45" s="239"/>
      <c r="D45" s="239"/>
      <c r="E45" s="239"/>
      <c r="F45" s="240"/>
      <c r="G45" s="22">
        <v>36</v>
      </c>
      <c r="H45" s="42">
        <v>0</v>
      </c>
      <c r="I45" s="42">
        <v>0</v>
      </c>
    </row>
    <row r="46" spans="1:9" ht="12.75" customHeight="1" x14ac:dyDescent="0.2">
      <c r="A46" s="238" t="s">
        <v>275</v>
      </c>
      <c r="B46" s="239"/>
      <c r="C46" s="239"/>
      <c r="D46" s="239"/>
      <c r="E46" s="239"/>
      <c r="F46" s="240"/>
      <c r="G46" s="22">
        <v>37</v>
      </c>
      <c r="H46" s="42">
        <v>5330000</v>
      </c>
      <c r="I46" s="42">
        <v>21500000</v>
      </c>
    </row>
    <row r="47" spans="1:9" ht="12.75" customHeight="1" x14ac:dyDescent="0.2">
      <c r="A47" s="238" t="s">
        <v>276</v>
      </c>
      <c r="B47" s="239"/>
      <c r="C47" s="239"/>
      <c r="D47" s="239"/>
      <c r="E47" s="239"/>
      <c r="F47" s="240"/>
      <c r="G47" s="22">
        <v>38</v>
      </c>
      <c r="H47" s="42">
        <v>0</v>
      </c>
      <c r="I47" s="42">
        <v>0</v>
      </c>
    </row>
    <row r="48" spans="1:9" ht="22.15" customHeight="1" x14ac:dyDescent="0.2">
      <c r="A48" s="247" t="s">
        <v>277</v>
      </c>
      <c r="B48" s="248"/>
      <c r="C48" s="248"/>
      <c r="D48" s="248"/>
      <c r="E48" s="248"/>
      <c r="F48" s="249"/>
      <c r="G48" s="21">
        <v>39</v>
      </c>
      <c r="H48" s="43">
        <f>H44+H45+H46+H47</f>
        <v>5330000</v>
      </c>
      <c r="I48" s="43">
        <f>I44+I45+I46+I47</f>
        <v>21500000</v>
      </c>
    </row>
    <row r="49" spans="1:9" ht="24.6" customHeight="1" x14ac:dyDescent="0.2">
      <c r="A49" s="238" t="s">
        <v>278</v>
      </c>
      <c r="B49" s="239"/>
      <c r="C49" s="239"/>
      <c r="D49" s="239"/>
      <c r="E49" s="239"/>
      <c r="F49" s="240"/>
      <c r="G49" s="22">
        <v>40</v>
      </c>
      <c r="H49" s="42">
        <v>-13562544</v>
      </c>
      <c r="I49" s="42">
        <v>-27496489</v>
      </c>
    </row>
    <row r="50" spans="1:9" ht="12.75" customHeight="1" x14ac:dyDescent="0.2">
      <c r="A50" s="238" t="s">
        <v>279</v>
      </c>
      <c r="B50" s="239"/>
      <c r="C50" s="239"/>
      <c r="D50" s="239"/>
      <c r="E50" s="239"/>
      <c r="F50" s="240"/>
      <c r="G50" s="22">
        <v>41</v>
      </c>
      <c r="H50" s="42">
        <v>0</v>
      </c>
      <c r="I50" s="42"/>
    </row>
    <row r="51" spans="1:9" ht="12.75" customHeight="1" x14ac:dyDescent="0.2">
      <c r="A51" s="238" t="s">
        <v>280</v>
      </c>
      <c r="B51" s="239"/>
      <c r="C51" s="239"/>
      <c r="D51" s="239"/>
      <c r="E51" s="239"/>
      <c r="F51" s="240"/>
      <c r="G51" s="22">
        <v>42</v>
      </c>
      <c r="H51" s="42">
        <v>-256430</v>
      </c>
      <c r="I51" s="42">
        <v>-59188</v>
      </c>
    </row>
    <row r="52" spans="1:9" ht="22.9" customHeight="1" x14ac:dyDescent="0.2">
      <c r="A52" s="238" t="s">
        <v>281</v>
      </c>
      <c r="B52" s="239"/>
      <c r="C52" s="239"/>
      <c r="D52" s="239"/>
      <c r="E52" s="239"/>
      <c r="F52" s="240"/>
      <c r="G52" s="22">
        <v>43</v>
      </c>
      <c r="H52" s="42">
        <v>0</v>
      </c>
      <c r="I52" s="42"/>
    </row>
    <row r="53" spans="1:9" ht="12.75" customHeight="1" x14ac:dyDescent="0.2">
      <c r="A53" s="238" t="s">
        <v>282</v>
      </c>
      <c r="B53" s="239"/>
      <c r="C53" s="239"/>
      <c r="D53" s="239"/>
      <c r="E53" s="239"/>
      <c r="F53" s="240"/>
      <c r="G53" s="22">
        <v>44</v>
      </c>
      <c r="H53" s="42">
        <v>0</v>
      </c>
      <c r="I53" s="42">
        <v>-192167</v>
      </c>
    </row>
    <row r="54" spans="1:9" ht="30.6" customHeight="1" x14ac:dyDescent="0.2">
      <c r="A54" s="247" t="s">
        <v>283</v>
      </c>
      <c r="B54" s="248"/>
      <c r="C54" s="248"/>
      <c r="D54" s="248"/>
      <c r="E54" s="248"/>
      <c r="F54" s="249"/>
      <c r="G54" s="21">
        <v>45</v>
      </c>
      <c r="H54" s="43">
        <f>H49+H50+H51+H52+H53</f>
        <v>-13818974</v>
      </c>
      <c r="I54" s="43">
        <f>I49+I50+I51+I52+I53</f>
        <v>-27747844</v>
      </c>
    </row>
    <row r="55" spans="1:9" ht="29.45" customHeight="1" x14ac:dyDescent="0.2">
      <c r="A55" s="268" t="s">
        <v>284</v>
      </c>
      <c r="B55" s="269"/>
      <c r="C55" s="269"/>
      <c r="D55" s="269"/>
      <c r="E55" s="269"/>
      <c r="F55" s="270"/>
      <c r="G55" s="21">
        <v>46</v>
      </c>
      <c r="H55" s="43">
        <f>H48+H54</f>
        <v>-8488974</v>
      </c>
      <c r="I55" s="43">
        <f>I48+I54</f>
        <v>-6247844</v>
      </c>
    </row>
    <row r="56" spans="1:9" ht="32.450000000000003" customHeight="1" x14ac:dyDescent="0.2">
      <c r="A56" s="238" t="s">
        <v>285</v>
      </c>
      <c r="B56" s="239"/>
      <c r="C56" s="239"/>
      <c r="D56" s="239"/>
      <c r="E56" s="239"/>
      <c r="F56" s="240"/>
      <c r="G56" s="22">
        <v>47</v>
      </c>
      <c r="H56" s="42">
        <v>0</v>
      </c>
      <c r="I56" s="42">
        <v>0</v>
      </c>
    </row>
    <row r="57" spans="1:9" ht="26.45" customHeight="1" x14ac:dyDescent="0.2">
      <c r="A57" s="268" t="s">
        <v>286</v>
      </c>
      <c r="B57" s="269"/>
      <c r="C57" s="269"/>
      <c r="D57" s="269"/>
      <c r="E57" s="269"/>
      <c r="F57" s="270"/>
      <c r="G57" s="21">
        <v>48</v>
      </c>
      <c r="H57" s="43">
        <f>H27+H42+H55+H56</f>
        <v>-2835168</v>
      </c>
      <c r="I57" s="43">
        <f>I27+I42+I55+I56</f>
        <v>2902604.3800000008</v>
      </c>
    </row>
    <row r="58" spans="1:9" ht="24" customHeight="1" x14ac:dyDescent="0.2">
      <c r="A58" s="271" t="s">
        <v>287</v>
      </c>
      <c r="B58" s="272"/>
      <c r="C58" s="272"/>
      <c r="D58" s="272"/>
      <c r="E58" s="272"/>
      <c r="F58" s="273"/>
      <c r="G58" s="22">
        <v>49</v>
      </c>
      <c r="H58" s="42">
        <v>9706664</v>
      </c>
      <c r="I58" s="42">
        <v>6871496</v>
      </c>
    </row>
    <row r="59" spans="1:9" ht="31.15" customHeight="1" x14ac:dyDescent="0.2">
      <c r="A59" s="265" t="s">
        <v>288</v>
      </c>
      <c r="B59" s="266"/>
      <c r="C59" s="266"/>
      <c r="D59" s="266"/>
      <c r="E59" s="266"/>
      <c r="F59" s="267"/>
      <c r="G59" s="23">
        <v>50</v>
      </c>
      <c r="H59" s="44">
        <f>H57+H58</f>
        <v>6871496</v>
      </c>
      <c r="I59" s="44">
        <f>I57+I58</f>
        <v>9774100.3800000008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110" zoomScaleNormal="100" workbookViewId="0">
      <selection activeCell="L42" sqref="L4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289</v>
      </c>
      <c r="B1" s="237"/>
      <c r="C1" s="237"/>
      <c r="D1" s="237"/>
      <c r="E1" s="237"/>
      <c r="F1" s="237"/>
      <c r="G1" s="237"/>
      <c r="H1" s="237"/>
      <c r="I1" s="237"/>
    </row>
    <row r="2" spans="1:9" ht="12.75" customHeight="1" x14ac:dyDescent="0.2">
      <c r="A2" s="229" t="s">
        <v>391</v>
      </c>
      <c r="B2" s="195"/>
      <c r="C2" s="195"/>
      <c r="D2" s="195"/>
      <c r="E2" s="195"/>
      <c r="F2" s="195"/>
      <c r="G2" s="195"/>
      <c r="H2" s="195"/>
      <c r="I2" s="195"/>
    </row>
    <row r="3" spans="1:9" x14ac:dyDescent="0.2">
      <c r="A3" s="288" t="s">
        <v>501</v>
      </c>
      <c r="B3" s="289"/>
      <c r="C3" s="289"/>
      <c r="D3" s="289"/>
      <c r="E3" s="289"/>
      <c r="F3" s="289"/>
      <c r="G3" s="289"/>
      <c r="H3" s="289"/>
      <c r="I3" s="289"/>
    </row>
    <row r="4" spans="1:9" x14ac:dyDescent="0.2">
      <c r="A4" s="241" t="s">
        <v>392</v>
      </c>
      <c r="B4" s="198"/>
      <c r="C4" s="198"/>
      <c r="D4" s="198"/>
      <c r="E4" s="198"/>
      <c r="F4" s="198"/>
      <c r="G4" s="198"/>
      <c r="H4" s="198"/>
      <c r="I4" s="199"/>
    </row>
    <row r="5" spans="1:9" ht="24" thickBot="1" x14ac:dyDescent="0.25">
      <c r="A5" s="253" t="s">
        <v>290</v>
      </c>
      <c r="B5" s="254"/>
      <c r="C5" s="254"/>
      <c r="D5" s="254"/>
      <c r="E5" s="254"/>
      <c r="F5" s="255"/>
      <c r="G5" s="18" t="s">
        <v>291</v>
      </c>
      <c r="H5" s="35" t="s">
        <v>292</v>
      </c>
      <c r="I5" s="35" t="s">
        <v>293</v>
      </c>
    </row>
    <row r="6" spans="1:9" x14ac:dyDescent="0.2">
      <c r="A6" s="256">
        <v>1</v>
      </c>
      <c r="B6" s="257"/>
      <c r="C6" s="257"/>
      <c r="D6" s="257"/>
      <c r="E6" s="257"/>
      <c r="F6" s="258"/>
      <c r="G6" s="24">
        <v>2</v>
      </c>
      <c r="H6" s="36" t="s">
        <v>294</v>
      </c>
      <c r="I6" s="36" t="s">
        <v>295</v>
      </c>
    </row>
    <row r="7" spans="1:9" x14ac:dyDescent="0.2">
      <c r="A7" s="278" t="s">
        <v>296</v>
      </c>
      <c r="B7" s="279"/>
      <c r="C7" s="279"/>
      <c r="D7" s="279"/>
      <c r="E7" s="279"/>
      <c r="F7" s="279"/>
      <c r="G7" s="279"/>
      <c r="H7" s="279"/>
      <c r="I7" s="280"/>
    </row>
    <row r="8" spans="1:9" x14ac:dyDescent="0.2">
      <c r="A8" s="283" t="s">
        <v>297</v>
      </c>
      <c r="B8" s="283"/>
      <c r="C8" s="283"/>
      <c r="D8" s="283"/>
      <c r="E8" s="283"/>
      <c r="F8" s="283"/>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451</v>
      </c>
      <c r="B12" s="275"/>
      <c r="C12" s="275"/>
      <c r="D12" s="275"/>
      <c r="E12" s="275"/>
      <c r="F12" s="275"/>
      <c r="G12" s="26">
        <v>5</v>
      </c>
      <c r="H12" s="47">
        <v>0</v>
      </c>
      <c r="I12" s="47">
        <v>0</v>
      </c>
    </row>
    <row r="13" spans="1:9" x14ac:dyDescent="0.2">
      <c r="A13" s="287" t="s">
        <v>452</v>
      </c>
      <c r="B13" s="287"/>
      <c r="C13" s="287"/>
      <c r="D13" s="287"/>
      <c r="E13" s="287"/>
      <c r="F13" s="287"/>
      <c r="G13" s="115">
        <v>6</v>
      </c>
      <c r="H13" s="116">
        <f>SUM(H8:H12)</f>
        <v>0</v>
      </c>
      <c r="I13" s="116">
        <f>SUM(I8:I12)</f>
        <v>0</v>
      </c>
    </row>
    <row r="14" spans="1:9" x14ac:dyDescent="0.2">
      <c r="A14" s="275" t="s">
        <v>453</v>
      </c>
      <c r="B14" s="275"/>
      <c r="C14" s="275"/>
      <c r="D14" s="275"/>
      <c r="E14" s="275"/>
      <c r="F14" s="275"/>
      <c r="G14" s="26">
        <v>7</v>
      </c>
      <c r="H14" s="47">
        <v>0</v>
      </c>
      <c r="I14" s="47">
        <v>0</v>
      </c>
    </row>
    <row r="15" spans="1:9" x14ac:dyDescent="0.2">
      <c r="A15" s="275" t="s">
        <v>454</v>
      </c>
      <c r="B15" s="275"/>
      <c r="C15" s="275"/>
      <c r="D15" s="275"/>
      <c r="E15" s="275"/>
      <c r="F15" s="275"/>
      <c r="G15" s="26">
        <v>8</v>
      </c>
      <c r="H15" s="47">
        <v>0</v>
      </c>
      <c r="I15" s="47">
        <v>0</v>
      </c>
    </row>
    <row r="16" spans="1:9" x14ac:dyDescent="0.2">
      <c r="A16" s="275" t="s">
        <v>455</v>
      </c>
      <c r="B16" s="275"/>
      <c r="C16" s="275"/>
      <c r="D16" s="275"/>
      <c r="E16" s="275"/>
      <c r="F16" s="275"/>
      <c r="G16" s="26">
        <v>9</v>
      </c>
      <c r="H16" s="47">
        <v>0</v>
      </c>
      <c r="I16" s="47">
        <v>0</v>
      </c>
    </row>
    <row r="17" spans="1:9" x14ac:dyDescent="0.2">
      <c r="A17" s="275" t="s">
        <v>456</v>
      </c>
      <c r="B17" s="275"/>
      <c r="C17" s="275"/>
      <c r="D17" s="275"/>
      <c r="E17" s="275"/>
      <c r="F17" s="275"/>
      <c r="G17" s="26">
        <v>10</v>
      </c>
      <c r="H17" s="47">
        <v>0</v>
      </c>
      <c r="I17" s="47">
        <v>0</v>
      </c>
    </row>
    <row r="18" spans="1:9" ht="12.75" customHeight="1" x14ac:dyDescent="0.2">
      <c r="A18" s="275" t="s">
        <v>457</v>
      </c>
      <c r="B18" s="275"/>
      <c r="C18" s="275"/>
      <c r="D18" s="275"/>
      <c r="E18" s="275"/>
      <c r="F18" s="275"/>
      <c r="G18" s="26">
        <v>11</v>
      </c>
      <c r="H18" s="47">
        <v>0</v>
      </c>
      <c r="I18" s="47">
        <v>0</v>
      </c>
    </row>
    <row r="19" spans="1:9" x14ac:dyDescent="0.2">
      <c r="A19" s="275" t="s">
        <v>458</v>
      </c>
      <c r="B19" s="275"/>
      <c r="C19" s="275"/>
      <c r="D19" s="275"/>
      <c r="E19" s="275"/>
      <c r="F19" s="275"/>
      <c r="G19" s="26">
        <v>12</v>
      </c>
      <c r="H19" s="47">
        <v>0</v>
      </c>
      <c r="I19" s="47">
        <v>0</v>
      </c>
    </row>
    <row r="20" spans="1:9" ht="12.75" customHeight="1" x14ac:dyDescent="0.2">
      <c r="A20" s="284" t="s">
        <v>459</v>
      </c>
      <c r="B20" s="285"/>
      <c r="C20" s="285"/>
      <c r="D20" s="285"/>
      <c r="E20" s="285"/>
      <c r="F20" s="286"/>
      <c r="G20" s="115">
        <v>13</v>
      </c>
      <c r="H20" s="116">
        <f>SUM(H14:H19)</f>
        <v>0</v>
      </c>
      <c r="I20" s="116">
        <f>SUM(I14:I19)</f>
        <v>0</v>
      </c>
    </row>
    <row r="21" spans="1:9" ht="27.6" customHeight="1" x14ac:dyDescent="0.2">
      <c r="A21" s="281" t="s">
        <v>460</v>
      </c>
      <c r="B21" s="282"/>
      <c r="C21" s="282"/>
      <c r="D21" s="282"/>
      <c r="E21" s="282"/>
      <c r="F21" s="282"/>
      <c r="G21" s="28">
        <v>14</v>
      </c>
      <c r="H21" s="49">
        <f>H13+H20</f>
        <v>0</v>
      </c>
      <c r="I21" s="49">
        <f>I13+I20</f>
        <v>0</v>
      </c>
    </row>
    <row r="22" spans="1:9" x14ac:dyDescent="0.2">
      <c r="A22" s="278" t="s">
        <v>301</v>
      </c>
      <c r="B22" s="279"/>
      <c r="C22" s="279"/>
      <c r="D22" s="279"/>
      <c r="E22" s="279"/>
      <c r="F22" s="279"/>
      <c r="G22" s="279"/>
      <c r="H22" s="279"/>
      <c r="I22" s="280"/>
    </row>
    <row r="23" spans="1:9" ht="26.45" customHeight="1" x14ac:dyDescent="0.2">
      <c r="A23" s="283" t="s">
        <v>302</v>
      </c>
      <c r="B23" s="283"/>
      <c r="C23" s="283"/>
      <c r="D23" s="283"/>
      <c r="E23" s="283"/>
      <c r="F23" s="283"/>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76" t="s">
        <v>462</v>
      </c>
      <c r="B29" s="276"/>
      <c r="C29" s="276"/>
      <c r="D29" s="276"/>
      <c r="E29" s="276"/>
      <c r="F29" s="276"/>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76" t="s">
        <v>463</v>
      </c>
      <c r="B35" s="276"/>
      <c r="C35" s="276"/>
      <c r="D35" s="276"/>
      <c r="E35" s="276"/>
      <c r="F35" s="276"/>
      <c r="G35" s="27">
        <v>27</v>
      </c>
      <c r="H35" s="48">
        <f>SUM(H30:H34)</f>
        <v>0</v>
      </c>
      <c r="I35" s="48">
        <f>SUM(I30:I34)</f>
        <v>0</v>
      </c>
    </row>
    <row r="36" spans="1:9" ht="28.15" customHeight="1" x14ac:dyDescent="0.2">
      <c r="A36" s="281" t="s">
        <v>461</v>
      </c>
      <c r="B36" s="282"/>
      <c r="C36" s="282"/>
      <c r="D36" s="282"/>
      <c r="E36" s="282"/>
      <c r="F36" s="282"/>
      <c r="G36" s="28">
        <v>28</v>
      </c>
      <c r="H36" s="49">
        <f>H29+H35</f>
        <v>0</v>
      </c>
      <c r="I36" s="49">
        <f>I29+I35</f>
        <v>0</v>
      </c>
    </row>
    <row r="37" spans="1:9" x14ac:dyDescent="0.2">
      <c r="A37" s="278" t="s">
        <v>313</v>
      </c>
      <c r="B37" s="279"/>
      <c r="C37" s="279"/>
      <c r="D37" s="279"/>
      <c r="E37" s="279"/>
      <c r="F37" s="279"/>
      <c r="G37" s="279">
        <v>0</v>
      </c>
      <c r="H37" s="279"/>
      <c r="I37" s="280"/>
    </row>
    <row r="38" spans="1:9" x14ac:dyDescent="0.2">
      <c r="A38" s="277" t="s">
        <v>314</v>
      </c>
      <c r="B38" s="277"/>
      <c r="C38" s="277"/>
      <c r="D38" s="277"/>
      <c r="E38" s="277"/>
      <c r="F38" s="277"/>
      <c r="G38" s="25">
        <v>29</v>
      </c>
      <c r="H38" s="46">
        <v>0</v>
      </c>
      <c r="I38" s="46">
        <v>0</v>
      </c>
    </row>
    <row r="39" spans="1:9" ht="25.15" customHeight="1" x14ac:dyDescent="0.2">
      <c r="A39" s="274" t="s">
        <v>315</v>
      </c>
      <c r="B39" s="274"/>
      <c r="C39" s="274"/>
      <c r="D39" s="274"/>
      <c r="E39" s="274"/>
      <c r="F39" s="274"/>
      <c r="G39" s="25">
        <v>30</v>
      </c>
      <c r="H39" s="47">
        <v>0</v>
      </c>
      <c r="I39" s="47">
        <v>0</v>
      </c>
    </row>
    <row r="40" spans="1:9" x14ac:dyDescent="0.2">
      <c r="A40" s="274" t="s">
        <v>316</v>
      </c>
      <c r="B40" s="274"/>
      <c r="C40" s="274"/>
      <c r="D40" s="274"/>
      <c r="E40" s="274"/>
      <c r="F40" s="274"/>
      <c r="G40" s="25">
        <v>31</v>
      </c>
      <c r="H40" s="47">
        <v>0</v>
      </c>
      <c r="I40" s="47">
        <v>0</v>
      </c>
    </row>
    <row r="41" spans="1:9" x14ac:dyDescent="0.2">
      <c r="A41" s="274" t="s">
        <v>317</v>
      </c>
      <c r="B41" s="274"/>
      <c r="C41" s="274"/>
      <c r="D41" s="274"/>
      <c r="E41" s="274"/>
      <c r="F41" s="274"/>
      <c r="G41" s="25">
        <v>32</v>
      </c>
      <c r="H41" s="47">
        <v>0</v>
      </c>
      <c r="I41" s="47">
        <v>0</v>
      </c>
    </row>
    <row r="42" spans="1:9" ht="25.9" customHeight="1" x14ac:dyDescent="0.2">
      <c r="A42" s="276" t="s">
        <v>464</v>
      </c>
      <c r="B42" s="276"/>
      <c r="C42" s="276"/>
      <c r="D42" s="276"/>
      <c r="E42" s="276"/>
      <c r="F42" s="276"/>
      <c r="G42" s="27">
        <v>33</v>
      </c>
      <c r="H42" s="48">
        <f>H41+H40+H39+H38</f>
        <v>0</v>
      </c>
      <c r="I42" s="48">
        <f>I41+I40+I39+I38</f>
        <v>0</v>
      </c>
    </row>
    <row r="43" spans="1:9" ht="24.6" customHeight="1" x14ac:dyDescent="0.2">
      <c r="A43" s="274" t="s">
        <v>318</v>
      </c>
      <c r="B43" s="274"/>
      <c r="C43" s="274"/>
      <c r="D43" s="274"/>
      <c r="E43" s="274"/>
      <c r="F43" s="274"/>
      <c r="G43" s="26">
        <v>34</v>
      </c>
      <c r="H43" s="47">
        <v>0</v>
      </c>
      <c r="I43" s="47">
        <v>0</v>
      </c>
    </row>
    <row r="44" spans="1:9" x14ac:dyDescent="0.2">
      <c r="A44" s="274" t="s">
        <v>319</v>
      </c>
      <c r="B44" s="274"/>
      <c r="C44" s="274"/>
      <c r="D44" s="274"/>
      <c r="E44" s="274"/>
      <c r="F44" s="274"/>
      <c r="G44" s="26">
        <v>35</v>
      </c>
      <c r="H44" s="47">
        <v>0</v>
      </c>
      <c r="I44" s="47">
        <v>0</v>
      </c>
    </row>
    <row r="45" spans="1:9" x14ac:dyDescent="0.2">
      <c r="A45" s="274" t="s">
        <v>320</v>
      </c>
      <c r="B45" s="274"/>
      <c r="C45" s="274"/>
      <c r="D45" s="274"/>
      <c r="E45" s="274"/>
      <c r="F45" s="274"/>
      <c r="G45" s="26">
        <v>36</v>
      </c>
      <c r="H45" s="47">
        <v>0</v>
      </c>
      <c r="I45" s="47">
        <v>0</v>
      </c>
    </row>
    <row r="46" spans="1:9" ht="21" customHeight="1" x14ac:dyDescent="0.2">
      <c r="A46" s="274" t="s">
        <v>321</v>
      </c>
      <c r="B46" s="274"/>
      <c r="C46" s="274"/>
      <c r="D46" s="274"/>
      <c r="E46" s="274"/>
      <c r="F46" s="274"/>
      <c r="G46" s="26">
        <v>37</v>
      </c>
      <c r="H46" s="47">
        <v>0</v>
      </c>
      <c r="I46" s="47">
        <v>0</v>
      </c>
    </row>
    <row r="47" spans="1:9" x14ac:dyDescent="0.2">
      <c r="A47" s="274" t="s">
        <v>322</v>
      </c>
      <c r="B47" s="274"/>
      <c r="C47" s="274"/>
      <c r="D47" s="274"/>
      <c r="E47" s="274"/>
      <c r="F47" s="274"/>
      <c r="G47" s="26">
        <v>38</v>
      </c>
      <c r="H47" s="47">
        <v>0</v>
      </c>
      <c r="I47" s="47">
        <v>0</v>
      </c>
    </row>
    <row r="48" spans="1:9" ht="22.9" customHeight="1" x14ac:dyDescent="0.2">
      <c r="A48" s="276" t="s">
        <v>465</v>
      </c>
      <c r="B48" s="276"/>
      <c r="C48" s="276"/>
      <c r="D48" s="276"/>
      <c r="E48" s="276"/>
      <c r="F48" s="276"/>
      <c r="G48" s="27">
        <v>39</v>
      </c>
      <c r="H48" s="48">
        <f>H47+H46+H45+H44+H43</f>
        <v>0</v>
      </c>
      <c r="I48" s="48">
        <f>I47+I46+I45+I44+I43</f>
        <v>0</v>
      </c>
    </row>
    <row r="49" spans="1:9" ht="25.9" customHeight="1" x14ac:dyDescent="0.2">
      <c r="A49" s="290" t="s">
        <v>466</v>
      </c>
      <c r="B49" s="291"/>
      <c r="C49" s="291"/>
      <c r="D49" s="291"/>
      <c r="E49" s="291"/>
      <c r="F49" s="291"/>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90" t="s">
        <v>467</v>
      </c>
      <c r="B51" s="291"/>
      <c r="C51" s="291"/>
      <c r="D51" s="291"/>
      <c r="E51" s="291"/>
      <c r="F51" s="291"/>
      <c r="G51" s="27">
        <v>42</v>
      </c>
      <c r="H51" s="48">
        <f>H21+H36+H49+H50</f>
        <v>0</v>
      </c>
      <c r="I51" s="48">
        <f>I21+I36+I49+I50</f>
        <v>0</v>
      </c>
    </row>
    <row r="52" spans="1:9" ht="25.15" customHeight="1" x14ac:dyDescent="0.2">
      <c r="A52" s="292" t="s">
        <v>324</v>
      </c>
      <c r="B52" s="292"/>
      <c r="C52" s="292"/>
      <c r="D52" s="292"/>
      <c r="E52" s="292"/>
      <c r="F52" s="292"/>
      <c r="G52" s="26">
        <v>43</v>
      </c>
      <c r="H52" s="47">
        <v>0</v>
      </c>
      <c r="I52" s="47">
        <v>0</v>
      </c>
    </row>
    <row r="53" spans="1:9" ht="31.9" customHeight="1" x14ac:dyDescent="0.2">
      <c r="A53" s="281" t="s">
        <v>468</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100" workbookViewId="0">
      <selection activeCell="Z2" sqref="Z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325</v>
      </c>
      <c r="B1" s="294"/>
      <c r="C1" s="294"/>
      <c r="D1" s="294"/>
      <c r="E1" s="294"/>
      <c r="F1" s="294"/>
      <c r="G1" s="294"/>
      <c r="H1" s="294"/>
      <c r="I1" s="294"/>
      <c r="J1" s="294"/>
      <c r="K1" s="50"/>
    </row>
    <row r="2" spans="1:25" ht="15.75" x14ac:dyDescent="0.2">
      <c r="A2" s="2"/>
      <c r="B2" s="3"/>
      <c r="C2" s="295" t="s">
        <v>326</v>
      </c>
      <c r="D2" s="295"/>
      <c r="E2" s="9">
        <v>45292</v>
      </c>
      <c r="F2" s="4" t="s">
        <v>327</v>
      </c>
      <c r="G2" s="9">
        <v>45657</v>
      </c>
      <c r="H2" s="51"/>
      <c r="I2" s="51"/>
      <c r="J2" s="51"/>
      <c r="K2" s="50"/>
      <c r="X2" s="52" t="s">
        <v>501</v>
      </c>
    </row>
    <row r="3" spans="1:25" ht="13.5" customHeight="1" thickBot="1" x14ac:dyDescent="0.25">
      <c r="A3" s="298" t="s">
        <v>328</v>
      </c>
      <c r="B3" s="299"/>
      <c r="C3" s="299"/>
      <c r="D3" s="299"/>
      <c r="E3" s="299"/>
      <c r="F3" s="299"/>
      <c r="G3" s="302" t="s">
        <v>329</v>
      </c>
      <c r="H3" s="304" t="s">
        <v>330</v>
      </c>
      <c r="I3" s="304"/>
      <c r="J3" s="304"/>
      <c r="K3" s="304"/>
      <c r="L3" s="304"/>
      <c r="M3" s="304"/>
      <c r="N3" s="304"/>
      <c r="O3" s="304"/>
      <c r="P3" s="304"/>
      <c r="Q3" s="304"/>
      <c r="R3" s="304"/>
      <c r="S3" s="304"/>
      <c r="T3" s="304"/>
      <c r="U3" s="304"/>
      <c r="V3" s="304"/>
      <c r="W3" s="304"/>
      <c r="X3" s="304" t="s">
        <v>331</v>
      </c>
      <c r="Y3" s="306" t="s">
        <v>332</v>
      </c>
    </row>
    <row r="4" spans="1:25" ht="79.5" thickBot="1" x14ac:dyDescent="0.25">
      <c r="A4" s="300"/>
      <c r="B4" s="301"/>
      <c r="C4" s="301"/>
      <c r="D4" s="301"/>
      <c r="E4" s="301"/>
      <c r="F4" s="301"/>
      <c r="G4" s="303"/>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358</v>
      </c>
      <c r="B7" s="314"/>
      <c r="C7" s="314"/>
      <c r="D7" s="314"/>
      <c r="E7" s="314"/>
      <c r="F7" s="314"/>
      <c r="G7" s="6">
        <v>1</v>
      </c>
      <c r="H7" s="56">
        <v>92384936</v>
      </c>
      <c r="I7" s="56">
        <v>0</v>
      </c>
      <c r="J7" s="56">
        <v>5975017</v>
      </c>
      <c r="K7" s="56">
        <v>1221</v>
      </c>
      <c r="L7" s="56">
        <v>1221</v>
      </c>
      <c r="M7" s="56">
        <v>0</v>
      </c>
      <c r="N7" s="56">
        <v>198432</v>
      </c>
      <c r="O7" s="56">
        <v>0</v>
      </c>
      <c r="P7" s="56">
        <v>0</v>
      </c>
      <c r="Q7" s="56">
        <v>0</v>
      </c>
      <c r="R7" s="56">
        <v>0</v>
      </c>
      <c r="S7" s="56">
        <v>0</v>
      </c>
      <c r="T7" s="56">
        <v>0</v>
      </c>
      <c r="U7" s="56">
        <v>-30489754</v>
      </c>
      <c r="V7" s="56">
        <v>0</v>
      </c>
      <c r="W7" s="57">
        <f>H7+I7+J7+K7-L7+M7+N7+O7+P7+Q7+R7+U7+V7+S7+T7</f>
        <v>68068631</v>
      </c>
      <c r="X7" s="56">
        <v>0</v>
      </c>
      <c r="Y7" s="57">
        <f>W7+X7</f>
        <v>68068631</v>
      </c>
    </row>
    <row r="8" spans="1:25" x14ac:dyDescent="0.2">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7" t="s">
        <v>361</v>
      </c>
      <c r="B10" s="297"/>
      <c r="C10" s="297"/>
      <c r="D10" s="297"/>
      <c r="E10" s="297"/>
      <c r="F10" s="297"/>
      <c r="G10" s="7">
        <v>4</v>
      </c>
      <c r="H10" s="57">
        <f>H7+H8+H9</f>
        <v>92384936</v>
      </c>
      <c r="I10" s="57">
        <f t="shared" ref="I10:Y10" si="2">I7+I8+I9</f>
        <v>0</v>
      </c>
      <c r="J10" s="57">
        <f t="shared" si="2"/>
        <v>5975017</v>
      </c>
      <c r="K10" s="57">
        <f t="shared" si="2"/>
        <v>1221</v>
      </c>
      <c r="L10" s="57">
        <f t="shared" si="2"/>
        <v>1221</v>
      </c>
      <c r="M10" s="57">
        <f t="shared" si="2"/>
        <v>0</v>
      </c>
      <c r="N10" s="57">
        <f t="shared" si="2"/>
        <v>198432</v>
      </c>
      <c r="O10" s="57">
        <f t="shared" si="2"/>
        <v>0</v>
      </c>
      <c r="P10" s="57">
        <f t="shared" si="2"/>
        <v>0</v>
      </c>
      <c r="Q10" s="57">
        <f t="shared" si="2"/>
        <v>0</v>
      </c>
      <c r="R10" s="57">
        <f t="shared" si="2"/>
        <v>0</v>
      </c>
      <c r="S10" s="57">
        <f t="shared" si="2"/>
        <v>0</v>
      </c>
      <c r="T10" s="57">
        <f t="shared" si="2"/>
        <v>0</v>
      </c>
      <c r="U10" s="57">
        <f t="shared" si="2"/>
        <v>-30489754</v>
      </c>
      <c r="V10" s="57">
        <f t="shared" si="2"/>
        <v>0</v>
      </c>
      <c r="W10" s="57">
        <f t="shared" si="2"/>
        <v>68068631</v>
      </c>
      <c r="X10" s="57">
        <f t="shared" si="2"/>
        <v>0</v>
      </c>
      <c r="Y10" s="57">
        <f t="shared" si="2"/>
        <v>68068631</v>
      </c>
    </row>
    <row r="11" spans="1:25" x14ac:dyDescent="0.2">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1401462</v>
      </c>
      <c r="W11" s="57">
        <f t="shared" ref="W11:W29" si="3">H11+I11+J11+K11-L11+M11+N11+O11+P11+Q11+R11+U11+V11+S11+T11</f>
        <v>1401462</v>
      </c>
      <c r="X11" s="56">
        <v>0</v>
      </c>
      <c r="Y11" s="57">
        <f t="shared" ref="Y11:Y29" si="4">W11+X11</f>
        <v>1401462</v>
      </c>
    </row>
    <row r="12" spans="1:25" x14ac:dyDescent="0.2">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478</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369</v>
      </c>
      <c r="B19" s="296"/>
      <c r="C19" s="296"/>
      <c r="D19" s="296"/>
      <c r="E19" s="296"/>
      <c r="F19" s="296"/>
      <c r="G19" s="6">
        <v>13</v>
      </c>
      <c r="H19" s="56">
        <v>-79431</v>
      </c>
      <c r="I19" s="56">
        <v>0</v>
      </c>
      <c r="J19" s="56">
        <v>0</v>
      </c>
      <c r="K19" s="56">
        <v>0</v>
      </c>
      <c r="L19" s="56">
        <v>0</v>
      </c>
      <c r="M19" s="56">
        <v>0</v>
      </c>
      <c r="N19" s="56">
        <v>79431</v>
      </c>
      <c r="O19" s="56">
        <v>0</v>
      </c>
      <c r="P19" s="56">
        <v>0</v>
      </c>
      <c r="Q19" s="56">
        <v>0</v>
      </c>
      <c r="R19" s="56">
        <v>0</v>
      </c>
      <c r="S19" s="56">
        <v>0</v>
      </c>
      <c r="T19" s="56">
        <v>0</v>
      </c>
      <c r="U19" s="56">
        <v>0</v>
      </c>
      <c r="V19" s="56">
        <v>0</v>
      </c>
      <c r="W19" s="57">
        <f t="shared" si="3"/>
        <v>0</v>
      </c>
      <c r="X19" s="56">
        <v>0</v>
      </c>
      <c r="Y19" s="57">
        <f t="shared" si="4"/>
        <v>0</v>
      </c>
    </row>
    <row r="20" spans="1:25" x14ac:dyDescent="0.2">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479</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480</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481</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482</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483</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484</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6" t="s">
        <v>485</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6" t="s">
        <v>486</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5" t="s">
        <v>487</v>
      </c>
      <c r="B30" s="315"/>
      <c r="C30" s="315"/>
      <c r="D30" s="315"/>
      <c r="E30" s="315"/>
      <c r="F30" s="315"/>
      <c r="G30" s="8">
        <v>24</v>
      </c>
      <c r="H30" s="59">
        <f>SUM(H10:H29)</f>
        <v>92305505</v>
      </c>
      <c r="I30" s="59">
        <f t="shared" ref="I30:Y30" si="5">SUM(I10:I29)</f>
        <v>0</v>
      </c>
      <c r="J30" s="59">
        <f t="shared" si="5"/>
        <v>5975017</v>
      </c>
      <c r="K30" s="59">
        <f t="shared" si="5"/>
        <v>1221</v>
      </c>
      <c r="L30" s="59">
        <f t="shared" si="5"/>
        <v>1221</v>
      </c>
      <c r="M30" s="59">
        <f t="shared" si="5"/>
        <v>0</v>
      </c>
      <c r="N30" s="59">
        <f t="shared" si="5"/>
        <v>277863</v>
      </c>
      <c r="O30" s="59">
        <f t="shared" si="5"/>
        <v>0</v>
      </c>
      <c r="P30" s="59">
        <f t="shared" si="5"/>
        <v>0</v>
      </c>
      <c r="Q30" s="59">
        <f t="shared" si="5"/>
        <v>0</v>
      </c>
      <c r="R30" s="59">
        <f t="shared" si="5"/>
        <v>0</v>
      </c>
      <c r="S30" s="59">
        <f t="shared" si="5"/>
        <v>0</v>
      </c>
      <c r="T30" s="59">
        <f t="shared" si="5"/>
        <v>0</v>
      </c>
      <c r="U30" s="59">
        <f t="shared" si="5"/>
        <v>-30489754</v>
      </c>
      <c r="V30" s="59">
        <f t="shared" si="5"/>
        <v>1401462</v>
      </c>
      <c r="W30" s="59">
        <f t="shared" si="5"/>
        <v>69470093</v>
      </c>
      <c r="X30" s="59">
        <f t="shared" si="5"/>
        <v>0</v>
      </c>
      <c r="Y30" s="59">
        <f t="shared" si="5"/>
        <v>69470093</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373</v>
      </c>
      <c r="B32" s="319"/>
      <c r="C32" s="319"/>
      <c r="D32" s="319"/>
      <c r="E32" s="319"/>
      <c r="F32" s="319"/>
      <c r="G32" s="7">
        <v>25</v>
      </c>
      <c r="H32" s="57">
        <f>SUM(H12:H20)</f>
        <v>-79431</v>
      </c>
      <c r="I32" s="57">
        <f t="shared" ref="I32:Y32" si="6">SUM(I12:I20)</f>
        <v>0</v>
      </c>
      <c r="J32" s="57">
        <f t="shared" si="6"/>
        <v>0</v>
      </c>
      <c r="K32" s="57">
        <f t="shared" si="6"/>
        <v>0</v>
      </c>
      <c r="L32" s="57">
        <f t="shared" si="6"/>
        <v>0</v>
      </c>
      <c r="M32" s="57">
        <f t="shared" si="6"/>
        <v>0</v>
      </c>
      <c r="N32" s="57">
        <f t="shared" si="6"/>
        <v>79431</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8" t="s">
        <v>488</v>
      </c>
      <c r="B33" s="319"/>
      <c r="C33" s="319"/>
      <c r="D33" s="319"/>
      <c r="E33" s="319"/>
      <c r="F33" s="319"/>
      <c r="G33" s="7">
        <v>26</v>
      </c>
      <c r="H33" s="57">
        <f>H11+H32</f>
        <v>-79431</v>
      </c>
      <c r="I33" s="57">
        <f t="shared" ref="I33:Y33" si="7">I11+I32</f>
        <v>0</v>
      </c>
      <c r="J33" s="57">
        <f t="shared" si="7"/>
        <v>0</v>
      </c>
      <c r="K33" s="57">
        <f t="shared" si="7"/>
        <v>0</v>
      </c>
      <c r="L33" s="57">
        <f t="shared" si="7"/>
        <v>0</v>
      </c>
      <c r="M33" s="57">
        <f t="shared" si="7"/>
        <v>0</v>
      </c>
      <c r="N33" s="57">
        <f t="shared" si="7"/>
        <v>79431</v>
      </c>
      <c r="O33" s="57">
        <f t="shared" si="7"/>
        <v>0</v>
      </c>
      <c r="P33" s="57">
        <f t="shared" si="7"/>
        <v>0</v>
      </c>
      <c r="Q33" s="57">
        <f t="shared" si="7"/>
        <v>0</v>
      </c>
      <c r="R33" s="57">
        <f t="shared" si="7"/>
        <v>0</v>
      </c>
      <c r="S33" s="57">
        <f t="shared" si="7"/>
        <v>0</v>
      </c>
      <c r="T33" s="57">
        <f t="shared" si="7"/>
        <v>0</v>
      </c>
      <c r="U33" s="57">
        <f t="shared" si="7"/>
        <v>0</v>
      </c>
      <c r="V33" s="57">
        <f t="shared" si="7"/>
        <v>1401462</v>
      </c>
      <c r="W33" s="57">
        <f t="shared" si="7"/>
        <v>1401462</v>
      </c>
      <c r="X33" s="57">
        <f t="shared" si="7"/>
        <v>0</v>
      </c>
      <c r="Y33" s="57">
        <f t="shared" si="7"/>
        <v>1401462</v>
      </c>
    </row>
    <row r="34" spans="1:25" ht="30.75" customHeight="1" x14ac:dyDescent="0.2">
      <c r="A34" s="320" t="s">
        <v>489</v>
      </c>
      <c r="B34" s="321"/>
      <c r="C34" s="321"/>
      <c r="D34" s="321"/>
      <c r="E34" s="321"/>
      <c r="F34" s="32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16"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375</v>
      </c>
      <c r="B36" s="314"/>
      <c r="C36" s="314"/>
      <c r="D36" s="314"/>
      <c r="E36" s="314"/>
      <c r="F36" s="314"/>
      <c r="G36" s="6">
        <v>28</v>
      </c>
      <c r="H36" s="56">
        <v>92305505</v>
      </c>
      <c r="I36" s="56">
        <v>0</v>
      </c>
      <c r="J36" s="56">
        <v>5975017</v>
      </c>
      <c r="K36" s="56">
        <v>1221</v>
      </c>
      <c r="L36" s="56">
        <v>1221</v>
      </c>
      <c r="M36" s="56">
        <v>0</v>
      </c>
      <c r="N36" s="56">
        <v>277863</v>
      </c>
      <c r="O36" s="56">
        <v>0</v>
      </c>
      <c r="P36" s="56">
        <v>0</v>
      </c>
      <c r="Q36" s="56">
        <v>0</v>
      </c>
      <c r="R36" s="56">
        <v>0</v>
      </c>
      <c r="S36" s="56">
        <v>0</v>
      </c>
      <c r="T36" s="56">
        <v>0</v>
      </c>
      <c r="U36" s="56">
        <v>-29088292</v>
      </c>
      <c r="V36" s="56">
        <v>0</v>
      </c>
      <c r="W36" s="57">
        <f>H36+I36+J36+K36-L36+M36+N36+O36+P36+Q36+R36+U36+V36+S36+T36</f>
        <v>69470093</v>
      </c>
      <c r="X36" s="56">
        <v>0</v>
      </c>
      <c r="Y36" s="57">
        <f t="shared" ref="Y36:Y38" si="9">W36+X36</f>
        <v>69470093</v>
      </c>
    </row>
    <row r="37" spans="1:25" x14ac:dyDescent="0.2">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7" t="s">
        <v>490</v>
      </c>
      <c r="B39" s="297"/>
      <c r="C39" s="297"/>
      <c r="D39" s="297"/>
      <c r="E39" s="297"/>
      <c r="F39" s="297"/>
      <c r="G39" s="7">
        <v>31</v>
      </c>
      <c r="H39" s="57">
        <f>H36+H37+H38</f>
        <v>92305505</v>
      </c>
      <c r="I39" s="57">
        <f t="shared" ref="I39:Y39" si="11">I36+I37+I38</f>
        <v>0</v>
      </c>
      <c r="J39" s="57">
        <f t="shared" si="11"/>
        <v>5975017</v>
      </c>
      <c r="K39" s="57">
        <f t="shared" si="11"/>
        <v>1221</v>
      </c>
      <c r="L39" s="57">
        <f t="shared" si="11"/>
        <v>1221</v>
      </c>
      <c r="M39" s="57">
        <f t="shared" si="11"/>
        <v>0</v>
      </c>
      <c r="N39" s="57">
        <f t="shared" si="11"/>
        <v>277863</v>
      </c>
      <c r="O39" s="57">
        <f t="shared" si="11"/>
        <v>0</v>
      </c>
      <c r="P39" s="57">
        <f t="shared" si="11"/>
        <v>0</v>
      </c>
      <c r="Q39" s="57">
        <f t="shared" si="11"/>
        <v>0</v>
      </c>
      <c r="R39" s="57">
        <f t="shared" si="11"/>
        <v>0</v>
      </c>
      <c r="S39" s="57">
        <f t="shared" si="11"/>
        <v>0</v>
      </c>
      <c r="T39" s="57">
        <f t="shared" si="11"/>
        <v>0</v>
      </c>
      <c r="U39" s="57">
        <f t="shared" si="11"/>
        <v>-29088292</v>
      </c>
      <c r="V39" s="57">
        <f t="shared" si="11"/>
        <v>0</v>
      </c>
      <c r="W39" s="57">
        <f t="shared" si="11"/>
        <v>69470093</v>
      </c>
      <c r="X39" s="57">
        <f t="shared" si="11"/>
        <v>0</v>
      </c>
      <c r="Y39" s="57">
        <f t="shared" si="11"/>
        <v>69470093</v>
      </c>
    </row>
    <row r="40" spans="1:25" x14ac:dyDescent="0.2">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9364119</v>
      </c>
      <c r="W40" s="57">
        <f t="shared" ref="W40:W58" si="12">H40+I40+J40+K40-L40+M40+N40+O40+P40+Q40+R40+U40+V40+S40+T40</f>
        <v>9364119</v>
      </c>
      <c r="X40" s="56">
        <v>0</v>
      </c>
      <c r="Y40" s="57">
        <f t="shared" ref="Y40:Y58" si="13">W40+X40</f>
        <v>9364119</v>
      </c>
    </row>
    <row r="41" spans="1:25" x14ac:dyDescent="0.2">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478</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491</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384</v>
      </c>
      <c r="B48" s="296"/>
      <c r="C48" s="296"/>
      <c r="D48" s="296"/>
      <c r="E48" s="296"/>
      <c r="F48" s="296"/>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479</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480</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481</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492</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482</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483</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6" t="s">
        <v>484</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6" t="s">
        <v>493</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6" t="s">
        <v>486</v>
      </c>
      <c r="B58" s="296"/>
      <c r="C58" s="296"/>
      <c r="D58" s="296"/>
      <c r="E58" s="296"/>
      <c r="F58" s="296"/>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5" t="s">
        <v>494</v>
      </c>
      <c r="B59" s="315"/>
      <c r="C59" s="315"/>
      <c r="D59" s="315"/>
      <c r="E59" s="315"/>
      <c r="F59" s="315"/>
      <c r="G59" s="8">
        <v>51</v>
      </c>
      <c r="H59" s="59">
        <f t="shared" ref="H59:T59" si="14">SUM(H39:H58)</f>
        <v>92305505</v>
      </c>
      <c r="I59" s="59">
        <f t="shared" si="14"/>
        <v>0</v>
      </c>
      <c r="J59" s="59">
        <f t="shared" si="14"/>
        <v>5975017</v>
      </c>
      <c r="K59" s="59">
        <f t="shared" si="14"/>
        <v>1221</v>
      </c>
      <c r="L59" s="59">
        <f t="shared" si="14"/>
        <v>1221</v>
      </c>
      <c r="M59" s="59">
        <f t="shared" si="14"/>
        <v>0</v>
      </c>
      <c r="N59" s="59">
        <f t="shared" si="14"/>
        <v>277863</v>
      </c>
      <c r="O59" s="59">
        <f t="shared" si="14"/>
        <v>0</v>
      </c>
      <c r="P59" s="59">
        <f t="shared" si="14"/>
        <v>0</v>
      </c>
      <c r="Q59" s="59">
        <f t="shared" si="14"/>
        <v>0</v>
      </c>
      <c r="R59" s="59">
        <f t="shared" si="14"/>
        <v>0</v>
      </c>
      <c r="S59" s="59">
        <f t="shared" si="14"/>
        <v>0</v>
      </c>
      <c r="T59" s="59">
        <f t="shared" si="14"/>
        <v>0</v>
      </c>
      <c r="U59" s="59">
        <f>SUM(U39:U58)</f>
        <v>-29088292</v>
      </c>
      <c r="V59" s="59">
        <f>SUM(V39:V58)</f>
        <v>9364119</v>
      </c>
      <c r="W59" s="59">
        <f>SUM(W39:W58)</f>
        <v>78834212</v>
      </c>
      <c r="X59" s="59">
        <f>SUM(X39:X58)</f>
        <v>0</v>
      </c>
      <c r="Y59" s="59">
        <f>SUM(Y39:Y58)</f>
        <v>78834212</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496</v>
      </c>
      <c r="B61" s="319"/>
      <c r="C61" s="319"/>
      <c r="D61" s="319"/>
      <c r="E61" s="319"/>
      <c r="F61" s="31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8" t="s">
        <v>497</v>
      </c>
      <c r="B62" s="319"/>
      <c r="C62" s="319"/>
      <c r="D62" s="319"/>
      <c r="E62" s="319"/>
      <c r="F62" s="31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9364119</v>
      </c>
      <c r="W62" s="57">
        <f>W40+W61</f>
        <v>9364119</v>
      </c>
      <c r="X62" s="57">
        <f>X40+X61</f>
        <v>0</v>
      </c>
      <c r="Y62" s="57">
        <f>Y40+Y61</f>
        <v>9364119</v>
      </c>
    </row>
    <row r="63" spans="1:25" ht="29.25" customHeight="1" x14ac:dyDescent="0.2">
      <c r="A63" s="320" t="s">
        <v>495</v>
      </c>
      <c r="B63" s="321"/>
      <c r="C63" s="321"/>
      <c r="D63" s="321"/>
      <c r="E63" s="321"/>
      <c r="F63" s="32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showGridLines="0" view="pageBreakPreview" zoomScaleNormal="91" zoomScaleSheetLayoutView="100" workbookViewId="0">
      <selection activeCell="Q13" sqref="Q13"/>
    </sheetView>
  </sheetViews>
  <sheetFormatPr defaultRowHeight="12.75" x14ac:dyDescent="0.2"/>
  <cols>
    <col min="9" max="9" width="120.140625" customWidth="1"/>
  </cols>
  <sheetData>
    <row r="1" spans="1:9" ht="23.1" customHeight="1" x14ac:dyDescent="0.2">
      <c r="A1" s="323" t="s">
        <v>521</v>
      </c>
      <c r="B1" s="323"/>
      <c r="C1" s="323"/>
      <c r="D1" s="323"/>
      <c r="E1" s="323"/>
      <c r="F1" s="323"/>
      <c r="G1" s="323"/>
      <c r="H1" s="323"/>
      <c r="I1" s="323"/>
    </row>
    <row r="2" spans="1:9" ht="23.1" customHeight="1" x14ac:dyDescent="0.2">
      <c r="A2" s="323"/>
      <c r="B2" s="323"/>
      <c r="C2" s="323"/>
      <c r="D2" s="323"/>
      <c r="E2" s="323"/>
      <c r="F2" s="323"/>
      <c r="G2" s="323"/>
      <c r="H2" s="323"/>
      <c r="I2" s="323"/>
    </row>
    <row r="3" spans="1:9" ht="23.1" customHeight="1" x14ac:dyDescent="0.2">
      <c r="A3" s="323"/>
      <c r="B3" s="323"/>
      <c r="C3" s="323"/>
      <c r="D3" s="323"/>
      <c r="E3" s="323"/>
      <c r="F3" s="323"/>
      <c r="G3" s="323"/>
      <c r="H3" s="323"/>
      <c r="I3" s="323"/>
    </row>
    <row r="4" spans="1:9" ht="23.1" customHeight="1" x14ac:dyDescent="0.2">
      <c r="A4" s="323"/>
      <c r="B4" s="323"/>
      <c r="C4" s="323"/>
      <c r="D4" s="323"/>
      <c r="E4" s="323"/>
      <c r="F4" s="323"/>
      <c r="G4" s="323"/>
      <c r="H4" s="323"/>
      <c r="I4" s="323"/>
    </row>
    <row r="5" spans="1:9" ht="23.1" customHeight="1" x14ac:dyDescent="0.2">
      <c r="A5" s="323"/>
      <c r="B5" s="323"/>
      <c r="C5" s="323"/>
      <c r="D5" s="323"/>
      <c r="E5" s="323"/>
      <c r="F5" s="323"/>
      <c r="G5" s="323"/>
      <c r="H5" s="323"/>
      <c r="I5" s="323"/>
    </row>
    <row r="6" spans="1:9" ht="23.1" customHeight="1" x14ac:dyDescent="0.2">
      <c r="A6" s="323"/>
      <c r="B6" s="323"/>
      <c r="C6" s="323"/>
      <c r="D6" s="323"/>
      <c r="E6" s="323"/>
      <c r="F6" s="323"/>
      <c r="G6" s="323"/>
      <c r="H6" s="323"/>
      <c r="I6" s="323"/>
    </row>
    <row r="7" spans="1:9" ht="23.1" customHeight="1" x14ac:dyDescent="0.2">
      <c r="A7" s="323"/>
      <c r="B7" s="323"/>
      <c r="C7" s="323"/>
      <c r="D7" s="323"/>
      <c r="E7" s="323"/>
      <c r="F7" s="323"/>
      <c r="G7" s="323"/>
      <c r="H7" s="323"/>
      <c r="I7" s="323"/>
    </row>
    <row r="8" spans="1:9" ht="23.1" customHeight="1" x14ac:dyDescent="0.2">
      <c r="A8" s="323"/>
      <c r="B8" s="323"/>
      <c r="C8" s="323"/>
      <c r="D8" s="323"/>
      <c r="E8" s="323"/>
      <c r="F8" s="323"/>
      <c r="G8" s="323"/>
      <c r="H8" s="323"/>
      <c r="I8" s="323"/>
    </row>
    <row r="9" spans="1:9" ht="23.1" customHeight="1" x14ac:dyDescent="0.2">
      <c r="A9" s="323"/>
      <c r="B9" s="323"/>
      <c r="C9" s="323"/>
      <c r="D9" s="323"/>
      <c r="E9" s="323"/>
      <c r="F9" s="323"/>
      <c r="G9" s="323"/>
      <c r="H9" s="323"/>
      <c r="I9" s="323"/>
    </row>
    <row r="10" spans="1:9" ht="23.1" customHeight="1" x14ac:dyDescent="0.2">
      <c r="A10" s="323"/>
      <c r="B10" s="323"/>
      <c r="C10" s="323"/>
      <c r="D10" s="323"/>
      <c r="E10" s="323"/>
      <c r="F10" s="323"/>
      <c r="G10" s="323"/>
      <c r="H10" s="323"/>
      <c r="I10" s="323"/>
    </row>
    <row r="11" spans="1:9" ht="23.1" customHeight="1" x14ac:dyDescent="0.2">
      <c r="A11" s="323"/>
      <c r="B11" s="323"/>
      <c r="C11" s="323"/>
      <c r="D11" s="323"/>
      <c r="E11" s="323"/>
      <c r="F11" s="323"/>
      <c r="G11" s="323"/>
      <c r="H11" s="323"/>
      <c r="I11" s="323"/>
    </row>
    <row r="12" spans="1:9" ht="23.1" customHeight="1" x14ac:dyDescent="0.2">
      <c r="A12" s="323"/>
      <c r="B12" s="323"/>
      <c r="C12" s="323"/>
      <c r="D12" s="323"/>
      <c r="E12" s="323"/>
      <c r="F12" s="323"/>
      <c r="G12" s="323"/>
      <c r="H12" s="323"/>
      <c r="I12" s="323"/>
    </row>
    <row r="13" spans="1:9" ht="23.1" customHeight="1" x14ac:dyDescent="0.2">
      <c r="A13" s="323"/>
      <c r="B13" s="323"/>
      <c r="C13" s="323"/>
      <c r="D13" s="323"/>
      <c r="E13" s="323"/>
      <c r="F13" s="323"/>
      <c r="G13" s="323"/>
      <c r="H13" s="323"/>
      <c r="I13" s="323"/>
    </row>
    <row r="14" spans="1:9" ht="23.1" customHeight="1" x14ac:dyDescent="0.2">
      <c r="A14" s="323"/>
      <c r="B14" s="323"/>
      <c r="C14" s="323"/>
      <c r="D14" s="323"/>
      <c r="E14" s="323"/>
      <c r="F14" s="323"/>
      <c r="G14" s="323"/>
      <c r="H14" s="323"/>
      <c r="I14" s="323"/>
    </row>
    <row r="15" spans="1:9" ht="23.1" customHeight="1" x14ac:dyDescent="0.2">
      <c r="A15" s="323"/>
      <c r="B15" s="323"/>
      <c r="C15" s="323"/>
      <c r="D15" s="323"/>
      <c r="E15" s="323"/>
      <c r="F15" s="323"/>
      <c r="G15" s="323"/>
      <c r="H15" s="323"/>
      <c r="I15" s="323"/>
    </row>
    <row r="16" spans="1:9" ht="23.1" customHeight="1" x14ac:dyDescent="0.2">
      <c r="A16" s="323"/>
      <c r="B16" s="323"/>
      <c r="C16" s="323"/>
      <c r="D16" s="323"/>
      <c r="E16" s="323"/>
      <c r="F16" s="323"/>
      <c r="G16" s="323"/>
      <c r="H16" s="323"/>
      <c r="I16" s="323"/>
    </row>
    <row r="17" spans="1:9" ht="23.1" customHeight="1" x14ac:dyDescent="0.2">
      <c r="A17" s="323"/>
      <c r="B17" s="323"/>
      <c r="C17" s="323"/>
      <c r="D17" s="323"/>
      <c r="E17" s="323"/>
      <c r="F17" s="323"/>
      <c r="G17" s="323"/>
      <c r="H17" s="323"/>
      <c r="I17" s="323"/>
    </row>
    <row r="18" spans="1:9" ht="23.1" customHeight="1" x14ac:dyDescent="0.2">
      <c r="A18" s="323"/>
      <c r="B18" s="323"/>
      <c r="C18" s="323"/>
      <c r="D18" s="323"/>
      <c r="E18" s="323"/>
      <c r="F18" s="323"/>
      <c r="G18" s="323"/>
      <c r="H18" s="323"/>
      <c r="I18" s="323"/>
    </row>
    <row r="19" spans="1:9" ht="23.1" customHeight="1" x14ac:dyDescent="0.2">
      <c r="A19" s="323"/>
      <c r="B19" s="323"/>
      <c r="C19" s="323"/>
      <c r="D19" s="323"/>
      <c r="E19" s="323"/>
      <c r="F19" s="323"/>
      <c r="G19" s="323"/>
      <c r="H19" s="323"/>
      <c r="I19" s="323"/>
    </row>
    <row r="20" spans="1:9" ht="23.1" customHeight="1" x14ac:dyDescent="0.2">
      <c r="A20" s="323"/>
      <c r="B20" s="323"/>
      <c r="C20" s="323"/>
      <c r="D20" s="323"/>
      <c r="E20" s="323"/>
      <c r="F20" s="323"/>
      <c r="G20" s="323"/>
      <c r="H20" s="323"/>
      <c r="I20" s="323"/>
    </row>
    <row r="21" spans="1:9" ht="135.75" customHeight="1" x14ac:dyDescent="0.2">
      <c r="A21" s="323"/>
      <c r="B21" s="323"/>
      <c r="C21" s="323"/>
      <c r="D21" s="323"/>
      <c r="E21" s="323"/>
      <c r="F21" s="323"/>
      <c r="G21" s="323"/>
      <c r="H21" s="323"/>
      <c r="I21" s="323"/>
    </row>
    <row r="22" spans="1:9" ht="23.1" customHeight="1" x14ac:dyDescent="0.2">
      <c r="A22" s="323"/>
      <c r="B22" s="323"/>
      <c r="C22" s="323"/>
      <c r="D22" s="323"/>
      <c r="E22" s="323"/>
      <c r="F22" s="323"/>
      <c r="G22" s="323"/>
      <c r="H22" s="323"/>
      <c r="I22" s="323"/>
    </row>
    <row r="23" spans="1:9" ht="23.1" customHeight="1" x14ac:dyDescent="0.2">
      <c r="A23" s="323"/>
      <c r="B23" s="323"/>
      <c r="C23" s="323"/>
      <c r="D23" s="323"/>
      <c r="E23" s="323"/>
      <c r="F23" s="323"/>
      <c r="G23" s="323"/>
      <c r="H23" s="323"/>
      <c r="I23" s="323"/>
    </row>
    <row r="24" spans="1:9" ht="23.1" customHeight="1" x14ac:dyDescent="0.2">
      <c r="A24" s="323"/>
      <c r="B24" s="323"/>
      <c r="C24" s="323"/>
      <c r="D24" s="323"/>
      <c r="E24" s="323"/>
      <c r="F24" s="323"/>
      <c r="G24" s="323"/>
      <c r="H24" s="323"/>
      <c r="I24" s="323"/>
    </row>
    <row r="25" spans="1:9" ht="23.1" customHeight="1" x14ac:dyDescent="0.2">
      <c r="A25" s="323"/>
      <c r="B25" s="323"/>
      <c r="C25" s="323"/>
      <c r="D25" s="323"/>
      <c r="E25" s="323"/>
      <c r="F25" s="323"/>
      <c r="G25" s="323"/>
      <c r="H25" s="323"/>
      <c r="I25" s="323"/>
    </row>
    <row r="26" spans="1:9" ht="23.1" customHeight="1" x14ac:dyDescent="0.2">
      <c r="A26" s="323"/>
      <c r="B26" s="323"/>
      <c r="C26" s="323"/>
      <c r="D26" s="323"/>
      <c r="E26" s="323"/>
      <c r="F26" s="323"/>
      <c r="G26" s="323"/>
      <c r="H26" s="323"/>
      <c r="I26" s="323"/>
    </row>
    <row r="27" spans="1:9" ht="23.1" customHeight="1" x14ac:dyDescent="0.2">
      <c r="A27" s="323"/>
      <c r="B27" s="323"/>
      <c r="C27" s="323"/>
      <c r="D27" s="323"/>
      <c r="E27" s="323"/>
      <c r="F27" s="323"/>
      <c r="G27" s="323"/>
      <c r="H27" s="323"/>
      <c r="I27" s="323"/>
    </row>
    <row r="28" spans="1:9" ht="23.1" customHeight="1" x14ac:dyDescent="0.2">
      <c r="A28" s="323"/>
      <c r="B28" s="323"/>
      <c r="C28" s="323"/>
      <c r="D28" s="323"/>
      <c r="E28" s="323"/>
      <c r="F28" s="323"/>
      <c r="G28" s="323"/>
      <c r="H28" s="323"/>
      <c r="I28" s="323"/>
    </row>
    <row r="29" spans="1:9" ht="23.1" customHeight="1" x14ac:dyDescent="0.2">
      <c r="A29" s="323"/>
      <c r="B29" s="323"/>
      <c r="C29" s="323"/>
      <c r="D29" s="323"/>
      <c r="E29" s="323"/>
      <c r="F29" s="323"/>
      <c r="G29" s="323"/>
      <c r="H29" s="323"/>
      <c r="I29" s="323"/>
    </row>
    <row r="30" spans="1:9" ht="2.25" customHeight="1" x14ac:dyDescent="0.2">
      <c r="A30" s="323"/>
      <c r="B30" s="323"/>
      <c r="C30" s="323"/>
      <c r="D30" s="323"/>
      <c r="E30" s="323"/>
      <c r="F30" s="323"/>
      <c r="G30" s="323"/>
      <c r="H30" s="323"/>
      <c r="I30" s="323"/>
    </row>
    <row r="31" spans="1:9" ht="23.1" customHeight="1" x14ac:dyDescent="0.2">
      <c r="A31" s="323"/>
      <c r="B31" s="323"/>
      <c r="C31" s="323"/>
      <c r="D31" s="323"/>
      <c r="E31" s="323"/>
      <c r="F31" s="323"/>
      <c r="G31" s="323"/>
      <c r="H31" s="323"/>
      <c r="I31" s="323"/>
    </row>
    <row r="32" spans="1:9" ht="3" customHeight="1" x14ac:dyDescent="0.2">
      <c r="A32" s="323"/>
      <c r="B32" s="323"/>
      <c r="C32" s="323"/>
      <c r="D32" s="323"/>
      <c r="E32" s="323"/>
      <c r="F32" s="323"/>
      <c r="G32" s="323"/>
      <c r="H32" s="323"/>
      <c r="I32" s="323"/>
    </row>
    <row r="33" spans="1:9" ht="23.1" customHeight="1" x14ac:dyDescent="0.2">
      <c r="A33" s="323"/>
      <c r="B33" s="323"/>
      <c r="C33" s="323"/>
      <c r="D33" s="323"/>
      <c r="E33" s="323"/>
      <c r="F33" s="323"/>
      <c r="G33" s="323"/>
      <c r="H33" s="323"/>
      <c r="I33" s="323"/>
    </row>
    <row r="34" spans="1:9" ht="23.1" customHeight="1" x14ac:dyDescent="0.2">
      <c r="A34" s="323"/>
      <c r="B34" s="323"/>
      <c r="C34" s="323"/>
      <c r="D34" s="323"/>
      <c r="E34" s="323"/>
      <c r="F34" s="323"/>
      <c r="G34" s="323"/>
      <c r="H34" s="323"/>
      <c r="I34" s="323"/>
    </row>
    <row r="35" spans="1:9" ht="23.1" customHeight="1" x14ac:dyDescent="0.2">
      <c r="A35" s="323"/>
      <c r="B35" s="323"/>
      <c r="C35" s="323"/>
      <c r="D35" s="323"/>
      <c r="E35" s="323"/>
      <c r="F35" s="323"/>
      <c r="G35" s="323"/>
      <c r="H35" s="323"/>
      <c r="I35" s="323"/>
    </row>
    <row r="36" spans="1:9" ht="23.1" customHeight="1" x14ac:dyDescent="0.2">
      <c r="A36" s="323"/>
      <c r="B36" s="323"/>
      <c r="C36" s="323"/>
      <c r="D36" s="323"/>
      <c r="E36" s="323"/>
      <c r="F36" s="323"/>
      <c r="G36" s="323"/>
      <c r="H36" s="323"/>
      <c r="I36" s="323"/>
    </row>
    <row r="37" spans="1:9" ht="3.75" customHeight="1" x14ac:dyDescent="0.2">
      <c r="A37" s="323"/>
      <c r="B37" s="323"/>
      <c r="C37" s="323"/>
      <c r="D37" s="323"/>
      <c r="E37" s="323"/>
      <c r="F37" s="323"/>
      <c r="G37" s="323"/>
      <c r="H37" s="323"/>
      <c r="I37" s="323"/>
    </row>
    <row r="38" spans="1:9" ht="9" customHeight="1" x14ac:dyDescent="0.2">
      <c r="A38" s="323"/>
      <c r="B38" s="323"/>
      <c r="C38" s="323"/>
      <c r="D38" s="323"/>
      <c r="E38" s="323"/>
      <c r="F38" s="323"/>
      <c r="G38" s="323"/>
      <c r="H38" s="323"/>
      <c r="I38" s="323"/>
    </row>
    <row r="39" spans="1:9" ht="23.1" customHeight="1" x14ac:dyDescent="0.2">
      <c r="A39" s="323"/>
      <c r="B39" s="323"/>
      <c r="C39" s="323"/>
      <c r="D39" s="323"/>
      <c r="E39" s="323"/>
      <c r="F39" s="323"/>
      <c r="G39" s="323"/>
      <c r="H39" s="323"/>
      <c r="I39" s="323"/>
    </row>
    <row r="40" spans="1:9" ht="0.75" customHeight="1" x14ac:dyDescent="0.2">
      <c r="A40" s="323"/>
      <c r="B40" s="323"/>
      <c r="C40" s="323"/>
      <c r="D40" s="323"/>
      <c r="E40" s="323"/>
      <c r="F40" s="323"/>
      <c r="G40" s="323"/>
      <c r="H40" s="323"/>
      <c r="I40" s="323"/>
    </row>
    <row r="41" spans="1:9" ht="24.95" customHeight="1" x14ac:dyDescent="0.2"/>
    <row r="42" spans="1:9" ht="24.95" customHeight="1" x14ac:dyDescent="0.2"/>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2018-04-25T06:49:36Z</cp:lastPrinted>
  <dcterms:created xsi:type="dcterms:W3CDTF">2008-10-17T11:51:54Z</dcterms:created>
  <dcterms:modified xsi:type="dcterms:W3CDTF">2025-02-28T10:14:58Z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