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aveExternalLinkValues="0" codeName="ThisWorkbook" defaultThemeVersion="124226"/>
  <mc:AlternateContent xmlns:mc="http://schemas.openxmlformats.org/markup-compatibility/2006">
    <mc:Choice Requires="x15">
      <x15ac:absPath xmlns:x15ac="http://schemas.microsoft.com/office/spreadsheetml/2010/11/ac" url="F:\IZVJEŠTAJI\LANIŠTE\2025\II KV\"/>
    </mc:Choice>
  </mc:AlternateContent>
  <xr:revisionPtr revIDLastSave="0" documentId="13_ncr:1_{0585E9F1-47C3-405F-8287-562CDCA5BCBE}" xr6:coauthVersionLast="47" xr6:coauthVersionMax="47" xr10:uidLastSave="{00000000-0000-0000-0000-000000000000}"/>
  <bookViews>
    <workbookView xWindow="-110" yWindow="-110" windowWidth="25820" windowHeight="13900" tabRatio="767"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9" l="1"/>
  <c r="W37" i="22"/>
  <c r="W38" i="22"/>
  <c r="I97" i="19" l="1"/>
  <c r="H97" i="19"/>
  <c r="I90" i="19"/>
  <c r="H90" i="19"/>
  <c r="I107" i="19" l="1"/>
  <c r="H107" i="19"/>
  <c r="H108" i="19" s="1"/>
  <c r="H89" i="19"/>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I108" i="19"/>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H133" i="18" s="1"/>
  <c r="I57" i="20"/>
  <c r="I59" i="20" s="1"/>
  <c r="H57" i="20"/>
  <c r="H59" i="20" s="1"/>
  <c r="H59" i="19"/>
  <c r="I59" i="19"/>
  <c r="I75" i="18"/>
  <c r="I133" i="18" s="1"/>
  <c r="H13" i="19"/>
  <c r="H60" i="19" s="1"/>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<sst xmlns="http://schemas.openxmlformats.org/spreadsheetml/2006/main" count="757" uniqueCount="644">
  <si>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</si>
  <si>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</si>
  <si>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</si>
  <si>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</si>
  <si>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</si>
  <si>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</si>
  <si>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</si>
  <si>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</si>
  <si>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</si>
  <si>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</si>
  <si>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</si>
  <si>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</si>
  <si>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</si>
  <si>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</si>
  <si>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</si>
  <si>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</si>
  <si>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</si>
  <si>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</si>
  <si>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</si>
  <si>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</si>
  <si>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</si>
  <si>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</si>
  <si>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</si>
  <si>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</si>
  <si>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</si>
  <si>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</si>
  <si>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</si>
  <si>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</si>
  <si>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</si>
  <si>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</si>
  <si>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</si>
  <si>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</si>
  <si>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</si>
  <si>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</si>
  <si>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</si>
  <si>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</si>
  <si>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</si>
  <si>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</si>
  <si>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</si>
  <si>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</si>
  <si>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</si>
  <si>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</si>
  <si>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</si>
  <si>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</si>
  <si>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</si>
  <si>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</si>
  <si>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</si>
  <si>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</si>
  <si>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</si>
  <si>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</si>
  <si>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</si>
  <si>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</si>
  <si>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</si>
  <si>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</si>
  <si>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</si>
  <si>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</si>
  <si>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</si>
  <si>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</si>
  <si>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</si>
  <si>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</si>
  <si>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</si>
  <si>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</si>
  <si>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</si>
  <si>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</si>
  <si>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</si>
  <si>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</si>
  <si>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</si>
  <si>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</si>
  <si>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</si>
  <si>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</si>
  <si>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</si>
  <si>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</si>
  <si>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</si>
  <si>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</si>
  <si>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</si>
  <si>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</si>
  <si>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</si>
  <si>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</si>
  <si>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</si>
  <si>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</si>
  <si>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</si>
  <si>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</si>
  <si>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</si>
  <si>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</si>
  <si>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</si>
  <si>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</si>
  <si>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</si>
  <si>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</si>
  <si>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</si>
  <si>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</si>
  <si>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</si>
  <si>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</si>
  <si>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</si>
  <si>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</si>
  <si>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</si>
  <si>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</si>
  <si>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</si>
  <si>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</si>
  <si>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</si>
  <si>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</si>
  <si>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</si>
  <si>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</si>
  <si>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</si>
  <si>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</si>
  <si>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</si>
  <si>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</si>
  <si>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</si>
  <si>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</si>
  <si>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</si>
  <si>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</si>
  <si>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</si>
  <si>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</si>
  <si>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</si>
  <si>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</si>
  <si>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</si>
  <si>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</si>
  <si>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</si>
  <si>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</si>
  <si>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</si>
  <si>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</si>
  <si>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</si>
  <si>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</si>
  <si>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</si>
  <si>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</si>
  <si>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</si>
  <si>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</si>
  <si>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</si>
  <si>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</si>
  <si>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</si>
  <si>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</si>
  <si>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</si>
  <si>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</si>
  <si>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</si>
  <si>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</si>
  <si>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</si>
  <si>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</si>
  <si>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</si>
  <si>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</si>
  <si>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</si>
  <si>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</si>
  <si>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</si>
  <si>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</si>
  <si>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</si>
  <si>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</si>
  <si>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</si>
  <si>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</si>
  <si>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</si>
  <si>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</si>
  <si>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</si>
  <si>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</si>
  <si>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</si>
  <si>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</si>
  <si>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</si>
  <si>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</si>
  <si>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</si>
  <si>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</si>
  <si>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</si>
  <si>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</si>
  <si>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</si>
  <si>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</si>
  <si>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</si>
  <si>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</si>
  <si>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</si>
  <si>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</si>
  <si>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</si>
  <si>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</si>
  <si>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</si>
  <si>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</si>
  <si>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</si>
  <si>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</si>
  <si>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</si>
  <si>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</si>
  <si>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</si>
  <si>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</si>
  <si>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</si>
  <si>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</si>
  <si>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</si>
  <si>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</si>
  <si>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</si>
  <si>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</si>
  <si>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</si>
  <si>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</si>
  <si>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</si>
  <si>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</si>
  <si>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</si>
  <si>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</si>
  <si>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</si>
  <si>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</si>
  <si>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</si>
  <si>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</si>
  <si>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</si>
  <si>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</si>
  <si>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</si>
  <si>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</si>
  <si>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</si>
  <si>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</si>
  <si>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</si>
  <si>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</si>
  <si>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</si>
  <si>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</si>
  <si>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</si>
  <si>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</si>
  <si>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</si>
  <si>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</si>
  <si>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</si>
  <si>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</si>
  <si>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</si>
  <si>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</si>
  <si>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</si>
  <si>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</si>
  <si>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</si>
  <si>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</si>
  <si>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</si>
  <si>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</si>
  <si>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</si>
  <si>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</si>
  <si>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</si>
  <si>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</si>
  <si>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</si>
  <si>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</si>
  <si>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</si>
  <si>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</si>
  <si>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</si>
  <si>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</si>
  <si>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</si>
  <si>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</si>
  <si>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</si>
  <si>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</si>
  <si>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</si>
  <si>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</si>
  <si>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</si>
  <si>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</si>
  <si>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</si>
  <si>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</si>
  <si>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</si>
  <si>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</si>
  <si>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</si>
  <si>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</si>
  <si>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</si>
  <si>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</si>
  <si>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</si>
  <si>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</si>
  <si>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</si>
  <si>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</si>
  <si>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</si>
  <si>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</si>
  <si>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</si>
  <si>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</si>
  <si>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</si>
  <si>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</si>
  <si>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</si>
  <si>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</si>
  <si>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</si>
  <si>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</si>
  <si>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</si>
  <si>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</si>
  <si>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</si>
  <si>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</si>
  <si>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</si>
  <si>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</si>
  <si>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</si>
  <si>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</si>
  <si>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</si>
  <si>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</si>
  <si>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</si>
  <si>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</si>
  <si>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</si>
  <si>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</si>
  <si>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</si>
  <si>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</si>
  <si>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</si>
  <si>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</si>
  <si>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</si>
  <si>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</si>
  <si>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</si>
  <si>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</si>
  <si>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</si>
  <si>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</si>
  <si>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</si>
  <si>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</si>
  <si>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</si>
  <si>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</si>
  <si>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</si>
  <si>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</si>
  <si>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</si>
  <si>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</si>
  <si>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</si>
  <si>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</si>
  <si>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</si>
  <si>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</si>
  <si>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</si>
  <si>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</si>
  <si>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</si>
  <si>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</si>
  <si>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</si>
  <si>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</si>
  <si>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</si>
  <si>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</si>
  <si>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</si>
  <si>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</si>
  <si>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</si>
  <si>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</si>
  <si>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</si>
  <si>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</si>
  <si>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</si>
  <si>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</si>
  <si>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</si>
  <si>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</si>
  <si>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</si>
  <si>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</si>
  <si>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</si>
  <si>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</si>
  <si>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</si>
  <si>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</si>
  <si>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</si>
  <si>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</si>
  <si>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</si>
  <si>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</si>
  <si>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</si>
  <si>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</si>
  <si>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</si>
  <si>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</si>
  <si>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</si>
  <si>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</si>
  <si>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</si>
  <si>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</si>
  <si>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</si>
  <si>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</si>
  <si>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</si>
  <si>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</si>
  <si>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</si>
  <si>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</si>
  <si>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</si>
  <si>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</si>
  <si>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</si>
  <si>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</si>
  <si>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</si>
  <si>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</si>
  <si>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</si>
  <si>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</si>
  <si>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</si>
  <si>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</si>
  <si>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</si>
  <si>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</si>
  <si>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</si>
  <si>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</si>
  <si>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</si>
  <si>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</si>
  <si>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</si>
  <si>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</si>
  <si>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</si>
  <si>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</si>
  <si>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</si>
  <si>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</si>
  <si>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</si>
  <si>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</si>
  <si>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</si>
  <si>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</si>
  <si>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</si>
  <si>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</si>
  <si>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</si>
  <si>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</si>
  <si>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</si>
  <si>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</si>
  <si>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</si>
  <si>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</si>
  <si>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</si>
  <si>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</si>
  <si>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</si>
  <si>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</si>
  <si>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</si>
  <si>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</si>
  <si>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</si>
  <si>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</si>
  <si>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</si>
  <si>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</si>
  <si>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</si>
  <si>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</si>
  <si>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</si>
  <si>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</si>
  <si>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</si>
  <si>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</si>
  <si>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</si>
  <si>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</si>
  <si>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</si>
  <si>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</si>
  <si>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</si>
  <si>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</si>
  <si>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</si>
  <si>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</si>
  <si>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</si>
  <si>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</si>
  <si>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</si>
  <si>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</si>
  <si>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</si>
  <si>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</si>
  <si>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</si>
  <si>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</si>
  <si>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</si>
  <si>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</si>
  <si>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</si>
  <si>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</si>
  <si>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</si>
  <si>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</si>
  <si>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</si>
  <si>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</si>
  <si>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</si>
  <si>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</si>
  <si>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</si>
  <si>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</si>
  <si>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</si>
  <si>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</si>
  <si>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</si>
  <si>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</si>
  <si>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</si>
  <si>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</si>
  <si>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</si>
  <si>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</si>
  <si>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</si>
  <si>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</si>
  <si>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</si>
  <si>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</si>
  <si>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</si>
  <si>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</si>
  <si>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</si>
  <si>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</si>
  <si>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</si>
  <si>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</si>
  <si>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</si>
  <si>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</si>
  <si>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</si>
  <si>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</si>
  <si>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</si>
  <si>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</si>
  <si>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</si>
  <si>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</si>
  <si>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</si>
  <si>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</si>
  <si>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</si>
  <si>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</si>
  <si>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</si>
  <si>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</si>
  <si>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</si>
  <si>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</si>
  <si>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</si>
  <si>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</si>
  <si>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</si>
  <si>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</si>
  <si>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Obveznik: LANIŠTE d.o.o.</t>
  </si>
  <si>
    <t>01614649</t>
  </si>
  <si>
    <t>HR</t>
  </si>
  <si>
    <t>080421718</t>
  </si>
  <si>
    <t>37553848651</t>
  </si>
  <si>
    <t>7478000080JH7QGP1W12</t>
  </si>
  <si>
    <t>88828</t>
  </si>
  <si>
    <t>LANIŠTE d.o.o.</t>
  </si>
  <si>
    <t>ZAGREB</t>
  </si>
  <si>
    <t>ALEXANDERA VON HUMBOLDTA 4B</t>
  </si>
  <si>
    <t>ingra@ingra.hr</t>
  </si>
  <si>
    <t>www.ingra.hr</t>
  </si>
  <si>
    <t>Asić Ivan</t>
  </si>
  <si>
    <t>0038516102548</t>
  </si>
  <si>
    <t>ivan.asic@ingra.hr</t>
  </si>
  <si>
    <t>a) objašnjenje poslovnih događaja koji su značajni za razumijevanje promjena u izvještaju o financijskog položaju i poslovnim rezultatima za izvještajno polugodišnje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</si>
  <si>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polugodišnje razdoblje, </t>
  </si>
  <si>
    <t>c) izjava da se iste računovodstvene politike primjenjuju prilikom sastavljanja financijskih izvještaja za izvještajno polugodišnje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</si>
  <si>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</si>
  <si>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</si>
  <si>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polugodišnja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</si>
  <si>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</si>
  <si>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</si>
  <si>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</si>
  <si>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</si>
  <si>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</si>
  <si>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</si>
  <si>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</si>
  <si>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</si>
  <si>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</si>
  <si>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</si>
  <si>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</si>
  <si>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</si>
  <si>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polugodišnji konsolidirani financijski izvještaj najveće grupe poduzetnika u kojoj poduzetnik sudjeluje kao kontrolirani član grupe</t>
  </si>
  <si>
    <t xml:space="preserve">14. naziv i sjedište poduzetnika koji sastavlja polugodišnji konsolidirani financijski izvještaj najmanje grupe poduzetnika u kojoj poduzetnik sudjeluje kao kontrolirani član i koji je također uključen u grupu poduzetnika iz točke 13. </t>
  </si>
  <si>
    <t>15. mjesto na kojem je moguće dobiti primjerke polugodišnjih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</si>
  <si>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</si>
  <si>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</si>
  <si>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</si>
  <si>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</si>
  <si>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Adresa: Alexandera von Humboldta 4b, 10000 Zagreb</t>
  </si>
  <si>
    <t>Matična država članica: Hrvatska</t>
  </si>
  <si>
    <t>MBS: 080421718</t>
  </si>
  <si>
    <t>OIB: 37553848651</t>
  </si>
  <si>
    <t>Oznaka obveznice: 3LNG</t>
  </si>
  <si>
    <t>ISIN: HRLNGUO31AE3</t>
  </si>
  <si>
    <t>LEI: 7478000080JH7QGP1W12</t>
  </si>
  <si>
    <t>Tržište: Zagrebačka burza d.d. – Redovito tržište</t>
  </si>
  <si>
    <t xml:space="preserve">Računovodstvene politike ostale su nepromijenjene u odnosu na prethodno razdoblje. </t>
  </si>
  <si>
    <t>Troškovi usluga (ostali vanjski troškovi)</t>
  </si>
  <si>
    <t>u '000 EUR</t>
  </si>
  <si>
    <t>2024.</t>
  </si>
  <si>
    <t xml:space="preserve">Troškovi proizašli od održavanja Arene Zagreb /i/ </t>
  </si>
  <si>
    <t>Ostali troškovi /ii/</t>
  </si>
  <si>
    <t>Ukupni troškovi usluga (ostali vanjski troškovi)</t>
  </si>
  <si>
    <t>/i/ Odnosi se na usluge kooperanata, troškove premije osiguranja, komunalnu naknadu i ostale vanjske troškove na održavanju Arene Zagreb.</t>
  </si>
  <si>
    <t>/ii/ Odnosi se na troškove koje su proizašli iz odnosa unutar Grupe.</t>
  </si>
  <si>
    <t xml:space="preserve">Financijski prihodi i rashodi </t>
  </si>
  <si>
    <t>Prihod od kamata na dane zajmove /i/</t>
  </si>
  <si>
    <t>Prihod od ukidanja derivativa /ii/</t>
  </si>
  <si>
    <t>Ukupni financijski prihodi</t>
  </si>
  <si>
    <t>Kamatni rashodi po osnovi bankovnih kredita</t>
  </si>
  <si>
    <t>Kamatni rashodi po osnovi izdanih obveznica</t>
  </si>
  <si>
    <t>Kamate za najam</t>
  </si>
  <si>
    <t>Ostali kamatni rashodi</t>
  </si>
  <si>
    <t>-</t>
  </si>
  <si>
    <t>Ukupni financijski rashodi</t>
  </si>
  <si>
    <t>/ii/ Odnosi se na izdane obveznice.</t>
  </si>
  <si>
    <t xml:space="preserve">Kamatni prihodi i rashodi – odnosi s Grupom </t>
  </si>
  <si>
    <t>Prihod od kamata na dane zajmove</t>
  </si>
  <si>
    <t>Ukupni kamatni rashodi</t>
  </si>
  <si>
    <t>Kamatni rashodi - neto</t>
  </si>
  <si>
    <t>Valuta</t>
  </si>
  <si>
    <t>Kamatna stopa</t>
  </si>
  <si>
    <t>Nominalni iznos obveze</t>
  </si>
  <si>
    <t>Dospijeće</t>
  </si>
  <si>
    <t>Način otplate glavnice</t>
  </si>
  <si>
    <t xml:space="preserve">Knjigovodstveni iznos </t>
  </si>
  <si>
    <t>(u '000 EUR)</t>
  </si>
  <si>
    <t>Kredit 1</t>
  </si>
  <si>
    <t>EUR</t>
  </si>
  <si>
    <t>2031.</t>
  </si>
  <si>
    <t>Kvartalni anuiteti</t>
  </si>
  <si>
    <t>Kredit 2</t>
  </si>
  <si>
    <t>1,8%, fiksna</t>
  </si>
  <si>
    <t>2036.</t>
  </si>
  <si>
    <t>Jednokratno</t>
  </si>
  <si>
    <t>Kredit 3</t>
  </si>
  <si>
    <t>2,5%, fiksna</t>
  </si>
  <si>
    <t>Obveznice</t>
  </si>
  <si>
    <t xml:space="preserve">Jedini član društva Ingra nekretnine d.o.o. je Matica. </t>
  </si>
  <si>
    <t>Događaji nakon datuma bilance</t>
  </si>
  <si>
    <t>Ključne značajke računa dobiti i gubitka</t>
  </si>
  <si>
    <t>Rezultat iz poslovanja</t>
  </si>
  <si>
    <t>Prihodi od prodaje /i/</t>
  </si>
  <si>
    <t>Prihodi od zakupa Arene Zagreb /ii/</t>
  </si>
  <si>
    <t>Ostali poslovni prihodi</t>
  </si>
  <si>
    <t>Ukupno poslovni prihodi</t>
  </si>
  <si>
    <t>Troškovi sirovina i materijala</t>
  </si>
  <si>
    <t xml:space="preserve">Troškovi usluga (vanjski troškovi) </t>
  </si>
  <si>
    <t>Troškovi osoblja</t>
  </si>
  <si>
    <t>Ostali troškovi</t>
  </si>
  <si>
    <t>Ukupni operativni rashodi</t>
  </si>
  <si>
    <t>EBITDA</t>
  </si>
  <si>
    <t>Amortizacija</t>
  </si>
  <si>
    <t>Dobit iz poslovanja</t>
  </si>
  <si>
    <t>/i/ Prihodi proizašli od održavanja Arene Zagreb.</t>
  </si>
  <si>
    <t>/ii/ Uslijed primjene MSFI-jeva.</t>
  </si>
  <si>
    <t xml:space="preserve">Ključne značajke bilance </t>
  </si>
  <si>
    <t>Materijalna imovina</t>
  </si>
  <si>
    <t>Građevinski objekti /i/</t>
  </si>
  <si>
    <t>Ostala imovina</t>
  </si>
  <si>
    <t>Ukupno materijalna imovina</t>
  </si>
  <si>
    <t>/i/ Odnosi se na imovinu s pravom upotrebe koja proizlazi od zakupa ureda u poslovnoj zgradi Grupe.</t>
  </si>
  <si>
    <t>Dani dugotrajni zajmovi povezanim društvima</t>
  </si>
  <si>
    <t>Bruto iznos zajmova odobrenih Matici</t>
  </si>
  <si>
    <t>Kratkotrajni dio zajmova</t>
  </si>
  <si>
    <t>Vrijednosno usklađenje</t>
  </si>
  <si>
    <t>Ukupno dugotrajni zajmovi povezanim društvima</t>
  </si>
  <si>
    <t>Zajmovi i depoziti</t>
  </si>
  <si>
    <t>Bruto iznos depozita /i/</t>
  </si>
  <si>
    <t>Ostali dani zajmovi</t>
  </si>
  <si>
    <t>Ukupni zajmovi i depoziti</t>
  </si>
  <si>
    <t>/i/ Odnosi se na jamstveni depozit primljen od javnog partnera u skladu s Ugovorom o zakupu Arene Zagreb. Iskazani depozit služi kao osiguranje za kreditne obveze prema banci koja je financirala izgradnju Arene Zagreb.</t>
  </si>
  <si>
    <t>Dugotrajna potraživanja</t>
  </si>
  <si>
    <t>Potraživanje od Zakupnika - zakup Arene Zagreb</t>
  </si>
  <si>
    <t>Kratkotrajni dio potraživanja za zakup Arene Zagreb</t>
  </si>
  <si>
    <t>Ukupno dugotrajna potraživanja</t>
  </si>
  <si>
    <t>Kratkotrajna potraživanja</t>
  </si>
  <si>
    <t>Potraživanja od kupaca unutar Grupe</t>
  </si>
  <si>
    <t>Kratkotrajni dio potraživanja za zakup Arene Zagreb - nedospjeli dio /i/</t>
  </si>
  <si>
    <t>Kratkotrajni dio potraživanja za zakup Arene Zagreb - dospjeli dio</t>
  </si>
  <si>
    <t>Dani predujmovi</t>
  </si>
  <si>
    <t>Ukalkulirana i ostala potraživanja</t>
  </si>
  <si>
    <t>Ukupna kratkotrajna potraživanja</t>
  </si>
  <si>
    <t>/i/ Uslijed primjene MSFI-jeva.</t>
  </si>
  <si>
    <t>Dani kratkotrajni zajmovi povezanim društvima</t>
  </si>
  <si>
    <t>Kratkotrajni dio dugotrajnih zajmova</t>
  </si>
  <si>
    <t>Dani kratkotrajni zajmovi</t>
  </si>
  <si>
    <t>Vrijednosno usklađenje kratkotrajnih zajmova</t>
  </si>
  <si>
    <t>Ukupno kratkotrajni zajmovi</t>
  </si>
  <si>
    <t>Financijske obveze</t>
  </si>
  <si>
    <t>Izračun neto duga prikazan je u nastavku:</t>
  </si>
  <si>
    <t>Dugoročni krediti</t>
  </si>
  <si>
    <t>Ukupno krediti</t>
  </si>
  <si>
    <t>Izdane obveznice /i/</t>
  </si>
  <si>
    <t>Obveze za najam /ii/</t>
  </si>
  <si>
    <t>Ostale obveze</t>
  </si>
  <si>
    <t>Ukupno financijske obveze</t>
  </si>
  <si>
    <t>Umanjeno za novac i novčane ekvivalente</t>
  </si>
  <si>
    <t>Neto dug</t>
  </si>
  <si>
    <t xml:space="preserve">/ii/ Najveći dio odnosi se na zakup ureda u poslovnoj zgradi Grupe, iskazano uslijed primjene MSFI-jeva. </t>
  </si>
  <si>
    <t>Kratkoročne obveze prema državi</t>
  </si>
  <si>
    <t>Ukupne kratkoročne obveze prema državi</t>
  </si>
  <si>
    <t>Vanbilančne obveze</t>
  </si>
  <si>
    <t>Ugovorno jamstvo za obvezu prema banci /i/</t>
  </si>
  <si>
    <t>Ukupno</t>
  </si>
  <si>
    <t xml:space="preserve">¨      Prihodi od prodaje proizlaze od operativnog održavanja Arene Zagreb. </t>
  </si>
  <si>
    <t>Ukupno obveznice i ostale obveze</t>
  </si>
  <si>
    <t>Ostale obveze - obveze prema državi za akontacije poreza na dobit</t>
  </si>
  <si>
    <t>Ostalo</t>
  </si>
  <si>
    <t xml:space="preserve">/i/ Odnosi se na sudužništvo za kreditne obveze povezanog društva Ingra nekretnine d.o.o. </t>
  </si>
  <si>
    <t>stanje na dan 30.06.2025.</t>
  </si>
  <si>
    <t>u razdoblju 01.01.2025. do 30.06.2025.</t>
  </si>
  <si>
    <t xml:space="preserve">BILJEŠKE UZ FINANCIJSKE IZVJEŠTAJE - PFI
(koji se sastavljaju za polugodišnja razdoblja)
Naziv izdavatelja:   LANIŠTE d.o.o.
OIB:   37553848651
Izvještajno razdoblje: 01.01.2025. - 30.06.2025.
Bilješke uz financijske izvještaje za polugodišnja razdoblja uključuju:
</t>
  </si>
  <si>
    <t>Osnovne značajke razdoblja 01.01.2025. – 30.06.2025. godine</t>
  </si>
  <si>
    <t>¨      Prihodi od prodaje u prvom polugodištu 2025. godine iznose 915 tisuća eura (2024. godina: 820 tisuća eura).</t>
  </si>
  <si>
    <t>¨      Ostali poslovni prihodi uključuju prihode od zakupa Arene Zagreb iskazane uslijed primjene Međunarodnih standarda financijskog izvještavanja.</t>
  </si>
  <si>
    <t>¨      Prihodi od zakupa Arene Zagreb u prvom polugodištu 2025. godine iznose 2.938 tisuća eura (2024. godina: 3.016 tisuća eura).</t>
  </si>
  <si>
    <t xml:space="preserve">¨      Pad prihoda od zakupa Arene Zagreb posljedica je usporavanja inflacije, odnosno HICP indeksa (Harmonised Index of Consumer Prices) Europske monetarne unije koji objavljuje Eurostat, a kojim se osnovna zakupnina za Arenu Zagreb, sukladno odredbama Ugovora o zakupu, godišnje indeksira. </t>
  </si>
  <si>
    <t>¨      Uslijed dosljedne primjene Međunarodnih standarda financijskog izvještavanja, navedeno ima izravan utjecaj na prihode od zakupa Arene Zagreb, kao i na vrednovanje Arene Zagreb u financijskim izvještajima.</t>
  </si>
  <si>
    <t>¨      Dobit iz operativnog poslovanja u prvom polugodištu 2025. godine iznosi 2.531 tisuću eura (2024. godina: 2.596 tisuća eura).</t>
  </si>
  <si>
    <t>¨      U prvom polugodištu 2025. godine neto kamatni rashodi u odnosu na nepovezane strane iznose 519 tisuća eura (2024. godina: 581 tisuću eura).</t>
  </si>
  <si>
    <t>¨      Dobit prije oporezivanja u prvom polugodištu 2025. godine iznosi 1.953 tisuće eura (2024. godina: 1.931 tisuću eura).</t>
  </si>
  <si>
    <t>¨      Neto dobit razdoblja u prvom polugodištu 2025. godine iznosi 1.439 tisuća eura (2024. godina: 1.351 tisuću eura).</t>
  </si>
  <si>
    <t>¨      Neto dug na dan 30. lipnja 2025. godine iznosi 35.916 tisuća eura, što je za 1.823 tisuće eura manje u odnosu na dan 31. prosinca 2024. godine.</t>
  </si>
  <si>
    <t>2025.</t>
  </si>
  <si>
    <t>Rezerviranja i ostali rashodi</t>
  </si>
  <si>
    <t>31. prosinca 2024.</t>
  </si>
  <si>
    <t>30. lipnja 2025.</t>
  </si>
  <si>
    <t>Potraživanja od države i drugih institucija</t>
  </si>
  <si>
    <t>Kratkoročni krediti</t>
  </si>
  <si>
    <t>/i/ Od ukupnog iznosa obveze za izdane obveznice, iznos od 9.589 tisuća eura na dan 30. lipnja 2025. godine odnosi se na obveze prema Matici (31. prosinca 2024. godine: 10.238 tisuća eura). Na dan 30. lipnja 2025. godine Matica je imatelj 13,8 milijuna obveznica (31. prosinca 2024. godine: 13,8 milijuna obveznica) od ukupno 21,9 milijuna izdanih obveznica.</t>
  </si>
  <si>
    <t>PDV</t>
  </si>
  <si>
    <t>Odobreni okvir</t>
  </si>
  <si>
    <t>Ostali prihodi</t>
  </si>
  <si>
    <t>Financijski prihodi / rashodi – neto</t>
  </si>
  <si>
    <t>/i/ Dugoročni zajmovi odobreni Matici.</t>
  </si>
  <si>
    <t xml:space="preserve">Prihod od ukidanja derivativa i ostalo </t>
  </si>
  <si>
    <t>Kamatni rashodi po osnovi izdanih obveznica i najmova</t>
  </si>
  <si>
    <t>Pregled dugoročnih obveza na dan 30. lipnja 2025. godine:</t>
  </si>
  <si>
    <t xml:space="preserve"> 3,625%, promjenjiva</t>
  </si>
  <si>
    <t>4,5%, step-up 5,5% od sredine 2025.</t>
  </si>
  <si>
    <t xml:space="preserve">Prosječan broj zaposlenih utvrđen kao prosjek stanja zaposlenih na dan 1. siječnja i krajem svakog tromjesečja prethodne i tekuće godine u 2025. godini: 32 (2024. godina: 37). </t>
  </si>
  <si>
    <t xml:space="preserve">Društvo djeluje u sklopu INGRA Grupe (dalje u tekstu: Grupa), koju čine matica INGRA, dioničko društvo za inženjering, graditeljstvo i energetiku sa sjedištem u Zagrebu, Alexandera von Humboldta 4/b, OIB: 14049708426 (dalje u tekstu: Matica) i njezina ovisna društva. Jedini član Društva je INGRA NEKRETNINE društvo s ograničenom odgovornošću za upravljanje nekretninama i usluge sa sjedištem u Zagrebu, Alexandera von Humboldta 4/b, OIB: 00620908601. </t>
  </si>
  <si>
    <t xml:space="preserve">Na dan izdavanja ovih financijskih izvještaja Društvo ima dospjela potraživanja od Zakupnika u ukupnom iznosu od 4.636 tisuća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</si>
</sst>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
      <i/>
      <sz val="11"/>
      <name val="Times New Roman"/>
      <family val="1"/>
      <charset val="238"/>
    </font>
    <font>
      <i/>
      <sz val="11"/>
      <name val="Trebuchet MS"/>
      <family val="2"/>
      <charset val="238"/>
    </font>
    <font>
      <sz val="9"/>
      <color rgb="FF000000"/>
      <name val="Trebuchet MS"/>
      <family val="2"/>
      <charset val="238"/>
    </font>
    <font>
      <b/>
      <sz val="9"/>
      <color rgb="FF000000"/>
      <name val="Trebuchet MS"/>
      <family val="2"/>
      <charset val="238"/>
    </font>
    <font>
      <sz val="9"/>
      <name val="Trebuchet MS"/>
      <family val="2"/>
      <charset val="238"/>
    </font>
    <font>
      <b/>
      <sz val="9"/>
      <name val="Trebuchet MS"/>
      <family val="2"/>
      <charset val="238"/>
    </font>
    <font>
      <sz val="11"/>
      <color rgb="FF000000"/>
      <name val="Trebuchet MS"/>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double">
        <color indexed="64"/>
      </top>
      <bottom/>
      <diagonal/>
    </border>
    <border>
      <left/>
      <right/>
      <top style="medium">
        <color indexed="64"/>
      </top>
      <bottom style="double">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76">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164" fontId="4" fillId="0" borderId="10" xfId="0" applyNumberFormat="1" applyFont="1" applyBorder="1" applyAlignment="1">
      <alignment horizontal="center" vertical="center"/>
    </xf>
    <xf numFmtId="0" fontId="11" fillId="10" borderId="0" xfId="3" applyFill="1"/>
    <xf numFmtId="3" fontId="0" fillId="0" borderId="0" xfId="0" applyNumberFormat="1"/>
    <xf numFmtId="0" fontId="4" fillId="3" borderId="15" xfId="0"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0" fontId="18" fillId="3" borderId="15" xfId="0" applyFont="1" applyFill="1" applyBorder="1" applyAlignment="1">
      <alignment horizontal="center" vertical="center"/>
    </xf>
    <xf numFmtId="164" fontId="4" fillId="0" borderId="15" xfId="0" applyNumberFormat="1" applyFont="1" applyBorder="1" applyAlignment="1">
      <alignment horizontal="center" vertical="center"/>
    </xf>
    <xf numFmtId="3" fontId="5" fillId="0" borderId="15" xfId="0" applyNumberFormat="1" applyFont="1" applyBorder="1" applyAlignment="1" applyProtection="1">
      <alignment horizontal="right" vertical="center" shrinkToFit="1"/>
      <protection locked="0"/>
    </xf>
    <xf numFmtId="164" fontId="4" fillId="9" borderId="15" xfId="0" applyNumberFormat="1" applyFont="1" applyFill="1" applyBorder="1" applyAlignment="1">
      <alignment horizontal="center" vertical="center"/>
    </xf>
    <xf numFmtId="3" fontId="11" fillId="0" borderId="0" xfId="3" applyNumberFormat="1"/>
    <xf numFmtId="0" fontId="4" fillId="3" borderId="15" xfId="3"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164" fontId="4" fillId="10" borderId="15" xfId="0" applyNumberFormat="1" applyFont="1" applyFill="1" applyBorder="1" applyAlignment="1">
      <alignment horizontal="center" vertical="center"/>
    </xf>
    <xf numFmtId="3" fontId="17" fillId="1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lignment vertical="center"/>
    </xf>
    <xf numFmtId="3" fontId="5" fillId="0" borderId="15" xfId="0" applyNumberFormat="1" applyFont="1" applyBorder="1" applyAlignment="1" applyProtection="1">
      <alignment vertical="center"/>
      <protection locked="0"/>
    </xf>
    <xf numFmtId="14" fontId="6" fillId="2" borderId="0" xfId="1" applyNumberFormat="1" applyFont="1" applyFill="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0" fontId="25" fillId="10" borderId="1" xfId="4" applyFont="1" applyFill="1" applyBorder="1"/>
    <xf numFmtId="0" fontId="1" fillId="10" borderId="9" xfId="4" applyFill="1" applyBorder="1"/>
    <xf numFmtId="0" fontId="1" fillId="0" borderId="0" xfId="4"/>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5" fillId="10" borderId="0" xfId="4" applyFont="1" applyFill="1" applyAlignment="1">
      <alignment horizontal="center" vertical="center"/>
    </xf>
    <xf numFmtId="0" fontId="5" fillId="10" borderId="13" xfId="4" applyFont="1" applyFill="1" applyBorder="1" applyAlignment="1">
      <alignment vertical="center"/>
    </xf>
    <xf numFmtId="0" fontId="30" fillId="0" borderId="0" xfId="4" applyFont="1"/>
    <xf numFmtId="0" fontId="4" fillId="10" borderId="11" xfId="4" applyFont="1" applyFill="1" applyBorder="1" applyAlignment="1">
      <alignment vertical="center" wrapText="1"/>
    </xf>
    <xf numFmtId="0" fontId="4" fillId="10" borderId="0" xfId="4" applyFont="1" applyFill="1" applyAlignment="1">
      <alignment horizontal="right" vertical="center" wrapText="1"/>
    </xf>
    <xf numFmtId="0" fontId="4" fillId="10" borderId="0" xfId="4" applyFont="1" applyFill="1" applyAlignment="1">
      <alignment vertical="center" wrapText="1"/>
    </xf>
    <xf numFmtId="14" fontId="4" fillId="12" borderId="0" xfId="4" applyNumberFormat="1" applyFont="1" applyFill="1" applyAlignment="1" applyProtection="1">
      <alignment horizontal="center" vertical="center"/>
      <protection locked="0"/>
    </xf>
    <xf numFmtId="0" fontId="5" fillId="10" borderId="12" xfId="4" applyFont="1" applyFill="1" applyBorder="1" applyAlignment="1">
      <alignment vertical="center"/>
    </xf>
    <xf numFmtId="14" fontId="4" fillId="13" borderId="0" xfId="4" applyNumberFormat="1" applyFont="1" applyFill="1" applyAlignment="1" applyProtection="1">
      <alignment horizontal="center" vertical="center"/>
      <protection locked="0"/>
    </xf>
    <xf numFmtId="0" fontId="1" fillId="14" borderId="0" xfId="4" applyFill="1"/>
    <xf numFmtId="1" fontId="4" fillId="11" borderId="14"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1" fontId="5" fillId="10" borderId="0" xfId="4" applyNumberFormat="1" applyFont="1" applyFill="1" applyAlignment="1">
      <alignment horizontal="center" vertical="center"/>
    </xf>
    <xf numFmtId="1" fontId="5" fillId="10" borderId="12" xfId="4" applyNumberFormat="1" applyFont="1" applyFill="1" applyBorder="1" applyAlignment="1">
      <alignment vertical="center"/>
    </xf>
    <xf numFmtId="0" fontId="1" fillId="10" borderId="12" xfId="4" applyFill="1" applyBorder="1"/>
    <xf numFmtId="0" fontId="28" fillId="10" borderId="11" xfId="4" applyFont="1" applyFill="1" applyBorder="1" applyAlignment="1">
      <alignment wrapText="1"/>
    </xf>
    <xf numFmtId="0" fontId="28" fillId="10" borderId="12" xfId="4" applyFont="1" applyFill="1" applyBorder="1" applyAlignment="1">
      <alignment wrapText="1"/>
    </xf>
    <xf numFmtId="0" fontId="28" fillId="10" borderId="11" xfId="4" applyFont="1" applyFill="1" applyBorder="1"/>
    <xf numFmtId="0" fontId="28" fillId="10" borderId="0" xfId="4" applyFont="1" applyFill="1"/>
    <xf numFmtId="0" fontId="28" fillId="10" borderId="0" xfId="4" applyFont="1" applyFill="1" applyAlignment="1">
      <alignment wrapText="1"/>
    </xf>
    <xf numFmtId="0" fontId="28" fillId="10" borderId="12" xfId="4" applyFont="1" applyFill="1" applyBorder="1"/>
    <xf numFmtId="0" fontId="5" fillId="10" borderId="0" xfId="4" applyFont="1" applyFill="1" applyAlignment="1">
      <alignment horizontal="right" vertical="center" wrapText="1"/>
    </xf>
    <xf numFmtId="0" fontId="29" fillId="10" borderId="12" xfId="4" applyFont="1" applyFill="1" applyBorder="1" applyAlignment="1">
      <alignment vertical="center"/>
    </xf>
    <xf numFmtId="0" fontId="5" fillId="10" borderId="11" xfId="4" applyFont="1" applyFill="1" applyBorder="1" applyAlignment="1">
      <alignment horizontal="right" vertical="center" wrapText="1"/>
    </xf>
    <xf numFmtId="0" fontId="29" fillId="10" borderId="0" xfId="4" applyFont="1" applyFill="1" applyAlignment="1">
      <alignment vertical="center"/>
    </xf>
    <xf numFmtId="0" fontId="28" fillId="10" borderId="0" xfId="4" applyFont="1" applyFill="1" applyAlignment="1">
      <alignment vertical="top"/>
    </xf>
    <xf numFmtId="0" fontId="4" fillId="11" borderId="14" xfId="4" applyFont="1" applyFill="1" applyBorder="1" applyAlignment="1" applyProtection="1">
      <alignment horizontal="center" vertical="center"/>
      <protection locked="0"/>
    </xf>
    <xf numFmtId="0" fontId="4" fillId="10" borderId="0" xfId="4" applyFont="1" applyFill="1" applyAlignment="1">
      <alignment vertical="center"/>
    </xf>
    <xf numFmtId="0" fontId="31" fillId="10" borderId="0" xfId="4" applyFont="1" applyFill="1"/>
    <xf numFmtId="0" fontId="32" fillId="10" borderId="0" xfId="4" applyFont="1" applyFill="1" applyAlignment="1">
      <alignment vertical="center"/>
    </xf>
    <xf numFmtId="0" fontId="33" fillId="10" borderId="12" xfId="4" applyFont="1" applyFill="1" applyBorder="1" applyAlignment="1">
      <alignment vertical="center"/>
    </xf>
    <xf numFmtId="0" fontId="4" fillId="10" borderId="0" xfId="4" applyFont="1" applyFill="1" applyAlignment="1">
      <alignment horizontal="center" vertical="center"/>
    </xf>
    <xf numFmtId="0" fontId="35" fillId="10" borderId="0" xfId="4" applyFont="1" applyFill="1" applyAlignment="1">
      <alignment vertical="center"/>
    </xf>
    <xf numFmtId="0" fontId="36" fillId="10" borderId="0" xfId="4" applyFont="1" applyFill="1" applyAlignment="1">
      <alignment vertical="center"/>
    </xf>
    <xf numFmtId="0" fontId="34" fillId="10" borderId="12" xfId="4" applyFont="1" applyFill="1" applyBorder="1" applyAlignment="1">
      <alignment vertical="center"/>
    </xf>
    <xf numFmtId="0" fontId="5" fillId="10" borderId="12" xfId="4" applyFont="1" applyFill="1" applyBorder="1" applyAlignment="1">
      <alignment horizontal="center" vertical="center"/>
    </xf>
    <xf numFmtId="0" fontId="28" fillId="10" borderId="12" xfId="4" applyFont="1" applyFill="1" applyBorder="1" applyAlignment="1">
      <alignment vertical="center"/>
    </xf>
    <xf numFmtId="0" fontId="28" fillId="10" borderId="11" xfId="4" applyFont="1" applyFill="1" applyBorder="1" applyAlignment="1">
      <alignment vertical="top"/>
    </xf>
    <xf numFmtId="0" fontId="31" fillId="10" borderId="12" xfId="4" applyFont="1" applyFill="1" applyBorder="1"/>
    <xf numFmtId="0" fontId="1" fillId="10" borderId="3" xfId="4" applyFill="1" applyBorder="1"/>
    <xf numFmtId="0" fontId="1" fillId="10" borderId="2" xfId="4" applyFill="1" applyBorder="1"/>
    <xf numFmtId="0" fontId="1" fillId="10" borderId="4" xfId="4" applyFill="1" applyBorder="1"/>
    <xf numFmtId="49" fontId="4" fillId="11" borderId="14" xfId="4" applyNumberFormat="1" applyFont="1" applyFill="1" applyBorder="1" applyAlignment="1" applyProtection="1">
      <alignment horizontal="center" vertical="center"/>
      <protection locked="0"/>
    </xf>
    <xf numFmtId="0" fontId="37" fillId="0" borderId="0" xfId="4" applyFont="1"/>
    <xf numFmtId="3" fontId="17" fillId="9" borderId="15" xfId="0" applyNumberFormat="1" applyFont="1" applyFill="1" applyBorder="1" applyAlignment="1" applyProtection="1">
      <alignment horizontal="right" vertical="center" shrinkToFit="1"/>
      <protection locked="0"/>
    </xf>
    <xf numFmtId="0" fontId="30" fillId="14" borderId="0" xfId="4" applyFont="1" applyFill="1"/>
    <xf numFmtId="0" fontId="18" fillId="3" borderId="15" xfId="3" applyFont="1" applyFill="1" applyBorder="1" applyAlignment="1">
      <alignment horizontal="center" vertical="center"/>
    </xf>
    <xf numFmtId="164" fontId="4" fillId="0" borderId="16" xfId="0" applyNumberFormat="1" applyFont="1" applyBorder="1" applyAlignment="1">
      <alignment horizontal="center" vertical="center"/>
    </xf>
    <xf numFmtId="0" fontId="2" fillId="0" borderId="0" xfId="3" applyFont="1"/>
    <xf numFmtId="4" fontId="18" fillId="3" borderId="15" xfId="3"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protection locked="0"/>
    </xf>
    <xf numFmtId="3" fontId="5" fillId="9" borderId="15" xfId="0" applyNumberFormat="1" applyFont="1" applyFill="1" applyBorder="1" applyAlignment="1" applyProtection="1">
      <alignment vertical="center"/>
      <protection locked="0"/>
    </xf>
    <xf numFmtId="3" fontId="17" fillId="0" borderId="15" xfId="0" applyNumberFormat="1" applyFont="1" applyBorder="1" applyAlignment="1">
      <alignment vertical="center"/>
    </xf>
    <xf numFmtId="3" fontId="9" fillId="3" borderId="15"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xf>
    <xf numFmtId="3" fontId="9" fillId="3" borderId="15" xfId="0" applyNumberFormat="1" applyFont="1" applyFill="1" applyBorder="1" applyAlignment="1">
      <alignment horizontal="center" vertical="center"/>
    </xf>
    <xf numFmtId="165" fontId="18" fillId="0" borderId="15" xfId="0" applyNumberFormat="1" applyFont="1" applyBorder="1" applyAlignment="1">
      <alignment horizontal="center" vertical="center"/>
    </xf>
    <xf numFmtId="3" fontId="3" fillId="0" borderId="15" xfId="0" applyNumberFormat="1" applyFont="1" applyBorder="1" applyAlignment="1" applyProtection="1">
      <alignment vertical="center" shrinkToFit="1"/>
      <protection locked="0"/>
    </xf>
    <xf numFmtId="3" fontId="23" fillId="0" borderId="15" xfId="0" applyNumberFormat="1" applyFont="1" applyBorder="1" applyAlignment="1">
      <alignment vertical="center" shrinkToFit="1"/>
    </xf>
    <xf numFmtId="165" fontId="18" fillId="9" borderId="15" xfId="0" applyNumberFormat="1" applyFont="1" applyFill="1" applyBorder="1" applyAlignment="1">
      <alignment horizontal="center" vertical="center"/>
    </xf>
    <xf numFmtId="3" fontId="23" fillId="9" borderId="15" xfId="0" applyNumberFormat="1" applyFont="1" applyFill="1" applyBorder="1" applyAlignment="1">
      <alignment vertical="center" shrinkToFit="1"/>
    </xf>
    <xf numFmtId="3" fontId="3" fillId="8" borderId="15" xfId="0" applyNumberFormat="1" applyFont="1" applyFill="1" applyBorder="1" applyAlignment="1">
      <alignment vertical="center" shrinkToFit="1"/>
    </xf>
    <xf numFmtId="3" fontId="38" fillId="3" borderId="15" xfId="0" applyNumberFormat="1" applyFont="1" applyFill="1" applyBorder="1" applyAlignment="1">
      <alignment horizontal="center" vertical="center" wrapText="1"/>
    </xf>
    <xf numFmtId="3" fontId="17" fillId="9"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horizontal="right" vertical="center"/>
      <protection locked="0"/>
    </xf>
    <xf numFmtId="0" fontId="4" fillId="11" borderId="4" xfId="4" applyFont="1" applyFill="1" applyBorder="1" applyAlignment="1" applyProtection="1">
      <alignment horizontal="center" vertical="center"/>
      <protection locked="0"/>
    </xf>
    <xf numFmtId="0" fontId="28" fillId="10" borderId="0" xfId="4" applyFont="1" applyFill="1" applyProtection="1">
      <protection locked="0"/>
    </xf>
    <xf numFmtId="0" fontId="28" fillId="10" borderId="11" xfId="4" applyFont="1" applyFill="1" applyBorder="1" applyProtection="1">
      <protection locked="0"/>
    </xf>
    <xf numFmtId="0" fontId="28" fillId="10" borderId="0" xfId="4" applyFont="1" applyFill="1" applyAlignment="1" applyProtection="1">
      <alignment vertical="top"/>
      <protection locked="0"/>
    </xf>
    <xf numFmtId="0" fontId="28" fillId="10" borderId="0" xfId="4" applyFont="1" applyFill="1" applyAlignment="1" applyProtection="1">
      <alignment vertical="top" wrapText="1"/>
      <protection locked="0"/>
    </xf>
    <xf numFmtId="0" fontId="28" fillId="10" borderId="12" xfId="4" applyFont="1" applyFill="1" applyBorder="1" applyProtection="1">
      <protection locked="0"/>
    </xf>
    <xf numFmtId="0" fontId="28" fillId="10" borderId="0" xfId="4" applyFont="1" applyFill="1" applyAlignment="1" applyProtection="1">
      <alignment wrapText="1"/>
      <protection locked="0"/>
    </xf>
    <xf numFmtId="0" fontId="28" fillId="10" borderId="11" xfId="4" applyFont="1" applyFill="1" applyBorder="1" applyAlignment="1" applyProtection="1">
      <alignment vertical="top"/>
      <protection locked="0"/>
    </xf>
    <xf numFmtId="0" fontId="2" fillId="0" borderId="0" xfId="0" applyFont="1" applyAlignment="1">
      <alignment vertical="top"/>
    </xf>
    <xf numFmtId="0" fontId="6" fillId="0" borderId="0" xfId="0" applyFont="1"/>
    <xf numFmtId="0" fontId="2" fillId="0" borderId="0" xfId="0" applyFont="1"/>
    <xf numFmtId="0" fontId="40" fillId="0" borderId="0" xfId="0" applyFont="1" applyAlignment="1">
      <alignment horizontal="justify" vertical="center"/>
    </xf>
    <xf numFmtId="0" fontId="39" fillId="0" borderId="0" xfId="0" applyFont="1" applyAlignment="1">
      <alignment horizontal="justify" vertical="center"/>
    </xf>
    <xf numFmtId="0" fontId="41" fillId="0" borderId="0" xfId="0" applyFont="1" applyAlignment="1">
      <alignment vertical="center"/>
    </xf>
    <xf numFmtId="0" fontId="42" fillId="0" borderId="17" xfId="0" applyFont="1" applyBorder="1" applyAlignment="1">
      <alignment horizontal="right" vertical="center" wrapText="1"/>
    </xf>
    <xf numFmtId="0" fontId="29" fillId="0" borderId="0" xfId="0" applyFont="1"/>
    <xf numFmtId="0" fontId="29" fillId="0" borderId="0" xfId="0" applyFont="1" applyAlignment="1">
      <alignment vertical="center" wrapText="1"/>
    </xf>
    <xf numFmtId="0" fontId="41" fillId="0" borderId="0" xfId="0" applyFont="1" applyAlignment="1">
      <alignment vertical="center" wrapText="1"/>
    </xf>
    <xf numFmtId="0" fontId="41" fillId="0" borderId="0" xfId="0" applyFont="1" applyAlignment="1">
      <alignment horizontal="right" vertical="center" wrapText="1"/>
    </xf>
    <xf numFmtId="0" fontId="41" fillId="0" borderId="17" xfId="0" applyFont="1" applyBorder="1" applyAlignment="1">
      <alignment horizontal="right" vertical="center" wrapText="1"/>
    </xf>
    <xf numFmtId="0" fontId="42" fillId="0" borderId="0" xfId="0" applyFont="1" applyAlignment="1">
      <alignment vertical="center" wrapText="1"/>
    </xf>
    <xf numFmtId="0" fontId="42" fillId="0" borderId="18" xfId="0" applyFont="1" applyBorder="1" applyAlignment="1">
      <alignment horizontal="right" vertical="center" wrapText="1"/>
    </xf>
    <xf numFmtId="0" fontId="43" fillId="0" borderId="0" xfId="0" applyFont="1" applyAlignment="1">
      <alignment vertical="center"/>
    </xf>
    <xf numFmtId="0" fontId="42" fillId="0" borderId="19" xfId="0" applyFont="1" applyBorder="1" applyAlignment="1">
      <alignment horizontal="right" vertical="center" wrapText="1"/>
    </xf>
    <xf numFmtId="0" fontId="43" fillId="0" borderId="0" xfId="0" applyFont="1" applyAlignment="1">
      <alignment horizontal="right" vertical="center"/>
    </xf>
    <xf numFmtId="3" fontId="43" fillId="0" borderId="0" xfId="0" applyNumberFormat="1" applyFont="1" applyAlignment="1">
      <alignment horizontal="right" vertical="center"/>
    </xf>
    <xf numFmtId="3" fontId="44" fillId="0" borderId="19" xfId="0" applyNumberFormat="1" applyFont="1" applyBorder="1" applyAlignment="1">
      <alignment horizontal="right" vertical="center"/>
    </xf>
    <xf numFmtId="0" fontId="44" fillId="0" borderId="18" xfId="0" applyFont="1" applyBorder="1" applyAlignment="1">
      <alignment horizontal="right" vertical="center"/>
    </xf>
    <xf numFmtId="0" fontId="44" fillId="0" borderId="0" xfId="0" applyFont="1" applyAlignment="1">
      <alignment horizontal="right" vertical="center"/>
    </xf>
    <xf numFmtId="0" fontId="29" fillId="0" borderId="0" xfId="0" applyFont="1" applyAlignment="1">
      <alignment vertical="center"/>
    </xf>
    <xf numFmtId="0" fontId="45" fillId="0" borderId="20" xfId="0" applyFont="1" applyBorder="1" applyAlignment="1">
      <alignment vertical="center"/>
    </xf>
    <xf numFmtId="0" fontId="43" fillId="0" borderId="0" xfId="0" applyFont="1" applyAlignment="1">
      <alignment horizontal="justify" vertical="center"/>
    </xf>
    <xf numFmtId="0" fontId="44" fillId="0" borderId="21" xfId="0" applyFont="1" applyBorder="1" applyAlignment="1">
      <alignment horizontal="right" vertical="center"/>
    </xf>
    <xf numFmtId="0" fontId="42" fillId="0" borderId="0" xfId="0" applyFont="1" applyAlignment="1">
      <alignment horizontal="center" vertical="center" wrapText="1"/>
    </xf>
    <xf numFmtId="0" fontId="41" fillId="0" borderId="0" xfId="0" applyFont="1" applyAlignment="1">
      <alignment horizontal="justify" vertical="center" wrapText="1"/>
    </xf>
    <xf numFmtId="0" fontId="43" fillId="0" borderId="0" xfId="0" applyFont="1" applyAlignment="1">
      <alignment horizontal="center" vertical="center" wrapText="1"/>
    </xf>
    <xf numFmtId="3" fontId="41" fillId="0" borderId="0" xfId="0" applyNumberFormat="1" applyFont="1" applyAlignment="1">
      <alignment horizontal="right" vertical="center" wrapText="1"/>
    </xf>
    <xf numFmtId="0" fontId="41" fillId="0" borderId="0" xfId="0" applyFont="1" applyAlignment="1">
      <alignment horizontal="center" vertical="center" wrapText="1"/>
    </xf>
    <xf numFmtId="3" fontId="2" fillId="0" borderId="0" xfId="0" applyNumberFormat="1" applyFont="1"/>
    <xf numFmtId="0" fontId="29" fillId="0" borderId="0" xfId="0" applyFont="1" applyAlignment="1">
      <alignment wrapText="1"/>
    </xf>
    <xf numFmtId="0" fontId="29" fillId="0" borderId="0" xfId="0" applyFont="1" applyAlignment="1">
      <alignment vertical="top" wrapText="1"/>
    </xf>
    <xf numFmtId="3" fontId="42" fillId="0" borderId="0" xfId="0" applyNumberFormat="1" applyFont="1" applyAlignment="1">
      <alignment horizontal="right" vertical="center" wrapText="1"/>
    </xf>
    <xf numFmtId="3" fontId="42" fillId="0" borderId="18" xfId="0" applyNumberFormat="1" applyFont="1" applyBorder="1" applyAlignment="1">
      <alignment horizontal="right" vertical="center" wrapText="1"/>
    </xf>
    <xf numFmtId="3" fontId="42" fillId="0" borderId="21" xfId="0" applyNumberFormat="1" applyFont="1" applyBorder="1" applyAlignment="1">
      <alignment horizontal="right" vertical="center" wrapText="1"/>
    </xf>
    <xf numFmtId="3" fontId="42" fillId="0" borderId="19" xfId="0" applyNumberFormat="1" applyFont="1" applyBorder="1" applyAlignment="1">
      <alignment horizontal="right" vertical="center" wrapText="1"/>
    </xf>
    <xf numFmtId="0" fontId="4" fillId="10" borderId="11" xfId="4" applyFont="1" applyFill="1" applyBorder="1" applyAlignment="1">
      <alignment horizontal="right" vertical="center" wrapText="1"/>
    </xf>
    <xf numFmtId="0" fontId="4" fillId="10" borderId="0" xfId="4" applyFont="1" applyFill="1" applyAlignment="1">
      <alignment horizontal="right" vertical="center" wrapText="1"/>
    </xf>
    <xf numFmtId="0" fontId="26" fillId="10" borderId="11" xfId="4" applyFont="1" applyFill="1" applyBorder="1" applyAlignment="1">
      <alignment horizontal="center" vertical="center" wrapText="1"/>
    </xf>
    <xf numFmtId="0" fontId="26" fillId="10" borderId="0" xfId="4" applyFont="1" applyFill="1" applyAlignment="1">
      <alignment horizontal="center" vertical="center" wrapText="1"/>
    </xf>
    <xf numFmtId="0" fontId="5" fillId="10" borderId="11" xfId="4" applyFont="1" applyFill="1" applyBorder="1" applyAlignment="1">
      <alignment horizontal="right" vertical="center"/>
    </xf>
    <xf numFmtId="0" fontId="5" fillId="10" borderId="0" xfId="4"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5" fillId="10" borderId="0" xfId="4" applyFont="1" applyFill="1" applyAlignment="1">
      <alignment horizontal="right" vertical="center" wrapText="1"/>
    </xf>
    <xf numFmtId="0" fontId="5" fillId="10" borderId="12"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4" fillId="10" borderId="8" xfId="4" applyFont="1" applyFill="1" applyBorder="1" applyAlignment="1">
      <alignment vertical="center"/>
    </xf>
    <xf numFmtId="0" fontId="24" fillId="10" borderId="1" xfId="4" applyFont="1" applyFill="1" applyBorder="1" applyAlignment="1">
      <alignment vertical="center"/>
    </xf>
    <xf numFmtId="0" fontId="27" fillId="10" borderId="11" xfId="4" applyFont="1" applyFill="1" applyBorder="1" applyAlignment="1">
      <alignment horizontal="center" vertical="center"/>
    </xf>
    <xf numFmtId="0" fontId="27" fillId="10" borderId="0" xfId="4" applyFont="1" applyFill="1" applyAlignment="1">
      <alignment horizontal="center" vertical="center"/>
    </xf>
    <xf numFmtId="0" fontId="27" fillId="10" borderId="12" xfId="4" applyFont="1" applyFill="1" applyBorder="1" applyAlignment="1">
      <alignment horizontal="center" vertical="center"/>
    </xf>
    <xf numFmtId="0" fontId="4" fillId="10" borderId="11" xfId="4" applyFont="1" applyFill="1" applyBorder="1" applyAlignment="1">
      <alignment vertical="center" wrapText="1"/>
    </xf>
    <xf numFmtId="0" fontId="4" fillId="10" borderId="0" xfId="4"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12" xfId="4" applyFont="1" applyBorder="1" applyAlignment="1">
      <alignment horizontal="center" vertical="center" wrapText="1"/>
    </xf>
    <xf numFmtId="0" fontId="28" fillId="10" borderId="0" xfId="4" applyFont="1" applyFill="1"/>
    <xf numFmtId="0" fontId="5" fillId="10" borderId="11" xfId="4" applyFont="1" applyFill="1" applyBorder="1" applyAlignment="1">
      <alignment horizontal="right" vertical="center" wrapText="1"/>
    </xf>
    <xf numFmtId="0" fontId="29" fillId="10" borderId="11" xfId="4" applyFont="1" applyFill="1" applyBorder="1" applyAlignment="1">
      <alignment vertical="center"/>
    </xf>
    <xf numFmtId="0" fontId="29" fillId="10" borderId="0" xfId="4" applyFont="1" applyFill="1" applyAlignment="1">
      <alignment vertical="center"/>
    </xf>
    <xf numFmtId="0" fontId="28" fillId="10" borderId="0" xfId="4" applyFont="1" applyFill="1" applyAlignment="1">
      <alignment wrapText="1"/>
    </xf>
    <xf numFmtId="0" fontId="28" fillId="10" borderId="11" xfId="4" applyFont="1" applyFill="1" applyBorder="1" applyAlignment="1">
      <alignment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0" borderId="11" xfId="4" applyFont="1" applyFill="1" applyBorder="1" applyAlignment="1">
      <alignment vertical="center" wrapText="1"/>
    </xf>
    <xf numFmtId="0" fontId="28" fillId="10" borderId="0" xfId="4" applyFont="1" applyFill="1" applyAlignment="1">
      <alignment vertical="center" wrapText="1"/>
    </xf>
    <xf numFmtId="0" fontId="28" fillId="10" borderId="0" xfId="4" applyFont="1" applyFill="1" applyAlignment="1">
      <alignment vertical="center"/>
    </xf>
    <xf numFmtId="0" fontId="28" fillId="10" borderId="12" xfId="4" applyFont="1" applyFill="1" applyBorder="1" applyAlignment="1">
      <alignment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11" xfId="4" applyFont="1" applyFill="1" applyBorder="1" applyAlignment="1">
      <alignment horizontal="center" vertical="center"/>
    </xf>
    <xf numFmtId="0" fontId="5" fillId="10" borderId="0" xfId="4" applyFont="1" applyFill="1" applyAlignment="1">
      <alignment horizontal="center" vertical="center"/>
    </xf>
    <xf numFmtId="0" fontId="5" fillId="10" borderId="0" xfId="4" applyFont="1" applyFill="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8" fillId="10" borderId="0" xfId="4" applyFont="1" applyFill="1" applyAlignment="1" applyProtection="1">
      <alignment vertical="top" wrapText="1"/>
      <protection locked="0"/>
    </xf>
    <xf numFmtId="0" fontId="34" fillId="10" borderId="0" xfId="4" applyFont="1" applyFill="1" applyAlignment="1">
      <alignment vertical="center"/>
    </xf>
    <xf numFmtId="0" fontId="34" fillId="10" borderId="12" xfId="4" applyFont="1" applyFill="1" applyBorder="1" applyAlignment="1">
      <alignment vertical="center"/>
    </xf>
    <xf numFmtId="0" fontId="28" fillId="10" borderId="0" xfId="4" applyFont="1" applyFill="1" applyAlignment="1" applyProtection="1">
      <alignment vertical="top"/>
      <protection locked="0"/>
    </xf>
    <xf numFmtId="0" fontId="28" fillId="10" borderId="0" xfId="4" applyFont="1" applyFill="1" applyProtection="1">
      <protection locked="0"/>
    </xf>
    <xf numFmtId="0" fontId="28" fillId="10" borderId="0" xfId="4" applyFont="1" applyFill="1" applyAlignment="1">
      <alignment vertical="top"/>
    </xf>
    <xf numFmtId="0" fontId="5" fillId="10" borderId="11" xfId="4" applyFont="1" applyFill="1" applyBorder="1" applyAlignment="1">
      <alignment horizontal="left" vertical="center"/>
    </xf>
    <xf numFmtId="0" fontId="5" fillId="10" borderId="0" xfId="4" applyFont="1" applyFill="1" applyAlignment="1">
      <alignment horizontal="lef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12" xfId="4" applyFont="1" applyFill="1" applyBorder="1" applyAlignment="1">
      <alignment horizontal="center" vertical="center"/>
    </xf>
    <xf numFmtId="0" fontId="5" fillId="10" borderId="0" xfId="4" applyFont="1" applyFill="1" applyAlignment="1">
      <alignment vertical="top"/>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5" fillId="0" borderId="15" xfId="0" applyFont="1" applyBorder="1" applyAlignment="1">
      <alignment horizontal="left" vertical="center" wrapText="1"/>
    </xf>
    <xf numFmtId="0" fontId="15" fillId="0" borderId="15" xfId="0" applyFont="1" applyBorder="1" applyAlignment="1">
      <alignment horizontal="left" vertical="center" wrapText="1"/>
    </xf>
    <xf numFmtId="0" fontId="15" fillId="9" borderId="15" xfId="0" applyFont="1" applyFill="1" applyBorder="1" applyAlignment="1">
      <alignment horizontal="left" vertical="center" wrapText="1"/>
    </xf>
    <xf numFmtId="0" fontId="17" fillId="0" borderId="15" xfId="0" applyFont="1" applyBorder="1" applyAlignment="1">
      <alignment horizontal="left" vertical="center" wrapText="1"/>
    </xf>
    <xf numFmtId="0" fontId="17" fillId="9" borderId="15"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4" fillId="4" borderId="15"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15" xfId="0" applyFont="1" applyFill="1" applyBorder="1" applyAlignment="1">
      <alignment horizontal="center" vertical="center"/>
    </xf>
    <xf numFmtId="0" fontId="0" fillId="0" borderId="15" xfId="0" applyBorder="1" applyAlignment="1">
      <alignment horizontal="center" vertical="center"/>
    </xf>
    <xf numFmtId="0" fontId="4"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1" fillId="4" borderId="15" xfId="0" applyFont="1" applyFill="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12" fillId="4" borderId="15"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4" fillId="4" borderId="15" xfId="0" applyFont="1" applyFill="1" applyBorder="1" applyAlignment="1">
      <alignment horizontal="left" vertical="center" wrapText="1"/>
    </xf>
    <xf numFmtId="0" fontId="4" fillId="4" borderId="15" xfId="0" applyFont="1" applyFill="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inden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21" fillId="0" borderId="15" xfId="0" applyFont="1" applyBorder="1" applyAlignment="1">
      <alignment horizontal="left" vertical="center" wrapText="1"/>
    </xf>
    <xf numFmtId="0" fontId="4" fillId="9" borderId="15" xfId="0" applyFont="1" applyFill="1" applyBorder="1" applyAlignment="1">
      <alignment horizontal="left" vertical="center" wrapText="1" indent="1"/>
    </xf>
    <xf numFmtId="0" fontId="4" fillId="3" borderId="15" xfId="3" applyFont="1" applyFill="1" applyBorder="1" applyAlignment="1">
      <alignment horizontal="center" vertical="center" wrapText="1"/>
    </xf>
    <xf numFmtId="0" fontId="18" fillId="3" borderId="15"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15" xfId="0" applyFont="1" applyFill="1" applyBorder="1" applyAlignment="1">
      <alignment horizontal="left" vertical="center" shrinkToFit="1"/>
    </xf>
    <xf numFmtId="0" fontId="12" fillId="0" borderId="15" xfId="0" applyFont="1" applyBorder="1" applyAlignment="1">
      <alignment horizontal="left" vertical="center" wrapText="1"/>
    </xf>
    <xf numFmtId="0" fontId="21" fillId="0" borderId="15"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15" xfId="3" applyFont="1" applyFill="1" applyBorder="1" applyAlignment="1">
      <alignment horizontal="center" vertical="center" wrapText="1"/>
    </xf>
    <xf numFmtId="0" fontId="5" fillId="7" borderId="15" xfId="0" applyFont="1" applyFill="1" applyBorder="1" applyAlignment="1">
      <alignment horizontal="left" vertical="center" shrinkToFit="1"/>
    </xf>
    <xf numFmtId="0" fontId="2" fillId="0" borderId="2" xfId="0" applyFont="1" applyBorder="1" applyAlignment="1">
      <alignment horizontal="right"/>
    </xf>
    <xf numFmtId="0" fontId="20" fillId="9"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20" fillId="6" borderId="15" xfId="0" applyFont="1" applyFill="1" applyBorder="1" applyAlignment="1">
      <alignment horizontal="left" vertical="center"/>
    </xf>
    <xf numFmtId="0" fontId="3" fillId="0" borderId="15" xfId="0" applyFont="1" applyBorder="1" applyAlignment="1">
      <alignment vertical="center"/>
    </xf>
    <xf numFmtId="0" fontId="3" fillId="0" borderId="15" xfId="0" applyFont="1" applyBorder="1"/>
    <xf numFmtId="0" fontId="18" fillId="0" borderId="15" xfId="0" applyFont="1" applyBorder="1" applyAlignment="1">
      <alignment horizontal="left" vertical="center" wrapText="1"/>
    </xf>
    <xf numFmtId="3" fontId="9" fillId="3" borderId="15" xfId="0" applyNumberFormat="1" applyFont="1" applyFill="1" applyBorder="1" applyAlignment="1">
      <alignment horizontal="center" vertical="center" wrapText="1"/>
    </xf>
    <xf numFmtId="3" fontId="3" fillId="0" borderId="15" xfId="0" applyNumberFormat="1" applyFont="1" applyBorder="1"/>
    <xf numFmtId="49" fontId="9" fillId="3" borderId="15" xfId="0" applyNumberFormat="1" applyFont="1" applyFill="1" applyBorder="1" applyAlignment="1">
      <alignment horizontal="center" vertical="center" wrapText="1"/>
    </xf>
    <xf numFmtId="0" fontId="22" fillId="6" borderId="15" xfId="0" applyFont="1" applyFill="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29" fillId="0" borderId="0" xfId="0" applyFont="1" applyAlignment="1">
      <alignment wrapText="1"/>
    </xf>
    <xf numFmtId="0" fontId="42" fillId="0" borderId="0" xfId="0" applyFont="1" applyAlignment="1">
      <alignment horizontal="center" vertical="center"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8"/>
  <sheetViews>
    <sheetView tabSelected="1" view="pageBreakPreview" zoomScale="115" zoomScaleNormal="100" zoomScaleSheetLayoutView="115" workbookViewId="0">
      <selection activeCell="G8" sqref="G8"/>
    </sheetView>
  </sheetViews>
  <sheetFormatPr defaultColWidth="9.1796875" defaultRowHeight="14.5" x14ac:dyDescent="0.35"/>
  <cols>
    <col min="1" max="8" width="9.1796875" style="28"/>
    <col min="9" max="9" width="13.7265625" style="28" customWidth="1"/>
    <col min="10" max="10" width="9.1796875" style="28"/>
    <col min="11" max="33" width="9.1796875" style="34"/>
    <col min="34" max="16384" width="9.1796875" style="28"/>
  </cols>
  <sheetData>
    <row r="1" spans="1:33" ht="15.5" x14ac:dyDescent="0.35">
      <c r="A1" s="154" t="s">
        <v>305</v>
      </c>
      <c r="B1" s="155"/>
      <c r="C1" s="155"/>
      <c r="D1" s="26"/>
      <c r="E1" s="26"/>
      <c r="F1" s="26"/>
      <c r="G1" s="26"/>
      <c r="H1" s="26"/>
      <c r="I1" s="26"/>
      <c r="J1" s="27"/>
      <c r="N1" s="75"/>
    </row>
    <row r="2" spans="1:33" ht="14.5" customHeight="1" x14ac:dyDescent="0.35">
      <c r="A2" s="156" t="s">
        <v>321</v>
      </c>
      <c r="B2" s="157"/>
      <c r="C2" s="157"/>
      <c r="D2" s="157"/>
      <c r="E2" s="157"/>
      <c r="F2" s="157"/>
      <c r="G2" s="157"/>
      <c r="H2" s="157"/>
      <c r="I2" s="157"/>
      <c r="J2" s="158"/>
      <c r="N2" s="75">
        <v>1</v>
      </c>
    </row>
    <row r="3" spans="1:33" x14ac:dyDescent="0.35">
      <c r="A3" s="29"/>
      <c r="B3" s="30"/>
      <c r="C3" s="30"/>
      <c r="D3" s="30"/>
      <c r="E3" s="30"/>
      <c r="F3" s="30"/>
      <c r="G3" s="30"/>
      <c r="H3" s="30"/>
      <c r="I3" s="30"/>
      <c r="J3" s="31"/>
      <c r="N3" s="75">
        <v>2</v>
      </c>
    </row>
    <row r="4" spans="1:33" ht="33.65" customHeight="1" x14ac:dyDescent="0.35">
      <c r="A4" s="159" t="s">
        <v>306</v>
      </c>
      <c r="B4" s="160"/>
      <c r="C4" s="160"/>
      <c r="D4" s="160"/>
      <c r="E4" s="161">
        <v>45658</v>
      </c>
      <c r="F4" s="162"/>
      <c r="G4" s="32" t="s">
        <v>0</v>
      </c>
      <c r="H4" s="161">
        <v>45838</v>
      </c>
      <c r="I4" s="162"/>
      <c r="J4" s="33"/>
    </row>
    <row r="5" spans="1:33" s="34" customFormat="1" ht="10.15" customHeight="1" x14ac:dyDescent="0.35">
      <c r="A5" s="163"/>
      <c r="B5" s="164"/>
      <c r="C5" s="164"/>
      <c r="D5" s="164"/>
      <c r="E5" s="164"/>
      <c r="F5" s="164"/>
      <c r="G5" s="164"/>
      <c r="H5" s="164"/>
      <c r="I5" s="164"/>
      <c r="J5" s="165"/>
    </row>
    <row r="6" spans="1:33" ht="20.5" customHeight="1" x14ac:dyDescent="0.35">
      <c r="A6" s="35"/>
      <c r="B6" s="36" t="s">
        <v>328</v>
      </c>
      <c r="C6" s="37"/>
      <c r="D6" s="37"/>
      <c r="E6" s="42">
        <v>2025</v>
      </c>
      <c r="F6" s="38"/>
      <c r="G6" s="32"/>
      <c r="H6" s="38"/>
      <c r="I6" s="38"/>
      <c r="J6" s="39"/>
    </row>
    <row r="7" spans="1:33" s="41" customFormat="1" ht="10.9" customHeight="1" x14ac:dyDescent="0.3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5" customHeight="1" x14ac:dyDescent="0.35">
      <c r="A8" s="142" t="s">
        <v>329</v>
      </c>
      <c r="B8" s="143"/>
      <c r="C8" s="37"/>
      <c r="D8" s="37"/>
      <c r="E8" s="42">
        <v>1</v>
      </c>
      <c r="F8" s="43"/>
      <c r="G8" s="44"/>
      <c r="H8" s="43"/>
      <c r="I8" s="43"/>
      <c r="J8" s="45"/>
    </row>
    <row r="9" spans="1:33" s="41" customFormat="1" ht="10.9" customHeight="1" x14ac:dyDescent="0.3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35">
      <c r="A10" s="144" t="s">
        <v>330</v>
      </c>
      <c r="B10" s="145"/>
      <c r="C10" s="145"/>
      <c r="D10" s="145"/>
      <c r="E10" s="145"/>
      <c r="F10" s="145"/>
      <c r="G10" s="145"/>
      <c r="H10" s="145"/>
      <c r="I10" s="145"/>
      <c r="J10" s="46"/>
    </row>
    <row r="11" spans="1:33" ht="24" customHeight="1" x14ac:dyDescent="0.35">
      <c r="A11" s="146" t="s">
        <v>307</v>
      </c>
      <c r="B11" s="147"/>
      <c r="C11" s="148" t="s">
        <v>449</v>
      </c>
      <c r="D11" s="149"/>
      <c r="E11" s="47"/>
      <c r="F11" s="150" t="s">
        <v>331</v>
      </c>
      <c r="G11" s="151"/>
      <c r="H11" s="152" t="s">
        <v>450</v>
      </c>
      <c r="I11" s="153"/>
      <c r="J11" s="48"/>
    </row>
    <row r="12" spans="1:33" ht="15" customHeight="1" x14ac:dyDescent="0.35">
      <c r="A12" s="49"/>
      <c r="B12" s="50"/>
      <c r="C12" s="50"/>
      <c r="D12" s="50"/>
      <c r="E12" s="170"/>
      <c r="F12" s="170"/>
      <c r="G12" s="170"/>
      <c r="H12" s="170"/>
      <c r="I12" s="51"/>
      <c r="J12" s="48"/>
    </row>
    <row r="13" spans="1:33" ht="21" customHeight="1" x14ac:dyDescent="0.35">
      <c r="A13" s="167" t="s">
        <v>322</v>
      </c>
      <c r="B13" s="147"/>
      <c r="C13" s="148" t="s">
        <v>451</v>
      </c>
      <c r="D13" s="149"/>
      <c r="E13" s="171"/>
      <c r="F13" s="170"/>
      <c r="G13" s="170"/>
      <c r="H13" s="170"/>
      <c r="I13" s="51"/>
      <c r="J13" s="48"/>
    </row>
    <row r="14" spans="1:33" ht="10.9" customHeight="1" x14ac:dyDescent="0.35">
      <c r="A14" s="47"/>
      <c r="B14" s="51"/>
      <c r="C14" s="50"/>
      <c r="D14" s="50"/>
      <c r="E14" s="166"/>
      <c r="F14" s="166"/>
      <c r="G14" s="166"/>
      <c r="H14" s="166"/>
      <c r="I14" s="50"/>
      <c r="J14" s="52"/>
    </row>
    <row r="15" spans="1:33" ht="22.9" customHeight="1" x14ac:dyDescent="0.35">
      <c r="A15" s="167" t="s">
        <v>308</v>
      </c>
      <c r="B15" s="151"/>
      <c r="C15" s="148" t="s">
        <v>452</v>
      </c>
      <c r="D15" s="149"/>
      <c r="E15" s="168"/>
      <c r="F15" s="169"/>
      <c r="G15" s="53" t="s">
        <v>332</v>
      </c>
      <c r="H15" s="152" t="s">
        <v>453</v>
      </c>
      <c r="I15" s="153"/>
      <c r="J15" s="54"/>
    </row>
    <row r="16" spans="1:33" ht="10.9" customHeight="1" x14ac:dyDescent="0.35">
      <c r="A16" s="47"/>
      <c r="B16" s="51"/>
      <c r="C16" s="50"/>
      <c r="D16" s="50"/>
      <c r="E16" s="166"/>
      <c r="F16" s="166"/>
      <c r="G16" s="166"/>
      <c r="H16" s="166"/>
      <c r="I16" s="50"/>
      <c r="J16" s="52"/>
    </row>
    <row r="17" spans="1:10" ht="22.9" customHeight="1" x14ac:dyDescent="0.35">
      <c r="A17" s="55"/>
      <c r="B17" s="53" t="s">
        <v>333</v>
      </c>
      <c r="C17" s="148" t="s">
        <v>454</v>
      </c>
      <c r="D17" s="149"/>
      <c r="E17" s="56"/>
      <c r="F17" s="56"/>
      <c r="G17" s="56"/>
      <c r="H17" s="56"/>
      <c r="I17" s="56"/>
      <c r="J17" s="54"/>
    </row>
    <row r="18" spans="1:10" x14ac:dyDescent="0.35">
      <c r="A18" s="175"/>
      <c r="B18" s="176"/>
      <c r="C18" s="166"/>
      <c r="D18" s="166"/>
      <c r="E18" s="166"/>
      <c r="F18" s="166"/>
      <c r="G18" s="166"/>
      <c r="H18" s="166"/>
      <c r="I18" s="50"/>
      <c r="J18" s="52"/>
    </row>
    <row r="19" spans="1:10" x14ac:dyDescent="0.35">
      <c r="A19" s="146" t="s">
        <v>309</v>
      </c>
      <c r="B19" s="147"/>
      <c r="C19" s="172" t="s">
        <v>455</v>
      </c>
      <c r="D19" s="173"/>
      <c r="E19" s="173"/>
      <c r="F19" s="173"/>
      <c r="G19" s="173"/>
      <c r="H19" s="173"/>
      <c r="I19" s="173"/>
      <c r="J19" s="174"/>
    </row>
    <row r="20" spans="1:10" x14ac:dyDescent="0.35">
      <c r="A20" s="49"/>
      <c r="B20" s="50"/>
      <c r="C20" s="57"/>
      <c r="D20" s="50"/>
      <c r="E20" s="166"/>
      <c r="F20" s="166"/>
      <c r="G20" s="166"/>
      <c r="H20" s="166"/>
      <c r="I20" s="50"/>
      <c r="J20" s="52"/>
    </row>
    <row r="21" spans="1:10" x14ac:dyDescent="0.35">
      <c r="A21" s="146" t="s">
        <v>310</v>
      </c>
      <c r="B21" s="147"/>
      <c r="C21" s="152">
        <v>10000</v>
      </c>
      <c r="D21" s="153"/>
      <c r="E21" s="166"/>
      <c r="F21" s="166"/>
      <c r="G21" s="172" t="s">
        <v>456</v>
      </c>
      <c r="H21" s="173"/>
      <c r="I21" s="173"/>
      <c r="J21" s="174"/>
    </row>
    <row r="22" spans="1:10" x14ac:dyDescent="0.35">
      <c r="A22" s="49"/>
      <c r="B22" s="50"/>
      <c r="C22" s="50"/>
      <c r="D22" s="50"/>
      <c r="E22" s="166"/>
      <c r="F22" s="166"/>
      <c r="G22" s="166"/>
      <c r="H22" s="166"/>
      <c r="I22" s="50"/>
      <c r="J22" s="52"/>
    </row>
    <row r="23" spans="1:10" x14ac:dyDescent="0.35">
      <c r="A23" s="146" t="s">
        <v>311</v>
      </c>
      <c r="B23" s="147"/>
      <c r="C23" s="172" t="s">
        <v>457</v>
      </c>
      <c r="D23" s="173"/>
      <c r="E23" s="173"/>
      <c r="F23" s="173"/>
      <c r="G23" s="173"/>
      <c r="H23" s="173"/>
      <c r="I23" s="173"/>
      <c r="J23" s="174"/>
    </row>
    <row r="24" spans="1:10" x14ac:dyDescent="0.35">
      <c r="A24" s="49"/>
      <c r="B24" s="50"/>
      <c r="C24" s="50"/>
      <c r="D24" s="50"/>
      <c r="E24" s="166"/>
      <c r="F24" s="166"/>
      <c r="G24" s="166"/>
      <c r="H24" s="166"/>
      <c r="I24" s="50"/>
      <c r="J24" s="52"/>
    </row>
    <row r="25" spans="1:10" x14ac:dyDescent="0.35">
      <c r="A25" s="146" t="s">
        <v>312</v>
      </c>
      <c r="B25" s="147"/>
      <c r="C25" s="179" t="s">
        <v>458</v>
      </c>
      <c r="D25" s="180"/>
      <c r="E25" s="180"/>
      <c r="F25" s="180"/>
      <c r="G25" s="180"/>
      <c r="H25" s="180"/>
      <c r="I25" s="180"/>
      <c r="J25" s="181"/>
    </row>
    <row r="26" spans="1:10" x14ac:dyDescent="0.35">
      <c r="A26" s="49"/>
      <c r="B26" s="50"/>
      <c r="C26" s="57"/>
      <c r="D26" s="50"/>
      <c r="E26" s="166"/>
      <c r="F26" s="166"/>
      <c r="G26" s="166"/>
      <c r="H26" s="166"/>
      <c r="I26" s="50"/>
      <c r="J26" s="52"/>
    </row>
    <row r="27" spans="1:10" x14ac:dyDescent="0.35">
      <c r="A27" s="146" t="s">
        <v>313</v>
      </c>
      <c r="B27" s="147"/>
      <c r="C27" s="179" t="s">
        <v>459</v>
      </c>
      <c r="D27" s="180"/>
      <c r="E27" s="180"/>
      <c r="F27" s="180"/>
      <c r="G27" s="180"/>
      <c r="H27" s="180"/>
      <c r="I27" s="180"/>
      <c r="J27" s="181"/>
    </row>
    <row r="28" spans="1:10" ht="13.9" customHeight="1" x14ac:dyDescent="0.35">
      <c r="A28" s="49"/>
      <c r="B28" s="50"/>
      <c r="C28" s="57"/>
      <c r="D28" s="50"/>
      <c r="E28" s="166"/>
      <c r="F28" s="166"/>
      <c r="G28" s="166"/>
      <c r="H28" s="166"/>
      <c r="I28" s="50"/>
      <c r="J28" s="52"/>
    </row>
    <row r="29" spans="1:10" ht="22.9" customHeight="1" x14ac:dyDescent="0.35">
      <c r="A29" s="167" t="s">
        <v>323</v>
      </c>
      <c r="B29" s="147"/>
      <c r="C29" s="58">
        <v>23</v>
      </c>
      <c r="D29" s="59"/>
      <c r="E29" s="184"/>
      <c r="F29" s="184"/>
      <c r="G29" s="184"/>
      <c r="H29" s="184"/>
      <c r="I29" s="177"/>
      <c r="J29" s="178"/>
    </row>
    <row r="30" spans="1:10" x14ac:dyDescent="0.35">
      <c r="A30" s="49"/>
      <c r="B30" s="50"/>
      <c r="C30" s="50"/>
      <c r="D30" s="50"/>
      <c r="E30" s="166"/>
      <c r="F30" s="166"/>
      <c r="G30" s="166"/>
      <c r="H30" s="166"/>
      <c r="I30" s="50"/>
      <c r="J30" s="52"/>
    </row>
    <row r="31" spans="1:10" x14ac:dyDescent="0.35">
      <c r="A31" s="146" t="s">
        <v>314</v>
      </c>
      <c r="B31" s="147"/>
      <c r="C31" s="74" t="s">
        <v>335</v>
      </c>
      <c r="D31" s="182" t="s">
        <v>334</v>
      </c>
      <c r="E31" s="183"/>
      <c r="F31" s="183"/>
      <c r="G31" s="183"/>
      <c r="H31" s="60" t="s">
        <v>335</v>
      </c>
      <c r="I31" s="61" t="s">
        <v>336</v>
      </c>
      <c r="J31" s="62"/>
    </row>
    <row r="32" spans="1:10" x14ac:dyDescent="0.35">
      <c r="A32" s="146"/>
      <c r="B32" s="147"/>
      <c r="C32" s="63"/>
      <c r="D32" s="32"/>
      <c r="E32" s="169"/>
      <c r="F32" s="169"/>
      <c r="G32" s="169"/>
      <c r="H32" s="169"/>
      <c r="I32" s="189"/>
      <c r="J32" s="190"/>
    </row>
    <row r="33" spans="1:10" x14ac:dyDescent="0.35">
      <c r="A33" s="146" t="s">
        <v>324</v>
      </c>
      <c r="B33" s="147"/>
      <c r="C33" s="58" t="s">
        <v>338</v>
      </c>
      <c r="D33" s="182" t="s">
        <v>337</v>
      </c>
      <c r="E33" s="183"/>
      <c r="F33" s="183"/>
      <c r="G33" s="183"/>
      <c r="H33" s="64" t="s">
        <v>338</v>
      </c>
      <c r="I33" s="65" t="s">
        <v>339</v>
      </c>
      <c r="J33" s="66"/>
    </row>
    <row r="34" spans="1:10" x14ac:dyDescent="0.35">
      <c r="A34" s="49"/>
      <c r="B34" s="50"/>
      <c r="C34" s="50"/>
      <c r="D34" s="50"/>
      <c r="E34" s="166"/>
      <c r="F34" s="166"/>
      <c r="G34" s="166"/>
      <c r="H34" s="166"/>
      <c r="I34" s="50"/>
      <c r="J34" s="52"/>
    </row>
    <row r="35" spans="1:10" x14ac:dyDescent="0.35">
      <c r="A35" s="182" t="s">
        <v>325</v>
      </c>
      <c r="B35" s="183"/>
      <c r="C35" s="183"/>
      <c r="D35" s="183"/>
      <c r="E35" s="183" t="s">
        <v>315</v>
      </c>
      <c r="F35" s="183"/>
      <c r="G35" s="183"/>
      <c r="H35" s="183"/>
      <c r="I35" s="183"/>
      <c r="J35" s="67" t="s">
        <v>316</v>
      </c>
    </row>
    <row r="36" spans="1:10" x14ac:dyDescent="0.35">
      <c r="A36" s="49"/>
      <c r="B36" s="50"/>
      <c r="C36" s="50"/>
      <c r="D36" s="50"/>
      <c r="E36" s="166"/>
      <c r="F36" s="166"/>
      <c r="G36" s="166"/>
      <c r="H36" s="166"/>
      <c r="I36" s="50"/>
      <c r="J36" s="68"/>
    </row>
    <row r="37" spans="1:10" x14ac:dyDescent="0.35">
      <c r="A37" s="185"/>
      <c r="B37" s="186"/>
      <c r="C37" s="186"/>
      <c r="D37" s="186"/>
      <c r="E37" s="185"/>
      <c r="F37" s="186"/>
      <c r="G37" s="186"/>
      <c r="H37" s="186"/>
      <c r="I37" s="187"/>
      <c r="J37" s="97"/>
    </row>
    <row r="38" spans="1:10" x14ac:dyDescent="0.35">
      <c r="A38" s="99"/>
      <c r="B38" s="98"/>
      <c r="C38" s="100"/>
      <c r="D38" s="188"/>
      <c r="E38" s="188"/>
      <c r="F38" s="188"/>
      <c r="G38" s="188"/>
      <c r="H38" s="188"/>
      <c r="I38" s="188"/>
      <c r="J38" s="102"/>
    </row>
    <row r="39" spans="1:10" x14ac:dyDescent="0.35">
      <c r="A39" s="185"/>
      <c r="B39" s="186"/>
      <c r="C39" s="186"/>
      <c r="D39" s="187"/>
      <c r="E39" s="185"/>
      <c r="F39" s="186"/>
      <c r="G39" s="186"/>
      <c r="H39" s="186"/>
      <c r="I39" s="187"/>
      <c r="J39" s="58"/>
    </row>
    <row r="40" spans="1:10" x14ac:dyDescent="0.35">
      <c r="A40" s="99"/>
      <c r="B40" s="98"/>
      <c r="C40" s="100"/>
      <c r="D40" s="101"/>
      <c r="E40" s="188"/>
      <c r="F40" s="188"/>
      <c r="G40" s="188"/>
      <c r="H40" s="188"/>
      <c r="I40" s="103"/>
      <c r="J40" s="102"/>
    </row>
    <row r="41" spans="1:10" x14ac:dyDescent="0.35">
      <c r="A41" s="185"/>
      <c r="B41" s="186"/>
      <c r="C41" s="186"/>
      <c r="D41" s="187"/>
      <c r="E41" s="185"/>
      <c r="F41" s="186"/>
      <c r="G41" s="186"/>
      <c r="H41" s="186"/>
      <c r="I41" s="187"/>
      <c r="J41" s="58"/>
    </row>
    <row r="42" spans="1:10" x14ac:dyDescent="0.35">
      <c r="A42" s="99"/>
      <c r="B42" s="98"/>
      <c r="C42" s="100"/>
      <c r="D42" s="101"/>
      <c r="E42" s="188"/>
      <c r="F42" s="188"/>
      <c r="G42" s="188"/>
      <c r="H42" s="188"/>
      <c r="I42" s="103"/>
      <c r="J42" s="102"/>
    </row>
    <row r="43" spans="1:10" x14ac:dyDescent="0.35">
      <c r="A43" s="185"/>
      <c r="B43" s="186"/>
      <c r="C43" s="186"/>
      <c r="D43" s="187"/>
      <c r="E43" s="185"/>
      <c r="F43" s="186"/>
      <c r="G43" s="186"/>
      <c r="H43" s="186"/>
      <c r="I43" s="187"/>
      <c r="J43" s="58"/>
    </row>
    <row r="44" spans="1:10" x14ac:dyDescent="0.35">
      <c r="A44" s="104"/>
      <c r="B44" s="100"/>
      <c r="C44" s="191"/>
      <c r="D44" s="191"/>
      <c r="E44" s="192"/>
      <c r="F44" s="192"/>
      <c r="G44" s="191"/>
      <c r="H44" s="191"/>
      <c r="I44" s="191"/>
      <c r="J44" s="102"/>
    </row>
    <row r="45" spans="1:10" x14ac:dyDescent="0.35">
      <c r="A45" s="185"/>
      <c r="B45" s="186"/>
      <c r="C45" s="186"/>
      <c r="D45" s="187"/>
      <c r="E45" s="185"/>
      <c r="F45" s="186"/>
      <c r="G45" s="186"/>
      <c r="H45" s="186"/>
      <c r="I45" s="187"/>
      <c r="J45" s="58"/>
    </row>
    <row r="46" spans="1:10" x14ac:dyDescent="0.35">
      <c r="A46" s="104"/>
      <c r="B46" s="100"/>
      <c r="C46" s="100"/>
      <c r="D46" s="98"/>
      <c r="E46" s="192"/>
      <c r="F46" s="192"/>
      <c r="G46" s="191"/>
      <c r="H46" s="191"/>
      <c r="I46" s="98"/>
      <c r="J46" s="102"/>
    </row>
    <row r="47" spans="1:10" x14ac:dyDescent="0.35">
      <c r="A47" s="185"/>
      <c r="B47" s="186"/>
      <c r="C47" s="186"/>
      <c r="D47" s="187"/>
      <c r="E47" s="185"/>
      <c r="F47" s="186"/>
      <c r="G47" s="186"/>
      <c r="H47" s="186"/>
      <c r="I47" s="187"/>
      <c r="J47" s="58"/>
    </row>
    <row r="48" spans="1:10" x14ac:dyDescent="0.35">
      <c r="A48" s="69"/>
      <c r="B48" s="57"/>
      <c r="C48" s="57"/>
      <c r="D48" s="50"/>
      <c r="E48" s="166"/>
      <c r="F48" s="166"/>
      <c r="G48" s="193"/>
      <c r="H48" s="193"/>
      <c r="I48" s="50"/>
      <c r="J48" s="70" t="s">
        <v>340</v>
      </c>
    </row>
    <row r="49" spans="1:10" x14ac:dyDescent="0.35">
      <c r="A49" s="69"/>
      <c r="B49" s="57"/>
      <c r="C49" s="57"/>
      <c r="D49" s="50"/>
      <c r="E49" s="166"/>
      <c r="F49" s="166"/>
      <c r="G49" s="193"/>
      <c r="H49" s="193"/>
      <c r="I49" s="50"/>
      <c r="J49" s="70" t="s">
        <v>341</v>
      </c>
    </row>
    <row r="50" spans="1:10" ht="14.5" customHeight="1" x14ac:dyDescent="0.35">
      <c r="A50" s="167" t="s">
        <v>317</v>
      </c>
      <c r="B50" s="150"/>
      <c r="C50" s="152" t="s">
        <v>341</v>
      </c>
      <c r="D50" s="153"/>
      <c r="E50" s="194" t="s">
        <v>342</v>
      </c>
      <c r="F50" s="195"/>
      <c r="G50" s="172"/>
      <c r="H50" s="173"/>
      <c r="I50" s="173"/>
      <c r="J50" s="174"/>
    </row>
    <row r="51" spans="1:10" x14ac:dyDescent="0.35">
      <c r="A51" s="69"/>
      <c r="B51" s="57"/>
      <c r="C51" s="193"/>
      <c r="D51" s="193"/>
      <c r="E51" s="166"/>
      <c r="F51" s="166"/>
      <c r="G51" s="200" t="s">
        <v>343</v>
      </c>
      <c r="H51" s="200"/>
      <c r="I51" s="200"/>
      <c r="J51" s="39"/>
    </row>
    <row r="52" spans="1:10" ht="13.9" customHeight="1" x14ac:dyDescent="0.35">
      <c r="A52" s="167" t="s">
        <v>318</v>
      </c>
      <c r="B52" s="150"/>
      <c r="C52" s="172" t="s">
        <v>460</v>
      </c>
      <c r="D52" s="173"/>
      <c r="E52" s="173"/>
      <c r="F52" s="173"/>
      <c r="G52" s="173"/>
      <c r="H52" s="173"/>
      <c r="I52" s="173"/>
      <c r="J52" s="174"/>
    </row>
    <row r="53" spans="1:10" x14ac:dyDescent="0.35">
      <c r="A53" s="49"/>
      <c r="B53" s="50"/>
      <c r="C53" s="184" t="s">
        <v>319</v>
      </c>
      <c r="D53" s="184"/>
      <c r="E53" s="184"/>
      <c r="F53" s="184"/>
      <c r="G53" s="184"/>
      <c r="H53" s="184"/>
      <c r="I53" s="184"/>
      <c r="J53" s="52"/>
    </row>
    <row r="54" spans="1:10" x14ac:dyDescent="0.35">
      <c r="A54" s="167" t="s">
        <v>320</v>
      </c>
      <c r="B54" s="150"/>
      <c r="C54" s="196" t="s">
        <v>461</v>
      </c>
      <c r="D54" s="197"/>
      <c r="E54" s="198"/>
      <c r="F54" s="166"/>
      <c r="G54" s="166"/>
      <c r="H54" s="183"/>
      <c r="I54" s="183"/>
      <c r="J54" s="199"/>
    </row>
    <row r="55" spans="1:10" x14ac:dyDescent="0.35">
      <c r="A55" s="49"/>
      <c r="B55" s="50"/>
      <c r="C55" s="57"/>
      <c r="D55" s="50"/>
      <c r="E55" s="166"/>
      <c r="F55" s="166"/>
      <c r="G55" s="166"/>
      <c r="H55" s="166"/>
      <c r="I55" s="50"/>
      <c r="J55" s="52"/>
    </row>
    <row r="56" spans="1:10" ht="14.5" customHeight="1" x14ac:dyDescent="0.35">
      <c r="A56" s="167" t="s">
        <v>312</v>
      </c>
      <c r="B56" s="150"/>
      <c r="C56" s="202" t="s">
        <v>462</v>
      </c>
      <c r="D56" s="203"/>
      <c r="E56" s="203"/>
      <c r="F56" s="203"/>
      <c r="G56" s="203"/>
      <c r="H56" s="203"/>
      <c r="I56" s="203"/>
      <c r="J56" s="204"/>
    </row>
    <row r="57" spans="1:10" x14ac:dyDescent="0.35">
      <c r="A57" s="49"/>
      <c r="B57" s="50"/>
      <c r="C57" s="50"/>
      <c r="D57" s="50"/>
      <c r="E57" s="166"/>
      <c r="F57" s="166"/>
      <c r="G57" s="166"/>
      <c r="H57" s="166"/>
      <c r="I57" s="50"/>
      <c r="J57" s="52"/>
    </row>
    <row r="58" spans="1:10" x14ac:dyDescent="0.35">
      <c r="A58" s="167" t="s">
        <v>344</v>
      </c>
      <c r="B58" s="150"/>
      <c r="C58" s="202"/>
      <c r="D58" s="203"/>
      <c r="E58" s="203"/>
      <c r="F58" s="203"/>
      <c r="G58" s="203"/>
      <c r="H58" s="203"/>
      <c r="I58" s="203"/>
      <c r="J58" s="204"/>
    </row>
    <row r="59" spans="1:10" ht="14.5" customHeight="1" x14ac:dyDescent="0.35">
      <c r="A59" s="49"/>
      <c r="B59" s="50"/>
      <c r="C59" s="201" t="s">
        <v>345</v>
      </c>
      <c r="D59" s="201"/>
      <c r="E59" s="201"/>
      <c r="F59" s="201"/>
      <c r="G59" s="50"/>
      <c r="H59" s="50"/>
      <c r="I59" s="50"/>
      <c r="J59" s="52"/>
    </row>
    <row r="60" spans="1:10" x14ac:dyDescent="0.35">
      <c r="A60" s="167" t="s">
        <v>346</v>
      </c>
      <c r="B60" s="150"/>
      <c r="C60" s="202"/>
      <c r="D60" s="203"/>
      <c r="E60" s="203"/>
      <c r="F60" s="203"/>
      <c r="G60" s="203"/>
      <c r="H60" s="203"/>
      <c r="I60" s="203"/>
      <c r="J60" s="204"/>
    </row>
    <row r="61" spans="1:10" ht="14.5" customHeight="1" x14ac:dyDescent="0.35">
      <c r="A61" s="71"/>
      <c r="B61" s="72"/>
      <c r="C61" s="205" t="s">
        <v>347</v>
      </c>
      <c r="D61" s="205"/>
      <c r="E61" s="205"/>
      <c r="F61" s="205"/>
      <c r="G61" s="205"/>
      <c r="H61" s="72"/>
      <c r="I61" s="72"/>
      <c r="J61" s="73"/>
    </row>
    <row r="64" spans="1:10" ht="27" customHeight="1" x14ac:dyDescent="0.35"/>
    <row r="68" ht="38.5" customHeight="1" x14ac:dyDescent="0.3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activeCell="K132" sqref="K132"/>
    </sheetView>
  </sheetViews>
  <sheetFormatPr defaultColWidth="8.81640625" defaultRowHeight="12.5" x14ac:dyDescent="0.25"/>
  <cols>
    <col min="8" max="9" width="16.7265625" style="8" customWidth="1"/>
    <col min="10" max="10" width="10.26953125" bestFit="1" customWidth="1"/>
  </cols>
  <sheetData>
    <row r="1" spans="1:9" x14ac:dyDescent="0.25">
      <c r="A1" s="213" t="s">
        <v>1</v>
      </c>
      <c r="B1" s="214"/>
      <c r="C1" s="214"/>
      <c r="D1" s="214"/>
      <c r="E1" s="214"/>
      <c r="F1" s="214"/>
      <c r="G1" s="214"/>
      <c r="H1" s="214"/>
      <c r="I1" s="214"/>
    </row>
    <row r="2" spans="1:9" x14ac:dyDescent="0.25">
      <c r="A2" s="215" t="s">
        <v>610</v>
      </c>
      <c r="B2" s="216"/>
      <c r="C2" s="216"/>
      <c r="D2" s="216"/>
      <c r="E2" s="216"/>
      <c r="F2" s="216"/>
      <c r="G2" s="216"/>
      <c r="H2" s="216"/>
      <c r="I2" s="216"/>
    </row>
    <row r="3" spans="1:9" x14ac:dyDescent="0.25">
      <c r="A3" s="217" t="s">
        <v>447</v>
      </c>
      <c r="B3" s="217"/>
      <c r="C3" s="217"/>
      <c r="D3" s="217"/>
      <c r="E3" s="217"/>
      <c r="F3" s="217"/>
      <c r="G3" s="217"/>
      <c r="H3" s="217"/>
      <c r="I3" s="217"/>
    </row>
    <row r="4" spans="1:9" x14ac:dyDescent="0.25">
      <c r="A4" s="218" t="s">
        <v>448</v>
      </c>
      <c r="B4" s="219"/>
      <c r="C4" s="219"/>
      <c r="D4" s="219"/>
      <c r="E4" s="219"/>
      <c r="F4" s="219"/>
      <c r="G4" s="219"/>
      <c r="H4" s="219"/>
      <c r="I4" s="220"/>
    </row>
    <row r="5" spans="1:9" ht="21" x14ac:dyDescent="0.25">
      <c r="A5" s="223" t="s">
        <v>2</v>
      </c>
      <c r="B5" s="224"/>
      <c r="C5" s="224"/>
      <c r="D5" s="224"/>
      <c r="E5" s="224"/>
      <c r="F5" s="224"/>
      <c r="G5" s="9" t="s">
        <v>104</v>
      </c>
      <c r="H5" s="10" t="s">
        <v>295</v>
      </c>
      <c r="I5" s="10" t="s">
        <v>300</v>
      </c>
    </row>
    <row r="6" spans="1:9" x14ac:dyDescent="0.25">
      <c r="A6" s="221">
        <v>1</v>
      </c>
      <c r="B6" s="222"/>
      <c r="C6" s="222"/>
      <c r="D6" s="222"/>
      <c r="E6" s="222"/>
      <c r="F6" s="222"/>
      <c r="G6" s="11">
        <v>2</v>
      </c>
      <c r="H6" s="10">
        <v>3</v>
      </c>
      <c r="I6" s="10">
        <v>4</v>
      </c>
    </row>
    <row r="7" spans="1:9" x14ac:dyDescent="0.25">
      <c r="A7" s="225"/>
      <c r="B7" s="225"/>
      <c r="C7" s="225"/>
      <c r="D7" s="225"/>
      <c r="E7" s="225"/>
      <c r="F7" s="225"/>
      <c r="G7" s="225"/>
      <c r="H7" s="225"/>
      <c r="I7" s="225"/>
    </row>
    <row r="8" spans="1:9" ht="12.75" customHeight="1" x14ac:dyDescent="0.25">
      <c r="A8" s="207" t="s">
        <v>4</v>
      </c>
      <c r="B8" s="207"/>
      <c r="C8" s="207"/>
      <c r="D8" s="207"/>
      <c r="E8" s="207"/>
      <c r="F8" s="207"/>
      <c r="G8" s="12">
        <v>1</v>
      </c>
      <c r="H8" s="13">
        <v>0</v>
      </c>
      <c r="I8" s="13">
        <v>0</v>
      </c>
    </row>
    <row r="9" spans="1:9" ht="12.75" customHeight="1" x14ac:dyDescent="0.25">
      <c r="A9" s="208" t="s">
        <v>5</v>
      </c>
      <c r="B9" s="208"/>
      <c r="C9" s="208"/>
      <c r="D9" s="208"/>
      <c r="E9" s="208"/>
      <c r="F9" s="208"/>
      <c r="G9" s="14">
        <v>2</v>
      </c>
      <c r="H9" s="76">
        <f>H10+H17+H27+H38+H43</f>
        <v>92640493</v>
      </c>
      <c r="I9" s="76">
        <f>I10+I17+I27+I38+I43</f>
        <v>89258444</v>
      </c>
    </row>
    <row r="10" spans="1:9" ht="12.75" customHeight="1" x14ac:dyDescent="0.25">
      <c r="A10" s="210" t="s">
        <v>6</v>
      </c>
      <c r="B10" s="210"/>
      <c r="C10" s="210"/>
      <c r="D10" s="210"/>
      <c r="E10" s="210"/>
      <c r="F10" s="210"/>
      <c r="G10" s="14">
        <v>3</v>
      </c>
      <c r="H10" s="76">
        <f>H11+H12+H13+H14+H15+H16</f>
        <v>0</v>
      </c>
      <c r="I10" s="76">
        <f>I11+I12+I13+I14+I15+I16</f>
        <v>0</v>
      </c>
    </row>
    <row r="11" spans="1:9" ht="12.75" customHeight="1" x14ac:dyDescent="0.25">
      <c r="A11" s="206" t="s">
        <v>7</v>
      </c>
      <c r="B11" s="206"/>
      <c r="C11" s="206"/>
      <c r="D11" s="206"/>
      <c r="E11" s="206"/>
      <c r="F11" s="206"/>
      <c r="G11" s="12">
        <v>4</v>
      </c>
      <c r="H11" s="13">
        <v>0</v>
      </c>
      <c r="I11" s="13">
        <v>0</v>
      </c>
    </row>
    <row r="12" spans="1:9" ht="23.5" customHeight="1" x14ac:dyDescent="0.25">
      <c r="A12" s="206" t="s">
        <v>8</v>
      </c>
      <c r="B12" s="206"/>
      <c r="C12" s="206"/>
      <c r="D12" s="206"/>
      <c r="E12" s="206"/>
      <c r="F12" s="206"/>
      <c r="G12" s="12">
        <v>5</v>
      </c>
      <c r="H12" s="13">
        <v>0</v>
      </c>
      <c r="I12" s="13">
        <v>0</v>
      </c>
    </row>
    <row r="13" spans="1:9" ht="12.75" customHeight="1" x14ac:dyDescent="0.25">
      <c r="A13" s="206" t="s">
        <v>9</v>
      </c>
      <c r="B13" s="206"/>
      <c r="C13" s="206"/>
      <c r="D13" s="206"/>
      <c r="E13" s="206"/>
      <c r="F13" s="206"/>
      <c r="G13" s="12">
        <v>6</v>
      </c>
      <c r="H13" s="13">
        <v>0</v>
      </c>
      <c r="I13" s="13">
        <v>0</v>
      </c>
    </row>
    <row r="14" spans="1:9" ht="12.75" customHeight="1" x14ac:dyDescent="0.25">
      <c r="A14" s="206" t="s">
        <v>10</v>
      </c>
      <c r="B14" s="206"/>
      <c r="C14" s="206"/>
      <c r="D14" s="206"/>
      <c r="E14" s="206"/>
      <c r="F14" s="206"/>
      <c r="G14" s="12">
        <v>7</v>
      </c>
      <c r="H14" s="13">
        <v>0</v>
      </c>
      <c r="I14" s="13">
        <v>0</v>
      </c>
    </row>
    <row r="15" spans="1:9" ht="12.75" customHeight="1" x14ac:dyDescent="0.25">
      <c r="A15" s="206" t="s">
        <v>11</v>
      </c>
      <c r="B15" s="206"/>
      <c r="C15" s="206"/>
      <c r="D15" s="206"/>
      <c r="E15" s="206"/>
      <c r="F15" s="206"/>
      <c r="G15" s="12">
        <v>8</v>
      </c>
      <c r="H15" s="13">
        <v>0</v>
      </c>
      <c r="I15" s="13">
        <v>0</v>
      </c>
    </row>
    <row r="16" spans="1:9" ht="12.75" customHeight="1" x14ac:dyDescent="0.25">
      <c r="A16" s="206" t="s">
        <v>12</v>
      </c>
      <c r="B16" s="206"/>
      <c r="C16" s="206"/>
      <c r="D16" s="206"/>
      <c r="E16" s="206"/>
      <c r="F16" s="206"/>
      <c r="G16" s="12">
        <v>9</v>
      </c>
      <c r="H16" s="13">
        <v>0</v>
      </c>
      <c r="I16" s="13">
        <v>0</v>
      </c>
    </row>
    <row r="17" spans="1:9" ht="12.75" customHeight="1" x14ac:dyDescent="0.25">
      <c r="A17" s="210" t="s">
        <v>13</v>
      </c>
      <c r="B17" s="210"/>
      <c r="C17" s="210"/>
      <c r="D17" s="210"/>
      <c r="E17" s="210"/>
      <c r="F17" s="210"/>
      <c r="G17" s="14">
        <v>10</v>
      </c>
      <c r="H17" s="76">
        <f>H18+H19+H20+H21+H22+H23+H24+H25+H26</f>
        <v>667433</v>
      </c>
      <c r="I17" s="76">
        <f>I18+I19+I20+I21+I22+I23+I24+I25+I26</f>
        <v>231889</v>
      </c>
    </row>
    <row r="18" spans="1:9" ht="12.75" customHeight="1" x14ac:dyDescent="0.25">
      <c r="A18" s="206" t="s">
        <v>14</v>
      </c>
      <c r="B18" s="206"/>
      <c r="C18" s="206"/>
      <c r="D18" s="206"/>
      <c r="E18" s="206"/>
      <c r="F18" s="206"/>
      <c r="G18" s="12">
        <v>11</v>
      </c>
      <c r="H18" s="13">
        <v>0</v>
      </c>
      <c r="I18" s="13">
        <v>0</v>
      </c>
    </row>
    <row r="19" spans="1:9" ht="12.75" customHeight="1" x14ac:dyDescent="0.25">
      <c r="A19" s="206" t="s">
        <v>15</v>
      </c>
      <c r="B19" s="206"/>
      <c r="C19" s="206"/>
      <c r="D19" s="206"/>
      <c r="E19" s="206"/>
      <c r="F19" s="206"/>
      <c r="G19" s="12">
        <v>12</v>
      </c>
      <c r="H19" s="13">
        <v>639302</v>
      </c>
      <c r="I19" s="13">
        <v>210465</v>
      </c>
    </row>
    <row r="20" spans="1:9" ht="12.75" customHeight="1" x14ac:dyDescent="0.25">
      <c r="A20" s="206" t="s">
        <v>16</v>
      </c>
      <c r="B20" s="206"/>
      <c r="C20" s="206"/>
      <c r="D20" s="206"/>
      <c r="E20" s="206"/>
      <c r="F20" s="206"/>
      <c r="G20" s="12">
        <v>13</v>
      </c>
      <c r="H20" s="13">
        <v>3802</v>
      </c>
      <c r="I20" s="13">
        <v>2103</v>
      </c>
    </row>
    <row r="21" spans="1:9" ht="12.75" customHeight="1" x14ac:dyDescent="0.25">
      <c r="A21" s="206" t="s">
        <v>17</v>
      </c>
      <c r="B21" s="206"/>
      <c r="C21" s="206"/>
      <c r="D21" s="206"/>
      <c r="E21" s="206"/>
      <c r="F21" s="206"/>
      <c r="G21" s="12">
        <v>14</v>
      </c>
      <c r="H21" s="13">
        <v>24329</v>
      </c>
      <c r="I21" s="13">
        <v>19321</v>
      </c>
    </row>
    <row r="22" spans="1:9" ht="12.75" customHeight="1" x14ac:dyDescent="0.25">
      <c r="A22" s="206" t="s">
        <v>18</v>
      </c>
      <c r="B22" s="206"/>
      <c r="C22" s="206"/>
      <c r="D22" s="206"/>
      <c r="E22" s="206"/>
      <c r="F22" s="206"/>
      <c r="G22" s="12">
        <v>15</v>
      </c>
      <c r="H22" s="13">
        <v>0</v>
      </c>
      <c r="I22" s="13">
        <v>0</v>
      </c>
    </row>
    <row r="23" spans="1:9" ht="12.75" customHeight="1" x14ac:dyDescent="0.25">
      <c r="A23" s="206" t="s">
        <v>19</v>
      </c>
      <c r="B23" s="206"/>
      <c r="C23" s="206"/>
      <c r="D23" s="206"/>
      <c r="E23" s="206"/>
      <c r="F23" s="206"/>
      <c r="G23" s="12">
        <v>16</v>
      </c>
      <c r="H23" s="13">
        <v>0</v>
      </c>
      <c r="I23" s="13">
        <v>0</v>
      </c>
    </row>
    <row r="24" spans="1:9" ht="12.75" customHeight="1" x14ac:dyDescent="0.25">
      <c r="A24" s="206" t="s">
        <v>20</v>
      </c>
      <c r="B24" s="206"/>
      <c r="C24" s="206"/>
      <c r="D24" s="206"/>
      <c r="E24" s="206"/>
      <c r="F24" s="206"/>
      <c r="G24" s="12">
        <v>17</v>
      </c>
      <c r="H24" s="13">
        <v>0</v>
      </c>
      <c r="I24" s="13">
        <v>0</v>
      </c>
    </row>
    <row r="25" spans="1:9" ht="12.75" customHeight="1" x14ac:dyDescent="0.25">
      <c r="A25" s="206" t="s">
        <v>21</v>
      </c>
      <c r="B25" s="206"/>
      <c r="C25" s="206"/>
      <c r="D25" s="206"/>
      <c r="E25" s="206"/>
      <c r="F25" s="206"/>
      <c r="G25" s="12">
        <v>18</v>
      </c>
      <c r="H25" s="13">
        <v>0</v>
      </c>
      <c r="I25" s="13">
        <v>0</v>
      </c>
    </row>
    <row r="26" spans="1:9" ht="12.75" customHeight="1" x14ac:dyDescent="0.25">
      <c r="A26" s="206" t="s">
        <v>22</v>
      </c>
      <c r="B26" s="206"/>
      <c r="C26" s="206"/>
      <c r="D26" s="206"/>
      <c r="E26" s="206"/>
      <c r="F26" s="206"/>
      <c r="G26" s="12">
        <v>19</v>
      </c>
      <c r="H26" s="13">
        <v>0</v>
      </c>
      <c r="I26" s="13">
        <v>0</v>
      </c>
    </row>
    <row r="27" spans="1:9" ht="12.75" customHeight="1" x14ac:dyDescent="0.25">
      <c r="A27" s="210" t="s">
        <v>23</v>
      </c>
      <c r="B27" s="210"/>
      <c r="C27" s="210"/>
      <c r="D27" s="210"/>
      <c r="E27" s="210"/>
      <c r="F27" s="210"/>
      <c r="G27" s="14">
        <v>20</v>
      </c>
      <c r="H27" s="76">
        <f>SUM(H28:H37)</f>
        <v>17921658</v>
      </c>
      <c r="I27" s="76">
        <f>SUM(I28:I37)</f>
        <v>17149700</v>
      </c>
    </row>
    <row r="28" spans="1:9" ht="12.75" customHeight="1" x14ac:dyDescent="0.25">
      <c r="A28" s="206" t="s">
        <v>24</v>
      </c>
      <c r="B28" s="206"/>
      <c r="C28" s="206"/>
      <c r="D28" s="206"/>
      <c r="E28" s="206"/>
      <c r="F28" s="206"/>
      <c r="G28" s="12">
        <v>21</v>
      </c>
      <c r="H28" s="13">
        <v>0</v>
      </c>
      <c r="I28" s="13">
        <v>0</v>
      </c>
    </row>
    <row r="29" spans="1:9" ht="12.75" customHeight="1" x14ac:dyDescent="0.25">
      <c r="A29" s="206" t="s">
        <v>25</v>
      </c>
      <c r="B29" s="206"/>
      <c r="C29" s="206"/>
      <c r="D29" s="206"/>
      <c r="E29" s="206"/>
      <c r="F29" s="206"/>
      <c r="G29" s="12">
        <v>22</v>
      </c>
      <c r="H29" s="13">
        <v>0</v>
      </c>
      <c r="I29" s="13">
        <v>0</v>
      </c>
    </row>
    <row r="30" spans="1:9" ht="12.75" customHeight="1" x14ac:dyDescent="0.25">
      <c r="A30" s="206" t="s">
        <v>26</v>
      </c>
      <c r="B30" s="206"/>
      <c r="C30" s="206"/>
      <c r="D30" s="206"/>
      <c r="E30" s="206"/>
      <c r="F30" s="206"/>
      <c r="G30" s="12">
        <v>23</v>
      </c>
      <c r="H30" s="13">
        <v>10134232</v>
      </c>
      <c r="I30" s="13">
        <v>9361066</v>
      </c>
    </row>
    <row r="31" spans="1:9" ht="24.65" customHeight="1" x14ac:dyDescent="0.25">
      <c r="A31" s="206" t="s">
        <v>27</v>
      </c>
      <c r="B31" s="206"/>
      <c r="C31" s="206"/>
      <c r="D31" s="206"/>
      <c r="E31" s="206"/>
      <c r="F31" s="206"/>
      <c r="G31" s="12">
        <v>24</v>
      </c>
      <c r="H31" s="13">
        <v>0</v>
      </c>
      <c r="I31" s="13">
        <v>0</v>
      </c>
    </row>
    <row r="32" spans="1:9" ht="24" customHeight="1" x14ac:dyDescent="0.25">
      <c r="A32" s="206" t="s">
        <v>28</v>
      </c>
      <c r="B32" s="206"/>
      <c r="C32" s="206"/>
      <c r="D32" s="206"/>
      <c r="E32" s="206"/>
      <c r="F32" s="206"/>
      <c r="G32" s="12">
        <v>25</v>
      </c>
      <c r="H32" s="13">
        <v>0</v>
      </c>
      <c r="I32" s="13">
        <v>0</v>
      </c>
    </row>
    <row r="33" spans="1:9" ht="26.5" customHeight="1" x14ac:dyDescent="0.25">
      <c r="A33" s="206" t="s">
        <v>29</v>
      </c>
      <c r="B33" s="206"/>
      <c r="C33" s="206"/>
      <c r="D33" s="206"/>
      <c r="E33" s="206"/>
      <c r="F33" s="206"/>
      <c r="G33" s="12">
        <v>26</v>
      </c>
      <c r="H33" s="13">
        <v>0</v>
      </c>
      <c r="I33" s="13">
        <v>0</v>
      </c>
    </row>
    <row r="34" spans="1:9" ht="12.75" customHeight="1" x14ac:dyDescent="0.25">
      <c r="A34" s="206" t="s">
        <v>30</v>
      </c>
      <c r="B34" s="206"/>
      <c r="C34" s="206"/>
      <c r="D34" s="206"/>
      <c r="E34" s="206"/>
      <c r="F34" s="206"/>
      <c r="G34" s="12">
        <v>27</v>
      </c>
      <c r="H34" s="13">
        <v>0</v>
      </c>
      <c r="I34" s="13">
        <v>0</v>
      </c>
    </row>
    <row r="35" spans="1:9" ht="12.75" customHeight="1" x14ac:dyDescent="0.25">
      <c r="A35" s="206" t="s">
        <v>31</v>
      </c>
      <c r="B35" s="206"/>
      <c r="C35" s="206"/>
      <c r="D35" s="206"/>
      <c r="E35" s="206"/>
      <c r="F35" s="206"/>
      <c r="G35" s="12">
        <v>28</v>
      </c>
      <c r="H35" s="13">
        <v>7787426</v>
      </c>
      <c r="I35" s="13">
        <v>7788634</v>
      </c>
    </row>
    <row r="36" spans="1:9" ht="12.75" customHeight="1" x14ac:dyDescent="0.25">
      <c r="A36" s="206" t="s">
        <v>32</v>
      </c>
      <c r="B36" s="206"/>
      <c r="C36" s="206"/>
      <c r="D36" s="206"/>
      <c r="E36" s="206"/>
      <c r="F36" s="206"/>
      <c r="G36" s="12">
        <v>29</v>
      </c>
      <c r="H36" s="13">
        <v>0</v>
      </c>
      <c r="I36" s="13">
        <v>0</v>
      </c>
    </row>
    <row r="37" spans="1:9" ht="12.75" customHeight="1" x14ac:dyDescent="0.25">
      <c r="A37" s="206" t="s">
        <v>33</v>
      </c>
      <c r="B37" s="206"/>
      <c r="C37" s="206"/>
      <c r="D37" s="206"/>
      <c r="E37" s="206"/>
      <c r="F37" s="206"/>
      <c r="G37" s="12">
        <v>30</v>
      </c>
      <c r="H37" s="13">
        <v>0</v>
      </c>
      <c r="I37" s="13">
        <v>0</v>
      </c>
    </row>
    <row r="38" spans="1:9" ht="12.75" customHeight="1" x14ac:dyDescent="0.25">
      <c r="A38" s="210" t="s">
        <v>34</v>
      </c>
      <c r="B38" s="210"/>
      <c r="C38" s="210"/>
      <c r="D38" s="210"/>
      <c r="E38" s="210"/>
      <c r="F38" s="210"/>
      <c r="G38" s="14">
        <v>31</v>
      </c>
      <c r="H38" s="76">
        <f>H39+H40+H41+H42</f>
        <v>73906652</v>
      </c>
      <c r="I38" s="76">
        <f>I39+I40+I41+I42</f>
        <v>71732105</v>
      </c>
    </row>
    <row r="39" spans="1:9" ht="12.75" customHeight="1" x14ac:dyDescent="0.25">
      <c r="A39" s="206" t="s">
        <v>35</v>
      </c>
      <c r="B39" s="206"/>
      <c r="C39" s="206"/>
      <c r="D39" s="206"/>
      <c r="E39" s="206"/>
      <c r="F39" s="206"/>
      <c r="G39" s="12">
        <v>32</v>
      </c>
      <c r="H39" s="13">
        <v>0</v>
      </c>
      <c r="I39" s="13">
        <v>0</v>
      </c>
    </row>
    <row r="40" spans="1:9" ht="12.75" customHeight="1" x14ac:dyDescent="0.25">
      <c r="A40" s="206" t="s">
        <v>36</v>
      </c>
      <c r="B40" s="206"/>
      <c r="C40" s="206"/>
      <c r="D40" s="206"/>
      <c r="E40" s="206"/>
      <c r="F40" s="206"/>
      <c r="G40" s="12">
        <v>33</v>
      </c>
      <c r="H40" s="13">
        <v>0</v>
      </c>
      <c r="I40" s="13">
        <v>0</v>
      </c>
    </row>
    <row r="41" spans="1:9" ht="12.75" customHeight="1" x14ac:dyDescent="0.25">
      <c r="A41" s="206" t="s">
        <v>37</v>
      </c>
      <c r="B41" s="206"/>
      <c r="C41" s="206"/>
      <c r="D41" s="206"/>
      <c r="E41" s="206"/>
      <c r="F41" s="206"/>
      <c r="G41" s="12">
        <v>34</v>
      </c>
      <c r="H41" s="13">
        <v>0</v>
      </c>
      <c r="I41" s="13">
        <v>0</v>
      </c>
    </row>
    <row r="42" spans="1:9" ht="12.75" customHeight="1" x14ac:dyDescent="0.25">
      <c r="A42" s="206" t="s">
        <v>38</v>
      </c>
      <c r="B42" s="206"/>
      <c r="C42" s="206"/>
      <c r="D42" s="206"/>
      <c r="E42" s="206"/>
      <c r="F42" s="206"/>
      <c r="G42" s="12">
        <v>35</v>
      </c>
      <c r="H42" s="13">
        <v>73906652</v>
      </c>
      <c r="I42" s="13">
        <v>71732105</v>
      </c>
    </row>
    <row r="43" spans="1:9" ht="12.75" customHeight="1" x14ac:dyDescent="0.25">
      <c r="A43" s="209" t="s">
        <v>39</v>
      </c>
      <c r="B43" s="209"/>
      <c r="C43" s="209"/>
      <c r="D43" s="209"/>
      <c r="E43" s="209"/>
      <c r="F43" s="209"/>
      <c r="G43" s="12">
        <v>36</v>
      </c>
      <c r="H43" s="13">
        <v>144750</v>
      </c>
      <c r="I43" s="13">
        <v>144750</v>
      </c>
    </row>
    <row r="44" spans="1:9" ht="12.75" customHeight="1" x14ac:dyDescent="0.25">
      <c r="A44" s="208" t="s">
        <v>40</v>
      </c>
      <c r="B44" s="208"/>
      <c r="C44" s="208"/>
      <c r="D44" s="208"/>
      <c r="E44" s="208"/>
      <c r="F44" s="208"/>
      <c r="G44" s="14">
        <v>37</v>
      </c>
      <c r="H44" s="76">
        <f>H45+H53+H60+H70</f>
        <v>9895041</v>
      </c>
      <c r="I44" s="76">
        <f>I45+I53+I60+I70</f>
        <v>11060463</v>
      </c>
    </row>
    <row r="45" spans="1:9" ht="12.75" customHeight="1" x14ac:dyDescent="0.25">
      <c r="A45" s="210" t="s">
        <v>41</v>
      </c>
      <c r="B45" s="210"/>
      <c r="C45" s="210"/>
      <c r="D45" s="210"/>
      <c r="E45" s="210"/>
      <c r="F45" s="210"/>
      <c r="G45" s="14">
        <v>38</v>
      </c>
      <c r="H45" s="76">
        <f>SUM(H46:H52)</f>
        <v>0</v>
      </c>
      <c r="I45" s="76">
        <f>SUM(I46:I52)</f>
        <v>0</v>
      </c>
    </row>
    <row r="46" spans="1:9" ht="12.75" customHeight="1" x14ac:dyDescent="0.25">
      <c r="A46" s="206" t="s">
        <v>42</v>
      </c>
      <c r="B46" s="206"/>
      <c r="C46" s="206"/>
      <c r="D46" s="206"/>
      <c r="E46" s="206"/>
      <c r="F46" s="206"/>
      <c r="G46" s="12">
        <v>39</v>
      </c>
      <c r="H46" s="13">
        <v>0</v>
      </c>
      <c r="I46" s="13">
        <v>0</v>
      </c>
    </row>
    <row r="47" spans="1:9" ht="12.75" customHeight="1" x14ac:dyDescent="0.25">
      <c r="A47" s="206" t="s">
        <v>43</v>
      </c>
      <c r="B47" s="206"/>
      <c r="C47" s="206"/>
      <c r="D47" s="206"/>
      <c r="E47" s="206"/>
      <c r="F47" s="206"/>
      <c r="G47" s="12">
        <v>40</v>
      </c>
      <c r="H47" s="13">
        <v>0</v>
      </c>
      <c r="I47" s="13">
        <v>0</v>
      </c>
    </row>
    <row r="48" spans="1:9" ht="12.75" customHeight="1" x14ac:dyDescent="0.25">
      <c r="A48" s="206" t="s">
        <v>44</v>
      </c>
      <c r="B48" s="206"/>
      <c r="C48" s="206"/>
      <c r="D48" s="206"/>
      <c r="E48" s="206"/>
      <c r="F48" s="206"/>
      <c r="G48" s="12">
        <v>41</v>
      </c>
      <c r="H48" s="13">
        <v>0</v>
      </c>
      <c r="I48" s="13">
        <v>0</v>
      </c>
    </row>
    <row r="49" spans="1:9" ht="12.75" customHeight="1" x14ac:dyDescent="0.25">
      <c r="A49" s="206" t="s">
        <v>45</v>
      </c>
      <c r="B49" s="206"/>
      <c r="C49" s="206"/>
      <c r="D49" s="206"/>
      <c r="E49" s="206"/>
      <c r="F49" s="206"/>
      <c r="G49" s="12">
        <v>42</v>
      </c>
      <c r="H49" s="13">
        <v>0</v>
      </c>
      <c r="I49" s="13">
        <v>0</v>
      </c>
    </row>
    <row r="50" spans="1:9" ht="12.75" customHeight="1" x14ac:dyDescent="0.25">
      <c r="A50" s="206" t="s">
        <v>46</v>
      </c>
      <c r="B50" s="206"/>
      <c r="C50" s="206"/>
      <c r="D50" s="206"/>
      <c r="E50" s="206"/>
      <c r="F50" s="206"/>
      <c r="G50" s="12">
        <v>43</v>
      </c>
      <c r="H50" s="13">
        <v>0</v>
      </c>
      <c r="I50" s="13">
        <v>0</v>
      </c>
    </row>
    <row r="51" spans="1:9" ht="12.75" customHeight="1" x14ac:dyDescent="0.25">
      <c r="A51" s="206" t="s">
        <v>47</v>
      </c>
      <c r="B51" s="206"/>
      <c r="C51" s="206"/>
      <c r="D51" s="206"/>
      <c r="E51" s="206"/>
      <c r="F51" s="206"/>
      <c r="G51" s="12">
        <v>44</v>
      </c>
      <c r="H51" s="13">
        <v>0</v>
      </c>
      <c r="I51" s="13">
        <v>0</v>
      </c>
    </row>
    <row r="52" spans="1:9" ht="12.75" customHeight="1" x14ac:dyDescent="0.25">
      <c r="A52" s="206" t="s">
        <v>48</v>
      </c>
      <c r="B52" s="206"/>
      <c r="C52" s="206"/>
      <c r="D52" s="206"/>
      <c r="E52" s="206"/>
      <c r="F52" s="206"/>
      <c r="G52" s="12">
        <v>45</v>
      </c>
      <c r="H52" s="13">
        <v>0</v>
      </c>
      <c r="I52" s="13">
        <v>0</v>
      </c>
    </row>
    <row r="53" spans="1:9" ht="12.75" customHeight="1" x14ac:dyDescent="0.25">
      <c r="A53" s="210" t="s">
        <v>49</v>
      </c>
      <c r="B53" s="210"/>
      <c r="C53" s="210"/>
      <c r="D53" s="210"/>
      <c r="E53" s="210"/>
      <c r="F53" s="210"/>
      <c r="G53" s="14">
        <v>46</v>
      </c>
      <c r="H53" s="76">
        <f>SUM(H54:H59)</f>
        <v>8059013</v>
      </c>
      <c r="I53" s="76">
        <f>SUM(I54:I59)</f>
        <v>9208966</v>
      </c>
    </row>
    <row r="54" spans="1:9" ht="12.75" customHeight="1" x14ac:dyDescent="0.25">
      <c r="A54" s="206" t="s">
        <v>50</v>
      </c>
      <c r="B54" s="206"/>
      <c r="C54" s="206"/>
      <c r="D54" s="206"/>
      <c r="E54" s="206"/>
      <c r="F54" s="206"/>
      <c r="G54" s="12">
        <v>47</v>
      </c>
      <c r="H54" s="13">
        <v>188</v>
      </c>
      <c r="I54" s="13">
        <v>2061</v>
      </c>
    </row>
    <row r="55" spans="1:9" ht="12.75" customHeight="1" x14ac:dyDescent="0.25">
      <c r="A55" s="206" t="s">
        <v>51</v>
      </c>
      <c r="B55" s="206"/>
      <c r="C55" s="206"/>
      <c r="D55" s="206"/>
      <c r="E55" s="206"/>
      <c r="F55" s="206"/>
      <c r="G55" s="12">
        <v>48</v>
      </c>
      <c r="H55" s="13">
        <v>0</v>
      </c>
      <c r="I55" s="13">
        <v>0</v>
      </c>
    </row>
    <row r="56" spans="1:9" ht="12.75" customHeight="1" x14ac:dyDescent="0.25">
      <c r="A56" s="206" t="s">
        <v>52</v>
      </c>
      <c r="B56" s="206"/>
      <c r="C56" s="206"/>
      <c r="D56" s="206"/>
      <c r="E56" s="206"/>
      <c r="F56" s="206"/>
      <c r="G56" s="12">
        <v>49</v>
      </c>
      <c r="H56" s="13">
        <v>7493434</v>
      </c>
      <c r="I56" s="13">
        <v>8404432</v>
      </c>
    </row>
    <row r="57" spans="1:9" ht="12.75" customHeight="1" x14ac:dyDescent="0.25">
      <c r="A57" s="206" t="s">
        <v>53</v>
      </c>
      <c r="B57" s="206"/>
      <c r="C57" s="206"/>
      <c r="D57" s="206"/>
      <c r="E57" s="206"/>
      <c r="F57" s="206"/>
      <c r="G57" s="12">
        <v>50</v>
      </c>
      <c r="H57" s="13">
        <v>0</v>
      </c>
      <c r="I57" s="13">
        <v>0</v>
      </c>
    </row>
    <row r="58" spans="1:9" ht="12.75" customHeight="1" x14ac:dyDescent="0.25">
      <c r="A58" s="206" t="s">
        <v>54</v>
      </c>
      <c r="B58" s="206"/>
      <c r="C58" s="206"/>
      <c r="D58" s="206"/>
      <c r="E58" s="206"/>
      <c r="F58" s="206"/>
      <c r="G58" s="12">
        <v>51</v>
      </c>
      <c r="H58" s="13">
        <v>121730</v>
      </c>
      <c r="I58" s="13">
        <v>188762</v>
      </c>
    </row>
    <row r="59" spans="1:9" ht="12.75" customHeight="1" x14ac:dyDescent="0.25">
      <c r="A59" s="206" t="s">
        <v>55</v>
      </c>
      <c r="B59" s="206"/>
      <c r="C59" s="206"/>
      <c r="D59" s="206"/>
      <c r="E59" s="206"/>
      <c r="F59" s="206"/>
      <c r="G59" s="12">
        <v>52</v>
      </c>
      <c r="H59" s="13">
        <v>443661</v>
      </c>
      <c r="I59" s="13">
        <v>613711</v>
      </c>
    </row>
    <row r="60" spans="1:9" ht="12.75" customHeight="1" x14ac:dyDescent="0.25">
      <c r="A60" s="210" t="s">
        <v>56</v>
      </c>
      <c r="B60" s="210"/>
      <c r="C60" s="210"/>
      <c r="D60" s="210"/>
      <c r="E60" s="210"/>
      <c r="F60" s="210"/>
      <c r="G60" s="14">
        <v>53</v>
      </c>
      <c r="H60" s="76">
        <f>SUM(H61:H69)</f>
        <v>1596754</v>
      </c>
      <c r="I60" s="76">
        <f>SUM(I61:I69)</f>
        <v>1643223</v>
      </c>
    </row>
    <row r="61" spans="1:9" ht="12.75" customHeight="1" x14ac:dyDescent="0.25">
      <c r="A61" s="206" t="s">
        <v>24</v>
      </c>
      <c r="B61" s="206"/>
      <c r="C61" s="206"/>
      <c r="D61" s="206"/>
      <c r="E61" s="206"/>
      <c r="F61" s="206"/>
      <c r="G61" s="12">
        <v>54</v>
      </c>
      <c r="H61" s="13">
        <v>0</v>
      </c>
      <c r="I61" s="13">
        <v>0</v>
      </c>
    </row>
    <row r="62" spans="1:9" ht="12.75" customHeight="1" x14ac:dyDescent="0.25">
      <c r="A62" s="206" t="s">
        <v>25</v>
      </c>
      <c r="B62" s="206"/>
      <c r="C62" s="206"/>
      <c r="D62" s="206"/>
      <c r="E62" s="206"/>
      <c r="F62" s="206"/>
      <c r="G62" s="12">
        <v>55</v>
      </c>
      <c r="H62" s="13">
        <v>0</v>
      </c>
      <c r="I62" s="13">
        <v>0</v>
      </c>
    </row>
    <row r="63" spans="1:9" ht="12.75" customHeight="1" x14ac:dyDescent="0.25">
      <c r="A63" s="206" t="s">
        <v>26</v>
      </c>
      <c r="B63" s="206"/>
      <c r="C63" s="206"/>
      <c r="D63" s="206"/>
      <c r="E63" s="206"/>
      <c r="F63" s="206"/>
      <c r="G63" s="12">
        <v>56</v>
      </c>
      <c r="H63" s="13">
        <v>1584557</v>
      </c>
      <c r="I63" s="13">
        <v>1631647</v>
      </c>
    </row>
    <row r="64" spans="1:9" ht="23.5" customHeight="1" x14ac:dyDescent="0.25">
      <c r="A64" s="206" t="s">
        <v>57</v>
      </c>
      <c r="B64" s="206"/>
      <c r="C64" s="206"/>
      <c r="D64" s="206"/>
      <c r="E64" s="206"/>
      <c r="F64" s="206"/>
      <c r="G64" s="12">
        <v>57</v>
      </c>
      <c r="H64" s="13">
        <v>0</v>
      </c>
      <c r="I64" s="13">
        <v>0</v>
      </c>
    </row>
    <row r="65" spans="1:9" ht="21" customHeight="1" x14ac:dyDescent="0.25">
      <c r="A65" s="206" t="s">
        <v>28</v>
      </c>
      <c r="B65" s="206"/>
      <c r="C65" s="206"/>
      <c r="D65" s="206"/>
      <c r="E65" s="206"/>
      <c r="F65" s="206"/>
      <c r="G65" s="12">
        <v>58</v>
      </c>
      <c r="H65" s="13">
        <v>0</v>
      </c>
      <c r="I65" s="13">
        <v>0</v>
      </c>
    </row>
    <row r="66" spans="1:9" ht="22.9" customHeight="1" x14ac:dyDescent="0.25">
      <c r="A66" s="206" t="s">
        <v>29</v>
      </c>
      <c r="B66" s="206"/>
      <c r="C66" s="206"/>
      <c r="D66" s="206"/>
      <c r="E66" s="206"/>
      <c r="F66" s="206"/>
      <c r="G66" s="12">
        <v>59</v>
      </c>
      <c r="H66" s="13">
        <v>0</v>
      </c>
      <c r="I66" s="13">
        <v>0</v>
      </c>
    </row>
    <row r="67" spans="1:9" ht="12.75" customHeight="1" x14ac:dyDescent="0.25">
      <c r="A67" s="206" t="s">
        <v>30</v>
      </c>
      <c r="B67" s="206"/>
      <c r="C67" s="206"/>
      <c r="D67" s="206"/>
      <c r="E67" s="206"/>
      <c r="F67" s="206"/>
      <c r="G67" s="12">
        <v>60</v>
      </c>
      <c r="H67" s="13">
        <v>0</v>
      </c>
      <c r="I67" s="13">
        <v>0</v>
      </c>
    </row>
    <row r="68" spans="1:9" ht="12.75" customHeight="1" x14ac:dyDescent="0.25">
      <c r="A68" s="206" t="s">
        <v>31</v>
      </c>
      <c r="B68" s="206"/>
      <c r="C68" s="206"/>
      <c r="D68" s="206"/>
      <c r="E68" s="206"/>
      <c r="F68" s="206"/>
      <c r="G68" s="12">
        <v>61</v>
      </c>
      <c r="H68" s="13">
        <v>12197</v>
      </c>
      <c r="I68" s="13">
        <v>11576</v>
      </c>
    </row>
    <row r="69" spans="1:9" ht="12.75" customHeight="1" x14ac:dyDescent="0.25">
      <c r="A69" s="206" t="s">
        <v>58</v>
      </c>
      <c r="B69" s="206"/>
      <c r="C69" s="206"/>
      <c r="D69" s="206"/>
      <c r="E69" s="206"/>
      <c r="F69" s="206"/>
      <c r="G69" s="12">
        <v>62</v>
      </c>
      <c r="H69" s="13">
        <v>0</v>
      </c>
      <c r="I69" s="13">
        <v>0</v>
      </c>
    </row>
    <row r="70" spans="1:9" ht="12.75" customHeight="1" x14ac:dyDescent="0.25">
      <c r="A70" s="209" t="s">
        <v>59</v>
      </c>
      <c r="B70" s="209"/>
      <c r="C70" s="209"/>
      <c r="D70" s="209"/>
      <c r="E70" s="209"/>
      <c r="F70" s="209"/>
      <c r="G70" s="12">
        <v>63</v>
      </c>
      <c r="H70" s="13">
        <v>239274</v>
      </c>
      <c r="I70" s="13">
        <v>208274</v>
      </c>
    </row>
    <row r="71" spans="1:9" ht="12.75" customHeight="1" x14ac:dyDescent="0.25">
      <c r="A71" s="207" t="s">
        <v>60</v>
      </c>
      <c r="B71" s="207"/>
      <c r="C71" s="207"/>
      <c r="D71" s="207"/>
      <c r="E71" s="207"/>
      <c r="F71" s="207"/>
      <c r="G71" s="12">
        <v>64</v>
      </c>
      <c r="H71" s="13">
        <v>0</v>
      </c>
      <c r="I71" s="13">
        <v>0</v>
      </c>
    </row>
    <row r="72" spans="1:9" ht="12.75" customHeight="1" x14ac:dyDescent="0.25">
      <c r="A72" s="208" t="s">
        <v>61</v>
      </c>
      <c r="B72" s="208"/>
      <c r="C72" s="208"/>
      <c r="D72" s="208"/>
      <c r="E72" s="208"/>
      <c r="F72" s="208"/>
      <c r="G72" s="14">
        <v>65</v>
      </c>
      <c r="H72" s="76">
        <f>H8+H9+H44+H71</f>
        <v>102535534</v>
      </c>
      <c r="I72" s="76">
        <f>I8+I9+I44+I71</f>
        <v>100318907</v>
      </c>
    </row>
    <row r="73" spans="1:9" ht="12.75" customHeight="1" x14ac:dyDescent="0.25">
      <c r="A73" s="207" t="s">
        <v>62</v>
      </c>
      <c r="B73" s="207"/>
      <c r="C73" s="207"/>
      <c r="D73" s="207"/>
      <c r="E73" s="207"/>
      <c r="F73" s="207"/>
      <c r="G73" s="12">
        <v>66</v>
      </c>
      <c r="H73" s="13">
        <v>3105393</v>
      </c>
      <c r="I73" s="13">
        <v>4176454</v>
      </c>
    </row>
    <row r="74" spans="1:9" x14ac:dyDescent="0.25">
      <c r="A74" s="211" t="s">
        <v>63</v>
      </c>
      <c r="B74" s="212"/>
      <c r="C74" s="212"/>
      <c r="D74" s="212"/>
      <c r="E74" s="212"/>
      <c r="F74" s="212"/>
      <c r="G74" s="212"/>
      <c r="H74" s="212"/>
      <c r="I74" s="212"/>
    </row>
    <row r="75" spans="1:9" ht="12.75" customHeight="1" x14ac:dyDescent="0.25">
      <c r="A75" s="208" t="s">
        <v>350</v>
      </c>
      <c r="B75" s="208"/>
      <c r="C75" s="208"/>
      <c r="D75" s="208"/>
      <c r="E75" s="208"/>
      <c r="F75" s="208"/>
      <c r="G75" s="14">
        <v>67</v>
      </c>
      <c r="H75" s="76">
        <f>H76+H77+H78+H84+H85+H91+H94+H97</f>
        <v>55619753</v>
      </c>
      <c r="I75" s="76">
        <f>I76+I77+I78+I84+I85+I91+I94+I97</f>
        <v>55692315</v>
      </c>
    </row>
    <row r="76" spans="1:9" ht="12.75" customHeight="1" x14ac:dyDescent="0.25">
      <c r="A76" s="209" t="s">
        <v>64</v>
      </c>
      <c r="B76" s="209"/>
      <c r="C76" s="209"/>
      <c r="D76" s="209"/>
      <c r="E76" s="209"/>
      <c r="F76" s="209"/>
      <c r="G76" s="12">
        <v>68</v>
      </c>
      <c r="H76" s="13">
        <v>20856580</v>
      </c>
      <c r="I76" s="13">
        <v>20856580</v>
      </c>
    </row>
    <row r="77" spans="1:9" ht="12.75" customHeight="1" x14ac:dyDescent="0.25">
      <c r="A77" s="209" t="s">
        <v>65</v>
      </c>
      <c r="B77" s="209"/>
      <c r="C77" s="209"/>
      <c r="D77" s="209"/>
      <c r="E77" s="209"/>
      <c r="F77" s="209"/>
      <c r="G77" s="12">
        <v>69</v>
      </c>
      <c r="H77" s="13">
        <v>12458216</v>
      </c>
      <c r="I77" s="13">
        <v>12458216</v>
      </c>
    </row>
    <row r="78" spans="1:9" ht="12.75" customHeight="1" x14ac:dyDescent="0.25">
      <c r="A78" s="210" t="s">
        <v>66</v>
      </c>
      <c r="B78" s="210"/>
      <c r="C78" s="210"/>
      <c r="D78" s="210"/>
      <c r="E78" s="210"/>
      <c r="F78" s="210"/>
      <c r="G78" s="14">
        <v>70</v>
      </c>
      <c r="H78" s="76">
        <f>SUM(H79:H83)</f>
        <v>0</v>
      </c>
      <c r="I78" s="76">
        <f>SUM(I79:I83)</f>
        <v>0</v>
      </c>
    </row>
    <row r="79" spans="1:9" ht="12.75" customHeight="1" x14ac:dyDescent="0.25">
      <c r="A79" s="206" t="s">
        <v>67</v>
      </c>
      <c r="B79" s="206"/>
      <c r="C79" s="206"/>
      <c r="D79" s="206"/>
      <c r="E79" s="206"/>
      <c r="F79" s="206"/>
      <c r="G79" s="12">
        <v>71</v>
      </c>
      <c r="H79" s="13">
        <v>0</v>
      </c>
      <c r="I79" s="13">
        <v>0</v>
      </c>
    </row>
    <row r="80" spans="1:9" ht="12.75" customHeight="1" x14ac:dyDescent="0.25">
      <c r="A80" s="206" t="s">
        <v>68</v>
      </c>
      <c r="B80" s="206"/>
      <c r="C80" s="206"/>
      <c r="D80" s="206"/>
      <c r="E80" s="206"/>
      <c r="F80" s="206"/>
      <c r="G80" s="12">
        <v>72</v>
      </c>
      <c r="H80" s="13">
        <v>0</v>
      </c>
      <c r="I80" s="13">
        <v>0</v>
      </c>
    </row>
    <row r="81" spans="1:9" ht="12.75" customHeight="1" x14ac:dyDescent="0.25">
      <c r="A81" s="206" t="s">
        <v>69</v>
      </c>
      <c r="B81" s="206"/>
      <c r="C81" s="206"/>
      <c r="D81" s="206"/>
      <c r="E81" s="206"/>
      <c r="F81" s="206"/>
      <c r="G81" s="12">
        <v>73</v>
      </c>
      <c r="H81" s="13">
        <v>0</v>
      </c>
      <c r="I81" s="13">
        <v>0</v>
      </c>
    </row>
    <row r="82" spans="1:9" ht="12.75" customHeight="1" x14ac:dyDescent="0.25">
      <c r="A82" s="206" t="s">
        <v>70</v>
      </c>
      <c r="B82" s="206"/>
      <c r="C82" s="206"/>
      <c r="D82" s="206"/>
      <c r="E82" s="206"/>
      <c r="F82" s="206"/>
      <c r="G82" s="12">
        <v>74</v>
      </c>
      <c r="H82" s="13">
        <v>0</v>
      </c>
      <c r="I82" s="13">
        <v>0</v>
      </c>
    </row>
    <row r="83" spans="1:9" ht="12.75" customHeight="1" x14ac:dyDescent="0.25">
      <c r="A83" s="206" t="s">
        <v>71</v>
      </c>
      <c r="B83" s="206"/>
      <c r="C83" s="206"/>
      <c r="D83" s="206"/>
      <c r="E83" s="206"/>
      <c r="F83" s="206"/>
      <c r="G83" s="12">
        <v>75</v>
      </c>
      <c r="H83" s="13">
        <v>0</v>
      </c>
      <c r="I83" s="13">
        <v>0</v>
      </c>
    </row>
    <row r="84" spans="1:9" ht="12.75" customHeight="1" x14ac:dyDescent="0.25">
      <c r="A84" s="209" t="s">
        <v>72</v>
      </c>
      <c r="B84" s="209"/>
      <c r="C84" s="209"/>
      <c r="D84" s="209"/>
      <c r="E84" s="209"/>
      <c r="F84" s="209"/>
      <c r="G84" s="12">
        <v>76</v>
      </c>
      <c r="H84" s="13">
        <v>0</v>
      </c>
      <c r="I84" s="13">
        <v>0</v>
      </c>
    </row>
    <row r="85" spans="1:9" ht="12.75" customHeight="1" x14ac:dyDescent="0.25">
      <c r="A85" s="209" t="s">
        <v>446</v>
      </c>
      <c r="B85" s="209"/>
      <c r="C85" s="209"/>
      <c r="D85" s="209"/>
      <c r="E85" s="209"/>
      <c r="F85" s="209"/>
      <c r="G85" s="14">
        <v>77</v>
      </c>
      <c r="H85" s="76">
        <f>H86+H87+H88+H89+H90</f>
        <v>0</v>
      </c>
      <c r="I85" s="76">
        <f>I86+I87+I88+I89+I90</f>
        <v>0</v>
      </c>
    </row>
    <row r="86" spans="1:9" ht="24.75" customHeight="1" x14ac:dyDescent="0.25">
      <c r="A86" s="206" t="s">
        <v>445</v>
      </c>
      <c r="B86" s="206"/>
      <c r="C86" s="206"/>
      <c r="D86" s="206"/>
      <c r="E86" s="206"/>
      <c r="F86" s="206"/>
      <c r="G86" s="79">
        <v>78</v>
      </c>
      <c r="H86" s="13">
        <v>0</v>
      </c>
      <c r="I86" s="13">
        <v>0</v>
      </c>
    </row>
    <row r="87" spans="1:9" ht="12.75" customHeight="1" x14ac:dyDescent="0.25">
      <c r="A87" s="206" t="s">
        <v>73</v>
      </c>
      <c r="B87" s="206"/>
      <c r="C87" s="206"/>
      <c r="D87" s="206"/>
      <c r="E87" s="206"/>
      <c r="F87" s="206"/>
      <c r="G87" s="12">
        <v>79</v>
      </c>
      <c r="H87" s="13">
        <v>0</v>
      </c>
      <c r="I87" s="13">
        <v>0</v>
      </c>
    </row>
    <row r="88" spans="1:9" ht="12.75" customHeight="1" x14ac:dyDescent="0.25">
      <c r="A88" s="226" t="s">
        <v>74</v>
      </c>
      <c r="B88" s="226"/>
      <c r="C88" s="226"/>
      <c r="D88" s="226"/>
      <c r="E88" s="226"/>
      <c r="F88" s="226"/>
      <c r="G88" s="12">
        <v>80</v>
      </c>
      <c r="H88" s="13">
        <v>0</v>
      </c>
      <c r="I88" s="13">
        <v>0</v>
      </c>
    </row>
    <row r="89" spans="1:9" ht="12.75" customHeight="1" x14ac:dyDescent="0.25">
      <c r="A89" s="206" t="s">
        <v>348</v>
      </c>
      <c r="B89" s="206"/>
      <c r="C89" s="206"/>
      <c r="D89" s="206"/>
      <c r="E89" s="206"/>
      <c r="F89" s="206"/>
      <c r="G89" s="12">
        <v>81</v>
      </c>
      <c r="H89" s="13">
        <v>0</v>
      </c>
      <c r="I89" s="13">
        <v>0</v>
      </c>
    </row>
    <row r="90" spans="1:9" ht="12.75" customHeight="1" x14ac:dyDescent="0.25">
      <c r="A90" s="227" t="s">
        <v>349</v>
      </c>
      <c r="B90" s="227"/>
      <c r="C90" s="227"/>
      <c r="D90" s="227"/>
      <c r="E90" s="227"/>
      <c r="F90" s="227"/>
      <c r="G90" s="6">
        <v>82</v>
      </c>
      <c r="H90" s="13">
        <v>0</v>
      </c>
      <c r="I90" s="13">
        <v>0</v>
      </c>
    </row>
    <row r="91" spans="1:9" ht="12.75" customHeight="1" x14ac:dyDescent="0.25">
      <c r="A91" s="210" t="s">
        <v>351</v>
      </c>
      <c r="B91" s="210"/>
      <c r="C91" s="210"/>
      <c r="D91" s="210"/>
      <c r="E91" s="210"/>
      <c r="F91" s="210"/>
      <c r="G91" s="14">
        <v>83</v>
      </c>
      <c r="H91" s="76">
        <f>H92-H93</f>
        <v>17534273</v>
      </c>
      <c r="I91" s="76">
        <f>I92-I93</f>
        <v>20938995</v>
      </c>
    </row>
    <row r="92" spans="1:9" ht="12.75" customHeight="1" x14ac:dyDescent="0.25">
      <c r="A92" s="206" t="s">
        <v>75</v>
      </c>
      <c r="B92" s="206"/>
      <c r="C92" s="206"/>
      <c r="D92" s="206"/>
      <c r="E92" s="206"/>
      <c r="F92" s="206"/>
      <c r="G92" s="12">
        <v>84</v>
      </c>
      <c r="H92" s="13">
        <v>17534273</v>
      </c>
      <c r="I92" s="13">
        <v>20938995</v>
      </c>
    </row>
    <row r="93" spans="1:9" ht="12.75" customHeight="1" x14ac:dyDescent="0.25">
      <c r="A93" s="206" t="s">
        <v>76</v>
      </c>
      <c r="B93" s="206"/>
      <c r="C93" s="206"/>
      <c r="D93" s="206"/>
      <c r="E93" s="206"/>
      <c r="F93" s="206"/>
      <c r="G93" s="12">
        <v>85</v>
      </c>
      <c r="H93" s="13">
        <v>0</v>
      </c>
      <c r="I93" s="13">
        <v>0</v>
      </c>
    </row>
    <row r="94" spans="1:9" ht="12.75" customHeight="1" x14ac:dyDescent="0.25">
      <c r="A94" s="210" t="s">
        <v>352</v>
      </c>
      <c r="B94" s="210"/>
      <c r="C94" s="210"/>
      <c r="D94" s="210"/>
      <c r="E94" s="210"/>
      <c r="F94" s="210"/>
      <c r="G94" s="14">
        <v>86</v>
      </c>
      <c r="H94" s="76">
        <f>H95-H96</f>
        <v>4770684</v>
      </c>
      <c r="I94" s="76">
        <f>I95-I96</f>
        <v>1438524</v>
      </c>
    </row>
    <row r="95" spans="1:9" ht="12.75" customHeight="1" x14ac:dyDescent="0.25">
      <c r="A95" s="206" t="s">
        <v>77</v>
      </c>
      <c r="B95" s="206"/>
      <c r="C95" s="206"/>
      <c r="D95" s="206"/>
      <c r="E95" s="206"/>
      <c r="F95" s="206"/>
      <c r="G95" s="12">
        <v>87</v>
      </c>
      <c r="H95" s="13">
        <v>4770684</v>
      </c>
      <c r="I95" s="13">
        <v>1438524</v>
      </c>
    </row>
    <row r="96" spans="1:9" ht="12.75" customHeight="1" x14ac:dyDescent="0.25">
      <c r="A96" s="206" t="s">
        <v>78</v>
      </c>
      <c r="B96" s="206"/>
      <c r="C96" s="206"/>
      <c r="D96" s="206"/>
      <c r="E96" s="206"/>
      <c r="F96" s="206"/>
      <c r="G96" s="12">
        <v>88</v>
      </c>
      <c r="H96" s="13">
        <v>0</v>
      </c>
      <c r="I96" s="13">
        <v>0</v>
      </c>
    </row>
    <row r="97" spans="1:9" ht="12.75" customHeight="1" x14ac:dyDescent="0.25">
      <c r="A97" s="209" t="s">
        <v>79</v>
      </c>
      <c r="B97" s="209"/>
      <c r="C97" s="209"/>
      <c r="D97" s="209"/>
      <c r="E97" s="209"/>
      <c r="F97" s="209"/>
      <c r="G97" s="12">
        <v>89</v>
      </c>
      <c r="H97" s="13">
        <v>0</v>
      </c>
      <c r="I97" s="13">
        <v>0</v>
      </c>
    </row>
    <row r="98" spans="1:9" ht="12.75" customHeight="1" x14ac:dyDescent="0.25">
      <c r="A98" s="208" t="s">
        <v>353</v>
      </c>
      <c r="B98" s="208"/>
      <c r="C98" s="208"/>
      <c r="D98" s="208"/>
      <c r="E98" s="208"/>
      <c r="F98" s="208"/>
      <c r="G98" s="14">
        <v>90</v>
      </c>
      <c r="H98" s="76">
        <f>SUM(H99:H104)</f>
        <v>338429</v>
      </c>
      <c r="I98" s="76">
        <f>SUM(I99:I104)</f>
        <v>211206</v>
      </c>
    </row>
    <row r="99" spans="1:9" ht="12.75" customHeight="1" x14ac:dyDescent="0.25">
      <c r="A99" s="206" t="s">
        <v>80</v>
      </c>
      <c r="B99" s="206"/>
      <c r="C99" s="206"/>
      <c r="D99" s="206"/>
      <c r="E99" s="206"/>
      <c r="F99" s="206"/>
      <c r="G99" s="12">
        <v>91</v>
      </c>
      <c r="H99" s="13">
        <v>338429</v>
      </c>
      <c r="I99" s="13">
        <v>211206</v>
      </c>
    </row>
    <row r="100" spans="1:9" ht="12.75" customHeight="1" x14ac:dyDescent="0.25">
      <c r="A100" s="206" t="s">
        <v>81</v>
      </c>
      <c r="B100" s="206"/>
      <c r="C100" s="206"/>
      <c r="D100" s="206"/>
      <c r="E100" s="206"/>
      <c r="F100" s="206"/>
      <c r="G100" s="12">
        <v>92</v>
      </c>
      <c r="H100" s="13">
        <v>0</v>
      </c>
      <c r="I100" s="13">
        <v>0</v>
      </c>
    </row>
    <row r="101" spans="1:9" ht="12.75" customHeight="1" x14ac:dyDescent="0.25">
      <c r="A101" s="206" t="s">
        <v>82</v>
      </c>
      <c r="B101" s="206"/>
      <c r="C101" s="206"/>
      <c r="D101" s="206"/>
      <c r="E101" s="206"/>
      <c r="F101" s="206"/>
      <c r="G101" s="12">
        <v>93</v>
      </c>
      <c r="H101" s="13">
        <v>0</v>
      </c>
      <c r="I101" s="13">
        <v>0</v>
      </c>
    </row>
    <row r="102" spans="1:9" ht="12.75" customHeight="1" x14ac:dyDescent="0.25">
      <c r="A102" s="206" t="s">
        <v>83</v>
      </c>
      <c r="B102" s="206"/>
      <c r="C102" s="206"/>
      <c r="D102" s="206"/>
      <c r="E102" s="206"/>
      <c r="F102" s="206"/>
      <c r="G102" s="12">
        <v>94</v>
      </c>
      <c r="H102" s="13">
        <v>0</v>
      </c>
      <c r="I102" s="13">
        <v>0</v>
      </c>
    </row>
    <row r="103" spans="1:9" ht="12.75" customHeight="1" x14ac:dyDescent="0.25">
      <c r="A103" s="206" t="s">
        <v>84</v>
      </c>
      <c r="B103" s="206"/>
      <c r="C103" s="206"/>
      <c r="D103" s="206"/>
      <c r="E103" s="206"/>
      <c r="F103" s="206"/>
      <c r="G103" s="12">
        <v>95</v>
      </c>
      <c r="H103" s="13">
        <v>0</v>
      </c>
      <c r="I103" s="13">
        <v>0</v>
      </c>
    </row>
    <row r="104" spans="1:9" ht="12.75" customHeight="1" x14ac:dyDescent="0.25">
      <c r="A104" s="206" t="s">
        <v>85</v>
      </c>
      <c r="B104" s="206"/>
      <c r="C104" s="206"/>
      <c r="D104" s="206"/>
      <c r="E104" s="206"/>
      <c r="F104" s="206"/>
      <c r="G104" s="12">
        <v>96</v>
      </c>
      <c r="H104" s="13">
        <v>0</v>
      </c>
      <c r="I104" s="13">
        <v>0</v>
      </c>
    </row>
    <row r="105" spans="1:9" ht="12.75" customHeight="1" x14ac:dyDescent="0.25">
      <c r="A105" s="208" t="s">
        <v>354</v>
      </c>
      <c r="B105" s="208"/>
      <c r="C105" s="208"/>
      <c r="D105" s="208"/>
      <c r="E105" s="208"/>
      <c r="F105" s="208"/>
      <c r="G105" s="14">
        <v>97</v>
      </c>
      <c r="H105" s="76">
        <f>SUM(H106:H116)</f>
        <v>40805460</v>
      </c>
      <c r="I105" s="76">
        <f>SUM(I106:I116)</f>
        <v>38389807</v>
      </c>
    </row>
    <row r="106" spans="1:9" ht="12.75" customHeight="1" x14ac:dyDescent="0.25">
      <c r="A106" s="206" t="s">
        <v>86</v>
      </c>
      <c r="B106" s="206"/>
      <c r="C106" s="206"/>
      <c r="D106" s="206"/>
      <c r="E106" s="206"/>
      <c r="F106" s="206"/>
      <c r="G106" s="12">
        <v>98</v>
      </c>
      <c r="H106" s="13">
        <v>0</v>
      </c>
      <c r="I106" s="13">
        <v>0</v>
      </c>
    </row>
    <row r="107" spans="1:9" ht="12.75" customHeight="1" x14ac:dyDescent="0.25">
      <c r="A107" s="206" t="s">
        <v>87</v>
      </c>
      <c r="B107" s="206"/>
      <c r="C107" s="206"/>
      <c r="D107" s="206"/>
      <c r="E107" s="206"/>
      <c r="F107" s="206"/>
      <c r="G107" s="12">
        <v>99</v>
      </c>
      <c r="H107" s="13">
        <v>639185</v>
      </c>
      <c r="I107" s="13">
        <v>207868</v>
      </c>
    </row>
    <row r="108" spans="1:9" ht="12.75" customHeight="1" x14ac:dyDescent="0.25">
      <c r="A108" s="206" t="s">
        <v>88</v>
      </c>
      <c r="B108" s="206"/>
      <c r="C108" s="206"/>
      <c r="D108" s="206"/>
      <c r="E108" s="206"/>
      <c r="F108" s="206"/>
      <c r="G108" s="12">
        <v>100</v>
      </c>
      <c r="H108" s="13">
        <v>0</v>
      </c>
      <c r="I108" s="13">
        <v>0</v>
      </c>
    </row>
    <row r="109" spans="1:9" ht="22.15" customHeight="1" x14ac:dyDescent="0.25">
      <c r="A109" s="206" t="s">
        <v>89</v>
      </c>
      <c r="B109" s="206"/>
      <c r="C109" s="206"/>
      <c r="D109" s="206"/>
      <c r="E109" s="206"/>
      <c r="F109" s="206"/>
      <c r="G109" s="12">
        <v>101</v>
      </c>
      <c r="H109" s="13">
        <v>0</v>
      </c>
      <c r="I109" s="13">
        <v>0</v>
      </c>
    </row>
    <row r="110" spans="1:9" ht="12.75" customHeight="1" x14ac:dyDescent="0.25">
      <c r="A110" s="206" t="s">
        <v>90</v>
      </c>
      <c r="B110" s="206"/>
      <c r="C110" s="206"/>
      <c r="D110" s="206"/>
      <c r="E110" s="206"/>
      <c r="F110" s="206"/>
      <c r="G110" s="12">
        <v>102</v>
      </c>
      <c r="H110" s="13">
        <v>7790807</v>
      </c>
      <c r="I110" s="13">
        <v>7790807</v>
      </c>
    </row>
    <row r="111" spans="1:9" ht="12.75" customHeight="1" x14ac:dyDescent="0.25">
      <c r="A111" s="206" t="s">
        <v>91</v>
      </c>
      <c r="B111" s="206"/>
      <c r="C111" s="206"/>
      <c r="D111" s="206"/>
      <c r="E111" s="206"/>
      <c r="F111" s="206"/>
      <c r="G111" s="12">
        <v>103</v>
      </c>
      <c r="H111" s="13">
        <v>19129784</v>
      </c>
      <c r="I111" s="13">
        <v>18253984</v>
      </c>
    </row>
    <row r="112" spans="1:9" ht="12.75" customHeight="1" x14ac:dyDescent="0.25">
      <c r="A112" s="206" t="s">
        <v>92</v>
      </c>
      <c r="B112" s="206"/>
      <c r="C112" s="206"/>
      <c r="D112" s="206"/>
      <c r="E112" s="206"/>
      <c r="F112" s="206"/>
      <c r="G112" s="12">
        <v>104</v>
      </c>
      <c r="H112" s="13">
        <v>0</v>
      </c>
      <c r="I112" s="13">
        <v>0</v>
      </c>
    </row>
    <row r="113" spans="1:9" ht="12.75" customHeight="1" x14ac:dyDescent="0.25">
      <c r="A113" s="206" t="s">
        <v>93</v>
      </c>
      <c r="B113" s="206"/>
      <c r="C113" s="206"/>
      <c r="D113" s="206"/>
      <c r="E113" s="206"/>
      <c r="F113" s="206"/>
      <c r="G113" s="12">
        <v>105</v>
      </c>
      <c r="H113" s="13">
        <v>0</v>
      </c>
      <c r="I113" s="13">
        <v>0</v>
      </c>
    </row>
    <row r="114" spans="1:9" ht="12.75" customHeight="1" x14ac:dyDescent="0.25">
      <c r="A114" s="206" t="s">
        <v>94</v>
      </c>
      <c r="B114" s="206"/>
      <c r="C114" s="206"/>
      <c r="D114" s="206"/>
      <c r="E114" s="206"/>
      <c r="F114" s="206"/>
      <c r="G114" s="12">
        <v>106</v>
      </c>
      <c r="H114" s="13">
        <v>13186301</v>
      </c>
      <c r="I114" s="13">
        <v>12077765</v>
      </c>
    </row>
    <row r="115" spans="1:9" ht="12.75" customHeight="1" x14ac:dyDescent="0.25">
      <c r="A115" s="206" t="s">
        <v>95</v>
      </c>
      <c r="B115" s="206"/>
      <c r="C115" s="206"/>
      <c r="D115" s="206"/>
      <c r="E115" s="206"/>
      <c r="F115" s="206"/>
      <c r="G115" s="12">
        <v>107</v>
      </c>
      <c r="H115" s="13">
        <v>59383</v>
      </c>
      <c r="I115" s="13">
        <v>59383</v>
      </c>
    </row>
    <row r="116" spans="1:9" ht="12.75" customHeight="1" x14ac:dyDescent="0.25">
      <c r="A116" s="206" t="s">
        <v>96</v>
      </c>
      <c r="B116" s="206"/>
      <c r="C116" s="206"/>
      <c r="D116" s="206"/>
      <c r="E116" s="206"/>
      <c r="F116" s="206"/>
      <c r="G116" s="12">
        <v>108</v>
      </c>
      <c r="H116" s="13">
        <v>0</v>
      </c>
      <c r="I116" s="13">
        <v>0</v>
      </c>
    </row>
    <row r="117" spans="1:9" ht="12.75" customHeight="1" x14ac:dyDescent="0.25">
      <c r="A117" s="208" t="s">
        <v>355</v>
      </c>
      <c r="B117" s="208"/>
      <c r="C117" s="208"/>
      <c r="D117" s="208"/>
      <c r="E117" s="208"/>
      <c r="F117" s="208"/>
      <c r="G117" s="14">
        <v>109</v>
      </c>
      <c r="H117" s="76">
        <f>SUM(H118:H131)</f>
        <v>5612390</v>
      </c>
      <c r="I117" s="76">
        <f>SUM(I118:I131)</f>
        <v>5876604</v>
      </c>
    </row>
    <row r="118" spans="1:9" ht="12.75" customHeight="1" x14ac:dyDescent="0.25">
      <c r="A118" s="206" t="s">
        <v>86</v>
      </c>
      <c r="B118" s="206"/>
      <c r="C118" s="206"/>
      <c r="D118" s="206"/>
      <c r="E118" s="206"/>
      <c r="F118" s="206"/>
      <c r="G118" s="12">
        <v>110</v>
      </c>
      <c r="H118" s="13">
        <v>1175</v>
      </c>
      <c r="I118" s="13">
        <v>3024</v>
      </c>
    </row>
    <row r="119" spans="1:9" ht="12.75" customHeight="1" x14ac:dyDescent="0.25">
      <c r="A119" s="206" t="s">
        <v>87</v>
      </c>
      <c r="B119" s="206"/>
      <c r="C119" s="206"/>
      <c r="D119" s="206"/>
      <c r="E119" s="206"/>
      <c r="F119" s="206"/>
      <c r="G119" s="12">
        <v>111</v>
      </c>
      <c r="H119" s="13">
        <v>43193</v>
      </c>
      <c r="I119" s="13">
        <v>25418</v>
      </c>
    </row>
    <row r="120" spans="1:9" ht="12.75" customHeight="1" x14ac:dyDescent="0.25">
      <c r="A120" s="206" t="s">
        <v>88</v>
      </c>
      <c r="B120" s="206"/>
      <c r="C120" s="206"/>
      <c r="D120" s="206"/>
      <c r="E120" s="206"/>
      <c r="F120" s="206"/>
      <c r="G120" s="12">
        <v>112</v>
      </c>
      <c r="H120" s="13">
        <v>0</v>
      </c>
      <c r="I120" s="13">
        <v>0</v>
      </c>
    </row>
    <row r="121" spans="1:9" ht="25.9" customHeight="1" x14ac:dyDescent="0.25">
      <c r="A121" s="206" t="s">
        <v>89</v>
      </c>
      <c r="B121" s="206"/>
      <c r="C121" s="206"/>
      <c r="D121" s="206"/>
      <c r="E121" s="206"/>
      <c r="F121" s="206"/>
      <c r="G121" s="12">
        <v>113</v>
      </c>
      <c r="H121" s="13">
        <v>0</v>
      </c>
      <c r="I121" s="13">
        <v>0</v>
      </c>
    </row>
    <row r="122" spans="1:9" ht="12.75" customHeight="1" x14ac:dyDescent="0.25">
      <c r="A122" s="206" t="s">
        <v>90</v>
      </c>
      <c r="B122" s="206"/>
      <c r="C122" s="206"/>
      <c r="D122" s="206"/>
      <c r="E122" s="206"/>
      <c r="F122" s="206"/>
      <c r="G122" s="12">
        <v>114</v>
      </c>
      <c r="H122" s="13">
        <v>0</v>
      </c>
      <c r="I122" s="13">
        <v>0</v>
      </c>
    </row>
    <row r="123" spans="1:9" ht="12.75" customHeight="1" x14ac:dyDescent="0.25">
      <c r="A123" s="206" t="s">
        <v>91</v>
      </c>
      <c r="B123" s="206"/>
      <c r="C123" s="206"/>
      <c r="D123" s="206"/>
      <c r="E123" s="206"/>
      <c r="F123" s="206"/>
      <c r="G123" s="12">
        <v>115</v>
      </c>
      <c r="H123" s="13">
        <v>1714083</v>
      </c>
      <c r="I123" s="13">
        <v>2229220</v>
      </c>
    </row>
    <row r="124" spans="1:9" ht="12.75" customHeight="1" x14ac:dyDescent="0.25">
      <c r="A124" s="206" t="s">
        <v>92</v>
      </c>
      <c r="B124" s="206"/>
      <c r="C124" s="206"/>
      <c r="D124" s="206"/>
      <c r="E124" s="206"/>
      <c r="F124" s="206"/>
      <c r="G124" s="12">
        <v>116</v>
      </c>
      <c r="H124" s="13">
        <v>6090</v>
      </c>
      <c r="I124" s="13">
        <v>0</v>
      </c>
    </row>
    <row r="125" spans="1:9" ht="12.75" customHeight="1" x14ac:dyDescent="0.25">
      <c r="A125" s="206" t="s">
        <v>93</v>
      </c>
      <c r="B125" s="206"/>
      <c r="C125" s="206"/>
      <c r="D125" s="206"/>
      <c r="E125" s="206"/>
      <c r="F125" s="206"/>
      <c r="G125" s="12">
        <v>117</v>
      </c>
      <c r="H125" s="13">
        <v>118039</v>
      </c>
      <c r="I125" s="13">
        <v>97740</v>
      </c>
    </row>
    <row r="126" spans="1:9" x14ac:dyDescent="0.25">
      <c r="A126" s="206" t="s">
        <v>94</v>
      </c>
      <c r="B126" s="206"/>
      <c r="C126" s="206"/>
      <c r="D126" s="206"/>
      <c r="E126" s="206"/>
      <c r="F126" s="206"/>
      <c r="G126" s="12">
        <v>118</v>
      </c>
      <c r="H126" s="13">
        <v>3106571</v>
      </c>
      <c r="I126" s="13">
        <v>3183283</v>
      </c>
    </row>
    <row r="127" spans="1:9" x14ac:dyDescent="0.25">
      <c r="A127" s="206" t="s">
        <v>97</v>
      </c>
      <c r="B127" s="206"/>
      <c r="C127" s="206"/>
      <c r="D127" s="206"/>
      <c r="E127" s="206"/>
      <c r="F127" s="206"/>
      <c r="G127" s="12">
        <v>119</v>
      </c>
      <c r="H127" s="13">
        <v>67001</v>
      </c>
      <c r="I127" s="13">
        <v>46847</v>
      </c>
    </row>
    <row r="128" spans="1:9" x14ac:dyDescent="0.25">
      <c r="A128" s="206" t="s">
        <v>98</v>
      </c>
      <c r="B128" s="206"/>
      <c r="C128" s="206"/>
      <c r="D128" s="206"/>
      <c r="E128" s="206"/>
      <c r="F128" s="206"/>
      <c r="G128" s="12">
        <v>120</v>
      </c>
      <c r="H128" s="13">
        <v>555442</v>
      </c>
      <c r="I128" s="13">
        <v>290276</v>
      </c>
    </row>
    <row r="129" spans="1:9" x14ac:dyDescent="0.25">
      <c r="A129" s="206" t="s">
        <v>99</v>
      </c>
      <c r="B129" s="206"/>
      <c r="C129" s="206"/>
      <c r="D129" s="206"/>
      <c r="E129" s="206"/>
      <c r="F129" s="206"/>
      <c r="G129" s="12">
        <v>121</v>
      </c>
      <c r="H129" s="13">
        <v>0</v>
      </c>
      <c r="I129" s="13">
        <v>0</v>
      </c>
    </row>
    <row r="130" spans="1:9" x14ac:dyDescent="0.25">
      <c r="A130" s="206" t="s">
        <v>100</v>
      </c>
      <c r="B130" s="206"/>
      <c r="C130" s="206"/>
      <c r="D130" s="206"/>
      <c r="E130" s="206"/>
      <c r="F130" s="206"/>
      <c r="G130" s="12">
        <v>122</v>
      </c>
      <c r="H130" s="13">
        <v>0</v>
      </c>
      <c r="I130" s="13">
        <v>0</v>
      </c>
    </row>
    <row r="131" spans="1:9" x14ac:dyDescent="0.25">
      <c r="A131" s="206" t="s">
        <v>101</v>
      </c>
      <c r="B131" s="206"/>
      <c r="C131" s="206"/>
      <c r="D131" s="206"/>
      <c r="E131" s="206"/>
      <c r="F131" s="206"/>
      <c r="G131" s="12">
        <v>123</v>
      </c>
      <c r="H131" s="13">
        <v>796</v>
      </c>
      <c r="I131" s="13">
        <v>796</v>
      </c>
    </row>
    <row r="132" spans="1:9" ht="22.15" customHeight="1" x14ac:dyDescent="0.25">
      <c r="A132" s="207" t="s">
        <v>102</v>
      </c>
      <c r="B132" s="207"/>
      <c r="C132" s="207"/>
      <c r="D132" s="207"/>
      <c r="E132" s="207"/>
      <c r="F132" s="207"/>
      <c r="G132" s="12">
        <v>124</v>
      </c>
      <c r="H132" s="13">
        <v>159502</v>
      </c>
      <c r="I132" s="13">
        <v>148975</v>
      </c>
    </row>
    <row r="133" spans="1:9" ht="12.75" customHeight="1" x14ac:dyDescent="0.25">
      <c r="A133" s="208" t="s">
        <v>356</v>
      </c>
      <c r="B133" s="208"/>
      <c r="C133" s="208"/>
      <c r="D133" s="208"/>
      <c r="E133" s="208"/>
      <c r="F133" s="208"/>
      <c r="G133" s="14">
        <v>125</v>
      </c>
      <c r="H133" s="76">
        <f>H75+H98+H105+H117+H132</f>
        <v>102535534</v>
      </c>
      <c r="I133" s="76">
        <f>I75+I98+I105+I117+I132</f>
        <v>100318907</v>
      </c>
    </row>
    <row r="134" spans="1:9" x14ac:dyDescent="0.25">
      <c r="A134" s="207" t="s">
        <v>103</v>
      </c>
      <c r="B134" s="207"/>
      <c r="C134" s="207"/>
      <c r="D134" s="207"/>
      <c r="E134" s="207"/>
      <c r="F134" s="207"/>
      <c r="G134" s="12">
        <v>126</v>
      </c>
      <c r="H134" s="13">
        <v>3105393</v>
      </c>
      <c r="I134" s="13">
        <v>4176454</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69" fitToHeight="2"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2"/>
  <sheetViews>
    <sheetView view="pageBreakPreview" zoomScale="110" zoomScaleNormal="100" zoomScaleSheetLayoutView="110" workbookViewId="0">
      <selection activeCell="I41" sqref="I41"/>
    </sheetView>
  </sheetViews>
  <sheetFormatPr defaultRowHeight="12.5" x14ac:dyDescent="0.25"/>
  <cols>
    <col min="1" max="7" width="9.1796875" style="2"/>
    <col min="8" max="9" width="17.81640625" style="15" customWidth="1"/>
    <col min="10" max="263" width="9.1796875" style="2"/>
    <col min="264" max="264" width="9.81640625" style="2" bestFit="1" customWidth="1"/>
    <col min="265" max="265" width="11.7265625" style="2" bestFit="1" customWidth="1"/>
    <col min="266" max="519" width="9.1796875" style="2"/>
    <col min="520" max="520" width="9.81640625" style="2" bestFit="1" customWidth="1"/>
    <col min="521" max="521" width="11.7265625" style="2" bestFit="1" customWidth="1"/>
    <col min="522" max="775" width="9.1796875" style="2"/>
    <col min="776" max="776" width="9.81640625" style="2" bestFit="1" customWidth="1"/>
    <col min="777" max="777" width="11.7265625" style="2" bestFit="1" customWidth="1"/>
    <col min="778" max="1031" width="9.1796875" style="2"/>
    <col min="1032" max="1032" width="9.81640625" style="2" bestFit="1" customWidth="1"/>
    <col min="1033" max="1033" width="11.7265625" style="2" bestFit="1" customWidth="1"/>
    <col min="1034" max="1287" width="9.1796875" style="2"/>
    <col min="1288" max="1288" width="9.81640625" style="2" bestFit="1" customWidth="1"/>
    <col min="1289" max="1289" width="11.7265625" style="2" bestFit="1" customWidth="1"/>
    <col min="1290" max="1543" width="9.1796875" style="2"/>
    <col min="1544" max="1544" width="9.81640625" style="2" bestFit="1" customWidth="1"/>
    <col min="1545" max="1545" width="11.7265625" style="2" bestFit="1" customWidth="1"/>
    <col min="1546" max="1799" width="9.1796875" style="2"/>
    <col min="1800" max="1800" width="9.81640625" style="2" bestFit="1" customWidth="1"/>
    <col min="1801" max="1801" width="11.7265625" style="2" bestFit="1" customWidth="1"/>
    <col min="1802" max="2055" width="9.1796875" style="2"/>
    <col min="2056" max="2056" width="9.81640625" style="2" bestFit="1" customWidth="1"/>
    <col min="2057" max="2057" width="11.7265625" style="2" bestFit="1" customWidth="1"/>
    <col min="2058" max="2311" width="9.1796875" style="2"/>
    <col min="2312" max="2312" width="9.81640625" style="2" bestFit="1" customWidth="1"/>
    <col min="2313" max="2313" width="11.7265625" style="2" bestFit="1" customWidth="1"/>
    <col min="2314" max="2567" width="9.1796875" style="2"/>
    <col min="2568" max="2568" width="9.81640625" style="2" bestFit="1" customWidth="1"/>
    <col min="2569" max="2569" width="11.7265625" style="2" bestFit="1" customWidth="1"/>
    <col min="2570" max="2823" width="9.1796875" style="2"/>
    <col min="2824" max="2824" width="9.81640625" style="2" bestFit="1" customWidth="1"/>
    <col min="2825" max="2825" width="11.7265625" style="2" bestFit="1" customWidth="1"/>
    <col min="2826" max="3079" width="9.1796875" style="2"/>
    <col min="3080" max="3080" width="9.81640625" style="2" bestFit="1" customWidth="1"/>
    <col min="3081" max="3081" width="11.7265625" style="2" bestFit="1" customWidth="1"/>
    <col min="3082" max="3335" width="9.1796875" style="2"/>
    <col min="3336" max="3336" width="9.81640625" style="2" bestFit="1" customWidth="1"/>
    <col min="3337" max="3337" width="11.7265625" style="2" bestFit="1" customWidth="1"/>
    <col min="3338" max="3591" width="9.1796875" style="2"/>
    <col min="3592" max="3592" width="9.81640625" style="2" bestFit="1" customWidth="1"/>
    <col min="3593" max="3593" width="11.7265625" style="2" bestFit="1" customWidth="1"/>
    <col min="3594" max="3847" width="9.1796875" style="2"/>
    <col min="3848" max="3848" width="9.81640625" style="2" bestFit="1" customWidth="1"/>
    <col min="3849" max="3849" width="11.7265625" style="2" bestFit="1" customWidth="1"/>
    <col min="3850" max="4103" width="9.1796875" style="2"/>
    <col min="4104" max="4104" width="9.81640625" style="2" bestFit="1" customWidth="1"/>
    <col min="4105" max="4105" width="11.7265625" style="2" bestFit="1" customWidth="1"/>
    <col min="4106" max="4359" width="9.1796875" style="2"/>
    <col min="4360" max="4360" width="9.81640625" style="2" bestFit="1" customWidth="1"/>
    <col min="4361" max="4361" width="11.7265625" style="2" bestFit="1" customWidth="1"/>
    <col min="4362" max="4615" width="9.1796875" style="2"/>
    <col min="4616" max="4616" width="9.81640625" style="2" bestFit="1" customWidth="1"/>
    <col min="4617" max="4617" width="11.7265625" style="2" bestFit="1" customWidth="1"/>
    <col min="4618" max="4871" width="9.1796875" style="2"/>
    <col min="4872" max="4872" width="9.81640625" style="2" bestFit="1" customWidth="1"/>
    <col min="4873" max="4873" width="11.7265625" style="2" bestFit="1" customWidth="1"/>
    <col min="4874" max="5127" width="9.1796875" style="2"/>
    <col min="5128" max="5128" width="9.81640625" style="2" bestFit="1" customWidth="1"/>
    <col min="5129" max="5129" width="11.7265625" style="2" bestFit="1" customWidth="1"/>
    <col min="5130" max="5383" width="9.1796875" style="2"/>
    <col min="5384" max="5384" width="9.81640625" style="2" bestFit="1" customWidth="1"/>
    <col min="5385" max="5385" width="11.7265625" style="2" bestFit="1" customWidth="1"/>
    <col min="5386" max="5639" width="9.1796875" style="2"/>
    <col min="5640" max="5640" width="9.81640625" style="2" bestFit="1" customWidth="1"/>
    <col min="5641" max="5641" width="11.7265625" style="2" bestFit="1" customWidth="1"/>
    <col min="5642" max="5895" width="9.1796875" style="2"/>
    <col min="5896" max="5896" width="9.81640625" style="2" bestFit="1" customWidth="1"/>
    <col min="5897" max="5897" width="11.7265625" style="2" bestFit="1" customWidth="1"/>
    <col min="5898" max="6151" width="9.1796875" style="2"/>
    <col min="6152" max="6152" width="9.81640625" style="2" bestFit="1" customWidth="1"/>
    <col min="6153" max="6153" width="11.7265625" style="2" bestFit="1" customWidth="1"/>
    <col min="6154" max="6407" width="9.1796875" style="2"/>
    <col min="6408" max="6408" width="9.81640625" style="2" bestFit="1" customWidth="1"/>
    <col min="6409" max="6409" width="11.7265625" style="2" bestFit="1" customWidth="1"/>
    <col min="6410" max="6663" width="9.1796875" style="2"/>
    <col min="6664" max="6664" width="9.81640625" style="2" bestFit="1" customWidth="1"/>
    <col min="6665" max="6665" width="11.7265625" style="2" bestFit="1" customWidth="1"/>
    <col min="6666" max="6919" width="9.1796875" style="2"/>
    <col min="6920" max="6920" width="9.81640625" style="2" bestFit="1" customWidth="1"/>
    <col min="6921" max="6921" width="11.7265625" style="2" bestFit="1" customWidth="1"/>
    <col min="6922" max="7175" width="9.1796875" style="2"/>
    <col min="7176" max="7176" width="9.81640625" style="2" bestFit="1" customWidth="1"/>
    <col min="7177" max="7177" width="11.7265625" style="2" bestFit="1" customWidth="1"/>
    <col min="7178" max="7431" width="9.1796875" style="2"/>
    <col min="7432" max="7432" width="9.81640625" style="2" bestFit="1" customWidth="1"/>
    <col min="7433" max="7433" width="11.7265625" style="2" bestFit="1" customWidth="1"/>
    <col min="7434" max="7687" width="9.1796875" style="2"/>
    <col min="7688" max="7688" width="9.81640625" style="2" bestFit="1" customWidth="1"/>
    <col min="7689" max="7689" width="11.7265625" style="2" bestFit="1" customWidth="1"/>
    <col min="7690" max="7943" width="9.1796875" style="2"/>
    <col min="7944" max="7944" width="9.81640625" style="2" bestFit="1" customWidth="1"/>
    <col min="7945" max="7945" width="11.7265625" style="2" bestFit="1" customWidth="1"/>
    <col min="7946" max="8199" width="9.1796875" style="2"/>
    <col min="8200" max="8200" width="9.81640625" style="2" bestFit="1" customWidth="1"/>
    <col min="8201" max="8201" width="11.7265625" style="2" bestFit="1" customWidth="1"/>
    <col min="8202" max="8455" width="9.1796875" style="2"/>
    <col min="8456" max="8456" width="9.81640625" style="2" bestFit="1" customWidth="1"/>
    <col min="8457" max="8457" width="11.7265625" style="2" bestFit="1" customWidth="1"/>
    <col min="8458" max="8711" width="9.1796875" style="2"/>
    <col min="8712" max="8712" width="9.81640625" style="2" bestFit="1" customWidth="1"/>
    <col min="8713" max="8713" width="11.7265625" style="2" bestFit="1" customWidth="1"/>
    <col min="8714" max="8967" width="9.1796875" style="2"/>
    <col min="8968" max="8968" width="9.81640625" style="2" bestFit="1" customWidth="1"/>
    <col min="8969" max="8969" width="11.7265625" style="2" bestFit="1" customWidth="1"/>
    <col min="8970" max="9223" width="9.1796875" style="2"/>
    <col min="9224" max="9224" width="9.81640625" style="2" bestFit="1" customWidth="1"/>
    <col min="9225" max="9225" width="11.7265625" style="2" bestFit="1" customWidth="1"/>
    <col min="9226" max="9479" width="9.1796875" style="2"/>
    <col min="9480" max="9480" width="9.81640625" style="2" bestFit="1" customWidth="1"/>
    <col min="9481" max="9481" width="11.7265625" style="2" bestFit="1" customWidth="1"/>
    <col min="9482" max="9735" width="9.1796875" style="2"/>
    <col min="9736" max="9736" width="9.81640625" style="2" bestFit="1" customWidth="1"/>
    <col min="9737" max="9737" width="11.7265625" style="2" bestFit="1" customWidth="1"/>
    <col min="9738" max="9991" width="9.1796875" style="2"/>
    <col min="9992" max="9992" width="9.81640625" style="2" bestFit="1" customWidth="1"/>
    <col min="9993" max="9993" width="11.7265625" style="2" bestFit="1" customWidth="1"/>
    <col min="9994" max="10247" width="9.1796875" style="2"/>
    <col min="10248" max="10248" width="9.81640625" style="2" bestFit="1" customWidth="1"/>
    <col min="10249" max="10249" width="11.7265625" style="2" bestFit="1" customWidth="1"/>
    <col min="10250" max="10503" width="9.1796875" style="2"/>
    <col min="10504" max="10504" width="9.81640625" style="2" bestFit="1" customWidth="1"/>
    <col min="10505" max="10505" width="11.7265625" style="2" bestFit="1" customWidth="1"/>
    <col min="10506" max="10759" width="9.1796875" style="2"/>
    <col min="10760" max="10760" width="9.81640625" style="2" bestFit="1" customWidth="1"/>
    <col min="10761" max="10761" width="11.7265625" style="2" bestFit="1" customWidth="1"/>
    <col min="10762" max="11015" width="9.1796875" style="2"/>
    <col min="11016" max="11016" width="9.81640625" style="2" bestFit="1" customWidth="1"/>
    <col min="11017" max="11017" width="11.7265625" style="2" bestFit="1" customWidth="1"/>
    <col min="11018" max="11271" width="9.1796875" style="2"/>
    <col min="11272" max="11272" width="9.81640625" style="2" bestFit="1" customWidth="1"/>
    <col min="11273" max="11273" width="11.7265625" style="2" bestFit="1" customWidth="1"/>
    <col min="11274" max="11527" width="9.1796875" style="2"/>
    <col min="11528" max="11528" width="9.81640625" style="2" bestFit="1" customWidth="1"/>
    <col min="11529" max="11529" width="11.7265625" style="2" bestFit="1" customWidth="1"/>
    <col min="11530" max="11783" width="9.1796875" style="2"/>
    <col min="11784" max="11784" width="9.81640625" style="2" bestFit="1" customWidth="1"/>
    <col min="11785" max="11785" width="11.7265625" style="2" bestFit="1" customWidth="1"/>
    <col min="11786" max="12039" width="9.1796875" style="2"/>
    <col min="12040" max="12040" width="9.81640625" style="2" bestFit="1" customWidth="1"/>
    <col min="12041" max="12041" width="11.7265625" style="2" bestFit="1" customWidth="1"/>
    <col min="12042" max="12295" width="9.1796875" style="2"/>
    <col min="12296" max="12296" width="9.81640625" style="2" bestFit="1" customWidth="1"/>
    <col min="12297" max="12297" width="11.7265625" style="2" bestFit="1" customWidth="1"/>
    <col min="12298" max="12551" width="9.1796875" style="2"/>
    <col min="12552" max="12552" width="9.81640625" style="2" bestFit="1" customWidth="1"/>
    <col min="12553" max="12553" width="11.7265625" style="2" bestFit="1" customWidth="1"/>
    <col min="12554" max="12807" width="9.1796875" style="2"/>
    <col min="12808" max="12808" width="9.81640625" style="2" bestFit="1" customWidth="1"/>
    <col min="12809" max="12809" width="11.7265625" style="2" bestFit="1" customWidth="1"/>
    <col min="12810" max="13063" width="9.1796875" style="2"/>
    <col min="13064" max="13064" width="9.81640625" style="2" bestFit="1" customWidth="1"/>
    <col min="13065" max="13065" width="11.7265625" style="2" bestFit="1" customWidth="1"/>
    <col min="13066" max="13319" width="9.1796875" style="2"/>
    <col min="13320" max="13320" width="9.81640625" style="2" bestFit="1" customWidth="1"/>
    <col min="13321" max="13321" width="11.7265625" style="2" bestFit="1" customWidth="1"/>
    <col min="13322" max="13575" width="9.1796875" style="2"/>
    <col min="13576" max="13576" width="9.81640625" style="2" bestFit="1" customWidth="1"/>
    <col min="13577" max="13577" width="11.7265625" style="2" bestFit="1" customWidth="1"/>
    <col min="13578" max="13831" width="9.1796875" style="2"/>
    <col min="13832" max="13832" width="9.81640625" style="2" bestFit="1" customWidth="1"/>
    <col min="13833" max="13833" width="11.7265625" style="2" bestFit="1" customWidth="1"/>
    <col min="13834" max="14087" width="9.1796875" style="2"/>
    <col min="14088" max="14088" width="9.81640625" style="2" bestFit="1" customWidth="1"/>
    <col min="14089" max="14089" width="11.7265625" style="2" bestFit="1" customWidth="1"/>
    <col min="14090" max="14343" width="9.1796875" style="2"/>
    <col min="14344" max="14344" width="9.81640625" style="2" bestFit="1" customWidth="1"/>
    <col min="14345" max="14345" width="11.7265625" style="2" bestFit="1" customWidth="1"/>
    <col min="14346" max="14599" width="9.1796875" style="2"/>
    <col min="14600" max="14600" width="9.81640625" style="2" bestFit="1" customWidth="1"/>
    <col min="14601" max="14601" width="11.7265625" style="2" bestFit="1" customWidth="1"/>
    <col min="14602" max="14855" width="9.1796875" style="2"/>
    <col min="14856" max="14856" width="9.81640625" style="2" bestFit="1" customWidth="1"/>
    <col min="14857" max="14857" width="11.7265625" style="2" bestFit="1" customWidth="1"/>
    <col min="14858" max="15111" width="9.1796875" style="2"/>
    <col min="15112" max="15112" width="9.81640625" style="2" bestFit="1" customWidth="1"/>
    <col min="15113" max="15113" width="11.7265625" style="2" bestFit="1" customWidth="1"/>
    <col min="15114" max="15367" width="9.1796875" style="2"/>
    <col min="15368" max="15368" width="9.81640625" style="2" bestFit="1" customWidth="1"/>
    <col min="15369" max="15369" width="11.7265625" style="2" bestFit="1" customWidth="1"/>
    <col min="15370" max="15623" width="9.1796875" style="2"/>
    <col min="15624" max="15624" width="9.81640625" style="2" bestFit="1" customWidth="1"/>
    <col min="15625" max="15625" width="11.7265625" style="2" bestFit="1" customWidth="1"/>
    <col min="15626" max="15879" width="9.1796875" style="2"/>
    <col min="15880" max="15880" width="9.81640625" style="2" bestFit="1" customWidth="1"/>
    <col min="15881" max="15881" width="11.7265625" style="2" bestFit="1" customWidth="1"/>
    <col min="15882" max="16135" width="9.1796875" style="2"/>
    <col min="16136" max="16136" width="9.81640625" style="2" bestFit="1" customWidth="1"/>
    <col min="16137" max="16137" width="11.7265625" style="2" bestFit="1" customWidth="1"/>
    <col min="16138" max="16384" width="9.1796875" style="2"/>
  </cols>
  <sheetData>
    <row r="1" spans="1:9" x14ac:dyDescent="0.25">
      <c r="A1" s="247" t="s">
        <v>105</v>
      </c>
      <c r="B1" s="214"/>
      <c r="C1" s="214"/>
      <c r="D1" s="214"/>
      <c r="E1" s="214"/>
      <c r="F1" s="214"/>
      <c r="G1" s="214"/>
      <c r="H1" s="214"/>
      <c r="I1" s="214"/>
    </row>
    <row r="2" spans="1:9" x14ac:dyDescent="0.25">
      <c r="A2" s="246" t="s">
        <v>611</v>
      </c>
      <c r="B2" s="216"/>
      <c r="C2" s="216"/>
      <c r="D2" s="216"/>
      <c r="E2" s="216"/>
      <c r="F2" s="216"/>
      <c r="G2" s="216"/>
      <c r="H2" s="216"/>
      <c r="I2" s="216"/>
    </row>
    <row r="3" spans="1:9" x14ac:dyDescent="0.25">
      <c r="A3" s="228" t="s">
        <v>447</v>
      </c>
      <c r="B3" s="229"/>
      <c r="C3" s="229"/>
      <c r="D3" s="229"/>
      <c r="E3" s="229"/>
      <c r="F3" s="229"/>
      <c r="G3" s="229"/>
      <c r="H3" s="229"/>
      <c r="I3" s="229"/>
    </row>
    <row r="4" spans="1:9" x14ac:dyDescent="0.25">
      <c r="A4" s="245" t="s">
        <v>448</v>
      </c>
      <c r="B4" s="219"/>
      <c r="C4" s="219"/>
      <c r="D4" s="219"/>
      <c r="E4" s="219"/>
      <c r="F4" s="219"/>
      <c r="G4" s="219"/>
      <c r="H4" s="219"/>
      <c r="I4" s="220"/>
    </row>
    <row r="5" spans="1:9" ht="22" x14ac:dyDescent="0.25">
      <c r="A5" s="243" t="s">
        <v>2</v>
      </c>
      <c r="B5" s="224"/>
      <c r="C5" s="224"/>
      <c r="D5" s="224"/>
      <c r="E5" s="224"/>
      <c r="F5" s="224"/>
      <c r="G5" s="16" t="s">
        <v>106</v>
      </c>
      <c r="H5" s="17" t="s">
        <v>296</v>
      </c>
      <c r="I5" s="17" t="s">
        <v>280</v>
      </c>
    </row>
    <row r="6" spans="1:9" x14ac:dyDescent="0.25">
      <c r="A6" s="244">
        <v>1</v>
      </c>
      <c r="B6" s="222"/>
      <c r="C6" s="222"/>
      <c r="D6" s="222"/>
      <c r="E6" s="222"/>
      <c r="F6" s="222"/>
      <c r="G6" s="78">
        <v>2</v>
      </c>
      <c r="H6" s="17">
        <v>3</v>
      </c>
      <c r="I6" s="17">
        <v>4</v>
      </c>
    </row>
    <row r="7" spans="1:9" ht="12.75" customHeight="1" x14ac:dyDescent="0.25">
      <c r="A7" s="208" t="s">
        <v>357</v>
      </c>
      <c r="B7" s="208"/>
      <c r="C7" s="208"/>
      <c r="D7" s="208"/>
      <c r="E7" s="208"/>
      <c r="F7" s="208"/>
      <c r="G7" s="14">
        <v>1</v>
      </c>
      <c r="H7" s="76">
        <f>SUM(H8:H12)</f>
        <v>3880397</v>
      </c>
      <c r="I7" s="76">
        <f>SUM(I8:I12)</f>
        <v>3886913</v>
      </c>
    </row>
    <row r="8" spans="1:9" ht="12.75" customHeight="1" x14ac:dyDescent="0.25">
      <c r="A8" s="206" t="s">
        <v>118</v>
      </c>
      <c r="B8" s="206"/>
      <c r="C8" s="206"/>
      <c r="D8" s="206"/>
      <c r="E8" s="206"/>
      <c r="F8" s="206"/>
      <c r="G8" s="12">
        <v>2</v>
      </c>
      <c r="H8" s="13">
        <v>0</v>
      </c>
      <c r="I8" s="13">
        <v>0</v>
      </c>
    </row>
    <row r="9" spans="1:9" ht="12.75" customHeight="1" x14ac:dyDescent="0.25">
      <c r="A9" s="206" t="s">
        <v>119</v>
      </c>
      <c r="B9" s="206"/>
      <c r="C9" s="206"/>
      <c r="D9" s="206"/>
      <c r="E9" s="206"/>
      <c r="F9" s="206"/>
      <c r="G9" s="12">
        <v>3</v>
      </c>
      <c r="H9" s="13">
        <v>820490</v>
      </c>
      <c r="I9" s="13">
        <v>915412</v>
      </c>
    </row>
    <row r="10" spans="1:9" ht="12.75" customHeight="1" x14ac:dyDescent="0.25">
      <c r="A10" s="206" t="s">
        <v>120</v>
      </c>
      <c r="B10" s="206"/>
      <c r="C10" s="206"/>
      <c r="D10" s="206"/>
      <c r="E10" s="206"/>
      <c r="F10" s="206"/>
      <c r="G10" s="12">
        <v>4</v>
      </c>
      <c r="H10" s="13">
        <v>0</v>
      </c>
      <c r="I10" s="13">
        <v>0</v>
      </c>
    </row>
    <row r="11" spans="1:9" ht="12.75" customHeight="1" x14ac:dyDescent="0.25">
      <c r="A11" s="206" t="s">
        <v>121</v>
      </c>
      <c r="B11" s="206"/>
      <c r="C11" s="206"/>
      <c r="D11" s="206"/>
      <c r="E11" s="206"/>
      <c r="F11" s="206"/>
      <c r="G11" s="12">
        <v>5</v>
      </c>
      <c r="H11" s="13">
        <v>2513</v>
      </c>
      <c r="I11" s="13">
        <v>2244</v>
      </c>
    </row>
    <row r="12" spans="1:9" ht="12.75" customHeight="1" x14ac:dyDescent="0.25">
      <c r="A12" s="206" t="s">
        <v>122</v>
      </c>
      <c r="B12" s="206"/>
      <c r="C12" s="206"/>
      <c r="D12" s="206"/>
      <c r="E12" s="206"/>
      <c r="F12" s="206"/>
      <c r="G12" s="12">
        <v>6</v>
      </c>
      <c r="H12" s="13">
        <v>3057394</v>
      </c>
      <c r="I12" s="13">
        <v>2969257</v>
      </c>
    </row>
    <row r="13" spans="1:9" ht="12.75" customHeight="1" x14ac:dyDescent="0.25">
      <c r="A13" s="208" t="s">
        <v>358</v>
      </c>
      <c r="B13" s="208"/>
      <c r="C13" s="208"/>
      <c r="D13" s="208"/>
      <c r="E13" s="208"/>
      <c r="F13" s="208"/>
      <c r="G13" s="14">
        <v>7</v>
      </c>
      <c r="H13" s="76">
        <f>H14+H15+H19+H23+H24+H25+H28+H35</f>
        <v>1283768</v>
      </c>
      <c r="I13" s="76">
        <f>I14+I15+I19+I23+I24+I25+I28+I35</f>
        <v>1356373</v>
      </c>
    </row>
    <row r="14" spans="1:9" ht="12.75" customHeight="1" x14ac:dyDescent="0.25">
      <c r="A14" s="206" t="s">
        <v>107</v>
      </c>
      <c r="B14" s="206"/>
      <c r="C14" s="206"/>
      <c r="D14" s="206"/>
      <c r="E14" s="206"/>
      <c r="F14" s="206"/>
      <c r="G14" s="12">
        <v>8</v>
      </c>
      <c r="H14" s="13">
        <v>0</v>
      </c>
      <c r="I14" s="13">
        <v>0</v>
      </c>
    </row>
    <row r="15" spans="1:9" ht="12.75" customHeight="1" x14ac:dyDescent="0.25">
      <c r="A15" s="231" t="s">
        <v>439</v>
      </c>
      <c r="B15" s="231"/>
      <c r="C15" s="231"/>
      <c r="D15" s="231"/>
      <c r="E15" s="231"/>
      <c r="F15" s="231"/>
      <c r="G15" s="14">
        <v>9</v>
      </c>
      <c r="H15" s="76">
        <f>SUM(H16:H18)</f>
        <v>642758</v>
      </c>
      <c r="I15" s="76">
        <f>SUM(I16:I18)</f>
        <v>787473</v>
      </c>
    </row>
    <row r="16" spans="1:9" ht="12.75" customHeight="1" x14ac:dyDescent="0.25">
      <c r="A16" s="241" t="s">
        <v>123</v>
      </c>
      <c r="B16" s="241"/>
      <c r="C16" s="241"/>
      <c r="D16" s="241"/>
      <c r="E16" s="241"/>
      <c r="F16" s="241"/>
      <c r="G16" s="12">
        <v>10</v>
      </c>
      <c r="H16" s="13">
        <v>32713</v>
      </c>
      <c r="I16" s="13">
        <v>34515</v>
      </c>
    </row>
    <row r="17" spans="1:9" ht="12.75" customHeight="1" x14ac:dyDescent="0.25">
      <c r="A17" s="241" t="s">
        <v>124</v>
      </c>
      <c r="B17" s="241"/>
      <c r="C17" s="241"/>
      <c r="D17" s="241"/>
      <c r="E17" s="241"/>
      <c r="F17" s="241"/>
      <c r="G17" s="12">
        <v>11</v>
      </c>
      <c r="H17" s="13">
        <v>0</v>
      </c>
      <c r="I17" s="13">
        <v>0</v>
      </c>
    </row>
    <row r="18" spans="1:9" ht="12.75" customHeight="1" x14ac:dyDescent="0.25">
      <c r="A18" s="241" t="s">
        <v>125</v>
      </c>
      <c r="B18" s="241"/>
      <c r="C18" s="241"/>
      <c r="D18" s="241"/>
      <c r="E18" s="241"/>
      <c r="F18" s="241"/>
      <c r="G18" s="12">
        <v>12</v>
      </c>
      <c r="H18" s="13">
        <v>610045</v>
      </c>
      <c r="I18" s="13">
        <v>752958</v>
      </c>
    </row>
    <row r="19" spans="1:9" ht="12.75" customHeight="1" x14ac:dyDescent="0.25">
      <c r="A19" s="231" t="s">
        <v>440</v>
      </c>
      <c r="B19" s="231"/>
      <c r="C19" s="231"/>
      <c r="D19" s="231"/>
      <c r="E19" s="231"/>
      <c r="F19" s="231"/>
      <c r="G19" s="14">
        <v>13</v>
      </c>
      <c r="H19" s="76">
        <f>SUM(H20:H22)</f>
        <v>605193</v>
      </c>
      <c r="I19" s="76">
        <f>SUM(I20:I22)</f>
        <v>528599</v>
      </c>
    </row>
    <row r="20" spans="1:9" ht="12.75" customHeight="1" x14ac:dyDescent="0.25">
      <c r="A20" s="241" t="s">
        <v>108</v>
      </c>
      <c r="B20" s="241"/>
      <c r="C20" s="241"/>
      <c r="D20" s="241"/>
      <c r="E20" s="241"/>
      <c r="F20" s="241"/>
      <c r="G20" s="12">
        <v>14</v>
      </c>
      <c r="H20" s="13">
        <v>387471</v>
      </c>
      <c r="I20" s="13">
        <v>332529</v>
      </c>
    </row>
    <row r="21" spans="1:9" ht="12.75" customHeight="1" x14ac:dyDescent="0.25">
      <c r="A21" s="241" t="s">
        <v>109</v>
      </c>
      <c r="B21" s="241"/>
      <c r="C21" s="241"/>
      <c r="D21" s="241"/>
      <c r="E21" s="241"/>
      <c r="F21" s="241"/>
      <c r="G21" s="12">
        <v>15</v>
      </c>
      <c r="H21" s="13">
        <v>140533</v>
      </c>
      <c r="I21" s="13">
        <v>127609</v>
      </c>
    </row>
    <row r="22" spans="1:9" ht="12.75" customHeight="1" x14ac:dyDescent="0.25">
      <c r="A22" s="241" t="s">
        <v>110</v>
      </c>
      <c r="B22" s="241"/>
      <c r="C22" s="241"/>
      <c r="D22" s="241"/>
      <c r="E22" s="241"/>
      <c r="F22" s="241"/>
      <c r="G22" s="12">
        <v>16</v>
      </c>
      <c r="H22" s="13">
        <v>77189</v>
      </c>
      <c r="I22" s="13">
        <v>68461</v>
      </c>
    </row>
    <row r="23" spans="1:9" ht="12.75" customHeight="1" x14ac:dyDescent="0.25">
      <c r="A23" s="206" t="s">
        <v>111</v>
      </c>
      <c r="B23" s="206"/>
      <c r="C23" s="206"/>
      <c r="D23" s="206"/>
      <c r="E23" s="206"/>
      <c r="F23" s="206"/>
      <c r="G23" s="12">
        <v>17</v>
      </c>
      <c r="H23" s="13">
        <v>28809</v>
      </c>
      <c r="I23" s="13">
        <v>24378</v>
      </c>
    </row>
    <row r="24" spans="1:9" ht="12.75" customHeight="1" x14ac:dyDescent="0.25">
      <c r="A24" s="206" t="s">
        <v>112</v>
      </c>
      <c r="B24" s="206"/>
      <c r="C24" s="206"/>
      <c r="D24" s="206"/>
      <c r="E24" s="206"/>
      <c r="F24" s="206"/>
      <c r="G24" s="12">
        <v>18</v>
      </c>
      <c r="H24" s="13">
        <v>6976</v>
      </c>
      <c r="I24" s="13">
        <v>7521</v>
      </c>
    </row>
    <row r="25" spans="1:9" ht="12.75" customHeight="1" x14ac:dyDescent="0.25">
      <c r="A25" s="231" t="s">
        <v>441</v>
      </c>
      <c r="B25" s="231"/>
      <c r="C25" s="231"/>
      <c r="D25" s="231"/>
      <c r="E25" s="231"/>
      <c r="F25" s="231"/>
      <c r="G25" s="14">
        <v>19</v>
      </c>
      <c r="H25" s="76">
        <f>H26+H27</f>
        <v>32</v>
      </c>
      <c r="I25" s="76">
        <f>I26+I27</f>
        <v>0</v>
      </c>
    </row>
    <row r="26" spans="1:9" ht="12.75" customHeight="1" x14ac:dyDescent="0.25">
      <c r="A26" s="241" t="s">
        <v>126</v>
      </c>
      <c r="B26" s="241"/>
      <c r="C26" s="241"/>
      <c r="D26" s="241"/>
      <c r="E26" s="241"/>
      <c r="F26" s="241"/>
      <c r="G26" s="12">
        <v>20</v>
      </c>
      <c r="H26" s="13">
        <v>0</v>
      </c>
      <c r="I26" s="13">
        <v>0</v>
      </c>
    </row>
    <row r="27" spans="1:9" ht="12.75" customHeight="1" x14ac:dyDescent="0.25">
      <c r="A27" s="241" t="s">
        <v>127</v>
      </c>
      <c r="B27" s="241"/>
      <c r="C27" s="241"/>
      <c r="D27" s="241"/>
      <c r="E27" s="241"/>
      <c r="F27" s="241"/>
      <c r="G27" s="12">
        <v>21</v>
      </c>
      <c r="H27" s="13">
        <v>32</v>
      </c>
      <c r="I27" s="13">
        <v>0</v>
      </c>
    </row>
    <row r="28" spans="1:9" ht="12.75" customHeight="1" x14ac:dyDescent="0.25">
      <c r="A28" s="231" t="s">
        <v>442</v>
      </c>
      <c r="B28" s="231"/>
      <c r="C28" s="231"/>
      <c r="D28" s="231"/>
      <c r="E28" s="231"/>
      <c r="F28" s="231"/>
      <c r="G28" s="14">
        <v>22</v>
      </c>
      <c r="H28" s="76">
        <f>SUM(H29:H34)</f>
        <v>0</v>
      </c>
      <c r="I28" s="76">
        <f>SUM(I29:I34)</f>
        <v>8307</v>
      </c>
    </row>
    <row r="29" spans="1:9" ht="12.75" customHeight="1" x14ac:dyDescent="0.25">
      <c r="A29" s="241" t="s">
        <v>128</v>
      </c>
      <c r="B29" s="241"/>
      <c r="C29" s="241"/>
      <c r="D29" s="241"/>
      <c r="E29" s="241"/>
      <c r="F29" s="241"/>
      <c r="G29" s="12">
        <v>23</v>
      </c>
      <c r="H29" s="13">
        <v>0</v>
      </c>
      <c r="I29" s="13">
        <v>8307</v>
      </c>
    </row>
    <row r="30" spans="1:9" ht="12.75" customHeight="1" x14ac:dyDescent="0.25">
      <c r="A30" s="241" t="s">
        <v>129</v>
      </c>
      <c r="B30" s="241"/>
      <c r="C30" s="241"/>
      <c r="D30" s="241"/>
      <c r="E30" s="241"/>
      <c r="F30" s="241"/>
      <c r="G30" s="12">
        <v>24</v>
      </c>
      <c r="H30" s="13">
        <v>0</v>
      </c>
      <c r="I30" s="13">
        <v>0</v>
      </c>
    </row>
    <row r="31" spans="1:9" ht="12.75" customHeight="1" x14ac:dyDescent="0.25">
      <c r="A31" s="241" t="s">
        <v>130</v>
      </c>
      <c r="B31" s="241"/>
      <c r="C31" s="241"/>
      <c r="D31" s="241"/>
      <c r="E31" s="241"/>
      <c r="F31" s="241"/>
      <c r="G31" s="12">
        <v>25</v>
      </c>
      <c r="H31" s="13">
        <v>0</v>
      </c>
      <c r="I31" s="13">
        <v>0</v>
      </c>
    </row>
    <row r="32" spans="1:9" ht="12.75" customHeight="1" x14ac:dyDescent="0.25">
      <c r="A32" s="241" t="s">
        <v>131</v>
      </c>
      <c r="B32" s="241"/>
      <c r="C32" s="241"/>
      <c r="D32" s="241"/>
      <c r="E32" s="241"/>
      <c r="F32" s="241"/>
      <c r="G32" s="12">
        <v>26</v>
      </c>
      <c r="H32" s="13">
        <v>0</v>
      </c>
      <c r="I32" s="13">
        <v>0</v>
      </c>
    </row>
    <row r="33" spans="1:9" ht="12.75" customHeight="1" x14ac:dyDescent="0.25">
      <c r="A33" s="241" t="s">
        <v>132</v>
      </c>
      <c r="B33" s="241"/>
      <c r="C33" s="241"/>
      <c r="D33" s="241"/>
      <c r="E33" s="241"/>
      <c r="F33" s="241"/>
      <c r="G33" s="12">
        <v>27</v>
      </c>
      <c r="H33" s="13">
        <v>0</v>
      </c>
      <c r="I33" s="13">
        <v>0</v>
      </c>
    </row>
    <row r="34" spans="1:9" ht="12.75" customHeight="1" x14ac:dyDescent="0.25">
      <c r="A34" s="241" t="s">
        <v>133</v>
      </c>
      <c r="B34" s="241"/>
      <c r="C34" s="241"/>
      <c r="D34" s="241"/>
      <c r="E34" s="241"/>
      <c r="F34" s="241"/>
      <c r="G34" s="12">
        <v>28</v>
      </c>
      <c r="H34" s="13">
        <v>0</v>
      </c>
      <c r="I34" s="13">
        <v>0</v>
      </c>
    </row>
    <row r="35" spans="1:9" ht="12.75" customHeight="1" x14ac:dyDescent="0.25">
      <c r="A35" s="206" t="s">
        <v>113</v>
      </c>
      <c r="B35" s="206"/>
      <c r="C35" s="206"/>
      <c r="D35" s="206"/>
      <c r="E35" s="206"/>
      <c r="F35" s="206"/>
      <c r="G35" s="12">
        <v>29</v>
      </c>
      <c r="H35" s="13">
        <v>0</v>
      </c>
      <c r="I35" s="13">
        <v>95</v>
      </c>
    </row>
    <row r="36" spans="1:9" ht="12.75" customHeight="1" x14ac:dyDescent="0.25">
      <c r="A36" s="208" t="s">
        <v>359</v>
      </c>
      <c r="B36" s="208"/>
      <c r="C36" s="208"/>
      <c r="D36" s="208"/>
      <c r="E36" s="208"/>
      <c r="F36" s="208"/>
      <c r="G36" s="14">
        <v>30</v>
      </c>
      <c r="H36" s="76">
        <f>SUM(H37:H46)</f>
        <v>699537</v>
      </c>
      <c r="I36" s="76">
        <f>SUM(I37:I46)</f>
        <v>656684</v>
      </c>
    </row>
    <row r="37" spans="1:9" ht="12.75" customHeight="1" x14ac:dyDescent="0.25">
      <c r="A37" s="206" t="s">
        <v>134</v>
      </c>
      <c r="B37" s="206"/>
      <c r="C37" s="206"/>
      <c r="D37" s="206"/>
      <c r="E37" s="206"/>
      <c r="F37" s="206"/>
      <c r="G37" s="12">
        <v>31</v>
      </c>
      <c r="H37" s="13">
        <v>0</v>
      </c>
      <c r="I37" s="13">
        <v>0</v>
      </c>
    </row>
    <row r="38" spans="1:9" ht="25.15" customHeight="1" x14ac:dyDescent="0.25">
      <c r="A38" s="206" t="s">
        <v>135</v>
      </c>
      <c r="B38" s="206"/>
      <c r="C38" s="206"/>
      <c r="D38" s="206"/>
      <c r="E38" s="206"/>
      <c r="F38" s="206"/>
      <c r="G38" s="12">
        <v>32</v>
      </c>
      <c r="H38" s="13">
        <v>0</v>
      </c>
      <c r="I38" s="13">
        <v>0</v>
      </c>
    </row>
    <row r="39" spans="1:9" ht="28.15" customHeight="1" x14ac:dyDescent="0.25">
      <c r="A39" s="206" t="s">
        <v>136</v>
      </c>
      <c r="B39" s="206"/>
      <c r="C39" s="206"/>
      <c r="D39" s="206"/>
      <c r="E39" s="206"/>
      <c r="F39" s="206"/>
      <c r="G39" s="12">
        <v>33</v>
      </c>
      <c r="H39" s="13">
        <v>268126</v>
      </c>
      <c r="I39" s="13">
        <v>237181</v>
      </c>
    </row>
    <row r="40" spans="1:9" ht="28.15" customHeight="1" x14ac:dyDescent="0.25">
      <c r="A40" s="206" t="s">
        <v>137</v>
      </c>
      <c r="B40" s="206"/>
      <c r="C40" s="206"/>
      <c r="D40" s="206"/>
      <c r="E40" s="206"/>
      <c r="F40" s="206"/>
      <c r="G40" s="12">
        <v>34</v>
      </c>
      <c r="H40" s="13">
        <v>0</v>
      </c>
      <c r="I40" s="13">
        <v>0</v>
      </c>
    </row>
    <row r="41" spans="1:9" ht="22.9" customHeight="1" x14ac:dyDescent="0.25">
      <c r="A41" s="206" t="s">
        <v>138</v>
      </c>
      <c r="B41" s="206"/>
      <c r="C41" s="206"/>
      <c r="D41" s="206"/>
      <c r="E41" s="206"/>
      <c r="F41" s="206"/>
      <c r="G41" s="12">
        <v>35</v>
      </c>
      <c r="H41" s="13">
        <v>258641</v>
      </c>
      <c r="I41" s="13">
        <f>239728+27635</f>
        <v>267363</v>
      </c>
    </row>
    <row r="42" spans="1:9" ht="12.75" customHeight="1" x14ac:dyDescent="0.25">
      <c r="A42" s="206" t="s">
        <v>139</v>
      </c>
      <c r="B42" s="206"/>
      <c r="C42" s="206"/>
      <c r="D42" s="206"/>
      <c r="E42" s="206"/>
      <c r="F42" s="206"/>
      <c r="G42" s="12">
        <v>36</v>
      </c>
      <c r="H42" s="13">
        <v>400</v>
      </c>
      <c r="I42" s="13">
        <v>447</v>
      </c>
    </row>
    <row r="43" spans="1:9" ht="12.75" customHeight="1" x14ac:dyDescent="0.25">
      <c r="A43" s="206" t="s">
        <v>140</v>
      </c>
      <c r="B43" s="206"/>
      <c r="C43" s="206"/>
      <c r="D43" s="206"/>
      <c r="E43" s="206"/>
      <c r="F43" s="206"/>
      <c r="G43" s="12">
        <v>37</v>
      </c>
      <c r="H43" s="13">
        <v>15545</v>
      </c>
      <c r="I43" s="13">
        <v>9897</v>
      </c>
    </row>
    <row r="44" spans="1:9" ht="12.75" customHeight="1" x14ac:dyDescent="0.25">
      <c r="A44" s="206" t="s">
        <v>141</v>
      </c>
      <c r="B44" s="206"/>
      <c r="C44" s="206"/>
      <c r="D44" s="206"/>
      <c r="E44" s="206"/>
      <c r="F44" s="206"/>
      <c r="G44" s="12">
        <v>38</v>
      </c>
      <c r="H44" s="13">
        <v>156825</v>
      </c>
      <c r="I44" s="13">
        <v>141796</v>
      </c>
    </row>
    <row r="45" spans="1:9" ht="12.75" customHeight="1" x14ac:dyDescent="0.25">
      <c r="A45" s="206" t="s">
        <v>142</v>
      </c>
      <c r="B45" s="206"/>
      <c r="C45" s="206"/>
      <c r="D45" s="206"/>
      <c r="E45" s="206"/>
      <c r="F45" s="206"/>
      <c r="G45" s="12">
        <v>39</v>
      </c>
      <c r="H45" s="13">
        <v>0</v>
      </c>
      <c r="I45" s="13">
        <v>0</v>
      </c>
    </row>
    <row r="46" spans="1:9" ht="12.75" customHeight="1" x14ac:dyDescent="0.25">
      <c r="A46" s="206" t="s">
        <v>143</v>
      </c>
      <c r="B46" s="206"/>
      <c r="C46" s="206"/>
      <c r="D46" s="206"/>
      <c r="E46" s="206"/>
      <c r="F46" s="206"/>
      <c r="G46" s="12">
        <v>40</v>
      </c>
      <c r="H46" s="13">
        <v>0</v>
      </c>
      <c r="I46" s="13">
        <v>0</v>
      </c>
    </row>
    <row r="47" spans="1:9" ht="12.75" customHeight="1" x14ac:dyDescent="0.25">
      <c r="A47" s="208" t="s">
        <v>360</v>
      </c>
      <c r="B47" s="208"/>
      <c r="C47" s="208"/>
      <c r="D47" s="208"/>
      <c r="E47" s="208"/>
      <c r="F47" s="208"/>
      <c r="G47" s="14">
        <v>41</v>
      </c>
      <c r="H47" s="76">
        <f>SUM(H48:H54)</f>
        <v>1364750</v>
      </c>
      <c r="I47" s="76">
        <f>SUM(I48:I54)</f>
        <v>1234647</v>
      </c>
    </row>
    <row r="48" spans="1:9" ht="23.5" customHeight="1" x14ac:dyDescent="0.25">
      <c r="A48" s="206" t="s">
        <v>144</v>
      </c>
      <c r="B48" s="206"/>
      <c r="C48" s="206"/>
      <c r="D48" s="206"/>
      <c r="E48" s="206"/>
      <c r="F48" s="206"/>
      <c r="G48" s="12">
        <v>42</v>
      </c>
      <c r="H48" s="13">
        <v>610054</v>
      </c>
      <c r="I48" s="13">
        <v>564144</v>
      </c>
    </row>
    <row r="49" spans="1:12" ht="12.75" customHeight="1" x14ac:dyDescent="0.25">
      <c r="A49" s="238" t="s">
        <v>145</v>
      </c>
      <c r="B49" s="238"/>
      <c r="C49" s="238"/>
      <c r="D49" s="238"/>
      <c r="E49" s="238"/>
      <c r="F49" s="238"/>
      <c r="G49" s="12">
        <v>43</v>
      </c>
      <c r="H49" s="13">
        <v>0</v>
      </c>
      <c r="I49" s="13">
        <v>0</v>
      </c>
    </row>
    <row r="50" spans="1:12" ht="12.75" customHeight="1" x14ac:dyDescent="0.25">
      <c r="A50" s="238" t="s">
        <v>146</v>
      </c>
      <c r="B50" s="238"/>
      <c r="C50" s="238"/>
      <c r="D50" s="238"/>
      <c r="E50" s="238"/>
      <c r="F50" s="238"/>
      <c r="G50" s="12">
        <v>44</v>
      </c>
      <c r="H50" s="13">
        <v>754696</v>
      </c>
      <c r="I50" s="13">
        <v>670503</v>
      </c>
    </row>
    <row r="51" spans="1:12" ht="12.75" customHeight="1" x14ac:dyDescent="0.25">
      <c r="A51" s="238" t="s">
        <v>147</v>
      </c>
      <c r="B51" s="238"/>
      <c r="C51" s="238"/>
      <c r="D51" s="238"/>
      <c r="E51" s="238"/>
      <c r="F51" s="238"/>
      <c r="G51" s="12">
        <v>45</v>
      </c>
      <c r="H51" s="13">
        <v>0</v>
      </c>
      <c r="I51" s="13">
        <v>0</v>
      </c>
    </row>
    <row r="52" spans="1:12" ht="12.75" customHeight="1" x14ac:dyDescent="0.25">
      <c r="A52" s="238" t="s">
        <v>148</v>
      </c>
      <c r="B52" s="238"/>
      <c r="C52" s="238"/>
      <c r="D52" s="238"/>
      <c r="E52" s="238"/>
      <c r="F52" s="238"/>
      <c r="G52" s="12">
        <v>46</v>
      </c>
      <c r="H52" s="13">
        <v>0</v>
      </c>
      <c r="I52" s="13">
        <v>0</v>
      </c>
    </row>
    <row r="53" spans="1:12" ht="12.75" customHeight="1" x14ac:dyDescent="0.25">
      <c r="A53" s="238" t="s">
        <v>149</v>
      </c>
      <c r="B53" s="238"/>
      <c r="C53" s="238"/>
      <c r="D53" s="238"/>
      <c r="E53" s="238"/>
      <c r="F53" s="238"/>
      <c r="G53" s="12">
        <v>47</v>
      </c>
      <c r="H53" s="13">
        <v>0</v>
      </c>
      <c r="I53" s="13">
        <v>0</v>
      </c>
    </row>
    <row r="54" spans="1:12" ht="12.75" customHeight="1" x14ac:dyDescent="0.25">
      <c r="A54" s="238" t="s">
        <v>150</v>
      </c>
      <c r="B54" s="238"/>
      <c r="C54" s="238"/>
      <c r="D54" s="238"/>
      <c r="E54" s="238"/>
      <c r="F54" s="238"/>
      <c r="G54" s="12">
        <v>48</v>
      </c>
      <c r="H54" s="13">
        <v>0</v>
      </c>
      <c r="I54" s="13">
        <v>0</v>
      </c>
    </row>
    <row r="55" spans="1:12" ht="30.65" customHeight="1" x14ac:dyDescent="0.25">
      <c r="A55" s="207" t="s">
        <v>151</v>
      </c>
      <c r="B55" s="207"/>
      <c r="C55" s="207"/>
      <c r="D55" s="207"/>
      <c r="E55" s="207"/>
      <c r="F55" s="207"/>
      <c r="G55" s="12">
        <v>49</v>
      </c>
      <c r="H55" s="13">
        <v>0</v>
      </c>
      <c r="I55" s="13">
        <v>0</v>
      </c>
    </row>
    <row r="56" spans="1:12" ht="12.75" customHeight="1" x14ac:dyDescent="0.25">
      <c r="A56" s="207" t="s">
        <v>152</v>
      </c>
      <c r="B56" s="207"/>
      <c r="C56" s="207"/>
      <c r="D56" s="207"/>
      <c r="E56" s="207"/>
      <c r="F56" s="207"/>
      <c r="G56" s="12">
        <v>50</v>
      </c>
      <c r="H56" s="13">
        <v>0</v>
      </c>
      <c r="I56" s="13">
        <v>0</v>
      </c>
    </row>
    <row r="57" spans="1:12" ht="28.9" customHeight="1" x14ac:dyDescent="0.25">
      <c r="A57" s="207" t="s">
        <v>153</v>
      </c>
      <c r="B57" s="207"/>
      <c r="C57" s="207"/>
      <c r="D57" s="207"/>
      <c r="E57" s="207"/>
      <c r="F57" s="207"/>
      <c r="G57" s="12">
        <v>51</v>
      </c>
      <c r="H57" s="13">
        <v>0</v>
      </c>
      <c r="I57" s="13">
        <v>0</v>
      </c>
    </row>
    <row r="58" spans="1:12" ht="12.75" customHeight="1" x14ac:dyDescent="0.25">
      <c r="A58" s="207" t="s">
        <v>154</v>
      </c>
      <c r="B58" s="207"/>
      <c r="C58" s="207"/>
      <c r="D58" s="207"/>
      <c r="E58" s="207"/>
      <c r="F58" s="207"/>
      <c r="G58" s="12">
        <v>52</v>
      </c>
      <c r="H58" s="13">
        <v>0</v>
      </c>
      <c r="I58" s="13">
        <v>0</v>
      </c>
    </row>
    <row r="59" spans="1:12" ht="12.75" customHeight="1" x14ac:dyDescent="0.25">
      <c r="A59" s="208" t="s">
        <v>361</v>
      </c>
      <c r="B59" s="208"/>
      <c r="C59" s="208"/>
      <c r="D59" s="208"/>
      <c r="E59" s="208"/>
      <c r="F59" s="208"/>
      <c r="G59" s="14">
        <v>53</v>
      </c>
      <c r="H59" s="76">
        <f>H7+H36+H55+H56</f>
        <v>4579934</v>
      </c>
      <c r="I59" s="76">
        <f>I7+I36+I55+I56</f>
        <v>4543597</v>
      </c>
    </row>
    <row r="60" spans="1:12" ht="12.75" customHeight="1" x14ac:dyDescent="0.25">
      <c r="A60" s="208" t="s">
        <v>362</v>
      </c>
      <c r="B60" s="208"/>
      <c r="C60" s="208"/>
      <c r="D60" s="208"/>
      <c r="E60" s="208"/>
      <c r="F60" s="208"/>
      <c r="G60" s="14">
        <v>54</v>
      </c>
      <c r="H60" s="76">
        <f>H13+H47+H57+H58</f>
        <v>2648518</v>
      </c>
      <c r="I60" s="76">
        <f>I13+I47+I57+I58</f>
        <v>2591020</v>
      </c>
    </row>
    <row r="61" spans="1:12" ht="12.75" customHeight="1" x14ac:dyDescent="0.25">
      <c r="A61" s="208" t="s">
        <v>363</v>
      </c>
      <c r="B61" s="208"/>
      <c r="C61" s="208"/>
      <c r="D61" s="208"/>
      <c r="E61" s="208"/>
      <c r="F61" s="208"/>
      <c r="G61" s="14">
        <v>55</v>
      </c>
      <c r="H61" s="76">
        <f>H59-H60</f>
        <v>1931416</v>
      </c>
      <c r="I61" s="76">
        <f>I59-I60</f>
        <v>1952577</v>
      </c>
    </row>
    <row r="62" spans="1:12" ht="12.75" customHeight="1" x14ac:dyDescent="0.25">
      <c r="A62" s="240" t="s">
        <v>364</v>
      </c>
      <c r="B62" s="240"/>
      <c r="C62" s="240"/>
      <c r="D62" s="240"/>
      <c r="E62" s="240"/>
      <c r="F62" s="240"/>
      <c r="G62" s="14">
        <v>56</v>
      </c>
      <c r="H62" s="76">
        <f>+IF((H59-H60)&gt;0,(H59-H60),0)</f>
        <v>1931416</v>
      </c>
      <c r="I62" s="76">
        <f>+IF((I59-I60)&gt;0,(I59-I60),0)</f>
        <v>1952577</v>
      </c>
      <c r="L62" s="80"/>
    </row>
    <row r="63" spans="1:12" ht="12.75" customHeight="1" x14ac:dyDescent="0.25">
      <c r="A63" s="240" t="s">
        <v>365</v>
      </c>
      <c r="B63" s="240"/>
      <c r="C63" s="240"/>
      <c r="D63" s="240"/>
      <c r="E63" s="240"/>
      <c r="F63" s="240"/>
      <c r="G63" s="14">
        <v>57</v>
      </c>
      <c r="H63" s="76">
        <f>+IF((H59-H60)&lt;0,(H59-H60),0)</f>
        <v>0</v>
      </c>
      <c r="I63" s="76">
        <f>+IF((I59-I60)&lt;0,(I59-I60),0)</f>
        <v>0</v>
      </c>
    </row>
    <row r="64" spans="1:12" ht="12.75" customHeight="1" x14ac:dyDescent="0.25">
      <c r="A64" s="207" t="s">
        <v>114</v>
      </c>
      <c r="B64" s="207"/>
      <c r="C64" s="207"/>
      <c r="D64" s="207"/>
      <c r="E64" s="207"/>
      <c r="F64" s="207"/>
      <c r="G64" s="12">
        <v>58</v>
      </c>
      <c r="H64" s="13">
        <v>580463</v>
      </c>
      <c r="I64" s="13">
        <v>514053</v>
      </c>
      <c r="L64" s="80"/>
    </row>
    <row r="65" spans="1:12" ht="12.75" customHeight="1" x14ac:dyDescent="0.25">
      <c r="A65" s="208" t="s">
        <v>366</v>
      </c>
      <c r="B65" s="208"/>
      <c r="C65" s="208"/>
      <c r="D65" s="208"/>
      <c r="E65" s="208"/>
      <c r="F65" s="208"/>
      <c r="G65" s="14">
        <v>59</v>
      </c>
      <c r="H65" s="76">
        <f>H61-H64</f>
        <v>1350953</v>
      </c>
      <c r="I65" s="76">
        <f>I61-I64</f>
        <v>1438524</v>
      </c>
    </row>
    <row r="66" spans="1:12" ht="12.75" customHeight="1" x14ac:dyDescent="0.25">
      <c r="A66" s="240" t="s">
        <v>367</v>
      </c>
      <c r="B66" s="240"/>
      <c r="C66" s="240"/>
      <c r="D66" s="240"/>
      <c r="E66" s="240"/>
      <c r="F66" s="240"/>
      <c r="G66" s="14">
        <v>60</v>
      </c>
      <c r="H66" s="76">
        <f>+IF((H61-H64)&gt;0,(H61-H64),0)</f>
        <v>1350953</v>
      </c>
      <c r="I66" s="76">
        <f>+IF((I61-I64)&gt;0,(I61-I64),0)</f>
        <v>1438524</v>
      </c>
      <c r="L66" s="80"/>
    </row>
    <row r="67" spans="1:12" ht="12.75" customHeight="1" x14ac:dyDescent="0.25">
      <c r="A67" s="240" t="s">
        <v>368</v>
      </c>
      <c r="B67" s="240"/>
      <c r="C67" s="240"/>
      <c r="D67" s="240"/>
      <c r="E67" s="240"/>
      <c r="F67" s="240"/>
      <c r="G67" s="14">
        <v>61</v>
      </c>
      <c r="H67" s="76">
        <f>+IF((H61-H64)&lt;0,(H61-H64),0)</f>
        <v>0</v>
      </c>
      <c r="I67" s="76">
        <f>+IF((I61-I64)&lt;0,(I61-I64),0)</f>
        <v>0</v>
      </c>
    </row>
    <row r="68" spans="1:12" x14ac:dyDescent="0.25">
      <c r="A68" s="211" t="s">
        <v>155</v>
      </c>
      <c r="B68" s="211"/>
      <c r="C68" s="211"/>
      <c r="D68" s="211"/>
      <c r="E68" s="211"/>
      <c r="F68" s="211"/>
      <c r="G68" s="232"/>
      <c r="H68" s="232"/>
      <c r="I68" s="232"/>
    </row>
    <row r="69" spans="1:12" ht="25.9" customHeight="1" x14ac:dyDescent="0.25">
      <c r="A69" s="208" t="s">
        <v>369</v>
      </c>
      <c r="B69" s="208"/>
      <c r="C69" s="208"/>
      <c r="D69" s="208"/>
      <c r="E69" s="208"/>
      <c r="F69" s="208"/>
      <c r="G69" s="14">
        <v>62</v>
      </c>
      <c r="H69" s="76">
        <f>H70-H71</f>
        <v>0</v>
      </c>
      <c r="I69" s="76">
        <f>I70-I71</f>
        <v>0</v>
      </c>
    </row>
    <row r="70" spans="1:12" ht="12.75" customHeight="1" x14ac:dyDescent="0.25">
      <c r="A70" s="238" t="s">
        <v>156</v>
      </c>
      <c r="B70" s="238"/>
      <c r="C70" s="238"/>
      <c r="D70" s="238"/>
      <c r="E70" s="238"/>
      <c r="F70" s="238"/>
      <c r="G70" s="12">
        <v>63</v>
      </c>
      <c r="H70" s="13">
        <v>0</v>
      </c>
      <c r="I70" s="13">
        <v>0</v>
      </c>
    </row>
    <row r="71" spans="1:12" ht="12.75" customHeight="1" x14ac:dyDescent="0.25">
      <c r="A71" s="238" t="s">
        <v>157</v>
      </c>
      <c r="B71" s="238"/>
      <c r="C71" s="238"/>
      <c r="D71" s="238"/>
      <c r="E71" s="238"/>
      <c r="F71" s="238"/>
      <c r="G71" s="12">
        <v>64</v>
      </c>
      <c r="H71" s="13">
        <v>0</v>
      </c>
      <c r="I71" s="13">
        <v>0</v>
      </c>
    </row>
    <row r="72" spans="1:12" ht="12.75" customHeight="1" x14ac:dyDescent="0.25">
      <c r="A72" s="207" t="s">
        <v>158</v>
      </c>
      <c r="B72" s="207"/>
      <c r="C72" s="207"/>
      <c r="D72" s="207"/>
      <c r="E72" s="207"/>
      <c r="F72" s="207"/>
      <c r="G72" s="12">
        <v>65</v>
      </c>
      <c r="H72" s="13">
        <v>0</v>
      </c>
      <c r="I72" s="13">
        <v>0</v>
      </c>
    </row>
    <row r="73" spans="1:12" ht="12.75" customHeight="1" x14ac:dyDescent="0.25">
      <c r="A73" s="240" t="s">
        <v>370</v>
      </c>
      <c r="B73" s="240"/>
      <c r="C73" s="240"/>
      <c r="D73" s="240"/>
      <c r="E73" s="240"/>
      <c r="F73" s="240"/>
      <c r="G73" s="14">
        <v>66</v>
      </c>
      <c r="H73" s="76">
        <v>0</v>
      </c>
      <c r="I73" s="76">
        <v>0</v>
      </c>
    </row>
    <row r="74" spans="1:12" ht="12.75" customHeight="1" x14ac:dyDescent="0.25">
      <c r="A74" s="240" t="s">
        <v>371</v>
      </c>
      <c r="B74" s="240"/>
      <c r="C74" s="240"/>
      <c r="D74" s="240"/>
      <c r="E74" s="240"/>
      <c r="F74" s="240"/>
      <c r="G74" s="14">
        <v>67</v>
      </c>
      <c r="H74" s="76">
        <v>0</v>
      </c>
      <c r="I74" s="76">
        <v>0</v>
      </c>
    </row>
    <row r="75" spans="1:12" x14ac:dyDescent="0.25">
      <c r="A75" s="211" t="s">
        <v>159</v>
      </c>
      <c r="B75" s="211"/>
      <c r="C75" s="211"/>
      <c r="D75" s="211"/>
      <c r="E75" s="211"/>
      <c r="F75" s="211"/>
      <c r="G75" s="232"/>
      <c r="H75" s="232"/>
      <c r="I75" s="232"/>
    </row>
    <row r="76" spans="1:12" ht="12.75" customHeight="1" x14ac:dyDescent="0.25">
      <c r="A76" s="208" t="s">
        <v>372</v>
      </c>
      <c r="B76" s="208"/>
      <c r="C76" s="208"/>
      <c r="D76" s="208"/>
      <c r="E76" s="208"/>
      <c r="F76" s="208"/>
      <c r="G76" s="14">
        <v>68</v>
      </c>
      <c r="H76" s="76">
        <v>0</v>
      </c>
      <c r="I76" s="76">
        <v>0</v>
      </c>
    </row>
    <row r="77" spans="1:12" ht="12.75" customHeight="1" x14ac:dyDescent="0.25">
      <c r="A77" s="239" t="s">
        <v>373</v>
      </c>
      <c r="B77" s="239"/>
      <c r="C77" s="239"/>
      <c r="D77" s="239"/>
      <c r="E77" s="239"/>
      <c r="F77" s="239"/>
      <c r="G77" s="18">
        <v>69</v>
      </c>
      <c r="H77" s="19">
        <v>0</v>
      </c>
      <c r="I77" s="19">
        <v>0</v>
      </c>
    </row>
    <row r="78" spans="1:12" ht="12.75" customHeight="1" x14ac:dyDescent="0.25">
      <c r="A78" s="239" t="s">
        <v>374</v>
      </c>
      <c r="B78" s="239"/>
      <c r="C78" s="239"/>
      <c r="D78" s="239"/>
      <c r="E78" s="239"/>
      <c r="F78" s="239"/>
      <c r="G78" s="18">
        <v>70</v>
      </c>
      <c r="H78" s="19">
        <v>0</v>
      </c>
      <c r="I78" s="19">
        <v>0</v>
      </c>
    </row>
    <row r="79" spans="1:12" ht="12.75" customHeight="1" x14ac:dyDescent="0.25">
      <c r="A79" s="208" t="s">
        <v>375</v>
      </c>
      <c r="B79" s="208"/>
      <c r="C79" s="208"/>
      <c r="D79" s="208"/>
      <c r="E79" s="208"/>
      <c r="F79" s="208"/>
      <c r="G79" s="14">
        <v>71</v>
      </c>
      <c r="H79" s="76">
        <v>0</v>
      </c>
      <c r="I79" s="76">
        <v>0</v>
      </c>
    </row>
    <row r="80" spans="1:12" ht="12.75" customHeight="1" x14ac:dyDescent="0.25">
      <c r="A80" s="208" t="s">
        <v>376</v>
      </c>
      <c r="B80" s="208"/>
      <c r="C80" s="208"/>
      <c r="D80" s="208"/>
      <c r="E80" s="208"/>
      <c r="F80" s="208"/>
      <c r="G80" s="14">
        <v>72</v>
      </c>
      <c r="H80" s="76">
        <v>0</v>
      </c>
      <c r="I80" s="76">
        <v>0</v>
      </c>
    </row>
    <row r="81" spans="1:9" ht="12.75" customHeight="1" x14ac:dyDescent="0.25">
      <c r="A81" s="240" t="s">
        <v>377</v>
      </c>
      <c r="B81" s="240"/>
      <c r="C81" s="240"/>
      <c r="D81" s="240"/>
      <c r="E81" s="240"/>
      <c r="F81" s="240"/>
      <c r="G81" s="14">
        <v>73</v>
      </c>
      <c r="H81" s="76">
        <v>0</v>
      </c>
      <c r="I81" s="76">
        <v>0</v>
      </c>
    </row>
    <row r="82" spans="1:9" ht="12.75" customHeight="1" x14ac:dyDescent="0.25">
      <c r="A82" s="240" t="s">
        <v>378</v>
      </c>
      <c r="B82" s="240"/>
      <c r="C82" s="240"/>
      <c r="D82" s="240"/>
      <c r="E82" s="240"/>
      <c r="F82" s="240"/>
      <c r="G82" s="14">
        <v>74</v>
      </c>
      <c r="H82" s="76">
        <v>0</v>
      </c>
      <c r="I82" s="76">
        <v>0</v>
      </c>
    </row>
    <row r="83" spans="1:9" x14ac:dyDescent="0.25">
      <c r="A83" s="211" t="s">
        <v>115</v>
      </c>
      <c r="B83" s="211"/>
      <c r="C83" s="211"/>
      <c r="D83" s="211"/>
      <c r="E83" s="211"/>
      <c r="F83" s="211"/>
      <c r="G83" s="232"/>
      <c r="H83" s="232"/>
      <c r="I83" s="232"/>
    </row>
    <row r="84" spans="1:9" ht="12.75" customHeight="1" x14ac:dyDescent="0.25">
      <c r="A84" s="233" t="s">
        <v>379</v>
      </c>
      <c r="B84" s="233"/>
      <c r="C84" s="233"/>
      <c r="D84" s="233"/>
      <c r="E84" s="233"/>
      <c r="F84" s="233"/>
      <c r="G84" s="14">
        <v>75</v>
      </c>
      <c r="H84" s="95">
        <f>H85+H86</f>
        <v>0</v>
      </c>
      <c r="I84" s="95">
        <f>I85+I86</f>
        <v>0</v>
      </c>
    </row>
    <row r="85" spans="1:9" ht="12.75" customHeight="1" x14ac:dyDescent="0.25">
      <c r="A85" s="234" t="s">
        <v>160</v>
      </c>
      <c r="B85" s="234"/>
      <c r="C85" s="234"/>
      <c r="D85" s="234"/>
      <c r="E85" s="234"/>
      <c r="F85" s="234"/>
      <c r="G85" s="12">
        <v>76</v>
      </c>
      <c r="H85" s="21">
        <v>0</v>
      </c>
      <c r="I85" s="21">
        <v>0</v>
      </c>
    </row>
    <row r="86" spans="1:9" ht="12.75" customHeight="1" x14ac:dyDescent="0.25">
      <c r="A86" s="234" t="s">
        <v>161</v>
      </c>
      <c r="B86" s="234"/>
      <c r="C86" s="234"/>
      <c r="D86" s="234"/>
      <c r="E86" s="234"/>
      <c r="F86" s="234"/>
      <c r="G86" s="12">
        <v>77</v>
      </c>
      <c r="H86" s="21">
        <v>0</v>
      </c>
      <c r="I86" s="21">
        <v>0</v>
      </c>
    </row>
    <row r="87" spans="1:9" x14ac:dyDescent="0.25">
      <c r="A87" s="235" t="s">
        <v>117</v>
      </c>
      <c r="B87" s="235"/>
      <c r="C87" s="235"/>
      <c r="D87" s="235"/>
      <c r="E87" s="235"/>
      <c r="F87" s="235"/>
      <c r="G87" s="236"/>
      <c r="H87" s="236"/>
      <c r="I87" s="236"/>
    </row>
    <row r="88" spans="1:9" ht="12.75" customHeight="1" x14ac:dyDescent="0.25">
      <c r="A88" s="237" t="s">
        <v>162</v>
      </c>
      <c r="B88" s="237"/>
      <c r="C88" s="237"/>
      <c r="D88" s="237"/>
      <c r="E88" s="237"/>
      <c r="F88" s="237"/>
      <c r="G88" s="12">
        <v>78</v>
      </c>
      <c r="H88" s="21">
        <v>1350953</v>
      </c>
      <c r="I88" s="21">
        <v>1438524</v>
      </c>
    </row>
    <row r="89" spans="1:9" ht="24.65" customHeight="1" x14ac:dyDescent="0.25">
      <c r="A89" s="230" t="s">
        <v>435</v>
      </c>
      <c r="B89" s="230"/>
      <c r="C89" s="230"/>
      <c r="D89" s="230"/>
      <c r="E89" s="230"/>
      <c r="F89" s="230"/>
      <c r="G89" s="14">
        <v>79</v>
      </c>
      <c r="H89" s="95">
        <f>H90+H97</f>
        <v>0</v>
      </c>
      <c r="I89" s="95">
        <f>I90+I97</f>
        <v>0</v>
      </c>
    </row>
    <row r="90" spans="1:9" ht="24.65" customHeight="1" x14ac:dyDescent="0.25">
      <c r="A90" s="242" t="s">
        <v>444</v>
      </c>
      <c r="B90" s="242"/>
      <c r="C90" s="242"/>
      <c r="D90" s="242"/>
      <c r="E90" s="242"/>
      <c r="F90" s="242"/>
      <c r="G90" s="14">
        <v>80</v>
      </c>
      <c r="H90" s="95">
        <f>SUM(H91:H95)</f>
        <v>0</v>
      </c>
      <c r="I90" s="95">
        <f>SUM(I91:I95)</f>
        <v>0</v>
      </c>
    </row>
    <row r="91" spans="1:9" ht="25.5" customHeight="1" x14ac:dyDescent="0.25">
      <c r="A91" s="238" t="s">
        <v>380</v>
      </c>
      <c r="B91" s="238"/>
      <c r="C91" s="238"/>
      <c r="D91" s="238"/>
      <c r="E91" s="238"/>
      <c r="F91" s="238"/>
      <c r="G91" s="14">
        <v>81</v>
      </c>
      <c r="H91" s="21">
        <v>0</v>
      </c>
      <c r="I91" s="21">
        <v>0</v>
      </c>
    </row>
    <row r="92" spans="1:9" ht="39.75" customHeight="1" x14ac:dyDescent="0.25">
      <c r="A92" s="238" t="s">
        <v>381</v>
      </c>
      <c r="B92" s="238"/>
      <c r="C92" s="238"/>
      <c r="D92" s="238"/>
      <c r="E92" s="238"/>
      <c r="F92" s="238"/>
      <c r="G92" s="14">
        <v>82</v>
      </c>
      <c r="H92" s="21">
        <v>0</v>
      </c>
      <c r="I92" s="21">
        <v>0</v>
      </c>
    </row>
    <row r="93" spans="1:9" ht="40.5" customHeight="1" x14ac:dyDescent="0.25">
      <c r="A93" s="238" t="s">
        <v>382</v>
      </c>
      <c r="B93" s="238"/>
      <c r="C93" s="238"/>
      <c r="D93" s="238"/>
      <c r="E93" s="238"/>
      <c r="F93" s="238"/>
      <c r="G93" s="14">
        <v>83</v>
      </c>
      <c r="H93" s="21">
        <v>0</v>
      </c>
      <c r="I93" s="21">
        <v>0</v>
      </c>
    </row>
    <row r="94" spans="1:9" x14ac:dyDescent="0.25">
      <c r="A94" s="238" t="s">
        <v>383</v>
      </c>
      <c r="B94" s="238"/>
      <c r="C94" s="238"/>
      <c r="D94" s="238"/>
      <c r="E94" s="238"/>
      <c r="F94" s="238"/>
      <c r="G94" s="14">
        <v>84</v>
      </c>
      <c r="H94" s="21">
        <v>0</v>
      </c>
      <c r="I94" s="21">
        <v>0</v>
      </c>
    </row>
    <row r="95" spans="1:9" x14ac:dyDescent="0.25">
      <c r="A95" s="238" t="s">
        <v>384</v>
      </c>
      <c r="B95" s="238"/>
      <c r="C95" s="238"/>
      <c r="D95" s="238"/>
      <c r="E95" s="238"/>
      <c r="F95" s="238"/>
      <c r="G95" s="14">
        <v>85</v>
      </c>
      <c r="H95" s="21">
        <v>0</v>
      </c>
      <c r="I95" s="21">
        <v>0</v>
      </c>
    </row>
    <row r="96" spans="1:9" x14ac:dyDescent="0.25">
      <c r="A96" s="238" t="s">
        <v>385</v>
      </c>
      <c r="B96" s="238"/>
      <c r="C96" s="238"/>
      <c r="D96" s="238"/>
      <c r="E96" s="238"/>
      <c r="F96" s="238"/>
      <c r="G96" s="14">
        <v>86</v>
      </c>
      <c r="H96" s="21">
        <v>0</v>
      </c>
      <c r="I96" s="21">
        <v>0</v>
      </c>
    </row>
    <row r="97" spans="1:9" ht="25.5" customHeight="1" x14ac:dyDescent="0.25">
      <c r="A97" s="242" t="s">
        <v>436</v>
      </c>
      <c r="B97" s="242"/>
      <c r="C97" s="242"/>
      <c r="D97" s="242"/>
      <c r="E97" s="242"/>
      <c r="F97" s="242"/>
      <c r="G97" s="14">
        <v>87</v>
      </c>
      <c r="H97" s="95">
        <f>SUM(H98:H105)</f>
        <v>0</v>
      </c>
      <c r="I97" s="95">
        <f>SUM(I98:I105)</f>
        <v>0</v>
      </c>
    </row>
    <row r="98" spans="1:9" ht="14.25" customHeight="1" x14ac:dyDescent="0.25">
      <c r="A98" s="238" t="s">
        <v>163</v>
      </c>
      <c r="B98" s="238"/>
      <c r="C98" s="238"/>
      <c r="D98" s="238"/>
      <c r="E98" s="238"/>
      <c r="F98" s="238"/>
      <c r="G98" s="12">
        <v>88</v>
      </c>
      <c r="H98" s="21">
        <v>0</v>
      </c>
      <c r="I98" s="21">
        <v>0</v>
      </c>
    </row>
    <row r="99" spans="1:9" ht="40.5" customHeight="1" x14ac:dyDescent="0.25">
      <c r="A99" s="238" t="s">
        <v>386</v>
      </c>
      <c r="B99" s="238"/>
      <c r="C99" s="238"/>
      <c r="D99" s="238"/>
      <c r="E99" s="238"/>
      <c r="F99" s="238"/>
      <c r="G99" s="12">
        <v>89</v>
      </c>
      <c r="H99" s="21">
        <v>0</v>
      </c>
      <c r="I99" s="21">
        <v>0</v>
      </c>
    </row>
    <row r="100" spans="1:9" ht="12.75" customHeight="1" x14ac:dyDescent="0.25">
      <c r="A100" s="238" t="s">
        <v>164</v>
      </c>
      <c r="B100" s="238"/>
      <c r="C100" s="238"/>
      <c r="D100" s="238"/>
      <c r="E100" s="238"/>
      <c r="F100" s="238"/>
      <c r="G100" s="12">
        <v>90</v>
      </c>
      <c r="H100" s="21">
        <v>0</v>
      </c>
      <c r="I100" s="21">
        <v>0</v>
      </c>
    </row>
    <row r="101" spans="1:9" ht="24" customHeight="1" x14ac:dyDescent="0.25">
      <c r="A101" s="238" t="s">
        <v>165</v>
      </c>
      <c r="B101" s="238"/>
      <c r="C101" s="238"/>
      <c r="D101" s="238"/>
      <c r="E101" s="238"/>
      <c r="F101" s="238"/>
      <c r="G101" s="12">
        <v>91</v>
      </c>
      <c r="H101" s="21">
        <v>0</v>
      </c>
      <c r="I101" s="21">
        <v>0</v>
      </c>
    </row>
    <row r="102" spans="1:9" ht="25.5" customHeight="1" x14ac:dyDescent="0.25">
      <c r="A102" s="238" t="s">
        <v>166</v>
      </c>
      <c r="B102" s="238"/>
      <c r="C102" s="238"/>
      <c r="D102" s="238"/>
      <c r="E102" s="238"/>
      <c r="F102" s="238"/>
      <c r="G102" s="12">
        <v>92</v>
      </c>
      <c r="H102" s="21">
        <v>0</v>
      </c>
      <c r="I102" s="21">
        <v>0</v>
      </c>
    </row>
    <row r="103" spans="1:9" ht="12.75" customHeight="1" x14ac:dyDescent="0.25">
      <c r="A103" s="238" t="s">
        <v>387</v>
      </c>
      <c r="B103" s="238"/>
      <c r="C103" s="238"/>
      <c r="D103" s="238"/>
      <c r="E103" s="238"/>
      <c r="F103" s="238"/>
      <c r="G103" s="12">
        <v>93</v>
      </c>
      <c r="H103" s="21">
        <v>0</v>
      </c>
      <c r="I103" s="21">
        <v>0</v>
      </c>
    </row>
    <row r="104" spans="1:9" ht="24.75" customHeight="1" x14ac:dyDescent="0.25">
      <c r="A104" s="238" t="s">
        <v>388</v>
      </c>
      <c r="B104" s="238"/>
      <c r="C104" s="238"/>
      <c r="D104" s="238"/>
      <c r="E104" s="238"/>
      <c r="F104" s="238"/>
      <c r="G104" s="12">
        <v>94</v>
      </c>
      <c r="H104" s="21">
        <v>0</v>
      </c>
      <c r="I104" s="21">
        <v>0</v>
      </c>
    </row>
    <row r="105" spans="1:9" x14ac:dyDescent="0.25">
      <c r="A105" s="238" t="s">
        <v>389</v>
      </c>
      <c r="B105" s="238"/>
      <c r="C105" s="238"/>
      <c r="D105" s="238"/>
      <c r="E105" s="238"/>
      <c r="F105" s="238"/>
      <c r="G105" s="12">
        <v>95</v>
      </c>
      <c r="H105" s="21">
        <v>0</v>
      </c>
      <c r="I105" s="21">
        <v>0</v>
      </c>
    </row>
    <row r="106" spans="1:9" ht="22.5" customHeight="1" x14ac:dyDescent="0.25">
      <c r="A106" s="238" t="s">
        <v>390</v>
      </c>
      <c r="B106" s="238"/>
      <c r="C106" s="238"/>
      <c r="D106" s="238"/>
      <c r="E106" s="238"/>
      <c r="F106" s="238"/>
      <c r="G106" s="12">
        <v>96</v>
      </c>
      <c r="H106" s="21">
        <v>0</v>
      </c>
      <c r="I106" s="21">
        <v>0</v>
      </c>
    </row>
    <row r="107" spans="1:9" ht="27" customHeight="1" x14ac:dyDescent="0.25">
      <c r="A107" s="230" t="s">
        <v>437</v>
      </c>
      <c r="B107" s="230"/>
      <c r="C107" s="230"/>
      <c r="D107" s="230"/>
      <c r="E107" s="230"/>
      <c r="F107" s="230"/>
      <c r="G107" s="14">
        <v>97</v>
      </c>
      <c r="H107" s="95">
        <f>H90+H97-H106-H96</f>
        <v>0</v>
      </c>
      <c r="I107" s="95">
        <f>I90+I97-I106-I96</f>
        <v>0</v>
      </c>
    </row>
    <row r="108" spans="1:9" ht="12.75" customHeight="1" x14ac:dyDescent="0.25">
      <c r="A108" s="231" t="s">
        <v>438</v>
      </c>
      <c r="B108" s="231"/>
      <c r="C108" s="231"/>
      <c r="D108" s="231"/>
      <c r="E108" s="231"/>
      <c r="F108" s="231"/>
      <c r="G108" s="14">
        <v>98</v>
      </c>
      <c r="H108" s="95">
        <f>H88+H107</f>
        <v>1350953</v>
      </c>
      <c r="I108" s="95">
        <f>I88+I107</f>
        <v>1438524</v>
      </c>
    </row>
    <row r="109" spans="1:9" x14ac:dyDescent="0.25">
      <c r="A109" s="211" t="s">
        <v>167</v>
      </c>
      <c r="B109" s="211"/>
      <c r="C109" s="211"/>
      <c r="D109" s="211"/>
      <c r="E109" s="211"/>
      <c r="F109" s="211"/>
      <c r="G109" s="232"/>
      <c r="H109" s="232"/>
      <c r="I109" s="232"/>
    </row>
    <row r="110" spans="1:9" ht="12.75" customHeight="1" x14ac:dyDescent="0.25">
      <c r="A110" s="233" t="s">
        <v>391</v>
      </c>
      <c r="B110" s="233"/>
      <c r="C110" s="233"/>
      <c r="D110" s="233"/>
      <c r="E110" s="233"/>
      <c r="F110" s="233"/>
      <c r="G110" s="14">
        <v>99</v>
      </c>
      <c r="H110" s="95">
        <f>H111+H112</f>
        <v>0</v>
      </c>
      <c r="I110" s="95">
        <f>I111+I112</f>
        <v>0</v>
      </c>
    </row>
    <row r="111" spans="1:9" ht="12.75" customHeight="1" x14ac:dyDescent="0.25">
      <c r="A111" s="234" t="s">
        <v>116</v>
      </c>
      <c r="B111" s="234"/>
      <c r="C111" s="234"/>
      <c r="D111" s="234"/>
      <c r="E111" s="234"/>
      <c r="F111" s="234"/>
      <c r="G111" s="12">
        <v>100</v>
      </c>
      <c r="H111" s="21">
        <v>0</v>
      </c>
      <c r="I111" s="21">
        <v>0</v>
      </c>
    </row>
    <row r="112" spans="1:9" ht="12.75" customHeight="1" x14ac:dyDescent="0.25">
      <c r="A112" s="234" t="s">
        <v>168</v>
      </c>
      <c r="B112" s="234"/>
      <c r="C112" s="234"/>
      <c r="D112" s="234"/>
      <c r="E112" s="234"/>
      <c r="F112" s="234"/>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73" fitToHeight="2" orientation="portrait" r:id="rId1"/>
  <headerFooter alignWithMargins="0"/>
  <rowBreaks count="1" manualBreakCount="1">
    <brk id="6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47" sqref="I47"/>
    </sheetView>
  </sheetViews>
  <sheetFormatPr defaultColWidth="9.1796875" defaultRowHeight="12.5" x14ac:dyDescent="0.25"/>
  <cols>
    <col min="1" max="6" width="9.1796875" style="2"/>
    <col min="7" max="7" width="9.1796875" style="7"/>
    <col min="8" max="9" width="17.81640625" style="15" customWidth="1"/>
    <col min="10" max="16384" width="9.1796875" style="2"/>
  </cols>
  <sheetData>
    <row r="1" spans="1:9" x14ac:dyDescent="0.25">
      <c r="A1" s="247" t="s">
        <v>169</v>
      </c>
      <c r="B1" s="251"/>
      <c r="C1" s="251"/>
      <c r="D1" s="251"/>
      <c r="E1" s="251"/>
      <c r="F1" s="251"/>
      <c r="G1" s="251"/>
      <c r="H1" s="251"/>
      <c r="I1" s="251"/>
    </row>
    <row r="2" spans="1:9" x14ac:dyDescent="0.25">
      <c r="A2" s="246" t="s">
        <v>611</v>
      </c>
      <c r="B2" s="216"/>
      <c r="C2" s="216"/>
      <c r="D2" s="216"/>
      <c r="E2" s="216"/>
      <c r="F2" s="216"/>
      <c r="G2" s="216"/>
      <c r="H2" s="216"/>
      <c r="I2" s="216"/>
    </row>
    <row r="3" spans="1:9" x14ac:dyDescent="0.25">
      <c r="A3" s="228" t="s">
        <v>447</v>
      </c>
      <c r="B3" s="253"/>
      <c r="C3" s="253"/>
      <c r="D3" s="253"/>
      <c r="E3" s="253"/>
      <c r="F3" s="253"/>
      <c r="G3" s="253"/>
      <c r="H3" s="253"/>
      <c r="I3" s="253"/>
    </row>
    <row r="4" spans="1:9" x14ac:dyDescent="0.25">
      <c r="A4" s="252" t="s">
        <v>448</v>
      </c>
      <c r="B4" s="219"/>
      <c r="C4" s="219"/>
      <c r="D4" s="219"/>
      <c r="E4" s="219"/>
      <c r="F4" s="219"/>
      <c r="G4" s="219"/>
      <c r="H4" s="219"/>
      <c r="I4" s="220"/>
    </row>
    <row r="5" spans="1:9" ht="21" x14ac:dyDescent="0.25">
      <c r="A5" s="243" t="s">
        <v>2</v>
      </c>
      <c r="B5" s="224"/>
      <c r="C5" s="224"/>
      <c r="D5" s="224"/>
      <c r="E5" s="224"/>
      <c r="F5" s="224"/>
      <c r="G5" s="81" t="s">
        <v>106</v>
      </c>
      <c r="H5" s="17" t="s">
        <v>296</v>
      </c>
      <c r="I5" s="17" t="s">
        <v>280</v>
      </c>
    </row>
    <row r="6" spans="1:9" x14ac:dyDescent="0.25">
      <c r="A6" s="254">
        <v>1</v>
      </c>
      <c r="B6" s="224"/>
      <c r="C6" s="224"/>
      <c r="D6" s="224"/>
      <c r="E6" s="224"/>
      <c r="F6" s="224"/>
      <c r="G6" s="17">
        <v>2</v>
      </c>
      <c r="H6" s="17" t="s">
        <v>170</v>
      </c>
      <c r="I6" s="17" t="s">
        <v>171</v>
      </c>
    </row>
    <row r="7" spans="1:9" x14ac:dyDescent="0.25">
      <c r="A7" s="248" t="s">
        <v>172</v>
      </c>
      <c r="B7" s="248"/>
      <c r="C7" s="248"/>
      <c r="D7" s="248"/>
      <c r="E7" s="248"/>
      <c r="F7" s="248"/>
      <c r="G7" s="248"/>
      <c r="H7" s="248"/>
      <c r="I7" s="248"/>
    </row>
    <row r="8" spans="1:9" ht="12.75" customHeight="1" x14ac:dyDescent="0.25">
      <c r="A8" s="238" t="s">
        <v>173</v>
      </c>
      <c r="B8" s="238"/>
      <c r="C8" s="238"/>
      <c r="D8" s="238"/>
      <c r="E8" s="238"/>
      <c r="F8" s="238"/>
      <c r="G8" s="18">
        <v>1</v>
      </c>
      <c r="H8" s="82">
        <v>1931416</v>
      </c>
      <c r="I8" s="82">
        <v>1952577</v>
      </c>
    </row>
    <row r="9" spans="1:9" ht="12.75" customHeight="1" x14ac:dyDescent="0.25">
      <c r="A9" s="240" t="s">
        <v>174</v>
      </c>
      <c r="B9" s="240"/>
      <c r="C9" s="240"/>
      <c r="D9" s="240"/>
      <c r="E9" s="240"/>
      <c r="F9" s="240"/>
      <c r="G9" s="14">
        <v>2</v>
      </c>
      <c r="H9" s="96">
        <f>H10+H11+H12+H13+H14+H15+H16+H17</f>
        <v>694054</v>
      </c>
      <c r="I9" s="96">
        <f>I10+I11+I12+I13+I14+I15+I16+I17</f>
        <v>610728</v>
      </c>
    </row>
    <row r="10" spans="1:9" ht="12.75" customHeight="1" x14ac:dyDescent="0.25">
      <c r="A10" s="250" t="s">
        <v>175</v>
      </c>
      <c r="B10" s="250"/>
      <c r="C10" s="250"/>
      <c r="D10" s="250"/>
      <c r="E10" s="250"/>
      <c r="F10" s="250"/>
      <c r="G10" s="18">
        <v>3</v>
      </c>
      <c r="H10" s="82">
        <v>28809</v>
      </c>
      <c r="I10" s="82">
        <v>24378</v>
      </c>
    </row>
    <row r="11" spans="1:9" ht="31.15" customHeight="1" x14ac:dyDescent="0.25">
      <c r="A11" s="250" t="s">
        <v>301</v>
      </c>
      <c r="B11" s="250"/>
      <c r="C11" s="250"/>
      <c r="D11" s="250"/>
      <c r="E11" s="250"/>
      <c r="F11" s="250"/>
      <c r="G11" s="18">
        <v>4</v>
      </c>
      <c r="H11" s="82">
        <v>0</v>
      </c>
      <c r="I11" s="82">
        <v>79</v>
      </c>
    </row>
    <row r="12" spans="1:9" ht="28.15" customHeight="1" x14ac:dyDescent="0.25">
      <c r="A12" s="250" t="s">
        <v>302</v>
      </c>
      <c r="B12" s="250"/>
      <c r="C12" s="250"/>
      <c r="D12" s="250"/>
      <c r="E12" s="250"/>
      <c r="F12" s="250"/>
      <c r="G12" s="18">
        <v>5</v>
      </c>
      <c r="H12" s="82">
        <v>32</v>
      </c>
      <c r="I12" s="82">
        <v>0</v>
      </c>
    </row>
    <row r="13" spans="1:9" ht="12.75" customHeight="1" x14ac:dyDescent="0.25">
      <c r="A13" s="250" t="s">
        <v>176</v>
      </c>
      <c r="B13" s="250"/>
      <c r="C13" s="250"/>
      <c r="D13" s="250"/>
      <c r="E13" s="250"/>
      <c r="F13" s="250"/>
      <c r="G13" s="18">
        <v>6</v>
      </c>
      <c r="H13" s="82">
        <v>-699537</v>
      </c>
      <c r="I13" s="82">
        <v>-629049</v>
      </c>
    </row>
    <row r="14" spans="1:9" ht="12.75" customHeight="1" x14ac:dyDescent="0.25">
      <c r="A14" s="250" t="s">
        <v>177</v>
      </c>
      <c r="B14" s="250"/>
      <c r="C14" s="250"/>
      <c r="D14" s="250"/>
      <c r="E14" s="250"/>
      <c r="F14" s="250"/>
      <c r="G14" s="18">
        <v>7</v>
      </c>
      <c r="H14" s="82">
        <v>1364750</v>
      </c>
      <c r="I14" s="82">
        <v>1234647</v>
      </c>
    </row>
    <row r="15" spans="1:9" ht="12.75" customHeight="1" x14ac:dyDescent="0.25">
      <c r="A15" s="250" t="s">
        <v>178</v>
      </c>
      <c r="B15" s="250"/>
      <c r="C15" s="250"/>
      <c r="D15" s="250"/>
      <c r="E15" s="250"/>
      <c r="F15" s="250"/>
      <c r="G15" s="18">
        <v>8</v>
      </c>
      <c r="H15" s="82">
        <v>0</v>
      </c>
      <c r="I15" s="82">
        <v>8307</v>
      </c>
    </row>
    <row r="16" spans="1:9" ht="12.75" customHeight="1" x14ac:dyDescent="0.25">
      <c r="A16" s="250" t="s">
        <v>179</v>
      </c>
      <c r="B16" s="250"/>
      <c r="C16" s="250"/>
      <c r="D16" s="250"/>
      <c r="E16" s="250"/>
      <c r="F16" s="250"/>
      <c r="G16" s="18">
        <v>9</v>
      </c>
      <c r="H16" s="82">
        <v>0</v>
      </c>
      <c r="I16" s="82">
        <v>0</v>
      </c>
    </row>
    <row r="17" spans="1:9" ht="27.65" customHeight="1" x14ac:dyDescent="0.25">
      <c r="A17" s="250" t="s">
        <v>180</v>
      </c>
      <c r="B17" s="250"/>
      <c r="C17" s="250"/>
      <c r="D17" s="250"/>
      <c r="E17" s="250"/>
      <c r="F17" s="250"/>
      <c r="G17" s="18">
        <v>10</v>
      </c>
      <c r="H17" s="82">
        <v>0</v>
      </c>
      <c r="I17" s="82">
        <v>-27634</v>
      </c>
    </row>
    <row r="18" spans="1:9" ht="29.5" customHeight="1" x14ac:dyDescent="0.25">
      <c r="A18" s="230" t="s">
        <v>304</v>
      </c>
      <c r="B18" s="230"/>
      <c r="C18" s="230"/>
      <c r="D18" s="230"/>
      <c r="E18" s="230"/>
      <c r="F18" s="230"/>
      <c r="G18" s="14">
        <v>11</v>
      </c>
      <c r="H18" s="96">
        <f>H8+H9</f>
        <v>2625470</v>
      </c>
      <c r="I18" s="96">
        <f>I8+I9</f>
        <v>2563305</v>
      </c>
    </row>
    <row r="19" spans="1:9" ht="12.75" customHeight="1" x14ac:dyDescent="0.25">
      <c r="A19" s="240" t="s">
        <v>181</v>
      </c>
      <c r="B19" s="240"/>
      <c r="C19" s="240"/>
      <c r="D19" s="240"/>
      <c r="E19" s="240"/>
      <c r="F19" s="240"/>
      <c r="G19" s="14">
        <v>12</v>
      </c>
      <c r="H19" s="96">
        <f>H20+H21+H22+H23</f>
        <v>503389</v>
      </c>
      <c r="I19" s="96">
        <f>I20+I21+I22+I23</f>
        <v>651327</v>
      </c>
    </row>
    <row r="20" spans="1:9" ht="12.75" customHeight="1" x14ac:dyDescent="0.25">
      <c r="A20" s="250" t="s">
        <v>182</v>
      </c>
      <c r="B20" s="250"/>
      <c r="C20" s="250"/>
      <c r="D20" s="250"/>
      <c r="E20" s="250"/>
      <c r="F20" s="250"/>
      <c r="G20" s="18">
        <v>13</v>
      </c>
      <c r="H20" s="82">
        <v>-192914</v>
      </c>
      <c r="I20" s="82">
        <v>-438642</v>
      </c>
    </row>
    <row r="21" spans="1:9" ht="12.75" customHeight="1" x14ac:dyDescent="0.25">
      <c r="A21" s="250" t="s">
        <v>183</v>
      </c>
      <c r="B21" s="250"/>
      <c r="C21" s="250"/>
      <c r="D21" s="250"/>
      <c r="E21" s="250"/>
      <c r="F21" s="250"/>
      <c r="G21" s="18">
        <v>14</v>
      </c>
      <c r="H21" s="82">
        <v>696303</v>
      </c>
      <c r="I21" s="82">
        <v>1089969</v>
      </c>
    </row>
    <row r="22" spans="1:9" ht="12.75" customHeight="1" x14ac:dyDescent="0.25">
      <c r="A22" s="250" t="s">
        <v>184</v>
      </c>
      <c r="B22" s="250"/>
      <c r="C22" s="250"/>
      <c r="D22" s="250"/>
      <c r="E22" s="250"/>
      <c r="F22" s="250"/>
      <c r="G22" s="18">
        <v>15</v>
      </c>
      <c r="H22" s="82">
        <v>0</v>
      </c>
      <c r="I22" s="82">
        <v>0</v>
      </c>
    </row>
    <row r="23" spans="1:9" ht="12.75" customHeight="1" x14ac:dyDescent="0.25">
      <c r="A23" s="250" t="s">
        <v>185</v>
      </c>
      <c r="B23" s="250"/>
      <c r="C23" s="250"/>
      <c r="D23" s="250"/>
      <c r="E23" s="250"/>
      <c r="F23" s="250"/>
      <c r="G23" s="18">
        <v>16</v>
      </c>
      <c r="H23" s="82">
        <v>0</v>
      </c>
      <c r="I23" s="82">
        <v>0</v>
      </c>
    </row>
    <row r="24" spans="1:9" ht="12.75" customHeight="1" x14ac:dyDescent="0.25">
      <c r="A24" s="230" t="s">
        <v>186</v>
      </c>
      <c r="B24" s="230"/>
      <c r="C24" s="230"/>
      <c r="D24" s="230"/>
      <c r="E24" s="230"/>
      <c r="F24" s="230"/>
      <c r="G24" s="14">
        <v>17</v>
      </c>
      <c r="H24" s="96">
        <f>H18+H19</f>
        <v>3128859</v>
      </c>
      <c r="I24" s="96">
        <f>I18+I19</f>
        <v>3214632</v>
      </c>
    </row>
    <row r="25" spans="1:9" ht="12.75" customHeight="1" x14ac:dyDescent="0.25">
      <c r="A25" s="238" t="s">
        <v>187</v>
      </c>
      <c r="B25" s="238"/>
      <c r="C25" s="238"/>
      <c r="D25" s="238"/>
      <c r="E25" s="238"/>
      <c r="F25" s="238"/>
      <c r="G25" s="18">
        <v>18</v>
      </c>
      <c r="H25" s="82">
        <v>-395563</v>
      </c>
      <c r="I25" s="82">
        <v>-337205</v>
      </c>
    </row>
    <row r="26" spans="1:9" ht="12.75" customHeight="1" x14ac:dyDescent="0.25">
      <c r="A26" s="238" t="s">
        <v>188</v>
      </c>
      <c r="B26" s="238"/>
      <c r="C26" s="238"/>
      <c r="D26" s="238"/>
      <c r="E26" s="238"/>
      <c r="F26" s="238"/>
      <c r="G26" s="18">
        <v>19</v>
      </c>
      <c r="H26" s="82">
        <v>-732302</v>
      </c>
      <c r="I26" s="82">
        <v>-579432</v>
      </c>
    </row>
    <row r="27" spans="1:9" ht="28.9" customHeight="1" x14ac:dyDescent="0.25">
      <c r="A27" s="233" t="s">
        <v>189</v>
      </c>
      <c r="B27" s="233"/>
      <c r="C27" s="233"/>
      <c r="D27" s="233"/>
      <c r="E27" s="233"/>
      <c r="F27" s="233"/>
      <c r="G27" s="14">
        <v>20</v>
      </c>
      <c r="H27" s="96">
        <f>H24+H25+H26</f>
        <v>2000994</v>
      </c>
      <c r="I27" s="96">
        <f>I24+I25+I26</f>
        <v>2297995</v>
      </c>
    </row>
    <row r="28" spans="1:9" x14ac:dyDescent="0.25">
      <c r="A28" s="248" t="s">
        <v>190</v>
      </c>
      <c r="B28" s="248"/>
      <c r="C28" s="248"/>
      <c r="D28" s="248"/>
      <c r="E28" s="248"/>
      <c r="F28" s="248"/>
      <c r="G28" s="248"/>
      <c r="H28" s="248"/>
      <c r="I28" s="248"/>
    </row>
    <row r="29" spans="1:9" ht="23.5" customHeight="1" x14ac:dyDescent="0.25">
      <c r="A29" s="238" t="s">
        <v>191</v>
      </c>
      <c r="B29" s="238"/>
      <c r="C29" s="238"/>
      <c r="D29" s="238"/>
      <c r="E29" s="238"/>
      <c r="F29" s="238"/>
      <c r="G29" s="18">
        <v>21</v>
      </c>
      <c r="H29" s="21">
        <v>0</v>
      </c>
      <c r="I29" s="21">
        <v>32</v>
      </c>
    </row>
    <row r="30" spans="1:9" ht="12.75" customHeight="1" x14ac:dyDescent="0.25">
      <c r="A30" s="238" t="s">
        <v>192</v>
      </c>
      <c r="B30" s="238"/>
      <c r="C30" s="238"/>
      <c r="D30" s="238"/>
      <c r="E30" s="238"/>
      <c r="F30" s="238"/>
      <c r="G30" s="18">
        <v>22</v>
      </c>
      <c r="H30" s="21">
        <v>0</v>
      </c>
      <c r="I30" s="21">
        <v>0</v>
      </c>
    </row>
    <row r="31" spans="1:9" ht="12.75" customHeight="1" x14ac:dyDescent="0.25">
      <c r="A31" s="238" t="s">
        <v>193</v>
      </c>
      <c r="B31" s="238"/>
      <c r="C31" s="238"/>
      <c r="D31" s="238"/>
      <c r="E31" s="238"/>
      <c r="F31" s="238"/>
      <c r="G31" s="18">
        <v>23</v>
      </c>
      <c r="H31" s="21">
        <v>6036</v>
      </c>
      <c r="I31" s="21">
        <v>463</v>
      </c>
    </row>
    <row r="32" spans="1:9" ht="12.75" customHeight="1" x14ac:dyDescent="0.25">
      <c r="A32" s="238" t="s">
        <v>194</v>
      </c>
      <c r="B32" s="238"/>
      <c r="C32" s="238"/>
      <c r="D32" s="238"/>
      <c r="E32" s="238"/>
      <c r="F32" s="238"/>
      <c r="G32" s="18">
        <v>24</v>
      </c>
      <c r="H32" s="21">
        <v>0</v>
      </c>
      <c r="I32" s="21">
        <v>0</v>
      </c>
    </row>
    <row r="33" spans="1:9" ht="12.75" customHeight="1" x14ac:dyDescent="0.25">
      <c r="A33" s="238" t="s">
        <v>195</v>
      </c>
      <c r="B33" s="238"/>
      <c r="C33" s="238"/>
      <c r="D33" s="238"/>
      <c r="E33" s="238"/>
      <c r="F33" s="238"/>
      <c r="G33" s="18">
        <v>25</v>
      </c>
      <c r="H33" s="21">
        <v>5710</v>
      </c>
      <c r="I33" s="21">
        <v>3372</v>
      </c>
    </row>
    <row r="34" spans="1:9" ht="12.75" customHeight="1" x14ac:dyDescent="0.25">
      <c r="A34" s="238" t="s">
        <v>196</v>
      </c>
      <c r="B34" s="238"/>
      <c r="C34" s="238"/>
      <c r="D34" s="238"/>
      <c r="E34" s="238"/>
      <c r="F34" s="238"/>
      <c r="G34" s="18">
        <v>26</v>
      </c>
      <c r="H34" s="21">
        <v>0</v>
      </c>
      <c r="I34" s="21">
        <v>0</v>
      </c>
    </row>
    <row r="35" spans="1:9" ht="27.65" customHeight="1" x14ac:dyDescent="0.25">
      <c r="A35" s="230" t="s">
        <v>197</v>
      </c>
      <c r="B35" s="230"/>
      <c r="C35" s="230"/>
      <c r="D35" s="230"/>
      <c r="E35" s="230"/>
      <c r="F35" s="230"/>
      <c r="G35" s="14">
        <v>27</v>
      </c>
      <c r="H35" s="20">
        <f>H29+H30+H31+H32+H33+H34</f>
        <v>11746</v>
      </c>
      <c r="I35" s="20">
        <f>I29+I30+I31+I32+I33+I34</f>
        <v>3867</v>
      </c>
    </row>
    <row r="36" spans="1:9" ht="26.5" customHeight="1" x14ac:dyDescent="0.25">
      <c r="A36" s="238" t="s">
        <v>198</v>
      </c>
      <c r="B36" s="238"/>
      <c r="C36" s="238"/>
      <c r="D36" s="238"/>
      <c r="E36" s="238"/>
      <c r="F36" s="238"/>
      <c r="G36" s="18">
        <v>28</v>
      </c>
      <c r="H36" s="21">
        <v>0</v>
      </c>
      <c r="I36" s="21">
        <v>0</v>
      </c>
    </row>
    <row r="37" spans="1:9" ht="12.75" customHeight="1" x14ac:dyDescent="0.25">
      <c r="A37" s="238" t="s">
        <v>199</v>
      </c>
      <c r="B37" s="238"/>
      <c r="C37" s="238"/>
      <c r="D37" s="238"/>
      <c r="E37" s="238"/>
      <c r="F37" s="238"/>
      <c r="G37" s="18">
        <v>29</v>
      </c>
      <c r="H37" s="21">
        <v>0</v>
      </c>
      <c r="I37" s="21">
        <v>0</v>
      </c>
    </row>
    <row r="38" spans="1:9" ht="12.75" customHeight="1" x14ac:dyDescent="0.25">
      <c r="A38" s="238" t="s">
        <v>200</v>
      </c>
      <c r="B38" s="238"/>
      <c r="C38" s="238"/>
      <c r="D38" s="238"/>
      <c r="E38" s="238"/>
      <c r="F38" s="238"/>
      <c r="G38" s="18">
        <v>30</v>
      </c>
      <c r="H38" s="21">
        <v>-28000</v>
      </c>
      <c r="I38" s="21">
        <v>-4000</v>
      </c>
    </row>
    <row r="39" spans="1:9" ht="12.75" customHeight="1" x14ac:dyDescent="0.25">
      <c r="A39" s="238" t="s">
        <v>201</v>
      </c>
      <c r="B39" s="238"/>
      <c r="C39" s="238"/>
      <c r="D39" s="238"/>
      <c r="E39" s="238"/>
      <c r="F39" s="238"/>
      <c r="G39" s="18">
        <v>31</v>
      </c>
      <c r="H39" s="21">
        <v>0</v>
      </c>
      <c r="I39" s="21">
        <v>0</v>
      </c>
    </row>
    <row r="40" spans="1:9" ht="12.75" customHeight="1" x14ac:dyDescent="0.25">
      <c r="A40" s="238" t="s">
        <v>202</v>
      </c>
      <c r="B40" s="238"/>
      <c r="C40" s="238"/>
      <c r="D40" s="238"/>
      <c r="E40" s="238"/>
      <c r="F40" s="238"/>
      <c r="G40" s="18">
        <v>32</v>
      </c>
      <c r="H40" s="21">
        <v>0</v>
      </c>
      <c r="I40" s="21">
        <v>0</v>
      </c>
    </row>
    <row r="41" spans="1:9" ht="22.9" customHeight="1" x14ac:dyDescent="0.25">
      <c r="A41" s="230" t="s">
        <v>203</v>
      </c>
      <c r="B41" s="230"/>
      <c r="C41" s="230"/>
      <c r="D41" s="230"/>
      <c r="E41" s="230"/>
      <c r="F41" s="230"/>
      <c r="G41" s="14">
        <v>33</v>
      </c>
      <c r="H41" s="20">
        <f>H36+H37+H38+H39+H40</f>
        <v>-28000</v>
      </c>
      <c r="I41" s="20">
        <f>I36+I37+I38+I39+I40</f>
        <v>-4000</v>
      </c>
    </row>
    <row r="42" spans="1:9" ht="30.65" customHeight="1" x14ac:dyDescent="0.25">
      <c r="A42" s="233" t="s">
        <v>204</v>
      </c>
      <c r="B42" s="233"/>
      <c r="C42" s="233"/>
      <c r="D42" s="233"/>
      <c r="E42" s="233"/>
      <c r="F42" s="233"/>
      <c r="G42" s="14">
        <v>34</v>
      </c>
      <c r="H42" s="20">
        <f>H35+H41</f>
        <v>-16254</v>
      </c>
      <c r="I42" s="20">
        <f>I35+I41</f>
        <v>-133</v>
      </c>
    </row>
    <row r="43" spans="1:9" x14ac:dyDescent="0.25">
      <c r="A43" s="248" t="s">
        <v>205</v>
      </c>
      <c r="B43" s="248"/>
      <c r="C43" s="248"/>
      <c r="D43" s="248"/>
      <c r="E43" s="248"/>
      <c r="F43" s="248"/>
      <c r="G43" s="248"/>
      <c r="H43" s="248"/>
      <c r="I43" s="248"/>
    </row>
    <row r="44" spans="1:9" ht="12.75" customHeight="1" x14ac:dyDescent="0.25">
      <c r="A44" s="238" t="s">
        <v>206</v>
      </c>
      <c r="B44" s="238"/>
      <c r="C44" s="238"/>
      <c r="D44" s="238"/>
      <c r="E44" s="238"/>
      <c r="F44" s="238"/>
      <c r="G44" s="18">
        <v>35</v>
      </c>
      <c r="H44" s="21">
        <v>0</v>
      </c>
      <c r="I44" s="21">
        <v>0</v>
      </c>
    </row>
    <row r="45" spans="1:9" ht="27.65" customHeight="1" x14ac:dyDescent="0.25">
      <c r="A45" s="238" t="s">
        <v>207</v>
      </c>
      <c r="B45" s="238"/>
      <c r="C45" s="238"/>
      <c r="D45" s="238"/>
      <c r="E45" s="238"/>
      <c r="F45" s="238"/>
      <c r="G45" s="18">
        <v>36</v>
      </c>
      <c r="H45" s="21">
        <v>0</v>
      </c>
      <c r="I45" s="21">
        <v>0</v>
      </c>
    </row>
    <row r="46" spans="1:9" ht="12.75" customHeight="1" x14ac:dyDescent="0.25">
      <c r="A46" s="238" t="s">
        <v>208</v>
      </c>
      <c r="B46" s="238"/>
      <c r="C46" s="238"/>
      <c r="D46" s="238"/>
      <c r="E46" s="238"/>
      <c r="F46" s="238"/>
      <c r="G46" s="18">
        <v>37</v>
      </c>
      <c r="H46" s="21">
        <v>0</v>
      </c>
      <c r="I46" s="21">
        <v>598990</v>
      </c>
    </row>
    <row r="47" spans="1:9" ht="12.75" customHeight="1" x14ac:dyDescent="0.25">
      <c r="A47" s="238" t="s">
        <v>209</v>
      </c>
      <c r="B47" s="238"/>
      <c r="C47" s="238"/>
      <c r="D47" s="238"/>
      <c r="E47" s="238"/>
      <c r="F47" s="238"/>
      <c r="G47" s="18">
        <v>38</v>
      </c>
      <c r="H47" s="21">
        <v>560386</v>
      </c>
      <c r="I47" s="21">
        <v>159575</v>
      </c>
    </row>
    <row r="48" spans="1:9" ht="25.9" customHeight="1" x14ac:dyDescent="0.25">
      <c r="A48" s="230" t="s">
        <v>210</v>
      </c>
      <c r="B48" s="230"/>
      <c r="C48" s="230"/>
      <c r="D48" s="230"/>
      <c r="E48" s="230"/>
      <c r="F48" s="230"/>
      <c r="G48" s="14">
        <v>39</v>
      </c>
      <c r="H48" s="20">
        <f>H44+H45+H46+H47</f>
        <v>560386</v>
      </c>
      <c r="I48" s="20">
        <f>I44+I45+I46+I47</f>
        <v>758565</v>
      </c>
    </row>
    <row r="49" spans="1:9" ht="24.65" customHeight="1" x14ac:dyDescent="0.25">
      <c r="A49" s="238" t="s">
        <v>303</v>
      </c>
      <c r="B49" s="238"/>
      <c r="C49" s="238"/>
      <c r="D49" s="238"/>
      <c r="E49" s="238"/>
      <c r="F49" s="238"/>
      <c r="G49" s="18">
        <v>40</v>
      </c>
      <c r="H49" s="21">
        <v>-1387660</v>
      </c>
      <c r="I49" s="21">
        <v>-1543209</v>
      </c>
    </row>
    <row r="50" spans="1:9" ht="12.75" customHeight="1" x14ac:dyDescent="0.25">
      <c r="A50" s="238" t="s">
        <v>211</v>
      </c>
      <c r="B50" s="238"/>
      <c r="C50" s="238"/>
      <c r="D50" s="238"/>
      <c r="E50" s="238"/>
      <c r="F50" s="238"/>
      <c r="G50" s="18">
        <v>41</v>
      </c>
      <c r="H50" s="21">
        <v>-1430000</v>
      </c>
      <c r="I50" s="21">
        <v>-1533000</v>
      </c>
    </row>
    <row r="51" spans="1:9" ht="12.75" customHeight="1" x14ac:dyDescent="0.25">
      <c r="A51" s="238" t="s">
        <v>212</v>
      </c>
      <c r="B51" s="238"/>
      <c r="C51" s="238"/>
      <c r="D51" s="238"/>
      <c r="E51" s="238"/>
      <c r="F51" s="238"/>
      <c r="G51" s="18">
        <v>42</v>
      </c>
      <c r="H51" s="21">
        <v>-20587</v>
      </c>
      <c r="I51" s="21">
        <v>-11218</v>
      </c>
    </row>
    <row r="52" spans="1:9" ht="26.5" customHeight="1" x14ac:dyDescent="0.25">
      <c r="A52" s="238" t="s">
        <v>213</v>
      </c>
      <c r="B52" s="238"/>
      <c r="C52" s="238"/>
      <c r="D52" s="238"/>
      <c r="E52" s="238"/>
      <c r="F52" s="238"/>
      <c r="G52" s="18">
        <v>43</v>
      </c>
      <c r="H52" s="21">
        <v>0</v>
      </c>
      <c r="I52" s="21">
        <v>0</v>
      </c>
    </row>
    <row r="53" spans="1:9" ht="12.75" customHeight="1" x14ac:dyDescent="0.25">
      <c r="A53" s="238" t="s">
        <v>214</v>
      </c>
      <c r="B53" s="238"/>
      <c r="C53" s="238"/>
      <c r="D53" s="238"/>
      <c r="E53" s="238"/>
      <c r="F53" s="238"/>
      <c r="G53" s="18">
        <v>44</v>
      </c>
      <c r="H53" s="21">
        <v>0</v>
      </c>
      <c r="I53" s="21">
        <v>0</v>
      </c>
    </row>
    <row r="54" spans="1:9" ht="27.65" customHeight="1" x14ac:dyDescent="0.25">
      <c r="A54" s="230" t="s">
        <v>215</v>
      </c>
      <c r="B54" s="230"/>
      <c r="C54" s="230"/>
      <c r="D54" s="230"/>
      <c r="E54" s="230"/>
      <c r="F54" s="230"/>
      <c r="G54" s="14">
        <v>45</v>
      </c>
      <c r="H54" s="20">
        <f>H49+H50+H51+H52+H53</f>
        <v>-2838247</v>
      </c>
      <c r="I54" s="20">
        <f>I49+I50+I51+I52+I53</f>
        <v>-3087427</v>
      </c>
    </row>
    <row r="55" spans="1:9" ht="27.65" customHeight="1" x14ac:dyDescent="0.25">
      <c r="A55" s="233" t="s">
        <v>216</v>
      </c>
      <c r="B55" s="233"/>
      <c r="C55" s="233"/>
      <c r="D55" s="233"/>
      <c r="E55" s="233"/>
      <c r="F55" s="233"/>
      <c r="G55" s="14">
        <v>46</v>
      </c>
      <c r="H55" s="20">
        <f>H48+H54</f>
        <v>-2277861</v>
      </c>
      <c r="I55" s="20">
        <f>I48+I54</f>
        <v>-2328862</v>
      </c>
    </row>
    <row r="56" spans="1:9" x14ac:dyDescent="0.25">
      <c r="A56" s="206" t="s">
        <v>217</v>
      </c>
      <c r="B56" s="206"/>
      <c r="C56" s="206"/>
      <c r="D56" s="206"/>
      <c r="E56" s="206"/>
      <c r="F56" s="206"/>
      <c r="G56" s="18">
        <v>47</v>
      </c>
      <c r="H56" s="21">
        <v>0</v>
      </c>
      <c r="I56" s="21">
        <v>0</v>
      </c>
    </row>
    <row r="57" spans="1:9" ht="27" customHeight="1" x14ac:dyDescent="0.25">
      <c r="A57" s="233" t="s">
        <v>218</v>
      </c>
      <c r="B57" s="233"/>
      <c r="C57" s="233"/>
      <c r="D57" s="233"/>
      <c r="E57" s="233"/>
      <c r="F57" s="233"/>
      <c r="G57" s="14">
        <v>48</v>
      </c>
      <c r="H57" s="20">
        <f>H27+H42+H55+H56</f>
        <v>-293121</v>
      </c>
      <c r="I57" s="20">
        <f>I27+I42+I55+I56</f>
        <v>-31000</v>
      </c>
    </row>
    <row r="58" spans="1:9" ht="15.65" customHeight="1" x14ac:dyDescent="0.25">
      <c r="A58" s="249" t="s">
        <v>219</v>
      </c>
      <c r="B58" s="249"/>
      <c r="C58" s="249"/>
      <c r="D58" s="249"/>
      <c r="E58" s="249"/>
      <c r="F58" s="249"/>
      <c r="G58" s="18">
        <v>49</v>
      </c>
      <c r="H58" s="21">
        <v>349605</v>
      </c>
      <c r="I58" s="21">
        <v>239274</v>
      </c>
    </row>
    <row r="59" spans="1:9" ht="28.9" customHeight="1" x14ac:dyDescent="0.25">
      <c r="A59" s="233" t="s">
        <v>220</v>
      </c>
      <c r="B59" s="233"/>
      <c r="C59" s="233"/>
      <c r="D59" s="233"/>
      <c r="E59" s="233"/>
      <c r="F59" s="233"/>
      <c r="G59" s="14">
        <v>50</v>
      </c>
      <c r="H59" s="20">
        <f>H57+H58</f>
        <v>56484</v>
      </c>
      <c r="I59" s="20">
        <f>I57+I58</f>
        <v>208274</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C37" zoomScale="110" zoomScaleNormal="100" workbookViewId="0">
      <selection activeCell="K20" sqref="K20"/>
    </sheetView>
  </sheetViews>
  <sheetFormatPr defaultRowHeight="12.5" x14ac:dyDescent="0.25"/>
  <cols>
    <col min="1" max="7" width="9.1796875" style="2"/>
    <col min="8" max="9" width="16.26953125" style="15" customWidth="1"/>
    <col min="10" max="10" width="12" style="2" bestFit="1" customWidth="1"/>
    <col min="11" max="11" width="10.26953125" style="2" bestFit="1" customWidth="1"/>
    <col min="12" max="12" width="12.26953125" style="2" bestFit="1" customWidth="1"/>
    <col min="13" max="263" width="9.1796875" style="2"/>
    <col min="264" max="265" width="9.81640625" style="2" bestFit="1" customWidth="1"/>
    <col min="266" max="266" width="12" style="2" bestFit="1" customWidth="1"/>
    <col min="267" max="267" width="10.26953125" style="2" bestFit="1" customWidth="1"/>
    <col min="268" max="268" width="12.26953125" style="2" bestFit="1" customWidth="1"/>
    <col min="269" max="519" width="9.1796875" style="2"/>
    <col min="520" max="521" width="9.81640625" style="2" bestFit="1" customWidth="1"/>
    <col min="522" max="522" width="12" style="2" bestFit="1" customWidth="1"/>
    <col min="523" max="523" width="10.26953125" style="2" bestFit="1" customWidth="1"/>
    <col min="524" max="524" width="12.26953125" style="2" bestFit="1" customWidth="1"/>
    <col min="525" max="775" width="9.1796875" style="2"/>
    <col min="776" max="777" width="9.81640625" style="2" bestFit="1" customWidth="1"/>
    <col min="778" max="778" width="12" style="2" bestFit="1" customWidth="1"/>
    <col min="779" max="779" width="10.26953125" style="2" bestFit="1" customWidth="1"/>
    <col min="780" max="780" width="12.26953125" style="2" bestFit="1" customWidth="1"/>
    <col min="781" max="1031" width="9.1796875" style="2"/>
    <col min="1032" max="1033" width="9.81640625" style="2" bestFit="1" customWidth="1"/>
    <col min="1034" max="1034" width="12" style="2" bestFit="1" customWidth="1"/>
    <col min="1035" max="1035" width="10.26953125" style="2" bestFit="1" customWidth="1"/>
    <col min="1036" max="1036" width="12.26953125" style="2" bestFit="1" customWidth="1"/>
    <col min="1037" max="1287" width="9.1796875" style="2"/>
    <col min="1288" max="1289" width="9.81640625" style="2" bestFit="1" customWidth="1"/>
    <col min="1290" max="1290" width="12" style="2" bestFit="1" customWidth="1"/>
    <col min="1291" max="1291" width="10.26953125" style="2" bestFit="1" customWidth="1"/>
    <col min="1292" max="1292" width="12.26953125" style="2" bestFit="1" customWidth="1"/>
    <col min="1293" max="1543" width="9.1796875" style="2"/>
    <col min="1544" max="1545" width="9.81640625" style="2" bestFit="1" customWidth="1"/>
    <col min="1546" max="1546" width="12" style="2" bestFit="1" customWidth="1"/>
    <col min="1547" max="1547" width="10.26953125" style="2" bestFit="1" customWidth="1"/>
    <col min="1548" max="1548" width="12.26953125" style="2" bestFit="1" customWidth="1"/>
    <col min="1549" max="1799" width="9.1796875" style="2"/>
    <col min="1800" max="1801" width="9.81640625" style="2" bestFit="1" customWidth="1"/>
    <col min="1802" max="1802" width="12" style="2" bestFit="1" customWidth="1"/>
    <col min="1803" max="1803" width="10.26953125" style="2" bestFit="1" customWidth="1"/>
    <col min="1804" max="1804" width="12.26953125" style="2" bestFit="1" customWidth="1"/>
    <col min="1805" max="2055" width="9.1796875" style="2"/>
    <col min="2056" max="2057" width="9.81640625" style="2" bestFit="1" customWidth="1"/>
    <col min="2058" max="2058" width="12" style="2" bestFit="1" customWidth="1"/>
    <col min="2059" max="2059" width="10.26953125" style="2" bestFit="1" customWidth="1"/>
    <col min="2060" max="2060" width="12.26953125" style="2" bestFit="1" customWidth="1"/>
    <col min="2061" max="2311" width="9.1796875" style="2"/>
    <col min="2312" max="2313" width="9.81640625" style="2" bestFit="1" customWidth="1"/>
    <col min="2314" max="2314" width="12" style="2" bestFit="1" customWidth="1"/>
    <col min="2315" max="2315" width="10.26953125" style="2" bestFit="1" customWidth="1"/>
    <col min="2316" max="2316" width="12.26953125" style="2" bestFit="1" customWidth="1"/>
    <col min="2317" max="2567" width="9.1796875" style="2"/>
    <col min="2568" max="2569" width="9.81640625" style="2" bestFit="1" customWidth="1"/>
    <col min="2570" max="2570" width="12" style="2" bestFit="1" customWidth="1"/>
    <col min="2571" max="2571" width="10.26953125" style="2" bestFit="1" customWidth="1"/>
    <col min="2572" max="2572" width="12.26953125" style="2" bestFit="1" customWidth="1"/>
    <col min="2573" max="2823" width="9.1796875" style="2"/>
    <col min="2824" max="2825" width="9.81640625" style="2" bestFit="1" customWidth="1"/>
    <col min="2826" max="2826" width="12" style="2" bestFit="1" customWidth="1"/>
    <col min="2827" max="2827" width="10.26953125" style="2" bestFit="1" customWidth="1"/>
    <col min="2828" max="2828" width="12.26953125" style="2" bestFit="1" customWidth="1"/>
    <col min="2829" max="3079" width="9.1796875" style="2"/>
    <col min="3080" max="3081" width="9.81640625" style="2" bestFit="1" customWidth="1"/>
    <col min="3082" max="3082" width="12" style="2" bestFit="1" customWidth="1"/>
    <col min="3083" max="3083" width="10.26953125" style="2" bestFit="1" customWidth="1"/>
    <col min="3084" max="3084" width="12.26953125" style="2" bestFit="1" customWidth="1"/>
    <col min="3085" max="3335" width="9.1796875" style="2"/>
    <col min="3336" max="3337" width="9.81640625" style="2" bestFit="1" customWidth="1"/>
    <col min="3338" max="3338" width="12" style="2" bestFit="1" customWidth="1"/>
    <col min="3339" max="3339" width="10.26953125" style="2" bestFit="1" customWidth="1"/>
    <col min="3340" max="3340" width="12.26953125" style="2" bestFit="1" customWidth="1"/>
    <col min="3341" max="3591" width="9.1796875" style="2"/>
    <col min="3592" max="3593" width="9.81640625" style="2" bestFit="1" customWidth="1"/>
    <col min="3594" max="3594" width="12" style="2" bestFit="1" customWidth="1"/>
    <col min="3595" max="3595" width="10.26953125" style="2" bestFit="1" customWidth="1"/>
    <col min="3596" max="3596" width="12.26953125" style="2" bestFit="1" customWidth="1"/>
    <col min="3597" max="3847" width="9.1796875" style="2"/>
    <col min="3848" max="3849" width="9.81640625" style="2" bestFit="1" customWidth="1"/>
    <col min="3850" max="3850" width="12" style="2" bestFit="1" customWidth="1"/>
    <col min="3851" max="3851" width="10.26953125" style="2" bestFit="1" customWidth="1"/>
    <col min="3852" max="3852" width="12.26953125" style="2" bestFit="1" customWidth="1"/>
    <col min="3853" max="4103" width="9.1796875" style="2"/>
    <col min="4104" max="4105" width="9.81640625" style="2" bestFit="1" customWidth="1"/>
    <col min="4106" max="4106" width="12" style="2" bestFit="1" customWidth="1"/>
    <col min="4107" max="4107" width="10.26953125" style="2" bestFit="1" customWidth="1"/>
    <col min="4108" max="4108" width="12.26953125" style="2" bestFit="1" customWidth="1"/>
    <col min="4109" max="4359" width="9.1796875" style="2"/>
    <col min="4360" max="4361" width="9.81640625" style="2" bestFit="1" customWidth="1"/>
    <col min="4362" max="4362" width="12" style="2" bestFit="1" customWidth="1"/>
    <col min="4363" max="4363" width="10.26953125" style="2" bestFit="1" customWidth="1"/>
    <col min="4364" max="4364" width="12.26953125" style="2" bestFit="1" customWidth="1"/>
    <col min="4365" max="4615" width="9.1796875" style="2"/>
    <col min="4616" max="4617" width="9.81640625" style="2" bestFit="1" customWidth="1"/>
    <col min="4618" max="4618" width="12" style="2" bestFit="1" customWidth="1"/>
    <col min="4619" max="4619" width="10.26953125" style="2" bestFit="1" customWidth="1"/>
    <col min="4620" max="4620" width="12.26953125" style="2" bestFit="1" customWidth="1"/>
    <col min="4621" max="4871" width="9.1796875" style="2"/>
    <col min="4872" max="4873" width="9.81640625" style="2" bestFit="1" customWidth="1"/>
    <col min="4874" max="4874" width="12" style="2" bestFit="1" customWidth="1"/>
    <col min="4875" max="4875" width="10.26953125" style="2" bestFit="1" customWidth="1"/>
    <col min="4876" max="4876" width="12.26953125" style="2" bestFit="1" customWidth="1"/>
    <col min="4877" max="5127" width="9.1796875" style="2"/>
    <col min="5128" max="5129" width="9.81640625" style="2" bestFit="1" customWidth="1"/>
    <col min="5130" max="5130" width="12" style="2" bestFit="1" customWidth="1"/>
    <col min="5131" max="5131" width="10.26953125" style="2" bestFit="1" customWidth="1"/>
    <col min="5132" max="5132" width="12.26953125" style="2" bestFit="1" customWidth="1"/>
    <col min="5133" max="5383" width="9.1796875" style="2"/>
    <col min="5384" max="5385" width="9.81640625" style="2" bestFit="1" customWidth="1"/>
    <col min="5386" max="5386" width="12" style="2" bestFit="1" customWidth="1"/>
    <col min="5387" max="5387" width="10.26953125" style="2" bestFit="1" customWidth="1"/>
    <col min="5388" max="5388" width="12.26953125" style="2" bestFit="1" customWidth="1"/>
    <col min="5389" max="5639" width="9.1796875" style="2"/>
    <col min="5640" max="5641" width="9.81640625" style="2" bestFit="1" customWidth="1"/>
    <col min="5642" max="5642" width="12" style="2" bestFit="1" customWidth="1"/>
    <col min="5643" max="5643" width="10.26953125" style="2" bestFit="1" customWidth="1"/>
    <col min="5644" max="5644" width="12.26953125" style="2" bestFit="1" customWidth="1"/>
    <col min="5645" max="5895" width="9.1796875" style="2"/>
    <col min="5896" max="5897" width="9.81640625" style="2" bestFit="1" customWidth="1"/>
    <col min="5898" max="5898" width="12" style="2" bestFit="1" customWidth="1"/>
    <col min="5899" max="5899" width="10.26953125" style="2" bestFit="1" customWidth="1"/>
    <col min="5900" max="5900" width="12.26953125" style="2" bestFit="1" customWidth="1"/>
    <col min="5901" max="6151" width="9.1796875" style="2"/>
    <col min="6152" max="6153" width="9.81640625" style="2" bestFit="1" customWidth="1"/>
    <col min="6154" max="6154" width="12" style="2" bestFit="1" customWidth="1"/>
    <col min="6155" max="6155" width="10.26953125" style="2" bestFit="1" customWidth="1"/>
    <col min="6156" max="6156" width="12.26953125" style="2" bestFit="1" customWidth="1"/>
    <col min="6157" max="6407" width="9.1796875" style="2"/>
    <col min="6408" max="6409" width="9.81640625" style="2" bestFit="1" customWidth="1"/>
    <col min="6410" max="6410" width="12" style="2" bestFit="1" customWidth="1"/>
    <col min="6411" max="6411" width="10.26953125" style="2" bestFit="1" customWidth="1"/>
    <col min="6412" max="6412" width="12.26953125" style="2" bestFit="1" customWidth="1"/>
    <col min="6413" max="6663" width="9.1796875" style="2"/>
    <col min="6664" max="6665" width="9.81640625" style="2" bestFit="1" customWidth="1"/>
    <col min="6666" max="6666" width="12" style="2" bestFit="1" customWidth="1"/>
    <col min="6667" max="6667" width="10.26953125" style="2" bestFit="1" customWidth="1"/>
    <col min="6668" max="6668" width="12.26953125" style="2" bestFit="1" customWidth="1"/>
    <col min="6669" max="6919" width="9.1796875" style="2"/>
    <col min="6920" max="6921" width="9.81640625" style="2" bestFit="1" customWidth="1"/>
    <col min="6922" max="6922" width="12" style="2" bestFit="1" customWidth="1"/>
    <col min="6923" max="6923" width="10.26953125" style="2" bestFit="1" customWidth="1"/>
    <col min="6924" max="6924" width="12.26953125" style="2" bestFit="1" customWidth="1"/>
    <col min="6925" max="7175" width="9.1796875" style="2"/>
    <col min="7176" max="7177" width="9.81640625" style="2" bestFit="1" customWidth="1"/>
    <col min="7178" max="7178" width="12" style="2" bestFit="1" customWidth="1"/>
    <col min="7179" max="7179" width="10.26953125" style="2" bestFit="1" customWidth="1"/>
    <col min="7180" max="7180" width="12.26953125" style="2" bestFit="1" customWidth="1"/>
    <col min="7181" max="7431" width="9.1796875" style="2"/>
    <col min="7432" max="7433" width="9.81640625" style="2" bestFit="1" customWidth="1"/>
    <col min="7434" max="7434" width="12" style="2" bestFit="1" customWidth="1"/>
    <col min="7435" max="7435" width="10.26953125" style="2" bestFit="1" customWidth="1"/>
    <col min="7436" max="7436" width="12.26953125" style="2" bestFit="1" customWidth="1"/>
    <col min="7437" max="7687" width="9.1796875" style="2"/>
    <col min="7688" max="7689" width="9.81640625" style="2" bestFit="1" customWidth="1"/>
    <col min="7690" max="7690" width="12" style="2" bestFit="1" customWidth="1"/>
    <col min="7691" max="7691" width="10.26953125" style="2" bestFit="1" customWidth="1"/>
    <col min="7692" max="7692" width="12.26953125" style="2" bestFit="1" customWidth="1"/>
    <col min="7693" max="7943" width="9.1796875" style="2"/>
    <col min="7944" max="7945" width="9.81640625" style="2" bestFit="1" customWidth="1"/>
    <col min="7946" max="7946" width="12" style="2" bestFit="1" customWidth="1"/>
    <col min="7947" max="7947" width="10.26953125" style="2" bestFit="1" customWidth="1"/>
    <col min="7948" max="7948" width="12.26953125" style="2" bestFit="1" customWidth="1"/>
    <col min="7949" max="8199" width="9.1796875" style="2"/>
    <col min="8200" max="8201" width="9.81640625" style="2" bestFit="1" customWidth="1"/>
    <col min="8202" max="8202" width="12" style="2" bestFit="1" customWidth="1"/>
    <col min="8203" max="8203" width="10.26953125" style="2" bestFit="1" customWidth="1"/>
    <col min="8204" max="8204" width="12.26953125" style="2" bestFit="1" customWidth="1"/>
    <col min="8205" max="8455" width="9.1796875" style="2"/>
    <col min="8456" max="8457" width="9.81640625" style="2" bestFit="1" customWidth="1"/>
    <col min="8458" max="8458" width="12" style="2" bestFit="1" customWidth="1"/>
    <col min="8459" max="8459" width="10.26953125" style="2" bestFit="1" customWidth="1"/>
    <col min="8460" max="8460" width="12.26953125" style="2" bestFit="1" customWidth="1"/>
    <col min="8461" max="8711" width="9.1796875" style="2"/>
    <col min="8712" max="8713" width="9.81640625" style="2" bestFit="1" customWidth="1"/>
    <col min="8714" max="8714" width="12" style="2" bestFit="1" customWidth="1"/>
    <col min="8715" max="8715" width="10.26953125" style="2" bestFit="1" customWidth="1"/>
    <col min="8716" max="8716" width="12.26953125" style="2" bestFit="1" customWidth="1"/>
    <col min="8717" max="8967" width="9.1796875" style="2"/>
    <col min="8968" max="8969" width="9.81640625" style="2" bestFit="1" customWidth="1"/>
    <col min="8970" max="8970" width="12" style="2" bestFit="1" customWidth="1"/>
    <col min="8971" max="8971" width="10.26953125" style="2" bestFit="1" customWidth="1"/>
    <col min="8972" max="8972" width="12.26953125" style="2" bestFit="1" customWidth="1"/>
    <col min="8973" max="9223" width="9.1796875" style="2"/>
    <col min="9224" max="9225" width="9.81640625" style="2" bestFit="1" customWidth="1"/>
    <col min="9226" max="9226" width="12" style="2" bestFit="1" customWidth="1"/>
    <col min="9227" max="9227" width="10.26953125" style="2" bestFit="1" customWidth="1"/>
    <col min="9228" max="9228" width="12.26953125" style="2" bestFit="1" customWidth="1"/>
    <col min="9229" max="9479" width="9.1796875" style="2"/>
    <col min="9480" max="9481" width="9.81640625" style="2" bestFit="1" customWidth="1"/>
    <col min="9482" max="9482" width="12" style="2" bestFit="1" customWidth="1"/>
    <col min="9483" max="9483" width="10.26953125" style="2" bestFit="1" customWidth="1"/>
    <col min="9484" max="9484" width="12.26953125" style="2" bestFit="1" customWidth="1"/>
    <col min="9485" max="9735" width="9.1796875" style="2"/>
    <col min="9736" max="9737" width="9.81640625" style="2" bestFit="1" customWidth="1"/>
    <col min="9738" max="9738" width="12" style="2" bestFit="1" customWidth="1"/>
    <col min="9739" max="9739" width="10.26953125" style="2" bestFit="1" customWidth="1"/>
    <col min="9740" max="9740" width="12.26953125" style="2" bestFit="1" customWidth="1"/>
    <col min="9741" max="9991" width="9.1796875" style="2"/>
    <col min="9992" max="9993" width="9.81640625" style="2" bestFit="1" customWidth="1"/>
    <col min="9994" max="9994" width="12" style="2" bestFit="1" customWidth="1"/>
    <col min="9995" max="9995" width="10.26953125" style="2" bestFit="1" customWidth="1"/>
    <col min="9996" max="9996" width="12.26953125" style="2" bestFit="1" customWidth="1"/>
    <col min="9997" max="10247" width="9.1796875" style="2"/>
    <col min="10248" max="10249" width="9.81640625" style="2" bestFit="1" customWidth="1"/>
    <col min="10250" max="10250" width="12" style="2" bestFit="1" customWidth="1"/>
    <col min="10251" max="10251" width="10.26953125" style="2" bestFit="1" customWidth="1"/>
    <col min="10252" max="10252" width="12.26953125" style="2" bestFit="1" customWidth="1"/>
    <col min="10253" max="10503" width="9.1796875" style="2"/>
    <col min="10504" max="10505" width="9.81640625" style="2" bestFit="1" customWidth="1"/>
    <col min="10506" max="10506" width="12" style="2" bestFit="1" customWidth="1"/>
    <col min="10507" max="10507" width="10.26953125" style="2" bestFit="1" customWidth="1"/>
    <col min="10508" max="10508" width="12.26953125" style="2" bestFit="1" customWidth="1"/>
    <col min="10509" max="10759" width="9.1796875" style="2"/>
    <col min="10760" max="10761" width="9.81640625" style="2" bestFit="1" customWidth="1"/>
    <col min="10762" max="10762" width="12" style="2" bestFit="1" customWidth="1"/>
    <col min="10763" max="10763" width="10.26953125" style="2" bestFit="1" customWidth="1"/>
    <col min="10764" max="10764" width="12.26953125" style="2" bestFit="1" customWidth="1"/>
    <col min="10765" max="11015" width="9.1796875" style="2"/>
    <col min="11016" max="11017" width="9.81640625" style="2" bestFit="1" customWidth="1"/>
    <col min="11018" max="11018" width="12" style="2" bestFit="1" customWidth="1"/>
    <col min="11019" max="11019" width="10.26953125" style="2" bestFit="1" customWidth="1"/>
    <col min="11020" max="11020" width="12.26953125" style="2" bestFit="1" customWidth="1"/>
    <col min="11021" max="11271" width="9.1796875" style="2"/>
    <col min="11272" max="11273" width="9.81640625" style="2" bestFit="1" customWidth="1"/>
    <col min="11274" max="11274" width="12" style="2" bestFit="1" customWidth="1"/>
    <col min="11275" max="11275" width="10.26953125" style="2" bestFit="1" customWidth="1"/>
    <col min="11276" max="11276" width="12.26953125" style="2" bestFit="1" customWidth="1"/>
    <col min="11277" max="11527" width="9.1796875" style="2"/>
    <col min="11528" max="11529" width="9.81640625" style="2" bestFit="1" customWidth="1"/>
    <col min="11530" max="11530" width="12" style="2" bestFit="1" customWidth="1"/>
    <col min="11531" max="11531" width="10.26953125" style="2" bestFit="1" customWidth="1"/>
    <col min="11532" max="11532" width="12.26953125" style="2" bestFit="1" customWidth="1"/>
    <col min="11533" max="11783" width="9.1796875" style="2"/>
    <col min="11784" max="11785" width="9.81640625" style="2" bestFit="1" customWidth="1"/>
    <col min="11786" max="11786" width="12" style="2" bestFit="1" customWidth="1"/>
    <col min="11787" max="11787" width="10.26953125" style="2" bestFit="1" customWidth="1"/>
    <col min="11788" max="11788" width="12.26953125" style="2" bestFit="1" customWidth="1"/>
    <col min="11789" max="12039" width="9.1796875" style="2"/>
    <col min="12040" max="12041" width="9.81640625" style="2" bestFit="1" customWidth="1"/>
    <col min="12042" max="12042" width="12" style="2" bestFit="1" customWidth="1"/>
    <col min="12043" max="12043" width="10.26953125" style="2" bestFit="1" customWidth="1"/>
    <col min="12044" max="12044" width="12.26953125" style="2" bestFit="1" customWidth="1"/>
    <col min="12045" max="12295" width="9.1796875" style="2"/>
    <col min="12296" max="12297" width="9.81640625" style="2" bestFit="1" customWidth="1"/>
    <col min="12298" max="12298" width="12" style="2" bestFit="1" customWidth="1"/>
    <col min="12299" max="12299" width="10.26953125" style="2" bestFit="1" customWidth="1"/>
    <col min="12300" max="12300" width="12.26953125" style="2" bestFit="1" customWidth="1"/>
    <col min="12301" max="12551" width="9.1796875" style="2"/>
    <col min="12552" max="12553" width="9.81640625" style="2" bestFit="1" customWidth="1"/>
    <col min="12554" max="12554" width="12" style="2" bestFit="1" customWidth="1"/>
    <col min="12555" max="12555" width="10.26953125" style="2" bestFit="1" customWidth="1"/>
    <col min="12556" max="12556" width="12.26953125" style="2" bestFit="1" customWidth="1"/>
    <col min="12557" max="12807" width="9.1796875" style="2"/>
    <col min="12808" max="12809" width="9.81640625" style="2" bestFit="1" customWidth="1"/>
    <col min="12810" max="12810" width="12" style="2" bestFit="1" customWidth="1"/>
    <col min="12811" max="12811" width="10.26953125" style="2" bestFit="1" customWidth="1"/>
    <col min="12812" max="12812" width="12.26953125" style="2" bestFit="1" customWidth="1"/>
    <col min="12813" max="13063" width="9.1796875" style="2"/>
    <col min="13064" max="13065" width="9.81640625" style="2" bestFit="1" customWidth="1"/>
    <col min="13066" max="13066" width="12" style="2" bestFit="1" customWidth="1"/>
    <col min="13067" max="13067" width="10.26953125" style="2" bestFit="1" customWidth="1"/>
    <col min="13068" max="13068" width="12.26953125" style="2" bestFit="1" customWidth="1"/>
    <col min="13069" max="13319" width="9.1796875" style="2"/>
    <col min="13320" max="13321" width="9.81640625" style="2" bestFit="1" customWidth="1"/>
    <col min="13322" max="13322" width="12" style="2" bestFit="1" customWidth="1"/>
    <col min="13323" max="13323" width="10.26953125" style="2" bestFit="1" customWidth="1"/>
    <col min="13324" max="13324" width="12.26953125" style="2" bestFit="1" customWidth="1"/>
    <col min="13325" max="13575" width="9.1796875" style="2"/>
    <col min="13576" max="13577" width="9.81640625" style="2" bestFit="1" customWidth="1"/>
    <col min="13578" max="13578" width="12" style="2" bestFit="1" customWidth="1"/>
    <col min="13579" max="13579" width="10.26953125" style="2" bestFit="1" customWidth="1"/>
    <col min="13580" max="13580" width="12.26953125" style="2" bestFit="1" customWidth="1"/>
    <col min="13581" max="13831" width="9.1796875" style="2"/>
    <col min="13832" max="13833" width="9.81640625" style="2" bestFit="1" customWidth="1"/>
    <col min="13834" max="13834" width="12" style="2" bestFit="1" customWidth="1"/>
    <col min="13835" max="13835" width="10.26953125" style="2" bestFit="1" customWidth="1"/>
    <col min="13836" max="13836" width="12.26953125" style="2" bestFit="1" customWidth="1"/>
    <col min="13837" max="14087" width="9.1796875" style="2"/>
    <col min="14088" max="14089" width="9.81640625" style="2" bestFit="1" customWidth="1"/>
    <col min="14090" max="14090" width="12" style="2" bestFit="1" customWidth="1"/>
    <col min="14091" max="14091" width="10.26953125" style="2" bestFit="1" customWidth="1"/>
    <col min="14092" max="14092" width="12.26953125" style="2" bestFit="1" customWidth="1"/>
    <col min="14093" max="14343" width="9.1796875" style="2"/>
    <col min="14344" max="14345" width="9.81640625" style="2" bestFit="1" customWidth="1"/>
    <col min="14346" max="14346" width="12" style="2" bestFit="1" customWidth="1"/>
    <col min="14347" max="14347" width="10.26953125" style="2" bestFit="1" customWidth="1"/>
    <col min="14348" max="14348" width="12.26953125" style="2" bestFit="1" customWidth="1"/>
    <col min="14349" max="14599" width="9.1796875" style="2"/>
    <col min="14600" max="14601" width="9.81640625" style="2" bestFit="1" customWidth="1"/>
    <col min="14602" max="14602" width="12" style="2" bestFit="1" customWidth="1"/>
    <col min="14603" max="14603" width="10.26953125" style="2" bestFit="1" customWidth="1"/>
    <col min="14604" max="14604" width="12.26953125" style="2" bestFit="1" customWidth="1"/>
    <col min="14605" max="14855" width="9.1796875" style="2"/>
    <col min="14856" max="14857" width="9.81640625" style="2" bestFit="1" customWidth="1"/>
    <col min="14858" max="14858" width="12" style="2" bestFit="1" customWidth="1"/>
    <col min="14859" max="14859" width="10.26953125" style="2" bestFit="1" customWidth="1"/>
    <col min="14860" max="14860" width="12.26953125" style="2" bestFit="1" customWidth="1"/>
    <col min="14861" max="15111" width="9.1796875" style="2"/>
    <col min="15112" max="15113" width="9.81640625" style="2" bestFit="1" customWidth="1"/>
    <col min="15114" max="15114" width="12" style="2" bestFit="1" customWidth="1"/>
    <col min="15115" max="15115" width="10.26953125" style="2" bestFit="1" customWidth="1"/>
    <col min="15116" max="15116" width="12.26953125" style="2" bestFit="1" customWidth="1"/>
    <col min="15117" max="15367" width="9.1796875" style="2"/>
    <col min="15368" max="15369" width="9.81640625" style="2" bestFit="1" customWidth="1"/>
    <col min="15370" max="15370" width="12" style="2" bestFit="1" customWidth="1"/>
    <col min="15371" max="15371" width="10.26953125" style="2" bestFit="1" customWidth="1"/>
    <col min="15372" max="15372" width="12.26953125" style="2" bestFit="1" customWidth="1"/>
    <col min="15373" max="15623" width="9.1796875" style="2"/>
    <col min="15624" max="15625" width="9.81640625" style="2" bestFit="1" customWidth="1"/>
    <col min="15626" max="15626" width="12" style="2" bestFit="1" customWidth="1"/>
    <col min="15627" max="15627" width="10.26953125" style="2" bestFit="1" customWidth="1"/>
    <col min="15628" max="15628" width="12.26953125" style="2" bestFit="1" customWidth="1"/>
    <col min="15629" max="15879" width="9.1796875" style="2"/>
    <col min="15880" max="15881" width="9.81640625" style="2" bestFit="1" customWidth="1"/>
    <col min="15882" max="15882" width="12" style="2" bestFit="1" customWidth="1"/>
    <col min="15883" max="15883" width="10.26953125" style="2" bestFit="1" customWidth="1"/>
    <col min="15884" max="15884" width="12.26953125" style="2" bestFit="1" customWidth="1"/>
    <col min="15885" max="16135" width="9.1796875" style="2"/>
    <col min="16136" max="16137" width="9.81640625" style="2" bestFit="1" customWidth="1"/>
    <col min="16138" max="16138" width="12" style="2" bestFit="1" customWidth="1"/>
    <col min="16139" max="16139" width="10.26953125" style="2" bestFit="1" customWidth="1"/>
    <col min="16140" max="16140" width="12.26953125" style="2" bestFit="1" customWidth="1"/>
    <col min="16141" max="16384" width="9.1796875" style="2"/>
  </cols>
  <sheetData>
    <row r="1" spans="1:9" ht="12.75" customHeight="1" x14ac:dyDescent="0.25">
      <c r="A1" s="247" t="s">
        <v>221</v>
      </c>
      <c r="B1" s="251"/>
      <c r="C1" s="251"/>
      <c r="D1" s="251"/>
      <c r="E1" s="251"/>
      <c r="F1" s="251"/>
      <c r="G1" s="251"/>
      <c r="H1" s="251"/>
      <c r="I1" s="251"/>
    </row>
    <row r="2" spans="1:9" ht="12.75" customHeight="1" x14ac:dyDescent="0.25">
      <c r="A2" s="246" t="s">
        <v>326</v>
      </c>
      <c r="B2" s="216"/>
      <c r="C2" s="216"/>
      <c r="D2" s="216"/>
      <c r="E2" s="216"/>
      <c r="F2" s="216"/>
      <c r="G2" s="216"/>
      <c r="H2" s="216"/>
      <c r="I2" s="216"/>
    </row>
    <row r="3" spans="1:9" x14ac:dyDescent="0.25">
      <c r="A3" s="228" t="s">
        <v>447</v>
      </c>
      <c r="B3" s="256"/>
      <c r="C3" s="256"/>
      <c r="D3" s="256"/>
      <c r="E3" s="256"/>
      <c r="F3" s="256"/>
      <c r="G3" s="256"/>
      <c r="H3" s="256"/>
      <c r="I3" s="256"/>
    </row>
    <row r="4" spans="1:9" x14ac:dyDescent="0.25">
      <c r="A4" s="252" t="s">
        <v>327</v>
      </c>
      <c r="B4" s="219"/>
      <c r="C4" s="219"/>
      <c r="D4" s="219"/>
      <c r="E4" s="219"/>
      <c r="F4" s="219"/>
      <c r="G4" s="219"/>
      <c r="H4" s="219"/>
      <c r="I4" s="220"/>
    </row>
    <row r="5" spans="1:9" ht="22" x14ac:dyDescent="0.25">
      <c r="A5" s="243" t="s">
        <v>2</v>
      </c>
      <c r="B5" s="224"/>
      <c r="C5" s="224"/>
      <c r="D5" s="224"/>
      <c r="E5" s="224"/>
      <c r="F5" s="224"/>
      <c r="G5" s="16" t="s">
        <v>106</v>
      </c>
      <c r="H5" s="17" t="s">
        <v>296</v>
      </c>
      <c r="I5" s="17" t="s">
        <v>280</v>
      </c>
    </row>
    <row r="6" spans="1:9" x14ac:dyDescent="0.25">
      <c r="A6" s="254">
        <v>1</v>
      </c>
      <c r="B6" s="224"/>
      <c r="C6" s="224"/>
      <c r="D6" s="224"/>
      <c r="E6" s="224"/>
      <c r="F6" s="224"/>
      <c r="G6" s="78">
        <v>2</v>
      </c>
      <c r="H6" s="17" t="s">
        <v>170</v>
      </c>
      <c r="I6" s="17" t="s">
        <v>171</v>
      </c>
    </row>
    <row r="7" spans="1:9" x14ac:dyDescent="0.25">
      <c r="A7" s="248" t="s">
        <v>172</v>
      </c>
      <c r="B7" s="255"/>
      <c r="C7" s="255"/>
      <c r="D7" s="255"/>
      <c r="E7" s="255"/>
      <c r="F7" s="255"/>
      <c r="G7" s="255"/>
      <c r="H7" s="255"/>
      <c r="I7" s="255"/>
    </row>
    <row r="8" spans="1:9" x14ac:dyDescent="0.25">
      <c r="A8" s="238" t="s">
        <v>222</v>
      </c>
      <c r="B8" s="238"/>
      <c r="C8" s="238"/>
      <c r="D8" s="238"/>
      <c r="E8" s="238"/>
      <c r="F8" s="238"/>
      <c r="G8" s="12">
        <v>1</v>
      </c>
      <c r="H8" s="21">
        <v>0</v>
      </c>
      <c r="I8" s="21">
        <v>0</v>
      </c>
    </row>
    <row r="9" spans="1:9" x14ac:dyDescent="0.25">
      <c r="A9" s="238" t="s">
        <v>223</v>
      </c>
      <c r="B9" s="238"/>
      <c r="C9" s="238"/>
      <c r="D9" s="238"/>
      <c r="E9" s="238"/>
      <c r="F9" s="238"/>
      <c r="G9" s="12">
        <v>2</v>
      </c>
      <c r="H9" s="21">
        <v>0</v>
      </c>
      <c r="I9" s="21">
        <v>0</v>
      </c>
    </row>
    <row r="10" spans="1:9" x14ac:dyDescent="0.25">
      <c r="A10" s="238" t="s">
        <v>224</v>
      </c>
      <c r="B10" s="238"/>
      <c r="C10" s="238"/>
      <c r="D10" s="238"/>
      <c r="E10" s="238"/>
      <c r="F10" s="238"/>
      <c r="G10" s="12">
        <v>3</v>
      </c>
      <c r="H10" s="21">
        <v>0</v>
      </c>
      <c r="I10" s="21">
        <v>0</v>
      </c>
    </row>
    <row r="11" spans="1:9" x14ac:dyDescent="0.25">
      <c r="A11" s="238" t="s">
        <v>225</v>
      </c>
      <c r="B11" s="238"/>
      <c r="C11" s="238"/>
      <c r="D11" s="238"/>
      <c r="E11" s="238"/>
      <c r="F11" s="238"/>
      <c r="G11" s="12">
        <v>4</v>
      </c>
      <c r="H11" s="21">
        <v>0</v>
      </c>
      <c r="I11" s="21">
        <v>0</v>
      </c>
    </row>
    <row r="12" spans="1:9" x14ac:dyDescent="0.25">
      <c r="A12" s="238" t="s">
        <v>392</v>
      </c>
      <c r="B12" s="238"/>
      <c r="C12" s="238"/>
      <c r="D12" s="238"/>
      <c r="E12" s="238"/>
      <c r="F12" s="238"/>
      <c r="G12" s="12">
        <v>5</v>
      </c>
      <c r="H12" s="21">
        <v>0</v>
      </c>
      <c r="I12" s="21">
        <v>0</v>
      </c>
    </row>
    <row r="13" spans="1:9" ht="24.75" customHeight="1" x14ac:dyDescent="0.25">
      <c r="A13" s="242" t="s">
        <v>393</v>
      </c>
      <c r="B13" s="242"/>
      <c r="C13" s="242"/>
      <c r="D13" s="242"/>
      <c r="E13" s="242"/>
      <c r="F13" s="242"/>
      <c r="G13" s="14">
        <v>6</v>
      </c>
      <c r="H13" s="83">
        <f>SUM(H8:H12)</f>
        <v>0</v>
      </c>
      <c r="I13" s="83">
        <f>SUM(I8:I12)</f>
        <v>0</v>
      </c>
    </row>
    <row r="14" spans="1:9" ht="12.75" customHeight="1" x14ac:dyDescent="0.25">
      <c r="A14" s="238" t="s">
        <v>394</v>
      </c>
      <c r="B14" s="238"/>
      <c r="C14" s="238"/>
      <c r="D14" s="238"/>
      <c r="E14" s="238"/>
      <c r="F14" s="238"/>
      <c r="G14" s="12">
        <v>7</v>
      </c>
      <c r="H14" s="21">
        <v>0</v>
      </c>
      <c r="I14" s="21">
        <v>0</v>
      </c>
    </row>
    <row r="15" spans="1:9" ht="12.75" customHeight="1" x14ac:dyDescent="0.25">
      <c r="A15" s="238" t="s">
        <v>395</v>
      </c>
      <c r="B15" s="238"/>
      <c r="C15" s="238"/>
      <c r="D15" s="238"/>
      <c r="E15" s="238"/>
      <c r="F15" s="238"/>
      <c r="G15" s="12">
        <v>8</v>
      </c>
      <c r="H15" s="21">
        <v>0</v>
      </c>
      <c r="I15" s="21">
        <v>0</v>
      </c>
    </row>
    <row r="16" spans="1:9" ht="12.75" customHeight="1" x14ac:dyDescent="0.25">
      <c r="A16" s="238" t="s">
        <v>396</v>
      </c>
      <c r="B16" s="238"/>
      <c r="C16" s="238"/>
      <c r="D16" s="238"/>
      <c r="E16" s="238"/>
      <c r="F16" s="238"/>
      <c r="G16" s="12">
        <v>9</v>
      </c>
      <c r="H16" s="21">
        <v>0</v>
      </c>
      <c r="I16" s="21">
        <v>0</v>
      </c>
    </row>
    <row r="17" spans="1:9" ht="12.75" customHeight="1" x14ac:dyDescent="0.25">
      <c r="A17" s="238" t="s">
        <v>397</v>
      </c>
      <c r="B17" s="238"/>
      <c r="C17" s="238"/>
      <c r="D17" s="238"/>
      <c r="E17" s="238"/>
      <c r="F17" s="238"/>
      <c r="G17" s="12">
        <v>10</v>
      </c>
      <c r="H17" s="21">
        <v>0</v>
      </c>
      <c r="I17" s="21">
        <v>0</v>
      </c>
    </row>
    <row r="18" spans="1:9" ht="12.75" customHeight="1" x14ac:dyDescent="0.25">
      <c r="A18" s="238" t="s">
        <v>398</v>
      </c>
      <c r="B18" s="238"/>
      <c r="C18" s="238"/>
      <c r="D18" s="238"/>
      <c r="E18" s="238"/>
      <c r="F18" s="238"/>
      <c r="G18" s="12">
        <v>11</v>
      </c>
      <c r="H18" s="21">
        <v>0</v>
      </c>
      <c r="I18" s="21">
        <v>0</v>
      </c>
    </row>
    <row r="19" spans="1:9" ht="12.75" customHeight="1" x14ac:dyDescent="0.25">
      <c r="A19" s="238" t="s">
        <v>399</v>
      </c>
      <c r="B19" s="238"/>
      <c r="C19" s="238"/>
      <c r="D19" s="238"/>
      <c r="E19" s="238"/>
      <c r="F19" s="238"/>
      <c r="G19" s="12">
        <v>12</v>
      </c>
      <c r="H19" s="21">
        <v>0</v>
      </c>
      <c r="I19" s="21">
        <v>0</v>
      </c>
    </row>
    <row r="20" spans="1:9" ht="26.25" customHeight="1" x14ac:dyDescent="0.25">
      <c r="A20" s="242" t="s">
        <v>400</v>
      </c>
      <c r="B20" s="242"/>
      <c r="C20" s="242"/>
      <c r="D20" s="242"/>
      <c r="E20" s="242"/>
      <c r="F20" s="242"/>
      <c r="G20" s="14">
        <v>13</v>
      </c>
      <c r="H20" s="83">
        <f>SUM(H14:H19)</f>
        <v>0</v>
      </c>
      <c r="I20" s="83">
        <f>SUM(I14:I19)</f>
        <v>0</v>
      </c>
    </row>
    <row r="21" spans="1:9" ht="25.9" customHeight="1" x14ac:dyDescent="0.25">
      <c r="A21" s="233" t="s">
        <v>401</v>
      </c>
      <c r="B21" s="233"/>
      <c r="C21" s="233"/>
      <c r="D21" s="233"/>
      <c r="E21" s="233"/>
      <c r="F21" s="233"/>
      <c r="G21" s="14">
        <v>14</v>
      </c>
      <c r="H21" s="20">
        <f>H13+H20</f>
        <v>0</v>
      </c>
      <c r="I21" s="20">
        <f>I13+I20</f>
        <v>0</v>
      </c>
    </row>
    <row r="22" spans="1:9" x14ac:dyDescent="0.25">
      <c r="A22" s="248" t="s">
        <v>190</v>
      </c>
      <c r="B22" s="255"/>
      <c r="C22" s="255"/>
      <c r="D22" s="255"/>
      <c r="E22" s="255"/>
      <c r="F22" s="255"/>
      <c r="G22" s="255"/>
      <c r="H22" s="255"/>
      <c r="I22" s="255"/>
    </row>
    <row r="23" spans="1:9" ht="26.5" customHeight="1" x14ac:dyDescent="0.25">
      <c r="A23" s="238" t="s">
        <v>226</v>
      </c>
      <c r="B23" s="238"/>
      <c r="C23" s="238"/>
      <c r="D23" s="238"/>
      <c r="E23" s="238"/>
      <c r="F23" s="238"/>
      <c r="G23" s="12">
        <v>15</v>
      </c>
      <c r="H23" s="21">
        <v>0</v>
      </c>
      <c r="I23" s="21">
        <v>0</v>
      </c>
    </row>
    <row r="24" spans="1:9" ht="12.75" customHeight="1" x14ac:dyDescent="0.25">
      <c r="A24" s="238" t="s">
        <v>227</v>
      </c>
      <c r="B24" s="238"/>
      <c r="C24" s="238"/>
      <c r="D24" s="238"/>
      <c r="E24" s="238"/>
      <c r="F24" s="238"/>
      <c r="G24" s="12">
        <v>16</v>
      </c>
      <c r="H24" s="21">
        <v>0</v>
      </c>
      <c r="I24" s="21">
        <v>0</v>
      </c>
    </row>
    <row r="25" spans="1:9" ht="12.75" customHeight="1" x14ac:dyDescent="0.25">
      <c r="A25" s="238" t="s">
        <v>228</v>
      </c>
      <c r="B25" s="238"/>
      <c r="C25" s="238"/>
      <c r="D25" s="238"/>
      <c r="E25" s="238"/>
      <c r="F25" s="238"/>
      <c r="G25" s="12">
        <v>17</v>
      </c>
      <c r="H25" s="21">
        <v>0</v>
      </c>
      <c r="I25" s="21">
        <v>0</v>
      </c>
    </row>
    <row r="26" spans="1:9" ht="12.75" customHeight="1" x14ac:dyDescent="0.25">
      <c r="A26" s="238" t="s">
        <v>229</v>
      </c>
      <c r="B26" s="238"/>
      <c r="C26" s="238"/>
      <c r="D26" s="238"/>
      <c r="E26" s="238"/>
      <c r="F26" s="238"/>
      <c r="G26" s="12">
        <v>18</v>
      </c>
      <c r="H26" s="21">
        <v>0</v>
      </c>
      <c r="I26" s="21">
        <v>0</v>
      </c>
    </row>
    <row r="27" spans="1:9" ht="12.75" customHeight="1" x14ac:dyDescent="0.25">
      <c r="A27" s="238" t="s">
        <v>230</v>
      </c>
      <c r="B27" s="238"/>
      <c r="C27" s="238"/>
      <c r="D27" s="238"/>
      <c r="E27" s="238"/>
      <c r="F27" s="238"/>
      <c r="G27" s="12">
        <v>19</v>
      </c>
      <c r="H27" s="21">
        <v>0</v>
      </c>
      <c r="I27" s="21">
        <v>0</v>
      </c>
    </row>
    <row r="28" spans="1:9" ht="12.75" customHeight="1" x14ac:dyDescent="0.25">
      <c r="A28" s="238" t="s">
        <v>231</v>
      </c>
      <c r="B28" s="238"/>
      <c r="C28" s="238"/>
      <c r="D28" s="238"/>
      <c r="E28" s="238"/>
      <c r="F28" s="238"/>
      <c r="G28" s="12">
        <v>20</v>
      </c>
      <c r="H28" s="21">
        <v>0</v>
      </c>
      <c r="I28" s="21">
        <v>0</v>
      </c>
    </row>
    <row r="29" spans="1:9" ht="25.15" customHeight="1" x14ac:dyDescent="0.25">
      <c r="A29" s="230" t="s">
        <v>402</v>
      </c>
      <c r="B29" s="230"/>
      <c r="C29" s="230"/>
      <c r="D29" s="230"/>
      <c r="E29" s="230"/>
      <c r="F29" s="230"/>
      <c r="G29" s="14">
        <v>21</v>
      </c>
      <c r="H29" s="20">
        <f>SUM(H23:H28)</f>
        <v>0</v>
      </c>
      <c r="I29" s="20">
        <f>SUM(I23:I28)</f>
        <v>0</v>
      </c>
    </row>
    <row r="30" spans="1:9" ht="21" customHeight="1" x14ac:dyDescent="0.25">
      <c r="A30" s="238" t="s">
        <v>232</v>
      </c>
      <c r="B30" s="238"/>
      <c r="C30" s="238"/>
      <c r="D30" s="238"/>
      <c r="E30" s="238"/>
      <c r="F30" s="238"/>
      <c r="G30" s="12">
        <v>22</v>
      </c>
      <c r="H30" s="21">
        <v>0</v>
      </c>
      <c r="I30" s="21">
        <v>0</v>
      </c>
    </row>
    <row r="31" spans="1:9" ht="12.75" customHeight="1" x14ac:dyDescent="0.25">
      <c r="A31" s="238" t="s">
        <v>233</v>
      </c>
      <c r="B31" s="238"/>
      <c r="C31" s="238"/>
      <c r="D31" s="238"/>
      <c r="E31" s="238"/>
      <c r="F31" s="238"/>
      <c r="G31" s="12">
        <v>23</v>
      </c>
      <c r="H31" s="21">
        <v>0</v>
      </c>
      <c r="I31" s="21">
        <v>0</v>
      </c>
    </row>
    <row r="32" spans="1:9" ht="12.75" customHeight="1" x14ac:dyDescent="0.25">
      <c r="A32" s="238" t="s">
        <v>403</v>
      </c>
      <c r="B32" s="238"/>
      <c r="C32" s="238"/>
      <c r="D32" s="238"/>
      <c r="E32" s="238"/>
      <c r="F32" s="238"/>
      <c r="G32" s="12">
        <v>24</v>
      </c>
      <c r="H32" s="21">
        <v>0</v>
      </c>
      <c r="I32" s="21">
        <v>0</v>
      </c>
    </row>
    <row r="33" spans="1:9" ht="12.75" customHeight="1" x14ac:dyDescent="0.25">
      <c r="A33" s="238" t="s">
        <v>234</v>
      </c>
      <c r="B33" s="238"/>
      <c r="C33" s="238"/>
      <c r="D33" s="238"/>
      <c r="E33" s="238"/>
      <c r="F33" s="238"/>
      <c r="G33" s="12">
        <v>25</v>
      </c>
      <c r="H33" s="21">
        <v>0</v>
      </c>
      <c r="I33" s="21">
        <v>0</v>
      </c>
    </row>
    <row r="34" spans="1:9" ht="12.75" customHeight="1" x14ac:dyDescent="0.25">
      <c r="A34" s="238" t="s">
        <v>235</v>
      </c>
      <c r="B34" s="238"/>
      <c r="C34" s="238"/>
      <c r="D34" s="238"/>
      <c r="E34" s="238"/>
      <c r="F34" s="238"/>
      <c r="G34" s="12">
        <v>26</v>
      </c>
      <c r="H34" s="21">
        <v>0</v>
      </c>
      <c r="I34" s="21">
        <v>0</v>
      </c>
    </row>
    <row r="35" spans="1:9" ht="28.9" customHeight="1" x14ac:dyDescent="0.25">
      <c r="A35" s="230" t="s">
        <v>404</v>
      </c>
      <c r="B35" s="230"/>
      <c r="C35" s="230"/>
      <c r="D35" s="230"/>
      <c r="E35" s="230"/>
      <c r="F35" s="230"/>
      <c r="G35" s="14">
        <v>27</v>
      </c>
      <c r="H35" s="20">
        <f>SUM(H30:H34)</f>
        <v>0</v>
      </c>
      <c r="I35" s="20">
        <f>SUM(I30:I34)</f>
        <v>0</v>
      </c>
    </row>
    <row r="36" spans="1:9" ht="26.5" customHeight="1" x14ac:dyDescent="0.25">
      <c r="A36" s="233" t="s">
        <v>405</v>
      </c>
      <c r="B36" s="233"/>
      <c r="C36" s="233"/>
      <c r="D36" s="233"/>
      <c r="E36" s="233"/>
      <c r="F36" s="233"/>
      <c r="G36" s="14">
        <v>28</v>
      </c>
      <c r="H36" s="20">
        <f>H29+H35</f>
        <v>0</v>
      </c>
      <c r="I36" s="20">
        <f>I29+I35</f>
        <v>0</v>
      </c>
    </row>
    <row r="37" spans="1:9" x14ac:dyDescent="0.25">
      <c r="A37" s="248" t="s">
        <v>205</v>
      </c>
      <c r="B37" s="255"/>
      <c r="C37" s="255"/>
      <c r="D37" s="255"/>
      <c r="E37" s="255"/>
      <c r="F37" s="255"/>
      <c r="G37" s="255">
        <v>0</v>
      </c>
      <c r="H37" s="255"/>
      <c r="I37" s="255"/>
    </row>
    <row r="38" spans="1:9" ht="12.75" customHeight="1" x14ac:dyDescent="0.25">
      <c r="A38" s="206" t="s">
        <v>236</v>
      </c>
      <c r="B38" s="206"/>
      <c r="C38" s="206"/>
      <c r="D38" s="206"/>
      <c r="E38" s="206"/>
      <c r="F38" s="206"/>
      <c r="G38" s="12">
        <v>29</v>
      </c>
      <c r="H38" s="21">
        <v>0</v>
      </c>
      <c r="I38" s="21">
        <v>0</v>
      </c>
    </row>
    <row r="39" spans="1:9" ht="21.65" customHeight="1" x14ac:dyDescent="0.25">
      <c r="A39" s="206" t="s">
        <v>237</v>
      </c>
      <c r="B39" s="206"/>
      <c r="C39" s="206"/>
      <c r="D39" s="206"/>
      <c r="E39" s="206"/>
      <c r="F39" s="206"/>
      <c r="G39" s="12">
        <v>30</v>
      </c>
      <c r="H39" s="21">
        <v>0</v>
      </c>
      <c r="I39" s="21">
        <v>0</v>
      </c>
    </row>
    <row r="40" spans="1:9" ht="12.75" customHeight="1" x14ac:dyDescent="0.25">
      <c r="A40" s="206" t="s">
        <v>238</v>
      </c>
      <c r="B40" s="206"/>
      <c r="C40" s="206"/>
      <c r="D40" s="206"/>
      <c r="E40" s="206"/>
      <c r="F40" s="206"/>
      <c r="G40" s="12">
        <v>31</v>
      </c>
      <c r="H40" s="21">
        <v>0</v>
      </c>
      <c r="I40" s="21">
        <v>0</v>
      </c>
    </row>
    <row r="41" spans="1:9" ht="12.75" customHeight="1" x14ac:dyDescent="0.25">
      <c r="A41" s="206" t="s">
        <v>239</v>
      </c>
      <c r="B41" s="206"/>
      <c r="C41" s="206"/>
      <c r="D41" s="206"/>
      <c r="E41" s="206"/>
      <c r="F41" s="206"/>
      <c r="G41" s="12">
        <v>32</v>
      </c>
      <c r="H41" s="21">
        <v>0</v>
      </c>
      <c r="I41" s="21">
        <v>0</v>
      </c>
    </row>
    <row r="42" spans="1:9" ht="26.5" customHeight="1" x14ac:dyDescent="0.25">
      <c r="A42" s="230" t="s">
        <v>406</v>
      </c>
      <c r="B42" s="230"/>
      <c r="C42" s="230"/>
      <c r="D42" s="230"/>
      <c r="E42" s="230"/>
      <c r="F42" s="230"/>
      <c r="G42" s="14">
        <v>33</v>
      </c>
      <c r="H42" s="20">
        <f>H41+H40+H39+H38</f>
        <v>0</v>
      </c>
      <c r="I42" s="20">
        <f>I41+I40+I39+I38</f>
        <v>0</v>
      </c>
    </row>
    <row r="43" spans="1:9" ht="22.9" customHeight="1" x14ac:dyDescent="0.25">
      <c r="A43" s="206" t="s">
        <v>240</v>
      </c>
      <c r="B43" s="206"/>
      <c r="C43" s="206"/>
      <c r="D43" s="206"/>
      <c r="E43" s="206"/>
      <c r="F43" s="206"/>
      <c r="G43" s="12">
        <v>34</v>
      </c>
      <c r="H43" s="21">
        <v>0</v>
      </c>
      <c r="I43" s="21">
        <v>0</v>
      </c>
    </row>
    <row r="44" spans="1:9" ht="12.75" customHeight="1" x14ac:dyDescent="0.25">
      <c r="A44" s="206" t="s">
        <v>241</v>
      </c>
      <c r="B44" s="206"/>
      <c r="C44" s="206"/>
      <c r="D44" s="206"/>
      <c r="E44" s="206"/>
      <c r="F44" s="206"/>
      <c r="G44" s="12">
        <v>35</v>
      </c>
      <c r="H44" s="21">
        <v>0</v>
      </c>
      <c r="I44" s="21">
        <v>0</v>
      </c>
    </row>
    <row r="45" spans="1:9" ht="12.75" customHeight="1" x14ac:dyDescent="0.25">
      <c r="A45" s="206" t="s">
        <v>242</v>
      </c>
      <c r="B45" s="206"/>
      <c r="C45" s="206"/>
      <c r="D45" s="206"/>
      <c r="E45" s="206"/>
      <c r="F45" s="206"/>
      <c r="G45" s="12">
        <v>36</v>
      </c>
      <c r="H45" s="21">
        <v>0</v>
      </c>
      <c r="I45" s="21">
        <v>0</v>
      </c>
    </row>
    <row r="46" spans="1:9" ht="25.15" customHeight="1" x14ac:dyDescent="0.25">
      <c r="A46" s="206" t="s">
        <v>243</v>
      </c>
      <c r="B46" s="206"/>
      <c r="C46" s="206"/>
      <c r="D46" s="206"/>
      <c r="E46" s="206"/>
      <c r="F46" s="206"/>
      <c r="G46" s="12">
        <v>37</v>
      </c>
      <c r="H46" s="21">
        <v>0</v>
      </c>
      <c r="I46" s="21">
        <v>0</v>
      </c>
    </row>
    <row r="47" spans="1:9" ht="12.75" customHeight="1" x14ac:dyDescent="0.25">
      <c r="A47" s="206" t="s">
        <v>244</v>
      </c>
      <c r="B47" s="206"/>
      <c r="C47" s="206"/>
      <c r="D47" s="206"/>
      <c r="E47" s="206"/>
      <c r="F47" s="206"/>
      <c r="G47" s="12">
        <v>38</v>
      </c>
      <c r="H47" s="21">
        <v>0</v>
      </c>
      <c r="I47" s="21">
        <v>0</v>
      </c>
    </row>
    <row r="48" spans="1:9" ht="25.15" customHeight="1" x14ac:dyDescent="0.25">
      <c r="A48" s="230" t="s">
        <v>407</v>
      </c>
      <c r="B48" s="230"/>
      <c r="C48" s="230"/>
      <c r="D48" s="230"/>
      <c r="E48" s="230"/>
      <c r="F48" s="230"/>
      <c r="G48" s="14">
        <v>39</v>
      </c>
      <c r="H48" s="20">
        <f>H47+H46+H45+H44+H43</f>
        <v>0</v>
      </c>
      <c r="I48" s="20">
        <f>I47+I46+I45+I44+I43</f>
        <v>0</v>
      </c>
    </row>
    <row r="49" spans="1:9" ht="28.15" customHeight="1" x14ac:dyDescent="0.25">
      <c r="A49" s="233" t="s">
        <v>443</v>
      </c>
      <c r="B49" s="233"/>
      <c r="C49" s="233"/>
      <c r="D49" s="233"/>
      <c r="E49" s="233"/>
      <c r="F49" s="233"/>
      <c r="G49" s="14">
        <v>40</v>
      </c>
      <c r="H49" s="20">
        <f>H48+H42</f>
        <v>0</v>
      </c>
      <c r="I49" s="20">
        <f>I48+I42</f>
        <v>0</v>
      </c>
    </row>
    <row r="50" spans="1:9" ht="12.75" customHeight="1" x14ac:dyDescent="0.25">
      <c r="A50" s="238" t="s">
        <v>245</v>
      </c>
      <c r="B50" s="238"/>
      <c r="C50" s="238"/>
      <c r="D50" s="238"/>
      <c r="E50" s="238"/>
      <c r="F50" s="238"/>
      <c r="G50" s="12">
        <v>41</v>
      </c>
      <c r="H50" s="21">
        <v>0</v>
      </c>
      <c r="I50" s="21">
        <v>0</v>
      </c>
    </row>
    <row r="51" spans="1:9" ht="24.65" customHeight="1" x14ac:dyDescent="0.25">
      <c r="A51" s="233" t="s">
        <v>408</v>
      </c>
      <c r="B51" s="233"/>
      <c r="C51" s="233"/>
      <c r="D51" s="233"/>
      <c r="E51" s="233"/>
      <c r="F51" s="233"/>
      <c r="G51" s="14">
        <v>42</v>
      </c>
      <c r="H51" s="20">
        <f>H21+H36+H49+H50</f>
        <v>0</v>
      </c>
      <c r="I51" s="20">
        <f>I21+I36+I49+I50</f>
        <v>0</v>
      </c>
    </row>
    <row r="52" spans="1:9" ht="12.75" customHeight="1" x14ac:dyDescent="0.25">
      <c r="A52" s="249" t="s">
        <v>219</v>
      </c>
      <c r="B52" s="249"/>
      <c r="C52" s="249"/>
      <c r="D52" s="249"/>
      <c r="E52" s="249"/>
      <c r="F52" s="249"/>
      <c r="G52" s="12">
        <v>43</v>
      </c>
      <c r="H52" s="21">
        <v>0</v>
      </c>
      <c r="I52" s="21">
        <v>0</v>
      </c>
    </row>
    <row r="53" spans="1:9" ht="28.9" customHeight="1" x14ac:dyDescent="0.25">
      <c r="A53" s="249" t="s">
        <v>409</v>
      </c>
      <c r="B53" s="249"/>
      <c r="C53" s="249"/>
      <c r="D53" s="249"/>
      <c r="E53" s="249"/>
      <c r="F53" s="249"/>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71" zoomScaleNormal="100" zoomScaleSheetLayoutView="71" workbookViewId="0">
      <selection activeCell="A55" sqref="A55:XFD55"/>
    </sheetView>
  </sheetViews>
  <sheetFormatPr defaultRowHeight="12.5" x14ac:dyDescent="0.25"/>
  <cols>
    <col min="1" max="4" width="9.1796875" style="2"/>
    <col min="5" max="5" width="10.1796875" style="2" bestFit="1" customWidth="1"/>
    <col min="6" max="7" width="9.1796875" style="2"/>
    <col min="8" max="25" width="13.453125" style="15" customWidth="1"/>
    <col min="26" max="26" width="13.453125" style="1" customWidth="1"/>
    <col min="27" max="29" width="9.1796875" style="1"/>
    <col min="30" max="261" width="9.1796875" style="2"/>
    <col min="262" max="262" width="10.1796875" style="2" bestFit="1" customWidth="1"/>
    <col min="263" max="266" width="9.1796875" style="2"/>
    <col min="267" max="268" width="9.81640625" style="2" bestFit="1" customWidth="1"/>
    <col min="269" max="517" width="9.1796875" style="2"/>
    <col min="518" max="518" width="10.1796875" style="2" bestFit="1" customWidth="1"/>
    <col min="519" max="522" width="9.1796875" style="2"/>
    <col min="523" max="524" width="9.81640625" style="2" bestFit="1" customWidth="1"/>
    <col min="525" max="773" width="9.1796875" style="2"/>
    <col min="774" max="774" width="10.1796875" style="2" bestFit="1" customWidth="1"/>
    <col min="775" max="778" width="9.1796875" style="2"/>
    <col min="779" max="780" width="9.81640625" style="2" bestFit="1" customWidth="1"/>
    <col min="781" max="1029" width="9.1796875" style="2"/>
    <col min="1030" max="1030" width="10.1796875" style="2" bestFit="1" customWidth="1"/>
    <col min="1031" max="1034" width="9.1796875" style="2"/>
    <col min="1035" max="1036" width="9.81640625" style="2" bestFit="1" customWidth="1"/>
    <col min="1037" max="1285" width="9.1796875" style="2"/>
    <col min="1286" max="1286" width="10.1796875" style="2" bestFit="1" customWidth="1"/>
    <col min="1287" max="1290" width="9.1796875" style="2"/>
    <col min="1291" max="1292" width="9.81640625" style="2" bestFit="1" customWidth="1"/>
    <col min="1293" max="1541" width="9.1796875" style="2"/>
    <col min="1542" max="1542" width="10.1796875" style="2" bestFit="1" customWidth="1"/>
    <col min="1543" max="1546" width="9.1796875" style="2"/>
    <col min="1547" max="1548" width="9.81640625" style="2" bestFit="1" customWidth="1"/>
    <col min="1549" max="1797" width="9.1796875" style="2"/>
    <col min="1798" max="1798" width="10.1796875" style="2" bestFit="1" customWidth="1"/>
    <col min="1799" max="1802" width="9.1796875" style="2"/>
    <col min="1803" max="1804" width="9.81640625" style="2" bestFit="1" customWidth="1"/>
    <col min="1805" max="2053" width="9.1796875" style="2"/>
    <col min="2054" max="2054" width="10.1796875" style="2" bestFit="1" customWidth="1"/>
    <col min="2055" max="2058" width="9.1796875" style="2"/>
    <col min="2059" max="2060" width="9.81640625" style="2" bestFit="1" customWidth="1"/>
    <col min="2061" max="2309" width="9.1796875" style="2"/>
    <col min="2310" max="2310" width="10.1796875" style="2" bestFit="1" customWidth="1"/>
    <col min="2311" max="2314" width="9.1796875" style="2"/>
    <col min="2315" max="2316" width="9.81640625" style="2" bestFit="1" customWidth="1"/>
    <col min="2317" max="2565" width="9.1796875" style="2"/>
    <col min="2566" max="2566" width="10.1796875" style="2" bestFit="1" customWidth="1"/>
    <col min="2567" max="2570" width="9.1796875" style="2"/>
    <col min="2571" max="2572" width="9.81640625" style="2" bestFit="1" customWidth="1"/>
    <col min="2573" max="2821" width="9.1796875" style="2"/>
    <col min="2822" max="2822" width="10.1796875" style="2" bestFit="1" customWidth="1"/>
    <col min="2823" max="2826" width="9.1796875" style="2"/>
    <col min="2827" max="2828" width="9.81640625" style="2" bestFit="1" customWidth="1"/>
    <col min="2829" max="3077" width="9.1796875" style="2"/>
    <col min="3078" max="3078" width="10.1796875" style="2" bestFit="1" customWidth="1"/>
    <col min="3079" max="3082" width="9.1796875" style="2"/>
    <col min="3083" max="3084" width="9.81640625" style="2" bestFit="1" customWidth="1"/>
    <col min="3085" max="3333" width="9.1796875" style="2"/>
    <col min="3334" max="3334" width="10.1796875" style="2" bestFit="1" customWidth="1"/>
    <col min="3335" max="3338" width="9.1796875" style="2"/>
    <col min="3339" max="3340" width="9.81640625" style="2" bestFit="1" customWidth="1"/>
    <col min="3341" max="3589" width="9.1796875" style="2"/>
    <col min="3590" max="3590" width="10.1796875" style="2" bestFit="1" customWidth="1"/>
    <col min="3591" max="3594" width="9.1796875" style="2"/>
    <col min="3595" max="3596" width="9.81640625" style="2" bestFit="1" customWidth="1"/>
    <col min="3597" max="3845" width="9.1796875" style="2"/>
    <col min="3846" max="3846" width="10.1796875" style="2" bestFit="1" customWidth="1"/>
    <col min="3847" max="3850" width="9.1796875" style="2"/>
    <col min="3851" max="3852" width="9.81640625" style="2" bestFit="1" customWidth="1"/>
    <col min="3853" max="4101" width="9.1796875" style="2"/>
    <col min="4102" max="4102" width="10.1796875" style="2" bestFit="1" customWidth="1"/>
    <col min="4103" max="4106" width="9.1796875" style="2"/>
    <col min="4107" max="4108" width="9.81640625" style="2" bestFit="1" customWidth="1"/>
    <col min="4109" max="4357" width="9.1796875" style="2"/>
    <col min="4358" max="4358" width="10.1796875" style="2" bestFit="1" customWidth="1"/>
    <col min="4359" max="4362" width="9.1796875" style="2"/>
    <col min="4363" max="4364" width="9.81640625" style="2" bestFit="1" customWidth="1"/>
    <col min="4365" max="4613" width="9.1796875" style="2"/>
    <col min="4614" max="4614" width="10.1796875" style="2" bestFit="1" customWidth="1"/>
    <col min="4615" max="4618" width="9.1796875" style="2"/>
    <col min="4619" max="4620" width="9.81640625" style="2" bestFit="1" customWidth="1"/>
    <col min="4621" max="4869" width="9.1796875" style="2"/>
    <col min="4870" max="4870" width="10.1796875" style="2" bestFit="1" customWidth="1"/>
    <col min="4871" max="4874" width="9.1796875" style="2"/>
    <col min="4875" max="4876" width="9.81640625" style="2" bestFit="1" customWidth="1"/>
    <col min="4877" max="5125" width="9.1796875" style="2"/>
    <col min="5126" max="5126" width="10.1796875" style="2" bestFit="1" customWidth="1"/>
    <col min="5127" max="5130" width="9.1796875" style="2"/>
    <col min="5131" max="5132" width="9.81640625" style="2" bestFit="1" customWidth="1"/>
    <col min="5133" max="5381" width="9.1796875" style="2"/>
    <col min="5382" max="5382" width="10.1796875" style="2" bestFit="1" customWidth="1"/>
    <col min="5383" max="5386" width="9.1796875" style="2"/>
    <col min="5387" max="5388" width="9.81640625" style="2" bestFit="1" customWidth="1"/>
    <col min="5389" max="5637" width="9.1796875" style="2"/>
    <col min="5638" max="5638" width="10.1796875" style="2" bestFit="1" customWidth="1"/>
    <col min="5639" max="5642" width="9.1796875" style="2"/>
    <col min="5643" max="5644" width="9.81640625" style="2" bestFit="1" customWidth="1"/>
    <col min="5645" max="5893" width="9.1796875" style="2"/>
    <col min="5894" max="5894" width="10.1796875" style="2" bestFit="1" customWidth="1"/>
    <col min="5895" max="5898" width="9.1796875" style="2"/>
    <col min="5899" max="5900" width="9.81640625" style="2" bestFit="1" customWidth="1"/>
    <col min="5901" max="6149" width="9.1796875" style="2"/>
    <col min="6150" max="6150" width="10.1796875" style="2" bestFit="1" customWidth="1"/>
    <col min="6151" max="6154" width="9.1796875" style="2"/>
    <col min="6155" max="6156" width="9.81640625" style="2" bestFit="1" customWidth="1"/>
    <col min="6157" max="6405" width="9.1796875" style="2"/>
    <col min="6406" max="6406" width="10.1796875" style="2" bestFit="1" customWidth="1"/>
    <col min="6407" max="6410" width="9.1796875" style="2"/>
    <col min="6411" max="6412" width="9.81640625" style="2" bestFit="1" customWidth="1"/>
    <col min="6413" max="6661" width="9.1796875" style="2"/>
    <col min="6662" max="6662" width="10.1796875" style="2" bestFit="1" customWidth="1"/>
    <col min="6663" max="6666" width="9.1796875" style="2"/>
    <col min="6667" max="6668" width="9.81640625" style="2" bestFit="1" customWidth="1"/>
    <col min="6669" max="6917" width="9.1796875" style="2"/>
    <col min="6918" max="6918" width="10.1796875" style="2" bestFit="1" customWidth="1"/>
    <col min="6919" max="6922" width="9.1796875" style="2"/>
    <col min="6923" max="6924" width="9.81640625" style="2" bestFit="1" customWidth="1"/>
    <col min="6925" max="7173" width="9.1796875" style="2"/>
    <col min="7174" max="7174" width="10.1796875" style="2" bestFit="1" customWidth="1"/>
    <col min="7175" max="7178" width="9.1796875" style="2"/>
    <col min="7179" max="7180" width="9.81640625" style="2" bestFit="1" customWidth="1"/>
    <col min="7181" max="7429" width="9.1796875" style="2"/>
    <col min="7430" max="7430" width="10.1796875" style="2" bestFit="1" customWidth="1"/>
    <col min="7431" max="7434" width="9.1796875" style="2"/>
    <col min="7435" max="7436" width="9.81640625" style="2" bestFit="1" customWidth="1"/>
    <col min="7437" max="7685" width="9.1796875" style="2"/>
    <col min="7686" max="7686" width="10.1796875" style="2" bestFit="1" customWidth="1"/>
    <col min="7687" max="7690" width="9.1796875" style="2"/>
    <col min="7691" max="7692" width="9.81640625" style="2" bestFit="1" customWidth="1"/>
    <col min="7693" max="7941" width="9.1796875" style="2"/>
    <col min="7942" max="7942" width="10.1796875" style="2" bestFit="1" customWidth="1"/>
    <col min="7943" max="7946" width="9.1796875" style="2"/>
    <col min="7947" max="7948" width="9.81640625" style="2" bestFit="1" customWidth="1"/>
    <col min="7949" max="8197" width="9.1796875" style="2"/>
    <col min="8198" max="8198" width="10.1796875" style="2" bestFit="1" customWidth="1"/>
    <col min="8199" max="8202" width="9.1796875" style="2"/>
    <col min="8203" max="8204" width="9.81640625" style="2" bestFit="1" customWidth="1"/>
    <col min="8205" max="8453" width="9.1796875" style="2"/>
    <col min="8454" max="8454" width="10.1796875" style="2" bestFit="1" customWidth="1"/>
    <col min="8455" max="8458" width="9.1796875" style="2"/>
    <col min="8459" max="8460" width="9.81640625" style="2" bestFit="1" customWidth="1"/>
    <col min="8461" max="8709" width="9.1796875" style="2"/>
    <col min="8710" max="8710" width="10.1796875" style="2" bestFit="1" customWidth="1"/>
    <col min="8711" max="8714" width="9.1796875" style="2"/>
    <col min="8715" max="8716" width="9.81640625" style="2" bestFit="1" customWidth="1"/>
    <col min="8717" max="8965" width="9.1796875" style="2"/>
    <col min="8966" max="8966" width="10.1796875" style="2" bestFit="1" customWidth="1"/>
    <col min="8967" max="8970" width="9.1796875" style="2"/>
    <col min="8971" max="8972" width="9.81640625" style="2" bestFit="1" customWidth="1"/>
    <col min="8973" max="9221" width="9.1796875" style="2"/>
    <col min="9222" max="9222" width="10.1796875" style="2" bestFit="1" customWidth="1"/>
    <col min="9223" max="9226" width="9.1796875" style="2"/>
    <col min="9227" max="9228" width="9.81640625" style="2" bestFit="1" customWidth="1"/>
    <col min="9229" max="9477" width="9.1796875" style="2"/>
    <col min="9478" max="9478" width="10.1796875" style="2" bestFit="1" customWidth="1"/>
    <col min="9479" max="9482" width="9.1796875" style="2"/>
    <col min="9483" max="9484" width="9.81640625" style="2" bestFit="1" customWidth="1"/>
    <col min="9485" max="9733" width="9.1796875" style="2"/>
    <col min="9734" max="9734" width="10.1796875" style="2" bestFit="1" customWidth="1"/>
    <col min="9735" max="9738" width="9.1796875" style="2"/>
    <col min="9739" max="9740" width="9.81640625" style="2" bestFit="1" customWidth="1"/>
    <col min="9741" max="9989" width="9.1796875" style="2"/>
    <col min="9990" max="9990" width="10.1796875" style="2" bestFit="1" customWidth="1"/>
    <col min="9991" max="9994" width="9.1796875" style="2"/>
    <col min="9995" max="9996" width="9.81640625" style="2" bestFit="1" customWidth="1"/>
    <col min="9997" max="10245" width="9.1796875" style="2"/>
    <col min="10246" max="10246" width="10.1796875" style="2" bestFit="1" customWidth="1"/>
    <col min="10247" max="10250" width="9.1796875" style="2"/>
    <col min="10251" max="10252" width="9.81640625" style="2" bestFit="1" customWidth="1"/>
    <col min="10253" max="10501" width="9.1796875" style="2"/>
    <col min="10502" max="10502" width="10.1796875" style="2" bestFit="1" customWidth="1"/>
    <col min="10503" max="10506" width="9.1796875" style="2"/>
    <col min="10507" max="10508" width="9.81640625" style="2" bestFit="1" customWidth="1"/>
    <col min="10509" max="10757" width="9.1796875" style="2"/>
    <col min="10758" max="10758" width="10.1796875" style="2" bestFit="1" customWidth="1"/>
    <col min="10759" max="10762" width="9.1796875" style="2"/>
    <col min="10763" max="10764" width="9.81640625" style="2" bestFit="1" customWidth="1"/>
    <col min="10765" max="11013" width="9.1796875" style="2"/>
    <col min="11014" max="11014" width="10.1796875" style="2" bestFit="1" customWidth="1"/>
    <col min="11015" max="11018" width="9.1796875" style="2"/>
    <col min="11019" max="11020" width="9.81640625" style="2" bestFit="1" customWidth="1"/>
    <col min="11021" max="11269" width="9.1796875" style="2"/>
    <col min="11270" max="11270" width="10.1796875" style="2" bestFit="1" customWidth="1"/>
    <col min="11271" max="11274" width="9.1796875" style="2"/>
    <col min="11275" max="11276" width="9.81640625" style="2" bestFit="1" customWidth="1"/>
    <col min="11277" max="11525" width="9.1796875" style="2"/>
    <col min="11526" max="11526" width="10.1796875" style="2" bestFit="1" customWidth="1"/>
    <col min="11527" max="11530" width="9.1796875" style="2"/>
    <col min="11531" max="11532" width="9.81640625" style="2" bestFit="1" customWidth="1"/>
    <col min="11533" max="11781" width="9.1796875" style="2"/>
    <col min="11782" max="11782" width="10.1796875" style="2" bestFit="1" customWidth="1"/>
    <col min="11783" max="11786" width="9.1796875" style="2"/>
    <col min="11787" max="11788" width="9.81640625" style="2" bestFit="1" customWidth="1"/>
    <col min="11789" max="12037" width="9.1796875" style="2"/>
    <col min="12038" max="12038" width="10.1796875" style="2" bestFit="1" customWidth="1"/>
    <col min="12039" max="12042" width="9.1796875" style="2"/>
    <col min="12043" max="12044" width="9.81640625" style="2" bestFit="1" customWidth="1"/>
    <col min="12045" max="12293" width="9.1796875" style="2"/>
    <col min="12294" max="12294" width="10.1796875" style="2" bestFit="1" customWidth="1"/>
    <col min="12295" max="12298" width="9.1796875" style="2"/>
    <col min="12299" max="12300" width="9.81640625" style="2" bestFit="1" customWidth="1"/>
    <col min="12301" max="12549" width="9.1796875" style="2"/>
    <col min="12550" max="12550" width="10.1796875" style="2" bestFit="1" customWidth="1"/>
    <col min="12551" max="12554" width="9.1796875" style="2"/>
    <col min="12555" max="12556" width="9.81640625" style="2" bestFit="1" customWidth="1"/>
    <col min="12557" max="12805" width="9.1796875" style="2"/>
    <col min="12806" max="12806" width="10.1796875" style="2" bestFit="1" customWidth="1"/>
    <col min="12807" max="12810" width="9.1796875" style="2"/>
    <col min="12811" max="12812" width="9.81640625" style="2" bestFit="1" customWidth="1"/>
    <col min="12813" max="13061" width="9.1796875" style="2"/>
    <col min="13062" max="13062" width="10.1796875" style="2" bestFit="1" customWidth="1"/>
    <col min="13063" max="13066" width="9.1796875" style="2"/>
    <col min="13067" max="13068" width="9.81640625" style="2" bestFit="1" customWidth="1"/>
    <col min="13069" max="13317" width="9.1796875" style="2"/>
    <col min="13318" max="13318" width="10.1796875" style="2" bestFit="1" customWidth="1"/>
    <col min="13319" max="13322" width="9.1796875" style="2"/>
    <col min="13323" max="13324" width="9.81640625" style="2" bestFit="1" customWidth="1"/>
    <col min="13325" max="13573" width="9.1796875" style="2"/>
    <col min="13574" max="13574" width="10.1796875" style="2" bestFit="1" customWidth="1"/>
    <col min="13575" max="13578" width="9.1796875" style="2"/>
    <col min="13579" max="13580" width="9.81640625" style="2" bestFit="1" customWidth="1"/>
    <col min="13581" max="13829" width="9.1796875" style="2"/>
    <col min="13830" max="13830" width="10.1796875" style="2" bestFit="1" customWidth="1"/>
    <col min="13831" max="13834" width="9.1796875" style="2"/>
    <col min="13835" max="13836" width="9.81640625" style="2" bestFit="1" customWidth="1"/>
    <col min="13837" max="14085" width="9.1796875" style="2"/>
    <col min="14086" max="14086" width="10.1796875" style="2" bestFit="1" customWidth="1"/>
    <col min="14087" max="14090" width="9.1796875" style="2"/>
    <col min="14091" max="14092" width="9.81640625" style="2" bestFit="1" customWidth="1"/>
    <col min="14093" max="14341" width="9.1796875" style="2"/>
    <col min="14342" max="14342" width="10.1796875" style="2" bestFit="1" customWidth="1"/>
    <col min="14343" max="14346" width="9.1796875" style="2"/>
    <col min="14347" max="14348" width="9.81640625" style="2" bestFit="1" customWidth="1"/>
    <col min="14349" max="14597" width="9.1796875" style="2"/>
    <col min="14598" max="14598" width="10.1796875" style="2" bestFit="1" customWidth="1"/>
    <col min="14599" max="14602" width="9.1796875" style="2"/>
    <col min="14603" max="14604" width="9.81640625" style="2" bestFit="1" customWidth="1"/>
    <col min="14605" max="14853" width="9.1796875" style="2"/>
    <col min="14854" max="14854" width="10.1796875" style="2" bestFit="1" customWidth="1"/>
    <col min="14855" max="14858" width="9.1796875" style="2"/>
    <col min="14859" max="14860" width="9.81640625" style="2" bestFit="1" customWidth="1"/>
    <col min="14861" max="15109" width="9.1796875" style="2"/>
    <col min="15110" max="15110" width="10.1796875" style="2" bestFit="1" customWidth="1"/>
    <col min="15111" max="15114" width="9.1796875" style="2"/>
    <col min="15115" max="15116" width="9.81640625" style="2" bestFit="1" customWidth="1"/>
    <col min="15117" max="15365" width="9.1796875" style="2"/>
    <col min="15366" max="15366" width="10.1796875" style="2" bestFit="1" customWidth="1"/>
    <col min="15367" max="15370" width="9.1796875" style="2"/>
    <col min="15371" max="15372" width="9.81640625" style="2" bestFit="1" customWidth="1"/>
    <col min="15373" max="15621" width="9.1796875" style="2"/>
    <col min="15622" max="15622" width="10.1796875" style="2" bestFit="1" customWidth="1"/>
    <col min="15623" max="15626" width="9.1796875" style="2"/>
    <col min="15627" max="15628" width="9.81640625" style="2" bestFit="1" customWidth="1"/>
    <col min="15629" max="15877" width="9.1796875" style="2"/>
    <col min="15878" max="15878" width="10.1796875" style="2" bestFit="1" customWidth="1"/>
    <col min="15879" max="15882" width="9.1796875" style="2"/>
    <col min="15883" max="15884" width="9.81640625" style="2" bestFit="1" customWidth="1"/>
    <col min="15885" max="16133" width="9.1796875" style="2"/>
    <col min="16134" max="16134" width="10.1796875" style="2" bestFit="1" customWidth="1"/>
    <col min="16135" max="16138" width="9.1796875" style="2"/>
    <col min="16139" max="16140" width="9.81640625" style="2" bestFit="1" customWidth="1"/>
    <col min="16141" max="16384" width="9.1796875" style="2"/>
  </cols>
  <sheetData>
    <row r="1" spans="1:25" x14ac:dyDescent="0.25">
      <c r="A1" s="268" t="s">
        <v>246</v>
      </c>
      <c r="B1" s="269"/>
      <c r="C1" s="269"/>
      <c r="D1" s="269"/>
      <c r="E1" s="269"/>
      <c r="F1" s="269"/>
      <c r="G1" s="269"/>
      <c r="H1" s="269"/>
      <c r="I1" s="269"/>
      <c r="J1" s="269"/>
      <c r="K1" s="23"/>
    </row>
    <row r="2" spans="1:25" ht="15.5" x14ac:dyDescent="0.25">
      <c r="A2" s="3"/>
      <c r="B2" s="4"/>
      <c r="C2" s="270" t="s">
        <v>247</v>
      </c>
      <c r="D2" s="270"/>
      <c r="E2" s="22">
        <v>45658</v>
      </c>
      <c r="F2" s="5" t="s">
        <v>0</v>
      </c>
      <c r="G2" s="22">
        <v>45838</v>
      </c>
      <c r="H2" s="24"/>
      <c r="I2" s="24"/>
      <c r="J2" s="24"/>
      <c r="K2" s="23"/>
      <c r="X2" s="25" t="s">
        <v>447</v>
      </c>
    </row>
    <row r="3" spans="1:25" ht="13.5" customHeight="1" x14ac:dyDescent="0.25">
      <c r="A3" s="271" t="s">
        <v>248</v>
      </c>
      <c r="B3" s="272"/>
      <c r="C3" s="272"/>
      <c r="D3" s="272"/>
      <c r="E3" s="272"/>
      <c r="F3" s="272"/>
      <c r="G3" s="271" t="s">
        <v>3</v>
      </c>
      <c r="H3" s="264" t="s">
        <v>249</v>
      </c>
      <c r="I3" s="264"/>
      <c r="J3" s="264"/>
      <c r="K3" s="264"/>
      <c r="L3" s="264"/>
      <c r="M3" s="264"/>
      <c r="N3" s="264"/>
      <c r="O3" s="264"/>
      <c r="P3" s="264"/>
      <c r="Q3" s="264"/>
      <c r="R3" s="264"/>
      <c r="S3" s="264"/>
      <c r="T3" s="264"/>
      <c r="U3" s="264"/>
      <c r="V3" s="264"/>
      <c r="W3" s="264"/>
      <c r="X3" s="264" t="s">
        <v>250</v>
      </c>
      <c r="Y3" s="264" t="s">
        <v>251</v>
      </c>
    </row>
    <row r="4" spans="1:25" ht="73.5" x14ac:dyDescent="0.25">
      <c r="A4" s="272"/>
      <c r="B4" s="272"/>
      <c r="C4" s="272"/>
      <c r="D4" s="272"/>
      <c r="E4" s="272"/>
      <c r="F4" s="272"/>
      <c r="G4" s="262"/>
      <c r="H4" s="85" t="s">
        <v>252</v>
      </c>
      <c r="I4" s="85" t="s">
        <v>253</v>
      </c>
      <c r="J4" s="85" t="s">
        <v>254</v>
      </c>
      <c r="K4" s="85" t="s">
        <v>255</v>
      </c>
      <c r="L4" s="85" t="s">
        <v>256</v>
      </c>
      <c r="M4" s="85" t="s">
        <v>257</v>
      </c>
      <c r="N4" s="85" t="s">
        <v>258</v>
      </c>
      <c r="O4" s="85" t="s">
        <v>259</v>
      </c>
      <c r="P4" s="94" t="s">
        <v>410</v>
      </c>
      <c r="Q4" s="85" t="s">
        <v>260</v>
      </c>
      <c r="R4" s="85" t="s">
        <v>261</v>
      </c>
      <c r="S4" s="94" t="s">
        <v>411</v>
      </c>
      <c r="T4" s="94" t="s">
        <v>412</v>
      </c>
      <c r="U4" s="85" t="s">
        <v>262</v>
      </c>
      <c r="V4" s="85" t="s">
        <v>263</v>
      </c>
      <c r="W4" s="85" t="s">
        <v>264</v>
      </c>
      <c r="X4" s="265"/>
      <c r="Y4" s="265"/>
    </row>
    <row r="5" spans="1:25" ht="21" x14ac:dyDescent="0.25">
      <c r="A5" s="266">
        <v>1</v>
      </c>
      <c r="B5" s="266"/>
      <c r="C5" s="266"/>
      <c r="D5" s="266"/>
      <c r="E5" s="266"/>
      <c r="F5" s="266"/>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413</v>
      </c>
      <c r="V5" s="85" t="s">
        <v>294</v>
      </c>
      <c r="W5" s="85" t="s">
        <v>414</v>
      </c>
      <c r="X5" s="85">
        <v>19</v>
      </c>
      <c r="Y5" s="87" t="s">
        <v>415</v>
      </c>
    </row>
    <row r="6" spans="1:25" x14ac:dyDescent="0.25">
      <c r="A6" s="260" t="s">
        <v>265</v>
      </c>
      <c r="B6" s="260"/>
      <c r="C6" s="260"/>
      <c r="D6" s="260"/>
      <c r="E6" s="260"/>
      <c r="F6" s="260"/>
      <c r="G6" s="260"/>
      <c r="H6" s="260"/>
      <c r="I6" s="260"/>
      <c r="J6" s="260"/>
      <c r="K6" s="260"/>
      <c r="L6" s="260"/>
      <c r="M6" s="260"/>
      <c r="N6" s="267"/>
      <c r="O6" s="267"/>
      <c r="P6" s="267"/>
      <c r="Q6" s="267"/>
      <c r="R6" s="267"/>
      <c r="S6" s="267"/>
      <c r="T6" s="267"/>
      <c r="U6" s="267"/>
      <c r="V6" s="267"/>
      <c r="W6" s="267"/>
      <c r="X6" s="267"/>
      <c r="Y6" s="261"/>
    </row>
    <row r="7" spans="1:25" x14ac:dyDescent="0.25">
      <c r="A7" s="263" t="s">
        <v>297</v>
      </c>
      <c r="B7" s="263"/>
      <c r="C7" s="263"/>
      <c r="D7" s="263"/>
      <c r="E7" s="263"/>
      <c r="F7" s="263"/>
      <c r="G7" s="88">
        <v>1</v>
      </c>
      <c r="H7" s="89">
        <v>20856580</v>
      </c>
      <c r="I7" s="89">
        <v>12458216</v>
      </c>
      <c r="J7" s="89">
        <v>0</v>
      </c>
      <c r="K7" s="89">
        <v>0</v>
      </c>
      <c r="L7" s="89">
        <v>0</v>
      </c>
      <c r="M7" s="89">
        <v>0</v>
      </c>
      <c r="N7" s="89">
        <v>0</v>
      </c>
      <c r="O7" s="89">
        <v>0</v>
      </c>
      <c r="P7" s="89">
        <v>0</v>
      </c>
      <c r="Q7" s="89">
        <v>0</v>
      </c>
      <c r="R7" s="89">
        <v>0</v>
      </c>
      <c r="S7" s="89">
        <v>0</v>
      </c>
      <c r="T7" s="89">
        <v>0</v>
      </c>
      <c r="U7" s="89">
        <v>13166234</v>
      </c>
      <c r="V7" s="89">
        <v>6239968</v>
      </c>
      <c r="W7" s="90">
        <f>H7+I7+J7+K7-L7+M7+N7+O7+P7+Q7+R7+U7+V7+S7+T7</f>
        <v>52720998</v>
      </c>
      <c r="X7" s="89">
        <v>0</v>
      </c>
      <c r="Y7" s="90">
        <f>W7+X7</f>
        <v>52720998</v>
      </c>
    </row>
    <row r="8" spans="1:25" x14ac:dyDescent="0.25">
      <c r="A8" s="258" t="s">
        <v>266</v>
      </c>
      <c r="B8" s="258"/>
      <c r="C8" s="258"/>
      <c r="D8" s="258"/>
      <c r="E8" s="258"/>
      <c r="F8" s="258"/>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5">
      <c r="A9" s="258" t="s">
        <v>267</v>
      </c>
      <c r="B9" s="258"/>
      <c r="C9" s="258"/>
      <c r="D9" s="258"/>
      <c r="E9" s="258"/>
      <c r="F9" s="258"/>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5">
      <c r="A10" s="259" t="s">
        <v>298</v>
      </c>
      <c r="B10" s="259"/>
      <c r="C10" s="259"/>
      <c r="D10" s="259"/>
      <c r="E10" s="259"/>
      <c r="F10" s="259"/>
      <c r="G10" s="91">
        <v>4</v>
      </c>
      <c r="H10" s="92">
        <f>H7+H8+H9</f>
        <v>20856580</v>
      </c>
      <c r="I10" s="92">
        <f t="shared" ref="I10:Y10" si="2">I7+I8+I9</f>
        <v>12458216</v>
      </c>
      <c r="J10" s="92">
        <f t="shared" si="2"/>
        <v>0</v>
      </c>
      <c r="K10" s="92">
        <f t="shared" si="2"/>
        <v>0</v>
      </c>
      <c r="L10" s="92">
        <f t="shared" si="2"/>
        <v>0</v>
      </c>
      <c r="M10" s="92">
        <f t="shared" si="2"/>
        <v>0</v>
      </c>
      <c r="N10" s="92">
        <f t="shared" si="2"/>
        <v>0</v>
      </c>
      <c r="O10" s="92">
        <f t="shared" si="2"/>
        <v>0</v>
      </c>
      <c r="P10" s="92">
        <f t="shared" si="2"/>
        <v>0</v>
      </c>
      <c r="Q10" s="92">
        <f t="shared" si="2"/>
        <v>0</v>
      </c>
      <c r="R10" s="92">
        <f t="shared" si="2"/>
        <v>0</v>
      </c>
      <c r="S10" s="92">
        <f t="shared" si="2"/>
        <v>0</v>
      </c>
      <c r="T10" s="92">
        <f t="shared" si="2"/>
        <v>0</v>
      </c>
      <c r="U10" s="92">
        <f t="shared" si="2"/>
        <v>13166234</v>
      </c>
      <c r="V10" s="92">
        <f t="shared" si="2"/>
        <v>6239968</v>
      </c>
      <c r="W10" s="92">
        <f t="shared" si="2"/>
        <v>52720998</v>
      </c>
      <c r="X10" s="92">
        <f t="shared" si="2"/>
        <v>0</v>
      </c>
      <c r="Y10" s="92">
        <f t="shared" si="2"/>
        <v>52720998</v>
      </c>
    </row>
    <row r="11" spans="1:25" x14ac:dyDescent="0.25">
      <c r="A11" s="258" t="s">
        <v>268</v>
      </c>
      <c r="B11" s="258"/>
      <c r="C11" s="258"/>
      <c r="D11" s="258"/>
      <c r="E11" s="258"/>
      <c r="F11" s="258"/>
      <c r="G11" s="88">
        <v>5</v>
      </c>
      <c r="H11" s="93">
        <v>0</v>
      </c>
      <c r="I11" s="93">
        <v>0</v>
      </c>
      <c r="J11" s="93">
        <v>0</v>
      </c>
      <c r="K11" s="93">
        <v>0</v>
      </c>
      <c r="L11" s="93">
        <v>0</v>
      </c>
      <c r="M11" s="93">
        <v>0</v>
      </c>
      <c r="N11" s="93">
        <v>0</v>
      </c>
      <c r="O11" s="93">
        <v>0</v>
      </c>
      <c r="P11" s="93">
        <v>0</v>
      </c>
      <c r="Q11" s="93">
        <v>0</v>
      </c>
      <c r="R11" s="93">
        <v>0</v>
      </c>
      <c r="S11" s="89">
        <v>0</v>
      </c>
      <c r="T11" s="89">
        <v>0</v>
      </c>
      <c r="U11" s="93">
        <v>0</v>
      </c>
      <c r="V11" s="89">
        <v>4770684</v>
      </c>
      <c r="W11" s="90">
        <f t="shared" ref="W11:W29" si="3">H11+I11+J11+K11-L11+M11+N11+O11+P11+Q11+R11+U11+V11+S11+T11</f>
        <v>4770684</v>
      </c>
      <c r="X11" s="89">
        <v>0</v>
      </c>
      <c r="Y11" s="90">
        <f t="shared" ref="Y11:Y29" si="4">W11+X11</f>
        <v>4770684</v>
      </c>
    </row>
    <row r="12" spans="1:25" x14ac:dyDescent="0.25">
      <c r="A12" s="258" t="s">
        <v>269</v>
      </c>
      <c r="B12" s="258"/>
      <c r="C12" s="258"/>
      <c r="D12" s="258"/>
      <c r="E12" s="258"/>
      <c r="F12" s="258"/>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5">
      <c r="A13" s="258" t="s">
        <v>270</v>
      </c>
      <c r="B13" s="258"/>
      <c r="C13" s="258"/>
      <c r="D13" s="258"/>
      <c r="E13" s="258"/>
      <c r="F13" s="258"/>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5">
      <c r="A14" s="258" t="s">
        <v>416</v>
      </c>
      <c r="B14" s="258"/>
      <c r="C14" s="258"/>
      <c r="D14" s="258"/>
      <c r="E14" s="258"/>
      <c r="F14" s="258"/>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5">
      <c r="A15" s="258" t="s">
        <v>271</v>
      </c>
      <c r="B15" s="258"/>
      <c r="C15" s="258"/>
      <c r="D15" s="258"/>
      <c r="E15" s="258"/>
      <c r="F15" s="258"/>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5">
      <c r="A16" s="258" t="s">
        <v>272</v>
      </c>
      <c r="B16" s="258"/>
      <c r="C16" s="258"/>
      <c r="D16" s="258"/>
      <c r="E16" s="258"/>
      <c r="F16" s="258"/>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5">
      <c r="A17" s="258" t="s">
        <v>273</v>
      </c>
      <c r="B17" s="258"/>
      <c r="C17" s="258"/>
      <c r="D17" s="258"/>
      <c r="E17" s="258"/>
      <c r="F17" s="258"/>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5">
      <c r="A18" s="258" t="s">
        <v>274</v>
      </c>
      <c r="B18" s="258"/>
      <c r="C18" s="258"/>
      <c r="D18" s="258"/>
      <c r="E18" s="258"/>
      <c r="F18" s="258"/>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5">
      <c r="A19" s="258" t="s">
        <v>275</v>
      </c>
      <c r="B19" s="258"/>
      <c r="C19" s="258"/>
      <c r="D19" s="258"/>
      <c r="E19" s="258"/>
      <c r="F19" s="258"/>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5">
      <c r="A20" s="258" t="s">
        <v>276</v>
      </c>
      <c r="B20" s="258"/>
      <c r="C20" s="258"/>
      <c r="D20" s="258"/>
      <c r="E20" s="258"/>
      <c r="F20" s="258"/>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5">
      <c r="A21" s="258" t="s">
        <v>417</v>
      </c>
      <c r="B21" s="258"/>
      <c r="C21" s="258"/>
      <c r="D21" s="258"/>
      <c r="E21" s="258"/>
      <c r="F21" s="258"/>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5">
      <c r="A22" s="258" t="s">
        <v>418</v>
      </c>
      <c r="B22" s="258"/>
      <c r="C22" s="258"/>
      <c r="D22" s="258"/>
      <c r="E22" s="258"/>
      <c r="F22" s="258"/>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5">
      <c r="A23" s="258" t="s">
        <v>419</v>
      </c>
      <c r="B23" s="258"/>
      <c r="C23" s="258"/>
      <c r="D23" s="258"/>
      <c r="E23" s="258"/>
      <c r="F23" s="258"/>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5">
      <c r="A24" s="258" t="s">
        <v>277</v>
      </c>
      <c r="B24" s="258"/>
      <c r="C24" s="258"/>
      <c r="D24" s="258"/>
      <c r="E24" s="258"/>
      <c r="F24" s="258"/>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5">
      <c r="A25" s="258" t="s">
        <v>420</v>
      </c>
      <c r="B25" s="258"/>
      <c r="C25" s="258"/>
      <c r="D25" s="258"/>
      <c r="E25" s="258"/>
      <c r="F25" s="258"/>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3"/>
        <v>0</v>
      </c>
      <c r="X25" s="89">
        <v>0</v>
      </c>
      <c r="Y25" s="90">
        <f t="shared" si="4"/>
        <v>0</v>
      </c>
    </row>
    <row r="26" spans="1:25" ht="12.75" customHeight="1" x14ac:dyDescent="0.25">
      <c r="A26" s="258" t="s">
        <v>421</v>
      </c>
      <c r="B26" s="258"/>
      <c r="C26" s="258"/>
      <c r="D26" s="258"/>
      <c r="E26" s="258"/>
      <c r="F26" s="258"/>
      <c r="G26" s="88">
        <v>20</v>
      </c>
      <c r="H26" s="89">
        <v>0</v>
      </c>
      <c r="I26" s="89">
        <v>0</v>
      </c>
      <c r="J26" s="89">
        <v>0</v>
      </c>
      <c r="K26" s="89">
        <v>0</v>
      </c>
      <c r="L26" s="89">
        <v>0</v>
      </c>
      <c r="M26" s="89">
        <v>0</v>
      </c>
      <c r="N26" s="89">
        <v>0</v>
      </c>
      <c r="O26" s="89">
        <v>0</v>
      </c>
      <c r="P26" s="89">
        <v>0</v>
      </c>
      <c r="Q26" s="89">
        <v>0</v>
      </c>
      <c r="R26" s="89">
        <v>0</v>
      </c>
      <c r="S26" s="89">
        <v>0</v>
      </c>
      <c r="T26" s="89">
        <v>0</v>
      </c>
      <c r="U26" s="89">
        <v>-2385000</v>
      </c>
      <c r="V26" s="89">
        <v>0</v>
      </c>
      <c r="W26" s="90">
        <f t="shared" si="3"/>
        <v>-2385000</v>
      </c>
      <c r="X26" s="89">
        <v>0</v>
      </c>
      <c r="Y26" s="90">
        <f t="shared" si="4"/>
        <v>-2385000</v>
      </c>
    </row>
    <row r="27" spans="1:25" ht="12.75" customHeight="1" x14ac:dyDescent="0.25">
      <c r="A27" s="258" t="s">
        <v>422</v>
      </c>
      <c r="B27" s="258"/>
      <c r="C27" s="258"/>
      <c r="D27" s="258"/>
      <c r="E27" s="258"/>
      <c r="F27" s="258"/>
      <c r="G27" s="88">
        <v>21</v>
      </c>
      <c r="H27" s="89">
        <v>0</v>
      </c>
      <c r="I27" s="89">
        <v>0</v>
      </c>
      <c r="J27" s="89">
        <v>0</v>
      </c>
      <c r="K27" s="89">
        <v>0</v>
      </c>
      <c r="L27" s="89">
        <v>0</v>
      </c>
      <c r="M27" s="89">
        <v>0</v>
      </c>
      <c r="N27" s="89">
        <v>0</v>
      </c>
      <c r="O27" s="89">
        <v>0</v>
      </c>
      <c r="P27" s="89">
        <v>0</v>
      </c>
      <c r="Q27" s="89">
        <v>0</v>
      </c>
      <c r="R27" s="89">
        <v>0</v>
      </c>
      <c r="S27" s="89">
        <v>0</v>
      </c>
      <c r="T27" s="89">
        <v>0</v>
      </c>
      <c r="U27" s="89">
        <v>513071</v>
      </c>
      <c r="V27" s="89">
        <v>0</v>
      </c>
      <c r="W27" s="90">
        <f t="shared" si="3"/>
        <v>513071</v>
      </c>
      <c r="X27" s="89">
        <v>0</v>
      </c>
      <c r="Y27" s="90">
        <f t="shared" si="4"/>
        <v>513071</v>
      </c>
    </row>
    <row r="28" spans="1:25" ht="12.75" customHeight="1" x14ac:dyDescent="0.25">
      <c r="A28" s="258" t="s">
        <v>423</v>
      </c>
      <c r="B28" s="258"/>
      <c r="C28" s="258"/>
      <c r="D28" s="258"/>
      <c r="E28" s="258"/>
      <c r="F28" s="258"/>
      <c r="G28" s="88">
        <v>22</v>
      </c>
      <c r="H28" s="89">
        <v>0</v>
      </c>
      <c r="I28" s="89">
        <v>0</v>
      </c>
      <c r="J28" s="89">
        <v>0</v>
      </c>
      <c r="K28" s="89">
        <v>0</v>
      </c>
      <c r="L28" s="89">
        <v>0</v>
      </c>
      <c r="M28" s="89">
        <v>0</v>
      </c>
      <c r="N28" s="89">
        <v>0</v>
      </c>
      <c r="O28" s="89">
        <v>0</v>
      </c>
      <c r="P28" s="89">
        <v>0</v>
      </c>
      <c r="Q28" s="89">
        <v>0</v>
      </c>
      <c r="R28" s="89">
        <v>0</v>
      </c>
      <c r="S28" s="89">
        <v>0</v>
      </c>
      <c r="T28" s="89">
        <v>0</v>
      </c>
      <c r="U28" s="89">
        <v>6239968</v>
      </c>
      <c r="V28" s="89">
        <v>-6239968</v>
      </c>
      <c r="W28" s="90">
        <f t="shared" si="3"/>
        <v>0</v>
      </c>
      <c r="X28" s="89">
        <v>0</v>
      </c>
      <c r="Y28" s="90">
        <f t="shared" si="4"/>
        <v>0</v>
      </c>
    </row>
    <row r="29" spans="1:25" ht="12.75" customHeight="1" x14ac:dyDescent="0.25">
      <c r="A29" s="258" t="s">
        <v>424</v>
      </c>
      <c r="B29" s="258"/>
      <c r="C29" s="258"/>
      <c r="D29" s="258"/>
      <c r="E29" s="258"/>
      <c r="F29" s="258"/>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5">
      <c r="A30" s="259" t="s">
        <v>425</v>
      </c>
      <c r="B30" s="259"/>
      <c r="C30" s="259"/>
      <c r="D30" s="259"/>
      <c r="E30" s="259"/>
      <c r="F30" s="259"/>
      <c r="G30" s="91">
        <v>24</v>
      </c>
      <c r="H30" s="92">
        <f>SUM(H10:H29)</f>
        <v>20856580</v>
      </c>
      <c r="I30" s="92">
        <f t="shared" ref="I30:Y30" si="5">SUM(I10:I29)</f>
        <v>12458216</v>
      </c>
      <c r="J30" s="92">
        <f t="shared" si="5"/>
        <v>0</v>
      </c>
      <c r="K30" s="92">
        <f t="shared" si="5"/>
        <v>0</v>
      </c>
      <c r="L30" s="92">
        <f t="shared" si="5"/>
        <v>0</v>
      </c>
      <c r="M30" s="92">
        <f t="shared" si="5"/>
        <v>0</v>
      </c>
      <c r="N30" s="92">
        <f t="shared" si="5"/>
        <v>0</v>
      </c>
      <c r="O30" s="92">
        <f t="shared" si="5"/>
        <v>0</v>
      </c>
      <c r="P30" s="92">
        <f t="shared" si="5"/>
        <v>0</v>
      </c>
      <c r="Q30" s="92">
        <f t="shared" si="5"/>
        <v>0</v>
      </c>
      <c r="R30" s="92">
        <f t="shared" si="5"/>
        <v>0</v>
      </c>
      <c r="S30" s="92">
        <f t="shared" si="5"/>
        <v>0</v>
      </c>
      <c r="T30" s="92">
        <f t="shared" si="5"/>
        <v>0</v>
      </c>
      <c r="U30" s="92">
        <f t="shared" si="5"/>
        <v>17534273</v>
      </c>
      <c r="V30" s="92">
        <f t="shared" si="5"/>
        <v>4770684</v>
      </c>
      <c r="W30" s="92">
        <f t="shared" si="5"/>
        <v>55619753</v>
      </c>
      <c r="X30" s="92">
        <f t="shared" si="5"/>
        <v>0</v>
      </c>
      <c r="Y30" s="92">
        <f t="shared" si="5"/>
        <v>55619753</v>
      </c>
    </row>
    <row r="31" spans="1:25" x14ac:dyDescent="0.25">
      <c r="A31" s="260" t="s">
        <v>278</v>
      </c>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row>
    <row r="32" spans="1:25" ht="36.75" customHeight="1" x14ac:dyDescent="0.25">
      <c r="A32" s="257" t="s">
        <v>279</v>
      </c>
      <c r="B32" s="257"/>
      <c r="C32" s="257"/>
      <c r="D32" s="257"/>
      <c r="E32" s="257"/>
      <c r="F32" s="257"/>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0</v>
      </c>
      <c r="P32" s="92">
        <f t="shared" si="6"/>
        <v>0</v>
      </c>
      <c r="Q32" s="92">
        <f t="shared" si="6"/>
        <v>0</v>
      </c>
      <c r="R32" s="92">
        <f t="shared" si="6"/>
        <v>0</v>
      </c>
      <c r="S32" s="92">
        <f t="shared" ref="S32:T32" si="7">SUM(S12:S20)</f>
        <v>0</v>
      </c>
      <c r="T32" s="92">
        <f t="shared" si="7"/>
        <v>0</v>
      </c>
      <c r="U32" s="92">
        <f t="shared" si="6"/>
        <v>0</v>
      </c>
      <c r="V32" s="92">
        <f t="shared" si="6"/>
        <v>0</v>
      </c>
      <c r="W32" s="92">
        <f t="shared" si="6"/>
        <v>0</v>
      </c>
      <c r="X32" s="92">
        <f t="shared" si="6"/>
        <v>0</v>
      </c>
      <c r="Y32" s="92">
        <f t="shared" si="6"/>
        <v>0</v>
      </c>
    </row>
    <row r="33" spans="1:25" ht="31.5" customHeight="1" x14ac:dyDescent="0.25">
      <c r="A33" s="257" t="s">
        <v>426</v>
      </c>
      <c r="B33" s="257"/>
      <c r="C33" s="257"/>
      <c r="D33" s="257"/>
      <c r="E33" s="257"/>
      <c r="F33" s="257"/>
      <c r="G33" s="91">
        <v>26</v>
      </c>
      <c r="H33" s="92">
        <f>H11+H32</f>
        <v>0</v>
      </c>
      <c r="I33" s="92">
        <f t="shared" ref="I33:Y33" si="8">I11+I32</f>
        <v>0</v>
      </c>
      <c r="J33" s="92">
        <f t="shared" si="8"/>
        <v>0</v>
      </c>
      <c r="K33" s="92">
        <f t="shared" si="8"/>
        <v>0</v>
      </c>
      <c r="L33" s="92">
        <f t="shared" si="8"/>
        <v>0</v>
      </c>
      <c r="M33" s="92">
        <f t="shared" si="8"/>
        <v>0</v>
      </c>
      <c r="N33" s="92">
        <f t="shared" si="8"/>
        <v>0</v>
      </c>
      <c r="O33" s="92">
        <f t="shared" si="8"/>
        <v>0</v>
      </c>
      <c r="P33" s="92">
        <f t="shared" si="8"/>
        <v>0</v>
      </c>
      <c r="Q33" s="92">
        <f t="shared" si="8"/>
        <v>0</v>
      </c>
      <c r="R33" s="92">
        <f t="shared" si="8"/>
        <v>0</v>
      </c>
      <c r="S33" s="92">
        <f t="shared" ref="S33:T33" si="9">S11+S32</f>
        <v>0</v>
      </c>
      <c r="T33" s="92">
        <f t="shared" si="9"/>
        <v>0</v>
      </c>
      <c r="U33" s="92">
        <f t="shared" si="8"/>
        <v>0</v>
      </c>
      <c r="V33" s="92">
        <f t="shared" si="8"/>
        <v>4770684</v>
      </c>
      <c r="W33" s="92">
        <f t="shared" si="8"/>
        <v>4770684</v>
      </c>
      <c r="X33" s="92">
        <f t="shared" si="8"/>
        <v>0</v>
      </c>
      <c r="Y33" s="92">
        <f t="shared" si="8"/>
        <v>4770684</v>
      </c>
    </row>
    <row r="34" spans="1:25" ht="30.75" customHeight="1" x14ac:dyDescent="0.25">
      <c r="A34" s="257" t="s">
        <v>427</v>
      </c>
      <c r="B34" s="257"/>
      <c r="C34" s="257"/>
      <c r="D34" s="257"/>
      <c r="E34" s="257"/>
      <c r="F34" s="257"/>
      <c r="G34" s="91">
        <v>27</v>
      </c>
      <c r="H34" s="92">
        <f>SUM(H21:H29)</f>
        <v>0</v>
      </c>
      <c r="I34" s="92">
        <f t="shared" ref="I34:Y34" si="10">SUM(I21:I29)</f>
        <v>0</v>
      </c>
      <c r="J34" s="92">
        <f t="shared" si="10"/>
        <v>0</v>
      </c>
      <c r="K34" s="92">
        <f t="shared" si="10"/>
        <v>0</v>
      </c>
      <c r="L34" s="92">
        <f t="shared" si="10"/>
        <v>0</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4368039</v>
      </c>
      <c r="V34" s="92">
        <f t="shared" si="10"/>
        <v>-6239968</v>
      </c>
      <c r="W34" s="92">
        <f t="shared" si="10"/>
        <v>-1871929</v>
      </c>
      <c r="X34" s="92">
        <f t="shared" si="10"/>
        <v>0</v>
      </c>
      <c r="Y34" s="92">
        <f t="shared" si="10"/>
        <v>-1871929</v>
      </c>
    </row>
    <row r="35" spans="1:25" x14ac:dyDescent="0.25">
      <c r="A35" s="260" t="s">
        <v>280</v>
      </c>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row>
    <row r="36" spans="1:25" ht="12.75" customHeight="1" x14ac:dyDescent="0.25">
      <c r="A36" s="263" t="s">
        <v>299</v>
      </c>
      <c r="B36" s="263"/>
      <c r="C36" s="263"/>
      <c r="D36" s="263"/>
      <c r="E36" s="263"/>
      <c r="F36" s="263"/>
      <c r="G36" s="88">
        <v>28</v>
      </c>
      <c r="H36" s="89">
        <v>20856580</v>
      </c>
      <c r="I36" s="89">
        <v>12458216</v>
      </c>
      <c r="J36" s="89">
        <v>0</v>
      </c>
      <c r="K36" s="89">
        <v>0</v>
      </c>
      <c r="L36" s="89">
        <v>0</v>
      </c>
      <c r="M36" s="89">
        <v>0</v>
      </c>
      <c r="N36" s="89">
        <v>0</v>
      </c>
      <c r="O36" s="89">
        <v>0</v>
      </c>
      <c r="P36" s="89">
        <v>0</v>
      </c>
      <c r="Q36" s="89">
        <v>0</v>
      </c>
      <c r="R36" s="89">
        <v>0</v>
      </c>
      <c r="S36" s="89">
        <v>0</v>
      </c>
      <c r="T36" s="89">
        <v>0</v>
      </c>
      <c r="U36" s="89">
        <v>17534273</v>
      </c>
      <c r="V36" s="89">
        <v>4770684</v>
      </c>
      <c r="W36" s="90">
        <f>H36+I36+J36+K36-L36+M36+N36+O36+P36+Q36+R36+U36+V36+S36+T36</f>
        <v>55619753</v>
      </c>
      <c r="X36" s="89">
        <v>0</v>
      </c>
      <c r="Y36" s="90">
        <f t="shared" ref="Y36:Y38" si="12">W36+X36</f>
        <v>55619753</v>
      </c>
    </row>
    <row r="37" spans="1:25" ht="12.75" customHeight="1" x14ac:dyDescent="0.25">
      <c r="A37" s="258" t="s">
        <v>266</v>
      </c>
      <c r="B37" s="258"/>
      <c r="C37" s="258"/>
      <c r="D37" s="258"/>
      <c r="E37" s="258"/>
      <c r="F37" s="258"/>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5">
      <c r="A38" s="258" t="s">
        <v>267</v>
      </c>
      <c r="B38" s="258"/>
      <c r="C38" s="258"/>
      <c r="D38" s="258"/>
      <c r="E38" s="258"/>
      <c r="F38" s="258"/>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5">
      <c r="A39" s="259" t="s">
        <v>428</v>
      </c>
      <c r="B39" s="259"/>
      <c r="C39" s="259"/>
      <c r="D39" s="259"/>
      <c r="E39" s="259"/>
      <c r="F39" s="259"/>
      <c r="G39" s="91">
        <v>31</v>
      </c>
      <c r="H39" s="92">
        <f>H36+H37+H38</f>
        <v>20856580</v>
      </c>
      <c r="I39" s="92">
        <f t="shared" ref="I39:Y39" si="14">I36+I37+I38</f>
        <v>12458216</v>
      </c>
      <c r="J39" s="92">
        <f t="shared" si="14"/>
        <v>0</v>
      </c>
      <c r="K39" s="92">
        <f t="shared" si="14"/>
        <v>0</v>
      </c>
      <c r="L39" s="92">
        <f t="shared" si="14"/>
        <v>0</v>
      </c>
      <c r="M39" s="92">
        <f t="shared" si="14"/>
        <v>0</v>
      </c>
      <c r="N39" s="92">
        <f t="shared" si="14"/>
        <v>0</v>
      </c>
      <c r="O39" s="92">
        <f t="shared" si="14"/>
        <v>0</v>
      </c>
      <c r="P39" s="92">
        <f t="shared" si="14"/>
        <v>0</v>
      </c>
      <c r="Q39" s="92">
        <f t="shared" si="14"/>
        <v>0</v>
      </c>
      <c r="R39" s="92">
        <f t="shared" si="14"/>
        <v>0</v>
      </c>
      <c r="S39" s="92">
        <f t="shared" si="14"/>
        <v>0</v>
      </c>
      <c r="T39" s="92">
        <f t="shared" si="14"/>
        <v>0</v>
      </c>
      <c r="U39" s="92">
        <f t="shared" si="14"/>
        <v>17534273</v>
      </c>
      <c r="V39" s="92">
        <f t="shared" si="14"/>
        <v>4770684</v>
      </c>
      <c r="W39" s="92">
        <f t="shared" si="14"/>
        <v>55619753</v>
      </c>
      <c r="X39" s="92">
        <f t="shared" si="14"/>
        <v>0</v>
      </c>
      <c r="Y39" s="92">
        <f t="shared" si="14"/>
        <v>55619753</v>
      </c>
    </row>
    <row r="40" spans="1:25" ht="12.75" customHeight="1" x14ac:dyDescent="0.25">
      <c r="A40" s="258" t="s">
        <v>268</v>
      </c>
      <c r="B40" s="258"/>
      <c r="C40" s="258"/>
      <c r="D40" s="258"/>
      <c r="E40" s="258"/>
      <c r="F40" s="258"/>
      <c r="G40" s="88">
        <v>32</v>
      </c>
      <c r="H40" s="93">
        <v>0</v>
      </c>
      <c r="I40" s="93">
        <v>0</v>
      </c>
      <c r="J40" s="93">
        <v>0</v>
      </c>
      <c r="K40" s="93">
        <v>0</v>
      </c>
      <c r="L40" s="93">
        <v>0</v>
      </c>
      <c r="M40" s="93">
        <v>0</v>
      </c>
      <c r="N40" s="93">
        <v>0</v>
      </c>
      <c r="O40" s="93">
        <v>0</v>
      </c>
      <c r="P40" s="93">
        <v>0</v>
      </c>
      <c r="Q40" s="93">
        <v>0</v>
      </c>
      <c r="R40" s="93">
        <v>0</v>
      </c>
      <c r="S40" s="89">
        <v>0</v>
      </c>
      <c r="T40" s="89">
        <v>0</v>
      </c>
      <c r="U40" s="93">
        <v>0</v>
      </c>
      <c r="V40" s="89">
        <v>1438524</v>
      </c>
      <c r="W40" s="90">
        <f t="shared" ref="W40:W58" si="15">H40+I40+J40+K40-L40+M40+N40+O40+P40+Q40+R40+U40+V40+S40+T40</f>
        <v>1438524</v>
      </c>
      <c r="X40" s="89">
        <v>0</v>
      </c>
      <c r="Y40" s="90">
        <f t="shared" ref="Y40:Y58" si="16">W40+X40</f>
        <v>1438524</v>
      </c>
    </row>
    <row r="41" spans="1:25" ht="12.75" customHeight="1" x14ac:dyDescent="0.25">
      <c r="A41" s="258" t="s">
        <v>269</v>
      </c>
      <c r="B41" s="258"/>
      <c r="C41" s="258"/>
      <c r="D41" s="258"/>
      <c r="E41" s="258"/>
      <c r="F41" s="258"/>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5">
      <c r="A42" s="258" t="s">
        <v>281</v>
      </c>
      <c r="B42" s="258"/>
      <c r="C42" s="258"/>
      <c r="D42" s="258"/>
      <c r="E42" s="258"/>
      <c r="F42" s="258"/>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5">
      <c r="A43" s="258" t="s">
        <v>416</v>
      </c>
      <c r="B43" s="258"/>
      <c r="C43" s="258"/>
      <c r="D43" s="258"/>
      <c r="E43" s="258"/>
      <c r="F43" s="258"/>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5">
      <c r="A44" s="258" t="s">
        <v>271</v>
      </c>
      <c r="B44" s="258"/>
      <c r="C44" s="258"/>
      <c r="D44" s="258"/>
      <c r="E44" s="258"/>
      <c r="F44" s="258"/>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5">
      <c r="A45" s="258" t="s">
        <v>272</v>
      </c>
      <c r="B45" s="258"/>
      <c r="C45" s="258"/>
      <c r="D45" s="258"/>
      <c r="E45" s="258"/>
      <c r="F45" s="258"/>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5">
      <c r="A46" s="258" t="s">
        <v>282</v>
      </c>
      <c r="B46" s="258"/>
      <c r="C46" s="258"/>
      <c r="D46" s="258"/>
      <c r="E46" s="258"/>
      <c r="F46" s="258"/>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5">
      <c r="A47" s="258" t="s">
        <v>274</v>
      </c>
      <c r="B47" s="258"/>
      <c r="C47" s="258"/>
      <c r="D47" s="258"/>
      <c r="E47" s="258"/>
      <c r="F47" s="258"/>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5">
      <c r="A48" s="258" t="s">
        <v>275</v>
      </c>
      <c r="B48" s="258"/>
      <c r="C48" s="258"/>
      <c r="D48" s="258"/>
      <c r="E48" s="258"/>
      <c r="F48" s="258"/>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5">
      <c r="A49" s="258" t="s">
        <v>276</v>
      </c>
      <c r="B49" s="258"/>
      <c r="C49" s="258"/>
      <c r="D49" s="258"/>
      <c r="E49" s="258"/>
      <c r="F49" s="258"/>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5">
      <c r="A50" s="258" t="s">
        <v>417</v>
      </c>
      <c r="B50" s="258"/>
      <c r="C50" s="258"/>
      <c r="D50" s="258"/>
      <c r="E50" s="258"/>
      <c r="F50" s="258"/>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5">
      <c r="A51" s="258" t="s">
        <v>418</v>
      </c>
      <c r="B51" s="258"/>
      <c r="C51" s="258"/>
      <c r="D51" s="258"/>
      <c r="E51" s="258"/>
      <c r="F51" s="258"/>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5">
      <c r="A52" s="258" t="s">
        <v>419</v>
      </c>
      <c r="B52" s="258"/>
      <c r="C52" s="258"/>
      <c r="D52" s="258"/>
      <c r="E52" s="258"/>
      <c r="F52" s="258"/>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5">
      <c r="A53" s="258" t="s">
        <v>277</v>
      </c>
      <c r="B53" s="258"/>
      <c r="C53" s="258"/>
      <c r="D53" s="258"/>
      <c r="E53" s="258"/>
      <c r="F53" s="258"/>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5">
      <c r="A54" s="258" t="s">
        <v>420</v>
      </c>
      <c r="B54" s="258"/>
      <c r="C54" s="258"/>
      <c r="D54" s="258"/>
      <c r="E54" s="258"/>
      <c r="F54" s="258"/>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15"/>
        <v>0</v>
      </c>
      <c r="X54" s="89">
        <v>0</v>
      </c>
      <c r="Y54" s="90">
        <f t="shared" si="16"/>
        <v>0</v>
      </c>
    </row>
    <row r="55" spans="1:25" ht="12.75" customHeight="1" x14ac:dyDescent="0.25">
      <c r="A55" s="258" t="s">
        <v>429</v>
      </c>
      <c r="B55" s="258"/>
      <c r="C55" s="258"/>
      <c r="D55" s="258"/>
      <c r="E55" s="258"/>
      <c r="F55" s="258"/>
      <c r="G55" s="88">
        <v>47</v>
      </c>
      <c r="H55" s="89">
        <v>0</v>
      </c>
      <c r="I55" s="89">
        <v>0</v>
      </c>
      <c r="J55" s="89">
        <v>0</v>
      </c>
      <c r="K55" s="89">
        <v>0</v>
      </c>
      <c r="L55" s="89">
        <v>0</v>
      </c>
      <c r="M55" s="89">
        <v>0</v>
      </c>
      <c r="N55" s="89">
        <v>0</v>
      </c>
      <c r="O55" s="89">
        <v>0</v>
      </c>
      <c r="P55" s="89">
        <v>0</v>
      </c>
      <c r="Q55" s="89">
        <v>0</v>
      </c>
      <c r="R55" s="89">
        <v>0</v>
      </c>
      <c r="S55" s="89">
        <v>0</v>
      </c>
      <c r="T55" s="89">
        <v>0</v>
      </c>
      <c r="U55" s="89">
        <v>-1533000</v>
      </c>
      <c r="V55" s="89">
        <v>0</v>
      </c>
      <c r="W55" s="90">
        <f t="shared" si="15"/>
        <v>-1533000</v>
      </c>
      <c r="X55" s="89">
        <v>0</v>
      </c>
      <c r="Y55" s="90">
        <f t="shared" si="16"/>
        <v>-1533000</v>
      </c>
    </row>
    <row r="56" spans="1:25" ht="12.75" customHeight="1" x14ac:dyDescent="0.25">
      <c r="A56" s="258" t="s">
        <v>422</v>
      </c>
      <c r="B56" s="258"/>
      <c r="C56" s="258"/>
      <c r="D56" s="258"/>
      <c r="E56" s="258"/>
      <c r="F56" s="258"/>
      <c r="G56" s="88">
        <v>48</v>
      </c>
      <c r="H56" s="89">
        <v>0</v>
      </c>
      <c r="I56" s="89">
        <v>0</v>
      </c>
      <c r="J56" s="89">
        <v>0</v>
      </c>
      <c r="K56" s="89">
        <v>0</v>
      </c>
      <c r="L56" s="89">
        <v>0</v>
      </c>
      <c r="M56" s="89">
        <v>0</v>
      </c>
      <c r="N56" s="89">
        <v>0</v>
      </c>
      <c r="O56" s="89">
        <v>0</v>
      </c>
      <c r="P56" s="89">
        <v>0</v>
      </c>
      <c r="Q56" s="89">
        <v>0</v>
      </c>
      <c r="R56" s="89">
        <v>0</v>
      </c>
      <c r="S56" s="89">
        <v>0</v>
      </c>
      <c r="T56" s="89">
        <v>0</v>
      </c>
      <c r="U56" s="89">
        <v>167038</v>
      </c>
      <c r="V56" s="89">
        <v>0</v>
      </c>
      <c r="W56" s="90">
        <f t="shared" si="15"/>
        <v>167038</v>
      </c>
      <c r="X56" s="89">
        <v>0</v>
      </c>
      <c r="Y56" s="90">
        <f t="shared" si="16"/>
        <v>167038</v>
      </c>
    </row>
    <row r="57" spans="1:25" ht="12.75" customHeight="1" x14ac:dyDescent="0.25">
      <c r="A57" s="258" t="s">
        <v>430</v>
      </c>
      <c r="B57" s="258"/>
      <c r="C57" s="258"/>
      <c r="D57" s="258"/>
      <c r="E57" s="258"/>
      <c r="F57" s="258"/>
      <c r="G57" s="88">
        <v>49</v>
      </c>
      <c r="H57" s="89">
        <v>0</v>
      </c>
      <c r="I57" s="89">
        <v>0</v>
      </c>
      <c r="J57" s="89">
        <v>0</v>
      </c>
      <c r="K57" s="89">
        <v>0</v>
      </c>
      <c r="L57" s="89">
        <v>0</v>
      </c>
      <c r="M57" s="89">
        <v>0</v>
      </c>
      <c r="N57" s="89">
        <v>0</v>
      </c>
      <c r="O57" s="89">
        <v>0</v>
      </c>
      <c r="P57" s="89">
        <v>0</v>
      </c>
      <c r="Q57" s="89">
        <v>0</v>
      </c>
      <c r="R57" s="89">
        <v>0</v>
      </c>
      <c r="S57" s="89">
        <v>0</v>
      </c>
      <c r="T57" s="89">
        <v>0</v>
      </c>
      <c r="U57" s="89">
        <v>4770684</v>
      </c>
      <c r="V57" s="89">
        <v>-4770684</v>
      </c>
      <c r="W57" s="90">
        <f t="shared" si="15"/>
        <v>0</v>
      </c>
      <c r="X57" s="89">
        <v>0</v>
      </c>
      <c r="Y57" s="90">
        <f t="shared" si="16"/>
        <v>0</v>
      </c>
    </row>
    <row r="58" spans="1:25" ht="12.75" customHeight="1" x14ac:dyDescent="0.25">
      <c r="A58" s="258" t="s">
        <v>424</v>
      </c>
      <c r="B58" s="258"/>
      <c r="C58" s="258"/>
      <c r="D58" s="258"/>
      <c r="E58" s="258"/>
      <c r="F58" s="258"/>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5">
      <c r="A59" s="259" t="s">
        <v>431</v>
      </c>
      <c r="B59" s="259"/>
      <c r="C59" s="259"/>
      <c r="D59" s="259"/>
      <c r="E59" s="259"/>
      <c r="F59" s="259"/>
      <c r="G59" s="91">
        <v>51</v>
      </c>
      <c r="H59" s="92">
        <f t="shared" ref="H59:R59" si="17">SUM(H39:H58)</f>
        <v>20856580</v>
      </c>
      <c r="I59" s="92">
        <f t="shared" si="17"/>
        <v>12458216</v>
      </c>
      <c r="J59" s="92">
        <f t="shared" si="17"/>
        <v>0</v>
      </c>
      <c r="K59" s="92">
        <f t="shared" si="17"/>
        <v>0</v>
      </c>
      <c r="L59" s="92">
        <f t="shared" si="17"/>
        <v>0</v>
      </c>
      <c r="M59" s="92">
        <f t="shared" si="17"/>
        <v>0</v>
      </c>
      <c r="N59" s="92">
        <f t="shared" si="17"/>
        <v>0</v>
      </c>
      <c r="O59" s="92">
        <f t="shared" si="17"/>
        <v>0</v>
      </c>
      <c r="P59" s="92">
        <f t="shared" si="17"/>
        <v>0</v>
      </c>
      <c r="Q59" s="92">
        <f t="shared" si="17"/>
        <v>0</v>
      </c>
      <c r="R59" s="92">
        <f t="shared" si="17"/>
        <v>0</v>
      </c>
      <c r="S59" s="92">
        <f t="shared" ref="S59:T59" si="18">SUM(S39:S58)</f>
        <v>0</v>
      </c>
      <c r="T59" s="92">
        <f t="shared" si="18"/>
        <v>0</v>
      </c>
      <c r="U59" s="92">
        <f>SUM(U39:U58)</f>
        <v>20938995</v>
      </c>
      <c r="V59" s="92">
        <f>SUM(V39:V58)</f>
        <v>1438524</v>
      </c>
      <c r="W59" s="92">
        <f>SUM(W39:W58)</f>
        <v>55692315</v>
      </c>
      <c r="X59" s="92">
        <f>SUM(X39:X58)</f>
        <v>0</v>
      </c>
      <c r="Y59" s="92">
        <f>SUM(Y39:Y58)</f>
        <v>55692315</v>
      </c>
    </row>
    <row r="60" spans="1:25" x14ac:dyDescent="0.25">
      <c r="A60" s="260" t="s">
        <v>278</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1:25" ht="31.5" customHeight="1" x14ac:dyDescent="0.25">
      <c r="A61" s="257" t="s">
        <v>432</v>
      </c>
      <c r="B61" s="257"/>
      <c r="C61" s="257"/>
      <c r="D61" s="257"/>
      <c r="E61" s="257"/>
      <c r="F61" s="257"/>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0</v>
      </c>
      <c r="U61" s="92">
        <f>SUM(U41:U49)</f>
        <v>0</v>
      </c>
      <c r="V61" s="92">
        <f>SUM(V41:V49)</f>
        <v>0</v>
      </c>
      <c r="W61" s="92">
        <f>SUM(W41:W49)</f>
        <v>0</v>
      </c>
      <c r="X61" s="92">
        <f>SUM(X41:X49)</f>
        <v>0</v>
      </c>
      <c r="Y61" s="92">
        <f>SUM(Y41:Y49)</f>
        <v>0</v>
      </c>
    </row>
    <row r="62" spans="1:25" ht="27.75" customHeight="1" x14ac:dyDescent="0.25">
      <c r="A62" s="257" t="s">
        <v>433</v>
      </c>
      <c r="B62" s="257"/>
      <c r="C62" s="257"/>
      <c r="D62" s="257"/>
      <c r="E62" s="257"/>
      <c r="F62" s="257"/>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0</v>
      </c>
      <c r="U62" s="92">
        <f>U40+U61</f>
        <v>0</v>
      </c>
      <c r="V62" s="92">
        <f>V40+V61</f>
        <v>1438524</v>
      </c>
      <c r="W62" s="92">
        <f>W40+W61</f>
        <v>1438524</v>
      </c>
      <c r="X62" s="92">
        <f>X40+X61</f>
        <v>0</v>
      </c>
      <c r="Y62" s="92">
        <f>Y40+Y61</f>
        <v>1438524</v>
      </c>
    </row>
    <row r="63" spans="1:25" ht="29.25" customHeight="1" x14ac:dyDescent="0.25">
      <c r="A63" s="257" t="s">
        <v>434</v>
      </c>
      <c r="B63" s="257"/>
      <c r="C63" s="257"/>
      <c r="D63" s="257"/>
      <c r="E63" s="257"/>
      <c r="F63" s="257"/>
      <c r="G63" s="91">
        <v>54</v>
      </c>
      <c r="H63" s="92">
        <f t="shared" ref="H63:R63" si="23">SUM(H50:H58)</f>
        <v>0</v>
      </c>
      <c r="I63" s="92">
        <f t="shared" si="23"/>
        <v>0</v>
      </c>
      <c r="J63" s="92">
        <f t="shared" si="23"/>
        <v>0</v>
      </c>
      <c r="K63" s="92">
        <f t="shared" si="23"/>
        <v>0</v>
      </c>
      <c r="L63" s="92">
        <f t="shared" si="23"/>
        <v>0</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3404722</v>
      </c>
      <c r="V63" s="92">
        <f>SUM(V50:V58)</f>
        <v>-4770684</v>
      </c>
      <c r="W63" s="92">
        <f>SUM(W50:W58)</f>
        <v>-1365962</v>
      </c>
      <c r="X63" s="92">
        <f>SUM(X50:X58)</f>
        <v>0</v>
      </c>
      <c r="Y63" s="92">
        <f>SUM(Y50:Y58)</f>
        <v>-1365962</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37"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76"/>
  <sheetViews>
    <sheetView zoomScale="69" zoomScaleNormal="69" workbookViewId="0">
      <selection activeCell="F280" sqref="F280"/>
    </sheetView>
  </sheetViews>
  <sheetFormatPr defaultRowHeight="12.5" x14ac:dyDescent="0.25"/>
  <cols>
    <col min="1" max="1" width="53.36328125" customWidth="1"/>
    <col min="2" max="6" width="10.81640625" customWidth="1"/>
    <col min="7" max="7" width="76.54296875" customWidth="1"/>
  </cols>
  <sheetData>
    <row r="1" spans="1:7" ht="12.65" customHeight="1" x14ac:dyDescent="0.25">
      <c r="A1" s="275" t="s">
        <v>612</v>
      </c>
      <c r="B1" s="275"/>
      <c r="C1" s="275"/>
      <c r="D1" s="275"/>
      <c r="E1" s="275"/>
      <c r="F1" s="275"/>
      <c r="G1" s="105"/>
    </row>
    <row r="2" spans="1:7" x14ac:dyDescent="0.25">
      <c r="A2" s="275"/>
      <c r="B2" s="275"/>
      <c r="C2" s="275"/>
      <c r="D2" s="275"/>
      <c r="E2" s="275"/>
      <c r="F2" s="275"/>
      <c r="G2" s="105"/>
    </row>
    <row r="3" spans="1:7" x14ac:dyDescent="0.25">
      <c r="A3" s="275"/>
      <c r="B3" s="275"/>
      <c r="C3" s="275"/>
      <c r="D3" s="275"/>
      <c r="E3" s="275"/>
      <c r="F3" s="275"/>
      <c r="G3" s="105"/>
    </row>
    <row r="4" spans="1:7" x14ac:dyDescent="0.25">
      <c r="A4" s="275"/>
      <c r="B4" s="275"/>
      <c r="C4" s="275"/>
      <c r="D4" s="275"/>
      <c r="E4" s="275"/>
      <c r="F4" s="275"/>
      <c r="G4" s="105"/>
    </row>
    <row r="5" spans="1:7" x14ac:dyDescent="0.25">
      <c r="A5" s="275"/>
      <c r="B5" s="275"/>
      <c r="C5" s="275"/>
      <c r="D5" s="275"/>
      <c r="E5" s="275"/>
      <c r="F5" s="275"/>
      <c r="G5" s="105"/>
    </row>
    <row r="6" spans="1:7" x14ac:dyDescent="0.25">
      <c r="A6" s="275"/>
      <c r="B6" s="275"/>
      <c r="C6" s="275"/>
      <c r="D6" s="275"/>
      <c r="E6" s="275"/>
      <c r="F6" s="275"/>
      <c r="G6" s="105"/>
    </row>
    <row r="7" spans="1:7" x14ac:dyDescent="0.25">
      <c r="A7" s="275"/>
      <c r="B7" s="275"/>
      <c r="C7" s="275"/>
      <c r="D7" s="275"/>
      <c r="E7" s="275"/>
      <c r="F7" s="275"/>
      <c r="G7" s="105"/>
    </row>
    <row r="8" spans="1:7" x14ac:dyDescent="0.25">
      <c r="A8" s="275"/>
      <c r="B8" s="275"/>
      <c r="C8" s="275"/>
      <c r="D8" s="275"/>
      <c r="E8" s="275"/>
      <c r="F8" s="275"/>
      <c r="G8" s="105"/>
    </row>
    <row r="9" spans="1:7" x14ac:dyDescent="0.25">
      <c r="A9" s="275"/>
      <c r="B9" s="275"/>
      <c r="C9" s="275"/>
      <c r="D9" s="275"/>
      <c r="E9" s="275"/>
      <c r="F9" s="275"/>
      <c r="G9" s="105"/>
    </row>
    <row r="10" spans="1:7" x14ac:dyDescent="0.25">
      <c r="A10" s="275"/>
      <c r="B10" s="275"/>
      <c r="C10" s="275"/>
      <c r="D10" s="275"/>
      <c r="E10" s="275"/>
      <c r="F10" s="275"/>
      <c r="G10" s="105"/>
    </row>
    <row r="11" spans="1:7" x14ac:dyDescent="0.25">
      <c r="A11" s="275"/>
      <c r="B11" s="275"/>
      <c r="C11" s="275"/>
      <c r="D11" s="275"/>
      <c r="E11" s="275"/>
      <c r="F11" s="275"/>
      <c r="G11" s="105"/>
    </row>
    <row r="12" spans="1:7" x14ac:dyDescent="0.25">
      <c r="A12" s="275"/>
      <c r="B12" s="275"/>
      <c r="C12" s="275"/>
      <c r="D12" s="275"/>
      <c r="E12" s="275"/>
      <c r="F12" s="275"/>
      <c r="G12" s="105"/>
    </row>
    <row r="14" spans="1:7" ht="13" x14ac:dyDescent="0.3">
      <c r="A14" s="106" t="s">
        <v>463</v>
      </c>
    </row>
    <row r="15" spans="1:7" x14ac:dyDescent="0.25">
      <c r="A15" s="107" t="s">
        <v>613</v>
      </c>
    </row>
    <row r="16" spans="1:7" x14ac:dyDescent="0.25">
      <c r="A16" s="107"/>
    </row>
    <row r="17" spans="1:1" x14ac:dyDescent="0.25">
      <c r="A17" s="107" t="s">
        <v>614</v>
      </c>
    </row>
    <row r="18" spans="1:1" x14ac:dyDescent="0.25">
      <c r="A18" s="107" t="s">
        <v>605</v>
      </c>
    </row>
    <row r="19" spans="1:1" x14ac:dyDescent="0.25">
      <c r="A19" s="107" t="s">
        <v>615</v>
      </c>
    </row>
    <row r="20" spans="1:1" x14ac:dyDescent="0.25">
      <c r="A20" s="107" t="s">
        <v>616</v>
      </c>
    </row>
    <row r="21" spans="1:1" x14ac:dyDescent="0.25">
      <c r="A21" s="107" t="s">
        <v>617</v>
      </c>
    </row>
    <row r="22" spans="1:1" x14ac:dyDescent="0.25">
      <c r="A22" s="107" t="s">
        <v>618</v>
      </c>
    </row>
    <row r="23" spans="1:1" x14ac:dyDescent="0.25">
      <c r="A23" s="107" t="s">
        <v>619</v>
      </c>
    </row>
    <row r="24" spans="1:1" x14ac:dyDescent="0.25">
      <c r="A24" s="107" t="s">
        <v>620</v>
      </c>
    </row>
    <row r="25" spans="1:1" x14ac:dyDescent="0.25">
      <c r="A25" s="107" t="s">
        <v>621</v>
      </c>
    </row>
    <row r="26" spans="1:1" x14ac:dyDescent="0.25">
      <c r="A26" s="107" t="s">
        <v>622</v>
      </c>
    </row>
    <row r="27" spans="1:1" x14ac:dyDescent="0.25">
      <c r="A27" s="107" t="s">
        <v>623</v>
      </c>
    </row>
    <row r="28" spans="1:1" x14ac:dyDescent="0.25">
      <c r="A28" s="107"/>
    </row>
    <row r="29" spans="1:1" s="106" customFormat="1" ht="13" x14ac:dyDescent="0.3">
      <c r="A29" s="106" t="s">
        <v>464</v>
      </c>
    </row>
    <row r="30" spans="1:1" x14ac:dyDescent="0.25">
      <c r="A30" t="s">
        <v>486</v>
      </c>
    </row>
    <row r="32" spans="1:1" s="106" customFormat="1" ht="13" x14ac:dyDescent="0.3">
      <c r="A32" s="106" t="s">
        <v>465</v>
      </c>
    </row>
    <row r="33" spans="1:4" x14ac:dyDescent="0.25">
      <c r="A33" t="s">
        <v>487</v>
      </c>
    </row>
    <row r="35" spans="1:4" s="106" customFormat="1" ht="13" x14ac:dyDescent="0.3">
      <c r="A35" s="106" t="s">
        <v>466</v>
      </c>
    </row>
    <row r="37" spans="1:4" s="106" customFormat="1" ht="13" x14ac:dyDescent="0.3">
      <c r="A37" s="106" t="s">
        <v>467</v>
      </c>
    </row>
    <row r="38" spans="1:4" s="107" customFormat="1" x14ac:dyDescent="0.25">
      <c r="A38" s="107" t="s">
        <v>540</v>
      </c>
    </row>
    <row r="39" spans="1:4" s="107" customFormat="1" x14ac:dyDescent="0.25">
      <c r="A39" s="107" t="s">
        <v>541</v>
      </c>
    </row>
    <row r="40" spans="1:4" s="107" customFormat="1" ht="14.5" x14ac:dyDescent="0.25">
      <c r="A40" s="108"/>
      <c r="B40"/>
      <c r="C40"/>
      <c r="D40"/>
    </row>
    <row r="41" spans="1:4" s="107" customFormat="1" ht="13.5" thickBot="1" x14ac:dyDescent="0.35">
      <c r="A41" s="110" t="s">
        <v>498</v>
      </c>
      <c r="B41" s="111" t="s">
        <v>499</v>
      </c>
      <c r="C41" s="136"/>
      <c r="D41" s="111" t="s">
        <v>624</v>
      </c>
    </row>
    <row r="42" spans="1:4" s="107" customFormat="1" ht="13" x14ac:dyDescent="0.3">
      <c r="A42" s="137"/>
      <c r="B42" s="136"/>
      <c r="C42" s="136"/>
      <c r="D42" s="136"/>
    </row>
    <row r="43" spans="1:4" s="107" customFormat="1" ht="13" x14ac:dyDescent="0.25">
      <c r="A43" s="114" t="s">
        <v>542</v>
      </c>
      <c r="B43" s="115">
        <v>820</v>
      </c>
      <c r="C43" s="113"/>
      <c r="D43" s="115">
        <v>915</v>
      </c>
    </row>
    <row r="44" spans="1:4" s="107" customFormat="1" ht="13" x14ac:dyDescent="0.25">
      <c r="A44" s="114" t="s">
        <v>543</v>
      </c>
      <c r="B44" s="133">
        <v>3016</v>
      </c>
      <c r="C44" s="113"/>
      <c r="D44" s="133">
        <v>2938</v>
      </c>
    </row>
    <row r="45" spans="1:4" s="107" customFormat="1" ht="13.5" thickBot="1" x14ac:dyDescent="0.3">
      <c r="A45" s="114" t="s">
        <v>544</v>
      </c>
      <c r="B45" s="116">
        <v>44</v>
      </c>
      <c r="C45" s="113"/>
      <c r="D45" s="116">
        <v>34</v>
      </c>
    </row>
    <row r="46" spans="1:4" s="107" customFormat="1" ht="13" x14ac:dyDescent="0.25">
      <c r="A46" s="117" t="s">
        <v>545</v>
      </c>
      <c r="B46" s="138">
        <v>3880</v>
      </c>
      <c r="C46" s="113"/>
      <c r="D46" s="138">
        <v>3887</v>
      </c>
    </row>
    <row r="47" spans="1:4" s="107" customFormat="1" ht="13" x14ac:dyDescent="0.25">
      <c r="A47" s="113"/>
      <c r="B47" s="113"/>
      <c r="C47" s="113"/>
      <c r="D47" s="113"/>
    </row>
    <row r="48" spans="1:4" s="107" customFormat="1" ht="13" x14ac:dyDescent="0.25">
      <c r="A48" s="114" t="s">
        <v>546</v>
      </c>
      <c r="B48" s="121">
        <v>-33</v>
      </c>
      <c r="C48" s="113"/>
      <c r="D48" s="121">
        <v>-35</v>
      </c>
    </row>
    <row r="49" spans="1:4" s="107" customFormat="1" ht="13" x14ac:dyDescent="0.25">
      <c r="A49" s="114" t="s">
        <v>547</v>
      </c>
      <c r="B49" s="121">
        <v>-610</v>
      </c>
      <c r="C49" s="113"/>
      <c r="D49" s="121">
        <v>-753</v>
      </c>
    </row>
    <row r="50" spans="1:4" s="107" customFormat="1" ht="13" x14ac:dyDescent="0.25">
      <c r="A50" s="114" t="s">
        <v>548</v>
      </c>
      <c r="B50" s="121">
        <v>-605</v>
      </c>
      <c r="C50" s="113"/>
      <c r="D50" s="121">
        <v>-529</v>
      </c>
    </row>
    <row r="51" spans="1:4" s="107" customFormat="1" ht="13" x14ac:dyDescent="0.25">
      <c r="A51" s="114" t="s">
        <v>625</v>
      </c>
      <c r="B51" s="121" t="s">
        <v>513</v>
      </c>
      <c r="C51" s="113"/>
      <c r="D51" s="121">
        <v>-8</v>
      </c>
    </row>
    <row r="52" spans="1:4" s="107" customFormat="1" ht="13.5" thickBot="1" x14ac:dyDescent="0.3">
      <c r="A52" s="114" t="s">
        <v>549</v>
      </c>
      <c r="B52" s="121">
        <v>-7</v>
      </c>
      <c r="C52" s="113"/>
      <c r="D52" s="121">
        <v>-7</v>
      </c>
    </row>
    <row r="53" spans="1:4" s="107" customFormat="1" ht="13" x14ac:dyDescent="0.25">
      <c r="A53" s="117" t="s">
        <v>550</v>
      </c>
      <c r="B53" s="123">
        <v>-1255</v>
      </c>
      <c r="C53" s="113"/>
      <c r="D53" s="123">
        <v>-1332</v>
      </c>
    </row>
    <row r="54" spans="1:4" s="107" customFormat="1" ht="13.5" thickBot="1" x14ac:dyDescent="0.3">
      <c r="A54" s="113"/>
      <c r="B54" s="111"/>
      <c r="C54" s="113"/>
      <c r="D54" s="111"/>
    </row>
    <row r="55" spans="1:4" s="107" customFormat="1" ht="13.5" thickBot="1" x14ac:dyDescent="0.3">
      <c r="A55" s="117" t="s">
        <v>551</v>
      </c>
      <c r="B55" s="139">
        <v>2625</v>
      </c>
      <c r="C55" s="113"/>
      <c r="D55" s="138">
        <v>2555</v>
      </c>
    </row>
    <row r="56" spans="1:4" s="107" customFormat="1" ht="15" thickTop="1" x14ac:dyDescent="0.3">
      <c r="A56" s="126"/>
      <c r="B56" s="112"/>
      <c r="C56" s="112"/>
      <c r="D56" s="127"/>
    </row>
    <row r="57" spans="1:4" s="107" customFormat="1" ht="13" x14ac:dyDescent="0.25">
      <c r="A57" s="114" t="s">
        <v>552</v>
      </c>
      <c r="B57" s="121">
        <v>-29</v>
      </c>
      <c r="C57" s="126"/>
      <c r="D57" s="121">
        <v>-24</v>
      </c>
    </row>
    <row r="58" spans="1:4" s="107" customFormat="1" ht="13.5" thickBot="1" x14ac:dyDescent="0.35">
      <c r="A58" s="112"/>
      <c r="B58" s="112"/>
      <c r="C58" s="112"/>
      <c r="D58" s="112"/>
    </row>
    <row r="59" spans="1:4" s="107" customFormat="1" ht="13.5" thickBot="1" x14ac:dyDescent="0.3">
      <c r="A59" s="117" t="s">
        <v>553</v>
      </c>
      <c r="B59" s="140">
        <v>2596</v>
      </c>
      <c r="C59" s="126"/>
      <c r="D59" s="141">
        <v>2531</v>
      </c>
    </row>
    <row r="60" spans="1:4" s="107" customFormat="1" ht="15" thickTop="1" x14ac:dyDescent="0.3">
      <c r="A60" s="112"/>
      <c r="B60" s="112"/>
      <c r="C60" s="112"/>
      <c r="D60" s="127"/>
    </row>
    <row r="61" spans="1:4" s="107" customFormat="1" x14ac:dyDescent="0.25">
      <c r="A61" s="119" t="s">
        <v>554</v>
      </c>
      <c r="B61"/>
      <c r="C61"/>
      <c r="D61"/>
    </row>
    <row r="62" spans="1:4" s="107" customFormat="1" x14ac:dyDescent="0.25">
      <c r="A62" s="119" t="s">
        <v>555</v>
      </c>
      <c r="B62"/>
      <c r="C62"/>
      <c r="D62"/>
    </row>
    <row r="63" spans="1:4" s="107" customFormat="1" x14ac:dyDescent="0.25"/>
    <row r="64" spans="1:4" s="107" customFormat="1" x14ac:dyDescent="0.25">
      <c r="A64" s="107" t="s">
        <v>556</v>
      </c>
    </row>
    <row r="65" spans="1:4" s="107" customFormat="1" x14ac:dyDescent="0.25">
      <c r="A65" s="107" t="s">
        <v>557</v>
      </c>
    </row>
    <row r="66" spans="1:4" s="107" customFormat="1" x14ac:dyDescent="0.25"/>
    <row r="67" spans="1:4" s="107" customFormat="1" x14ac:dyDescent="0.25">
      <c r="A67" s="107" t="s">
        <v>498</v>
      </c>
      <c r="B67" s="107" t="s">
        <v>626</v>
      </c>
      <c r="D67" s="107" t="s">
        <v>627</v>
      </c>
    </row>
    <row r="68" spans="1:4" s="107" customFormat="1" x14ac:dyDescent="0.25"/>
    <row r="69" spans="1:4" s="107" customFormat="1" x14ac:dyDescent="0.25">
      <c r="A69" s="107" t="s">
        <v>558</v>
      </c>
      <c r="B69" s="107">
        <v>639</v>
      </c>
      <c r="D69" s="107">
        <v>210</v>
      </c>
    </row>
    <row r="70" spans="1:4" s="107" customFormat="1" x14ac:dyDescent="0.25">
      <c r="A70" s="107" t="s">
        <v>559</v>
      </c>
      <c r="B70" s="107">
        <v>28</v>
      </c>
      <c r="D70" s="107">
        <v>22</v>
      </c>
    </row>
    <row r="71" spans="1:4" s="107" customFormat="1" x14ac:dyDescent="0.25">
      <c r="A71" s="107" t="s">
        <v>560</v>
      </c>
      <c r="B71" s="107">
        <v>667</v>
      </c>
      <c r="D71" s="107">
        <v>232</v>
      </c>
    </row>
    <row r="72" spans="1:4" s="107" customFormat="1" x14ac:dyDescent="0.25"/>
    <row r="73" spans="1:4" s="107" customFormat="1" x14ac:dyDescent="0.25"/>
    <row r="74" spans="1:4" s="107" customFormat="1" x14ac:dyDescent="0.25"/>
    <row r="75" spans="1:4" s="107" customFormat="1" x14ac:dyDescent="0.25"/>
    <row r="76" spans="1:4" s="107" customFormat="1" x14ac:dyDescent="0.25">
      <c r="A76" s="107" t="s">
        <v>561</v>
      </c>
    </row>
    <row r="77" spans="1:4" s="107" customFormat="1" x14ac:dyDescent="0.25"/>
    <row r="78" spans="1:4" s="107" customFormat="1" x14ac:dyDescent="0.25"/>
    <row r="79" spans="1:4" s="107" customFormat="1" x14ac:dyDescent="0.25">
      <c r="A79" s="107" t="s">
        <v>562</v>
      </c>
    </row>
    <row r="80" spans="1:4" s="107" customFormat="1" x14ac:dyDescent="0.25"/>
    <row r="81" spans="1:4" s="107" customFormat="1" x14ac:dyDescent="0.25">
      <c r="A81" s="107" t="s">
        <v>498</v>
      </c>
      <c r="B81" s="107" t="s">
        <v>626</v>
      </c>
      <c r="D81" s="107" t="s">
        <v>627</v>
      </c>
    </row>
    <row r="82" spans="1:4" s="107" customFormat="1" x14ac:dyDescent="0.25"/>
    <row r="83" spans="1:4" s="107" customFormat="1" x14ac:dyDescent="0.25">
      <c r="A83" s="107" t="s">
        <v>563</v>
      </c>
      <c r="B83" s="135">
        <v>11755</v>
      </c>
      <c r="D83" s="135">
        <v>11029</v>
      </c>
    </row>
    <row r="84" spans="1:4" s="107" customFormat="1" x14ac:dyDescent="0.25">
      <c r="A84" s="107" t="s">
        <v>564</v>
      </c>
      <c r="B84" s="135">
        <v>-1585</v>
      </c>
      <c r="D84" s="135">
        <v>-1632</v>
      </c>
    </row>
    <row r="85" spans="1:4" s="107" customFormat="1" x14ac:dyDescent="0.25">
      <c r="A85" s="107" t="s">
        <v>565</v>
      </c>
      <c r="B85" s="107">
        <v>-36</v>
      </c>
      <c r="D85" s="107">
        <v>-36</v>
      </c>
    </row>
    <row r="86" spans="1:4" s="107" customFormat="1" x14ac:dyDescent="0.25">
      <c r="A86" s="107" t="s">
        <v>566</v>
      </c>
      <c r="B86" s="135">
        <v>10134</v>
      </c>
      <c r="D86" s="135">
        <v>9361</v>
      </c>
    </row>
    <row r="87" spans="1:4" s="107" customFormat="1" x14ac:dyDescent="0.25"/>
    <row r="88" spans="1:4" s="107" customFormat="1" x14ac:dyDescent="0.25">
      <c r="A88" s="107" t="s">
        <v>567</v>
      </c>
    </row>
    <row r="89" spans="1:4" s="107" customFormat="1" x14ac:dyDescent="0.25"/>
    <row r="90" spans="1:4" s="107" customFormat="1" x14ac:dyDescent="0.25">
      <c r="A90" s="107" t="s">
        <v>498</v>
      </c>
      <c r="B90" s="107" t="s">
        <v>626</v>
      </c>
      <c r="D90" s="107" t="s">
        <v>627</v>
      </c>
    </row>
    <row r="91" spans="1:4" s="107" customFormat="1" x14ac:dyDescent="0.25"/>
    <row r="92" spans="1:4" s="107" customFormat="1" x14ac:dyDescent="0.25">
      <c r="A92" s="107" t="s">
        <v>568</v>
      </c>
      <c r="B92" s="135">
        <v>7753</v>
      </c>
      <c r="D92" s="135">
        <v>7753</v>
      </c>
    </row>
    <row r="93" spans="1:4" s="107" customFormat="1" x14ac:dyDescent="0.25">
      <c r="A93" s="107" t="s">
        <v>565</v>
      </c>
      <c r="B93" s="107">
        <v>-8</v>
      </c>
      <c r="D93" s="107">
        <v>-8</v>
      </c>
    </row>
    <row r="94" spans="1:4" s="107" customFormat="1" x14ac:dyDescent="0.25">
      <c r="A94" s="107" t="s">
        <v>569</v>
      </c>
      <c r="B94" s="107">
        <v>42</v>
      </c>
      <c r="D94" s="107">
        <v>44</v>
      </c>
    </row>
    <row r="95" spans="1:4" s="107" customFormat="1" x14ac:dyDescent="0.25">
      <c r="A95" s="107" t="s">
        <v>570</v>
      </c>
      <c r="B95" s="135">
        <v>7787</v>
      </c>
      <c r="D95" s="135">
        <v>7789</v>
      </c>
    </row>
    <row r="96" spans="1:4" s="107" customFormat="1" x14ac:dyDescent="0.25"/>
    <row r="97" spans="1:4" s="107" customFormat="1" x14ac:dyDescent="0.25"/>
    <row r="98" spans="1:4" s="107" customFormat="1" x14ac:dyDescent="0.25">
      <c r="A98" s="107" t="s">
        <v>571</v>
      </c>
    </row>
    <row r="99" spans="1:4" s="107" customFormat="1" x14ac:dyDescent="0.25"/>
    <row r="100" spans="1:4" s="107" customFormat="1" x14ac:dyDescent="0.25"/>
    <row r="101" spans="1:4" s="107" customFormat="1" x14ac:dyDescent="0.25">
      <c r="A101" s="107" t="s">
        <v>572</v>
      </c>
    </row>
    <row r="102" spans="1:4" s="107" customFormat="1" x14ac:dyDescent="0.25"/>
    <row r="103" spans="1:4" s="107" customFormat="1" x14ac:dyDescent="0.25">
      <c r="A103" s="107" t="s">
        <v>498</v>
      </c>
      <c r="B103" s="107" t="s">
        <v>626</v>
      </c>
      <c r="D103" s="107" t="s">
        <v>627</v>
      </c>
    </row>
    <row r="104" spans="1:4" s="107" customFormat="1" x14ac:dyDescent="0.25"/>
    <row r="105" spans="1:4" s="107" customFormat="1" x14ac:dyDescent="0.25">
      <c r="A105" s="107" t="s">
        <v>573</v>
      </c>
      <c r="B105" s="135">
        <v>81522</v>
      </c>
      <c r="D105" s="135">
        <v>80289</v>
      </c>
    </row>
    <row r="106" spans="1:4" s="107" customFormat="1" x14ac:dyDescent="0.25">
      <c r="A106" s="107" t="s">
        <v>574</v>
      </c>
      <c r="B106" s="135">
        <v>-7433</v>
      </c>
      <c r="D106" s="135">
        <v>-8375</v>
      </c>
    </row>
    <row r="107" spans="1:4" s="107" customFormat="1" x14ac:dyDescent="0.25">
      <c r="A107" s="107" t="s">
        <v>565</v>
      </c>
      <c r="B107" s="107">
        <v>-182</v>
      </c>
      <c r="D107" s="107">
        <v>-182</v>
      </c>
    </row>
    <row r="108" spans="1:4" s="107" customFormat="1" x14ac:dyDescent="0.25">
      <c r="A108" s="107" t="s">
        <v>575</v>
      </c>
      <c r="B108" s="135">
        <v>73907</v>
      </c>
      <c r="D108" s="135">
        <v>71732</v>
      </c>
    </row>
    <row r="109" spans="1:4" s="107" customFormat="1" x14ac:dyDescent="0.25"/>
    <row r="110" spans="1:4" s="107" customFormat="1" x14ac:dyDescent="0.25"/>
    <row r="111" spans="1:4" s="107" customFormat="1" x14ac:dyDescent="0.25">
      <c r="A111" s="107" t="s">
        <v>576</v>
      </c>
    </row>
    <row r="112" spans="1:4" s="107" customFormat="1" x14ac:dyDescent="0.25"/>
    <row r="113" spans="1:4" s="107" customFormat="1" x14ac:dyDescent="0.25">
      <c r="A113" s="107" t="s">
        <v>498</v>
      </c>
      <c r="B113" s="107" t="s">
        <v>626</v>
      </c>
      <c r="D113" s="107" t="s">
        <v>627</v>
      </c>
    </row>
    <row r="114" spans="1:4" s="107" customFormat="1" x14ac:dyDescent="0.25"/>
    <row r="115" spans="1:4" s="107" customFormat="1" x14ac:dyDescent="0.25">
      <c r="A115" s="107" t="s">
        <v>577</v>
      </c>
      <c r="B115" s="107" t="s">
        <v>513</v>
      </c>
      <c r="D115" s="107">
        <v>2</v>
      </c>
    </row>
    <row r="116" spans="1:4" s="107" customFormat="1" x14ac:dyDescent="0.25">
      <c r="A116" s="107" t="s">
        <v>578</v>
      </c>
      <c r="B116" s="135">
        <v>4119</v>
      </c>
      <c r="D116" s="135">
        <v>4281</v>
      </c>
    </row>
    <row r="117" spans="1:4" s="107" customFormat="1" x14ac:dyDescent="0.25">
      <c r="A117" s="107" t="s">
        <v>579</v>
      </c>
      <c r="B117" s="135">
        <v>3314</v>
      </c>
      <c r="D117" s="135">
        <v>4094</v>
      </c>
    </row>
    <row r="118" spans="1:4" s="107" customFormat="1" x14ac:dyDescent="0.25">
      <c r="A118" s="107" t="s">
        <v>580</v>
      </c>
      <c r="B118" s="107">
        <v>71</v>
      </c>
      <c r="D118" s="107">
        <v>73</v>
      </c>
    </row>
    <row r="119" spans="1:4" s="107" customFormat="1" x14ac:dyDescent="0.25">
      <c r="A119" s="107" t="s">
        <v>628</v>
      </c>
      <c r="B119" s="107">
        <v>122</v>
      </c>
      <c r="D119" s="107">
        <v>189</v>
      </c>
    </row>
    <row r="120" spans="1:4" s="107" customFormat="1" x14ac:dyDescent="0.25">
      <c r="A120" s="107" t="s">
        <v>581</v>
      </c>
      <c r="B120" s="135">
        <v>433</v>
      </c>
      <c r="D120" s="135">
        <v>570</v>
      </c>
    </row>
    <row r="121" spans="1:4" s="107" customFormat="1" x14ac:dyDescent="0.25">
      <c r="A121" s="107" t="s">
        <v>582</v>
      </c>
      <c r="B121" s="135">
        <v>8059</v>
      </c>
      <c r="D121" s="135">
        <v>9209</v>
      </c>
    </row>
    <row r="122" spans="1:4" s="107" customFormat="1" x14ac:dyDescent="0.25">
      <c r="A122" s="107" t="s">
        <v>583</v>
      </c>
    </row>
    <row r="123" spans="1:4" s="107" customFormat="1" x14ac:dyDescent="0.25"/>
    <row r="124" spans="1:4" s="107" customFormat="1" x14ac:dyDescent="0.25">
      <c r="A124" s="107" t="s">
        <v>584</v>
      </c>
    </row>
    <row r="125" spans="1:4" s="107" customFormat="1" x14ac:dyDescent="0.25"/>
    <row r="126" spans="1:4" s="107" customFormat="1" x14ac:dyDescent="0.25">
      <c r="A126" s="107" t="s">
        <v>498</v>
      </c>
      <c r="B126" s="107" t="s">
        <v>626</v>
      </c>
      <c r="D126" s="107" t="s">
        <v>627</v>
      </c>
    </row>
    <row r="127" spans="1:4" s="107" customFormat="1" x14ac:dyDescent="0.25"/>
    <row r="128" spans="1:4" s="107" customFormat="1" x14ac:dyDescent="0.25">
      <c r="A128" s="107" t="s">
        <v>585</v>
      </c>
      <c r="B128" s="135">
        <v>1585</v>
      </c>
      <c r="D128" s="135">
        <v>1632</v>
      </c>
    </row>
    <row r="129" spans="1:4" s="107" customFormat="1" x14ac:dyDescent="0.25">
      <c r="A129" s="107" t="s">
        <v>586</v>
      </c>
      <c r="B129" s="135">
        <v>6222</v>
      </c>
      <c r="D129" s="135">
        <v>6055</v>
      </c>
    </row>
    <row r="130" spans="1:4" s="107" customFormat="1" x14ac:dyDescent="0.25">
      <c r="A130" s="107" t="s">
        <v>587</v>
      </c>
      <c r="B130" s="135">
        <v>-6222</v>
      </c>
      <c r="D130" s="135">
        <v>-6055</v>
      </c>
    </row>
    <row r="131" spans="1:4" s="107" customFormat="1" x14ac:dyDescent="0.25">
      <c r="A131" s="107" t="s">
        <v>588</v>
      </c>
      <c r="B131" s="135">
        <v>1585</v>
      </c>
      <c r="D131" s="135">
        <v>1632</v>
      </c>
    </row>
    <row r="132" spans="1:4" s="107" customFormat="1" x14ac:dyDescent="0.25"/>
    <row r="133" spans="1:4" s="107" customFormat="1" x14ac:dyDescent="0.25"/>
    <row r="134" spans="1:4" s="107" customFormat="1" x14ac:dyDescent="0.25">
      <c r="A134" s="107" t="s">
        <v>589</v>
      </c>
    </row>
    <row r="135" spans="1:4" s="107" customFormat="1" x14ac:dyDescent="0.25"/>
    <row r="136" spans="1:4" s="107" customFormat="1" x14ac:dyDescent="0.25">
      <c r="A136" s="107" t="s">
        <v>590</v>
      </c>
    </row>
    <row r="137" spans="1:4" s="107" customFormat="1" x14ac:dyDescent="0.25"/>
    <row r="138" spans="1:4" s="107" customFormat="1" x14ac:dyDescent="0.25">
      <c r="A138" s="107" t="s">
        <v>498</v>
      </c>
      <c r="B138" s="107" t="s">
        <v>626</v>
      </c>
      <c r="D138" s="107" t="s">
        <v>627</v>
      </c>
    </row>
    <row r="139" spans="1:4" s="107" customFormat="1" x14ac:dyDescent="0.25"/>
    <row r="140" spans="1:4" s="107" customFormat="1" x14ac:dyDescent="0.25">
      <c r="A140" s="107" t="s">
        <v>591</v>
      </c>
      <c r="B140" s="135">
        <v>20998</v>
      </c>
      <c r="D140" s="135">
        <v>20146</v>
      </c>
    </row>
    <row r="141" spans="1:4" s="107" customFormat="1" x14ac:dyDescent="0.25">
      <c r="A141" s="107" t="s">
        <v>629</v>
      </c>
      <c r="B141" s="135" t="s">
        <v>513</v>
      </c>
      <c r="D141" s="135">
        <v>481</v>
      </c>
    </row>
    <row r="142" spans="1:4" s="107" customFormat="1" x14ac:dyDescent="0.25">
      <c r="A142" s="107" t="s">
        <v>592</v>
      </c>
      <c r="B142" s="135">
        <v>20998</v>
      </c>
      <c r="D142" s="135">
        <v>20627</v>
      </c>
    </row>
    <row r="143" spans="1:4" s="107" customFormat="1" x14ac:dyDescent="0.25"/>
    <row r="144" spans="1:4" s="107" customFormat="1" x14ac:dyDescent="0.25">
      <c r="A144" s="107" t="s">
        <v>593</v>
      </c>
      <c r="B144" s="135">
        <v>16293</v>
      </c>
      <c r="D144" s="135">
        <v>15261</v>
      </c>
    </row>
    <row r="145" spans="1:4" s="107" customFormat="1" x14ac:dyDescent="0.25">
      <c r="A145" s="107" t="s">
        <v>594</v>
      </c>
      <c r="B145" s="107">
        <v>687</v>
      </c>
      <c r="D145" s="107">
        <v>236</v>
      </c>
    </row>
    <row r="146" spans="1:4" s="107" customFormat="1" x14ac:dyDescent="0.25">
      <c r="A146" s="107" t="s">
        <v>606</v>
      </c>
      <c r="B146" s="135">
        <v>16980</v>
      </c>
      <c r="D146" s="135">
        <v>15497</v>
      </c>
    </row>
    <row r="147" spans="1:4" s="107" customFormat="1" x14ac:dyDescent="0.25">
      <c r="B147" s="135"/>
      <c r="D147" s="135"/>
    </row>
    <row r="148" spans="1:4" s="107" customFormat="1" x14ac:dyDescent="0.25">
      <c r="A148" s="107" t="s">
        <v>596</v>
      </c>
      <c r="B148" s="135">
        <v>37978</v>
      </c>
      <c r="D148" s="135">
        <v>36124</v>
      </c>
    </row>
    <row r="149" spans="1:4" s="107" customFormat="1" x14ac:dyDescent="0.25">
      <c r="B149" s="135"/>
      <c r="D149" s="135"/>
    </row>
    <row r="150" spans="1:4" s="107" customFormat="1" x14ac:dyDescent="0.25">
      <c r="A150" s="107" t="s">
        <v>597</v>
      </c>
      <c r="B150" s="107">
        <v>-239</v>
      </c>
      <c r="D150" s="107">
        <v>-208</v>
      </c>
    </row>
    <row r="151" spans="1:4" s="107" customFormat="1" x14ac:dyDescent="0.25">
      <c r="B151" s="135"/>
      <c r="D151" s="135"/>
    </row>
    <row r="152" spans="1:4" s="107" customFormat="1" x14ac:dyDescent="0.25">
      <c r="A152" s="107" t="s">
        <v>598</v>
      </c>
      <c r="B152" s="135">
        <v>37739</v>
      </c>
      <c r="D152" s="135">
        <v>35916</v>
      </c>
    </row>
    <row r="153" spans="1:4" s="107" customFormat="1" x14ac:dyDescent="0.25"/>
    <row r="154" spans="1:4" s="107" customFormat="1" x14ac:dyDescent="0.25">
      <c r="A154" s="107" t="s">
        <v>630</v>
      </c>
    </row>
    <row r="155" spans="1:4" s="107" customFormat="1" x14ac:dyDescent="0.25"/>
    <row r="156" spans="1:4" s="107" customFormat="1" x14ac:dyDescent="0.25">
      <c r="A156" s="107" t="s">
        <v>599</v>
      </c>
    </row>
    <row r="157" spans="1:4" s="107" customFormat="1" x14ac:dyDescent="0.25"/>
    <row r="158" spans="1:4" s="107" customFormat="1" x14ac:dyDescent="0.25">
      <c r="A158" s="107" t="s">
        <v>600</v>
      </c>
    </row>
    <row r="159" spans="1:4" s="107" customFormat="1" x14ac:dyDescent="0.25"/>
    <row r="160" spans="1:4" s="107" customFormat="1" x14ac:dyDescent="0.25">
      <c r="A160" s="107" t="s">
        <v>498</v>
      </c>
      <c r="B160" s="107" t="s">
        <v>626</v>
      </c>
      <c r="D160" s="107" t="s">
        <v>627</v>
      </c>
    </row>
    <row r="161" spans="1:4" s="107" customFormat="1" x14ac:dyDescent="0.25"/>
    <row r="162" spans="1:4" s="107" customFormat="1" x14ac:dyDescent="0.25">
      <c r="A162" s="107" t="s">
        <v>631</v>
      </c>
      <c r="B162" s="107">
        <v>514</v>
      </c>
      <c r="D162" s="107">
        <v>261</v>
      </c>
    </row>
    <row r="163" spans="1:4" s="107" customFormat="1" x14ac:dyDescent="0.25">
      <c r="A163" s="107" t="s">
        <v>595</v>
      </c>
      <c r="B163" s="107">
        <v>41</v>
      </c>
      <c r="D163" s="107">
        <v>29</v>
      </c>
    </row>
    <row r="164" spans="1:4" s="107" customFormat="1" x14ac:dyDescent="0.25">
      <c r="A164" s="107" t="s">
        <v>601</v>
      </c>
      <c r="B164" s="135">
        <v>555</v>
      </c>
      <c r="D164" s="107">
        <v>290</v>
      </c>
    </row>
    <row r="165" spans="1:4" s="107" customFormat="1" x14ac:dyDescent="0.25"/>
    <row r="166" spans="1:4" s="106" customFormat="1" ht="13" x14ac:dyDescent="0.3">
      <c r="A166" s="106" t="s">
        <v>468</v>
      </c>
    </row>
    <row r="168" spans="1:4" s="106" customFormat="1" ht="13" x14ac:dyDescent="0.3">
      <c r="A168" s="106" t="s">
        <v>469</v>
      </c>
    </row>
    <row r="169" spans="1:4" s="106" customFormat="1" ht="13" x14ac:dyDescent="0.3">
      <c r="A169" s="107" t="s">
        <v>455</v>
      </c>
    </row>
    <row r="170" spans="1:4" s="106" customFormat="1" ht="13" x14ac:dyDescent="0.3">
      <c r="A170" s="107" t="s">
        <v>488</v>
      </c>
    </row>
    <row r="171" spans="1:4" s="106" customFormat="1" ht="13" x14ac:dyDescent="0.3">
      <c r="A171" s="107" t="s">
        <v>490</v>
      </c>
    </row>
    <row r="172" spans="1:4" s="106" customFormat="1" ht="13" x14ac:dyDescent="0.3">
      <c r="A172" s="107" t="s">
        <v>491</v>
      </c>
    </row>
    <row r="173" spans="1:4" s="106" customFormat="1" ht="13" x14ac:dyDescent="0.3">
      <c r="A173" s="107" t="s">
        <v>492</v>
      </c>
    </row>
    <row r="174" spans="1:4" s="106" customFormat="1" ht="13" x14ac:dyDescent="0.3">
      <c r="A174" s="107" t="s">
        <v>493</v>
      </c>
    </row>
    <row r="175" spans="1:4" s="106" customFormat="1" ht="13" x14ac:dyDescent="0.3">
      <c r="A175" s="107" t="s">
        <v>494</v>
      </c>
    </row>
    <row r="176" spans="1:4" s="106" customFormat="1" ht="13" x14ac:dyDescent="0.3">
      <c r="A176" s="107" t="s">
        <v>495</v>
      </c>
    </row>
    <row r="177" spans="1:4" s="106" customFormat="1" ht="13" x14ac:dyDescent="0.3">
      <c r="A177" s="107" t="s">
        <v>489</v>
      </c>
    </row>
    <row r="178" spans="1:4" s="106" customFormat="1" ht="13" x14ac:dyDescent="0.3"/>
    <row r="179" spans="1:4" s="106" customFormat="1" ht="13" x14ac:dyDescent="0.3">
      <c r="A179" s="106" t="s">
        <v>470</v>
      </c>
    </row>
    <row r="180" spans="1:4" x14ac:dyDescent="0.25">
      <c r="A180" t="s">
        <v>496</v>
      </c>
    </row>
    <row r="182" spans="1:4" s="106" customFormat="1" ht="13" x14ac:dyDescent="0.3">
      <c r="A182" s="106" t="s">
        <v>471</v>
      </c>
    </row>
    <row r="183" spans="1:4" s="106" customFormat="1" ht="13" x14ac:dyDescent="0.3">
      <c r="A183" s="107" t="s">
        <v>602</v>
      </c>
      <c r="B183" s="107"/>
      <c r="C183" s="107"/>
      <c r="D183" s="107"/>
    </row>
    <row r="184" spans="1:4" s="106" customFormat="1" ht="13" x14ac:dyDescent="0.3">
      <c r="A184" s="107"/>
      <c r="B184" s="107"/>
      <c r="C184" s="107"/>
      <c r="D184" s="107"/>
    </row>
    <row r="185" spans="1:4" s="106" customFormat="1" ht="13" x14ac:dyDescent="0.3">
      <c r="A185" s="107" t="s">
        <v>498</v>
      </c>
      <c r="B185" s="107" t="s">
        <v>626</v>
      </c>
      <c r="C185" s="107"/>
      <c r="D185" s="107" t="s">
        <v>627</v>
      </c>
    </row>
    <row r="186" spans="1:4" s="106" customFormat="1" ht="13" x14ac:dyDescent="0.3">
      <c r="A186" s="107"/>
      <c r="B186" s="107"/>
      <c r="C186" s="107"/>
      <c r="D186" s="107"/>
    </row>
    <row r="187" spans="1:4" s="106" customFormat="1" ht="13" x14ac:dyDescent="0.3">
      <c r="A187" s="107" t="s">
        <v>603</v>
      </c>
      <c r="B187" s="135">
        <v>2986</v>
      </c>
      <c r="C187" s="107"/>
      <c r="D187" s="135">
        <v>2927</v>
      </c>
    </row>
    <row r="188" spans="1:4" s="106" customFormat="1" ht="13" x14ac:dyDescent="0.3">
      <c r="A188" s="107" t="s">
        <v>607</v>
      </c>
      <c r="B188" s="135">
        <v>106</v>
      </c>
      <c r="C188" s="107"/>
      <c r="D188" s="135">
        <v>36</v>
      </c>
    </row>
    <row r="189" spans="1:4" s="106" customFormat="1" ht="13" x14ac:dyDescent="0.3">
      <c r="A189" s="107" t="s">
        <v>632</v>
      </c>
      <c r="B189" s="135" t="s">
        <v>513</v>
      </c>
      <c r="C189" s="107"/>
      <c r="D189" s="135">
        <v>1200</v>
      </c>
    </row>
    <row r="190" spans="1:4" s="106" customFormat="1" ht="13" x14ac:dyDescent="0.3">
      <c r="A190" s="107" t="s">
        <v>608</v>
      </c>
      <c r="B190" s="135">
        <v>13</v>
      </c>
      <c r="C190" s="107"/>
      <c r="D190" s="135">
        <v>13</v>
      </c>
    </row>
    <row r="191" spans="1:4" s="106" customFormat="1" ht="13" x14ac:dyDescent="0.3">
      <c r="A191" s="107" t="s">
        <v>604</v>
      </c>
      <c r="B191" s="135">
        <v>3105</v>
      </c>
      <c r="C191" s="107"/>
      <c r="D191" s="135">
        <v>4176</v>
      </c>
    </row>
    <row r="192" spans="1:4" s="106" customFormat="1" ht="13" x14ac:dyDescent="0.3">
      <c r="A192" s="107" t="s">
        <v>609</v>
      </c>
      <c r="B192" s="107"/>
      <c r="C192" s="107"/>
      <c r="D192" s="107"/>
    </row>
    <row r="193" spans="1:4" s="106" customFormat="1" ht="13" x14ac:dyDescent="0.3">
      <c r="A193" s="107"/>
      <c r="B193" s="107"/>
      <c r="C193" s="107"/>
      <c r="D193" s="107"/>
    </row>
    <row r="194" spans="1:4" s="106" customFormat="1" ht="13" x14ac:dyDescent="0.3">
      <c r="A194" s="106" t="s">
        <v>472</v>
      </c>
    </row>
    <row r="195" spans="1:4" x14ac:dyDescent="0.25">
      <c r="A195" s="107" t="s">
        <v>497</v>
      </c>
    </row>
    <row r="196" spans="1:4" ht="14" x14ac:dyDescent="0.25">
      <c r="A196" s="109"/>
    </row>
    <row r="197" spans="1:4" ht="13.5" thickBot="1" x14ac:dyDescent="0.3">
      <c r="A197" s="110" t="s">
        <v>498</v>
      </c>
      <c r="B197" s="111" t="s">
        <v>499</v>
      </c>
      <c r="C197" s="113"/>
      <c r="D197" s="111" t="s">
        <v>624</v>
      </c>
    </row>
    <row r="198" spans="1:4" ht="13" x14ac:dyDescent="0.25">
      <c r="A198" s="113"/>
      <c r="B198" s="113"/>
      <c r="C198" s="113"/>
      <c r="D198" s="113"/>
    </row>
    <row r="199" spans="1:4" ht="13" x14ac:dyDescent="0.25">
      <c r="A199" s="114" t="s">
        <v>500</v>
      </c>
      <c r="B199" s="115">
        <v>559</v>
      </c>
      <c r="C199" s="113"/>
      <c r="D199" s="115">
        <v>689</v>
      </c>
    </row>
    <row r="200" spans="1:4" ht="13.5" thickBot="1" x14ac:dyDescent="0.3">
      <c r="A200" s="114" t="s">
        <v>501</v>
      </c>
      <c r="B200" s="116">
        <v>51</v>
      </c>
      <c r="C200" s="113"/>
      <c r="D200" s="116">
        <v>64</v>
      </c>
    </row>
    <row r="201" spans="1:4" ht="13.5" thickBot="1" x14ac:dyDescent="0.3">
      <c r="A201" s="117" t="s">
        <v>502</v>
      </c>
      <c r="B201" s="118">
        <v>610</v>
      </c>
      <c r="C201" s="113"/>
      <c r="D201" s="118">
        <v>753</v>
      </c>
    </row>
    <row r="202" spans="1:4" ht="13" thickTop="1" x14ac:dyDescent="0.25">
      <c r="A202" s="119"/>
    </row>
    <row r="203" spans="1:4" x14ac:dyDescent="0.25">
      <c r="A203" s="119" t="s">
        <v>503</v>
      </c>
    </row>
    <row r="204" spans="1:4" x14ac:dyDescent="0.25">
      <c r="A204" s="119" t="s">
        <v>504</v>
      </c>
    </row>
    <row r="206" spans="1:4" x14ac:dyDescent="0.25">
      <c r="A206" s="107" t="s">
        <v>505</v>
      </c>
    </row>
    <row r="207" spans="1:4" ht="14.5" x14ac:dyDescent="0.25">
      <c r="A207" s="108"/>
    </row>
    <row r="208" spans="1:4" ht="13.5" thickBot="1" x14ac:dyDescent="0.3">
      <c r="A208" s="110" t="s">
        <v>498</v>
      </c>
      <c r="B208" s="111" t="s">
        <v>499</v>
      </c>
      <c r="C208" s="113"/>
      <c r="D208" s="111" t="s">
        <v>624</v>
      </c>
    </row>
    <row r="209" spans="1:4" ht="13" x14ac:dyDescent="0.25">
      <c r="A209" s="113"/>
      <c r="B209" s="113"/>
      <c r="C209" s="113"/>
      <c r="D209" s="113"/>
    </row>
    <row r="210" spans="1:4" ht="13" x14ac:dyDescent="0.25">
      <c r="A210" s="114" t="s">
        <v>506</v>
      </c>
      <c r="B210" s="115">
        <v>268</v>
      </c>
      <c r="C210" s="113"/>
      <c r="D210" s="115">
        <v>237</v>
      </c>
    </row>
    <row r="211" spans="1:4" ht="13" x14ac:dyDescent="0.25">
      <c r="A211" s="114" t="s">
        <v>507</v>
      </c>
      <c r="B211" s="115">
        <v>416</v>
      </c>
      <c r="C211" s="113"/>
      <c r="D211" s="115">
        <v>382</v>
      </c>
    </row>
    <row r="212" spans="1:4" ht="13.5" thickBot="1" x14ac:dyDescent="0.3">
      <c r="A212" s="114" t="s">
        <v>633</v>
      </c>
      <c r="B212" s="115">
        <v>16</v>
      </c>
      <c r="C212" s="113"/>
      <c r="D212" s="115">
        <v>38</v>
      </c>
    </row>
    <row r="213" spans="1:4" ht="13" x14ac:dyDescent="0.25">
      <c r="A213" s="117" t="s">
        <v>508</v>
      </c>
      <c r="B213" s="120">
        <v>700</v>
      </c>
      <c r="C213" s="113"/>
      <c r="D213" s="120">
        <v>657</v>
      </c>
    </row>
    <row r="214" spans="1:4" ht="13" x14ac:dyDescent="0.25">
      <c r="A214" s="113"/>
      <c r="B214" s="113"/>
      <c r="C214" s="113"/>
      <c r="D214" s="113"/>
    </row>
    <row r="215" spans="1:4" ht="13" x14ac:dyDescent="0.25">
      <c r="A215" s="114" t="s">
        <v>509</v>
      </c>
      <c r="B215" s="121">
        <v>-353</v>
      </c>
      <c r="C215" s="113"/>
      <c r="D215" s="121">
        <v>-324</v>
      </c>
    </row>
    <row r="216" spans="1:4" ht="13" x14ac:dyDescent="0.25">
      <c r="A216" s="114" t="s">
        <v>510</v>
      </c>
      <c r="B216" s="122">
        <v>-972</v>
      </c>
      <c r="C216" s="113"/>
      <c r="D216" s="121">
        <v>-890</v>
      </c>
    </row>
    <row r="217" spans="1:4" ht="13" x14ac:dyDescent="0.25">
      <c r="A217" s="114" t="s">
        <v>511</v>
      </c>
      <c r="B217" s="121">
        <v>-12</v>
      </c>
      <c r="C217" s="113"/>
      <c r="D217" s="121">
        <v>-10</v>
      </c>
    </row>
    <row r="218" spans="1:4" ht="13.5" thickBot="1" x14ac:dyDescent="0.3">
      <c r="A218" s="114" t="s">
        <v>512</v>
      </c>
      <c r="B218" s="121">
        <v>-28</v>
      </c>
      <c r="C218" s="113"/>
      <c r="D218" s="121">
        <v>-11</v>
      </c>
    </row>
    <row r="219" spans="1:4" ht="13" x14ac:dyDescent="0.25">
      <c r="A219" s="117" t="s">
        <v>514</v>
      </c>
      <c r="B219" s="123">
        <v>-1365</v>
      </c>
      <c r="C219" s="113"/>
      <c r="D219" s="123">
        <v>-1235</v>
      </c>
    </row>
    <row r="220" spans="1:4" ht="13.5" thickBot="1" x14ac:dyDescent="0.3">
      <c r="A220" s="113"/>
      <c r="B220" s="111"/>
      <c r="C220" s="113"/>
      <c r="D220" s="111"/>
    </row>
    <row r="221" spans="1:4" ht="13.5" thickBot="1" x14ac:dyDescent="0.3">
      <c r="A221" s="117" t="s">
        <v>634</v>
      </c>
      <c r="B221" s="124">
        <v>-665</v>
      </c>
      <c r="C221" s="113"/>
      <c r="D221" s="125">
        <v>-578</v>
      </c>
    </row>
    <row r="222" spans="1:4" ht="15" thickTop="1" x14ac:dyDescent="0.3">
      <c r="A222" s="126"/>
      <c r="B222" s="112"/>
      <c r="C222" s="112"/>
      <c r="D222" s="127"/>
    </row>
    <row r="223" spans="1:4" x14ac:dyDescent="0.25">
      <c r="A223" s="128"/>
    </row>
    <row r="224" spans="1:4" x14ac:dyDescent="0.25">
      <c r="A224" s="119" t="s">
        <v>635</v>
      </c>
    </row>
    <row r="225" spans="1:4" x14ac:dyDescent="0.25">
      <c r="A225" s="119" t="s">
        <v>515</v>
      </c>
    </row>
    <row r="227" spans="1:4" x14ac:dyDescent="0.25">
      <c r="A227" s="107" t="s">
        <v>516</v>
      </c>
    </row>
    <row r="228" spans="1:4" ht="14.5" x14ac:dyDescent="0.25">
      <c r="A228" s="108"/>
    </row>
    <row r="229" spans="1:4" ht="13.5" thickBot="1" x14ac:dyDescent="0.3">
      <c r="A229" s="110" t="s">
        <v>498</v>
      </c>
      <c r="B229" s="111" t="s">
        <v>499</v>
      </c>
      <c r="C229" s="113"/>
      <c r="D229" s="111" t="s">
        <v>624</v>
      </c>
    </row>
    <row r="230" spans="1:4" ht="13" x14ac:dyDescent="0.25">
      <c r="A230" s="113"/>
      <c r="B230" s="113"/>
      <c r="C230" s="113"/>
      <c r="D230" s="113"/>
    </row>
    <row r="231" spans="1:4" ht="13" x14ac:dyDescent="0.25">
      <c r="A231" s="114" t="s">
        <v>517</v>
      </c>
      <c r="B231" s="115">
        <v>268</v>
      </c>
      <c r="C231" s="113"/>
      <c r="D231" s="115">
        <v>237</v>
      </c>
    </row>
    <row r="232" spans="1:4" ht="13.5" thickBot="1" x14ac:dyDescent="0.3">
      <c r="A232" s="114" t="s">
        <v>636</v>
      </c>
      <c r="B232" s="115">
        <v>258</v>
      </c>
      <c r="C232" s="113"/>
      <c r="D232" s="115">
        <v>268</v>
      </c>
    </row>
    <row r="233" spans="1:4" ht="13" x14ac:dyDescent="0.25">
      <c r="A233" s="117" t="s">
        <v>508</v>
      </c>
      <c r="B233" s="120">
        <v>526</v>
      </c>
      <c r="C233" s="113"/>
      <c r="D233" s="120">
        <v>505</v>
      </c>
    </row>
    <row r="234" spans="1:4" ht="13" x14ac:dyDescent="0.25">
      <c r="A234" s="113"/>
      <c r="B234" s="113"/>
      <c r="C234" s="113"/>
      <c r="D234" s="113"/>
    </row>
    <row r="235" spans="1:4" ht="13.5" thickBot="1" x14ac:dyDescent="0.3">
      <c r="A235" s="114" t="s">
        <v>637</v>
      </c>
      <c r="B235" s="121">
        <v>-610</v>
      </c>
      <c r="C235" s="113"/>
      <c r="D235" s="121">
        <v>-564</v>
      </c>
    </row>
    <row r="236" spans="1:4" ht="13.5" thickBot="1" x14ac:dyDescent="0.3">
      <c r="A236" s="117" t="s">
        <v>518</v>
      </c>
      <c r="B236" s="129">
        <v>-610</v>
      </c>
      <c r="C236" s="113"/>
      <c r="D236" s="129">
        <v>-564</v>
      </c>
    </row>
    <row r="237" spans="1:4" ht="14" thickTop="1" thickBot="1" x14ac:dyDescent="0.3">
      <c r="A237" s="113"/>
      <c r="B237" s="111"/>
      <c r="C237" s="113"/>
      <c r="D237" s="111"/>
    </row>
    <row r="238" spans="1:4" ht="13.5" thickBot="1" x14ac:dyDescent="0.3">
      <c r="A238" s="117" t="s">
        <v>519</v>
      </c>
      <c r="B238" s="124">
        <v>-84</v>
      </c>
      <c r="C238" s="113"/>
      <c r="D238" s="125">
        <v>-59</v>
      </c>
    </row>
    <row r="239" spans="1:4" ht="15" thickTop="1" x14ac:dyDescent="0.25">
      <c r="A239" s="126"/>
      <c r="B239" s="126"/>
      <c r="C239" s="126"/>
      <c r="D239" s="127"/>
    </row>
    <row r="240" spans="1:4" s="106" customFormat="1" ht="13" x14ac:dyDescent="0.3">
      <c r="A240" s="106" t="s">
        <v>473</v>
      </c>
    </row>
    <row r="241" spans="1:7" s="106" customFormat="1" ht="13" x14ac:dyDescent="0.3">
      <c r="A241" s="119" t="s">
        <v>638</v>
      </c>
      <c r="B241"/>
      <c r="C241"/>
      <c r="D241"/>
      <c r="E241"/>
      <c r="F241"/>
      <c r="G241"/>
    </row>
    <row r="242" spans="1:7" s="106" customFormat="1" ht="24" x14ac:dyDescent="0.3">
      <c r="A242" s="273"/>
      <c r="B242" s="274" t="s">
        <v>520</v>
      </c>
      <c r="C242" s="274" t="s">
        <v>521</v>
      </c>
      <c r="D242" s="130" t="s">
        <v>522</v>
      </c>
      <c r="E242" s="274" t="s">
        <v>523</v>
      </c>
      <c r="F242" s="274" t="s">
        <v>524</v>
      </c>
      <c r="G242" s="130" t="s">
        <v>525</v>
      </c>
    </row>
    <row r="243" spans="1:7" s="106" customFormat="1" ht="24" customHeight="1" x14ac:dyDescent="0.3">
      <c r="A243" s="273"/>
      <c r="B243" s="274"/>
      <c r="C243" s="274"/>
      <c r="D243" s="130" t="s">
        <v>526</v>
      </c>
      <c r="E243" s="274"/>
      <c r="F243" s="274"/>
      <c r="G243" s="130" t="s">
        <v>526</v>
      </c>
    </row>
    <row r="244" spans="1:7" s="106" customFormat="1" ht="24" x14ac:dyDescent="0.3">
      <c r="A244" s="131" t="s">
        <v>527</v>
      </c>
      <c r="B244" s="131" t="s">
        <v>528</v>
      </c>
      <c r="C244" s="132" t="s">
        <v>639</v>
      </c>
      <c r="D244" s="133">
        <v>12449</v>
      </c>
      <c r="E244" s="115" t="s">
        <v>529</v>
      </c>
      <c r="F244" s="134" t="s">
        <v>530</v>
      </c>
      <c r="G244" s="133">
        <v>12360</v>
      </c>
    </row>
    <row r="245" spans="1:7" s="106" customFormat="1" ht="13" x14ac:dyDescent="0.3">
      <c r="A245" s="131" t="s">
        <v>531</v>
      </c>
      <c r="B245" s="131" t="s">
        <v>528</v>
      </c>
      <c r="C245" s="134" t="s">
        <v>532</v>
      </c>
      <c r="D245" s="133">
        <v>6525</v>
      </c>
      <c r="E245" s="115" t="s">
        <v>533</v>
      </c>
      <c r="F245" s="115" t="s">
        <v>534</v>
      </c>
      <c r="G245" s="133">
        <v>6525</v>
      </c>
    </row>
    <row r="246" spans="1:7" s="106" customFormat="1" ht="13" x14ac:dyDescent="0.3">
      <c r="A246" s="131" t="s">
        <v>535</v>
      </c>
      <c r="B246" s="131" t="s">
        <v>528</v>
      </c>
      <c r="C246" s="134" t="s">
        <v>536</v>
      </c>
      <c r="D246" s="133">
        <v>1261</v>
      </c>
      <c r="E246" s="115" t="s">
        <v>533</v>
      </c>
      <c r="F246" s="115" t="s">
        <v>534</v>
      </c>
      <c r="G246" s="133">
        <v>1261</v>
      </c>
    </row>
    <row r="247" spans="1:7" s="106" customFormat="1" ht="36" x14ac:dyDescent="0.3">
      <c r="A247" s="131" t="s">
        <v>537</v>
      </c>
      <c r="B247" s="131" t="s">
        <v>528</v>
      </c>
      <c r="C247" s="134" t="s">
        <v>640</v>
      </c>
      <c r="D247" s="133">
        <v>16957</v>
      </c>
      <c r="E247" s="115" t="s">
        <v>529</v>
      </c>
      <c r="F247" s="134" t="s">
        <v>530</v>
      </c>
      <c r="G247" s="133">
        <v>15261</v>
      </c>
    </row>
    <row r="248" spans="1:7" s="106" customFormat="1" ht="13" x14ac:dyDescent="0.3"/>
    <row r="249" spans="1:7" s="106" customFormat="1" ht="13" x14ac:dyDescent="0.3">
      <c r="A249" s="106" t="s">
        <v>474</v>
      </c>
    </row>
    <row r="250" spans="1:7" s="106" customFormat="1" ht="13" x14ac:dyDescent="0.3">
      <c r="A250" s="107" t="s">
        <v>641</v>
      </c>
    </row>
    <row r="252" spans="1:7" s="106" customFormat="1" ht="13" x14ac:dyDescent="0.3">
      <c r="A252" s="106" t="s">
        <v>475</v>
      </c>
    </row>
    <row r="254" spans="1:7" s="106" customFormat="1" ht="13" x14ac:dyDescent="0.3">
      <c r="A254" s="106" t="s">
        <v>476</v>
      </c>
    </row>
    <row r="256" spans="1:7" s="106" customFormat="1" ht="13" x14ac:dyDescent="0.3">
      <c r="A256" s="106" t="s">
        <v>477</v>
      </c>
    </row>
    <row r="258" spans="1:1" s="106" customFormat="1" ht="13" x14ac:dyDescent="0.3">
      <c r="A258" s="106" t="s">
        <v>478</v>
      </c>
    </row>
    <row r="260" spans="1:1" s="106" customFormat="1" ht="13" x14ac:dyDescent="0.3">
      <c r="A260" s="106" t="s">
        <v>479</v>
      </c>
    </row>
    <row r="262" spans="1:1" s="106" customFormat="1" ht="13" x14ac:dyDescent="0.3">
      <c r="A262" s="106" t="s">
        <v>480</v>
      </c>
    </row>
    <row r="264" spans="1:1" s="106" customFormat="1" ht="13" x14ac:dyDescent="0.3">
      <c r="A264" s="106" t="s">
        <v>481</v>
      </c>
    </row>
    <row r="265" spans="1:1" s="106" customFormat="1" ht="13" x14ac:dyDescent="0.3">
      <c r="A265" s="107" t="s">
        <v>642</v>
      </c>
    </row>
    <row r="266" spans="1:1" s="106" customFormat="1" ht="13" x14ac:dyDescent="0.3">
      <c r="A266" s="107" t="s">
        <v>538</v>
      </c>
    </row>
    <row r="267" spans="1:1" s="106" customFormat="1" ht="13" x14ac:dyDescent="0.3"/>
    <row r="268" spans="1:1" s="106" customFormat="1" ht="13" x14ac:dyDescent="0.3">
      <c r="A268" s="106" t="s">
        <v>482</v>
      </c>
    </row>
    <row r="270" spans="1:1" s="106" customFormat="1" ht="13" x14ac:dyDescent="0.3">
      <c r="A270" s="106" t="s">
        <v>483</v>
      </c>
    </row>
    <row r="272" spans="1:1" s="106" customFormat="1" ht="13" x14ac:dyDescent="0.3">
      <c r="A272" s="106" t="s">
        <v>484</v>
      </c>
    </row>
    <row r="274" spans="1:1" s="106" customFormat="1" ht="13" x14ac:dyDescent="0.3">
      <c r="A274" s="106" t="s">
        <v>485</v>
      </c>
    </row>
    <row r="275" spans="1:1" x14ac:dyDescent="0.25">
      <c r="A275" t="s">
        <v>539</v>
      </c>
    </row>
    <row r="276" spans="1:1" x14ac:dyDescent="0.25">
      <c r="A276" t="s">
        <v>643</v>
      </c>
    </row>
  </sheetData>
  <mergeCells count="6">
    <mergeCell ref="A1:F12"/>
    <mergeCell ref="A242:A243"/>
    <mergeCell ref="B242:B243"/>
    <mergeCell ref="C242:C243"/>
    <mergeCell ref="E242:E243"/>
    <mergeCell ref="F242:F243"/>
  </mergeCells>
  <pageMargins left="0.7" right="0.7" top="0.75" bottom="0.75" header="0.3" footer="0.3"/>
  <pageSetup paperSize="9" scale="1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2025-09-26T11:33:53Z</cp:lastPrinted>
  <dcterms:created xsi:type="dcterms:W3CDTF">2008-10-17T11:51:54Z</dcterms:created>
  <dcterms:modified xsi:type="dcterms:W3CDTF">2025-09-26T11:48:10Z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