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Gordanaf\Desktop\2Q2026\Obrasci za objavu\"/>
    </mc:Choice>
  </mc:AlternateContent>
  <xr:revisionPtr revIDLastSave="0" documentId="13_ncr:1_{7F8A9745-9673-47D9-A9C2-5501EB473C68}" xr6:coauthVersionLast="47" xr6:coauthVersionMax="47" xr10:uidLastSave="{00000000-0000-0000-0000-000000000000}"/>
  <bookViews>
    <workbookView xWindow="-120" yWindow="-120" windowWidth="29040" windowHeight="15840" activeTab="3" xr2:uid="{00000000-000D-0000-FFFF-FFFF00000000}"/>
  </bookViews>
  <sheets>
    <sheet name="General data" sheetId="25" r:id="rId1"/>
    <sheet name="Balance sheet" sheetId="18" r:id="rId2"/>
    <sheet name="P&amp;L" sheetId="26" r:id="rId3"/>
    <sheet name="CF_I" sheetId="20" r:id="rId4"/>
    <sheet name="CF_D" sheetId="21" r:id="rId5"/>
    <sheet name="SOCE" sheetId="22" r:id="rId6"/>
    <sheet name="Notes" sheetId="24" r:id="rId7"/>
  </sheets>
  <definedNames>
    <definedName name="_xlnm.Print_Area" localSheetId="1">'Balance sheet'!$A$1:$I$135</definedName>
    <definedName name="_xlnm.Print_Area" localSheetId="4">CF_D!$A$1:$I$53</definedName>
    <definedName name="_xlnm.Print_Area" localSheetId="3">CF_I!$A$1:$I$59</definedName>
    <definedName name="_xlnm.Print_Area" localSheetId="0">'General data'!$A$1:$N$61</definedName>
    <definedName name="_xlnm.Print_Area" localSheetId="5">SOCE!$A$1:$Z$63</definedName>
  </definedNames>
  <calcPr calcId="181029"/>
</workbook>
</file>

<file path=xl/calcChain.xml><?xml version="1.0" encoding="utf-8"?>
<calcChain xmlns="http://schemas.openxmlformats.org/spreadsheetml/2006/main">
  <c r="H98" i="26" l="1"/>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T10" i="22"/>
  <c r="W10" i="22"/>
  <c r="X8" i="22"/>
  <c r="X9" i="22"/>
  <c r="X7" i="22"/>
  <c r="U61" i="22"/>
  <c r="U62" i="22" s="1"/>
  <c r="U63" i="22"/>
  <c r="U39" i="22"/>
  <c r="U59" i="22" s="1"/>
  <c r="U32" i="22"/>
  <c r="U33" i="22" s="1"/>
  <c r="U34" i="22"/>
  <c r="U30" i="22"/>
  <c r="I85" i="18"/>
  <c r="H85" i="18"/>
  <c r="X10" i="22" l="1"/>
  <c r="X39" i="22"/>
  <c r="X59" i="22" s="1"/>
  <c r="X61" i="22"/>
  <c r="X62" i="22" s="1"/>
  <c r="X63" i="22"/>
  <c r="X34" i="22"/>
  <c r="X32" i="22"/>
  <c r="X33" i="22" s="1"/>
  <c r="X30" i="22"/>
  <c r="J98" i="26" l="1"/>
  <c r="K98" i="26"/>
  <c r="I98" i="26"/>
  <c r="J91" i="26"/>
  <c r="K91" i="26"/>
  <c r="I91" i="26"/>
  <c r="H91" i="26"/>
  <c r="K90" i="26" l="1"/>
  <c r="J109" i="26"/>
  <c r="J110" i="26" s="1"/>
  <c r="H109" i="26"/>
  <c r="H110" i="26" s="1"/>
  <c r="K109" i="26"/>
  <c r="K110" i="26" s="1"/>
  <c r="J90" i="26"/>
  <c r="I109" i="26"/>
  <c r="I110" i="26" s="1"/>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78" i="18" l="1"/>
  <c r="H78" i="18"/>
  <c r="H54" i="20" l="1"/>
  <c r="H48" i="20"/>
  <c r="H41" i="20"/>
  <c r="H35" i="20"/>
  <c r="H19" i="20"/>
  <c r="I9" i="20"/>
  <c r="H118" i="18"/>
  <c r="H106" i="18"/>
  <c r="H99" i="18"/>
  <c r="H95" i="18"/>
  <c r="H92" i="18"/>
  <c r="H60" i="18"/>
  <c r="H53" i="18"/>
  <c r="H45" i="18"/>
  <c r="H38" i="18"/>
  <c r="H27" i="18"/>
  <c r="H17" i="18"/>
  <c r="H10" i="18"/>
  <c r="H63" i="22"/>
  <c r="H61" i="22"/>
  <c r="H62" i="22" s="1"/>
  <c r="H39" i="22"/>
  <c r="H59" i="22" s="1"/>
  <c r="H34" i="22"/>
  <c r="H32" i="22"/>
  <c r="H33" i="22" s="1"/>
  <c r="K10" i="22"/>
  <c r="H42" i="20" l="1"/>
  <c r="H55" i="20"/>
  <c r="H9" i="18"/>
  <c r="H75" i="18"/>
  <c r="H134" i="18" s="1"/>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<sst xmlns="http://schemas.openxmlformats.org/spreadsheetml/2006/main" count="543" uniqueCount="472">
  <si>
    <t>Annex 1</t>
  </si>
  <si>
    <t>ISSUER’S GENERAL DATA</t>
  </si>
  <si>
    <t>Reporting period:</t>
  </si>
  <si>
    <t>to</t>
  </si>
  <si>
    <t>Year:</t>
  </si>
  <si>
    <t>Quarter:</t>
  </si>
  <si>
    <t xml:space="preserve">Quarterly financial statements </t>
  </si>
  <si>
    <t>Registration number (MB):</t>
  </si>
  <si>
    <t>Issuer’s home Member State code:</t>
  </si>
  <si>
    <t>Entity’s registration number (MBS):</t>
  </si>
  <si>
    <t>Personal identification number (OIB):</t>
  </si>
  <si>
    <t>LEI:</t>
  </si>
  <si>
    <t>Institution code:</t>
  </si>
  <si>
    <t>Name of the issuer:</t>
  </si>
  <si>
    <t>Postcode and town:</t>
  </si>
  <si>
    <t>Street and house number:</t>
  </si>
  <si>
    <t>E-mail address:</t>
  </si>
  <si>
    <t>Web address:</t>
  </si>
  <si>
    <t>Number of employees 
(end of the reporting period):</t>
  </si>
  <si>
    <t>Consolidated report:</t>
  </si>
  <si>
    <t xml:space="preserve">          (KN-not consolidated/KD-consolidated)</t>
  </si>
  <si>
    <t>KN</t>
  </si>
  <si>
    <t>KD</t>
  </si>
  <si>
    <t xml:space="preserve">Audited:   </t>
  </si>
  <si>
    <t>(RN-not audited/RD-audited)</t>
  </si>
  <si>
    <t>RN</t>
  </si>
  <si>
    <t>RD</t>
  </si>
  <si>
    <t>Names of subsidiaries (according to IFRS):</t>
  </si>
  <si>
    <t>Registered office:</t>
  </si>
  <si>
    <t>MB:</t>
  </si>
  <si>
    <t>Yes</t>
  </si>
  <si>
    <t>No</t>
  </si>
  <si>
    <t>Bookkeeping firm:</t>
  </si>
  <si>
    <t xml:space="preserve">    (Yes/No)</t>
  </si>
  <si>
    <t>(name of the bookkeeping firm)</t>
  </si>
  <si>
    <t>Contact person:</t>
  </si>
  <si>
    <t>(only name and surname of the contact person)</t>
  </si>
  <si>
    <t>Telephone:</t>
  </si>
  <si>
    <t>Audit firm:</t>
  </si>
  <si>
    <t>(name of the audit firm)</t>
  </si>
  <si>
    <t>Certified auditor:</t>
  </si>
  <si>
    <t>(name and surname)</t>
  </si>
  <si>
    <t>BALANCE SHEET</t>
  </si>
  <si>
    <t xml:space="preserve">in EUR </t>
  </si>
  <si>
    <t>Item</t>
  </si>
  <si>
    <r>
      <rPr>
        <b/>
        <sz val="9"/>
        <rFont val="Arial"/>
        <family val="2"/>
        <charset val="238"/>
      </rPr>
      <t xml:space="preserve">ADP
</t>
    </r>
    <r>
      <rPr>
        <b/>
        <sz val="7"/>
        <color rgb="FF000000"/>
        <rFont val="Arial"/>
        <family val="2"/>
        <charset val="238"/>
      </rPr>
      <t>code</t>
    </r>
  </si>
  <si>
    <t>Last day of the preceding business year</t>
  </si>
  <si>
    <t xml:space="preserve">At the reporting date of the current period
</t>
  </si>
  <si>
    <t>A) RECEIVABLES FOR SUBSCRIBED CAPITAL UNPAID</t>
  </si>
  <si>
    <r>
      <rPr>
        <b/>
        <sz val="9"/>
        <rFont val="Arial"/>
        <family val="2"/>
        <charset val="238"/>
      </rPr>
      <t xml:space="preserve">B)  FIXED ASSETS </t>
    </r>
    <r>
      <rPr>
        <sz val="9"/>
        <color rgb="FF000000"/>
        <rFont val="Arial"/>
        <family val="2"/>
        <charset val="238"/>
      </rPr>
      <t>(ADP 003+010+020+031+036)</t>
    </r>
  </si>
  <si>
    <t>I INTANGIBLE ASSETS (ADP 004 to 009)</t>
  </si>
  <si>
    <t xml:space="preserve">    1 Research and development</t>
  </si>
  <si>
    <t xml:space="preserve">    2 Concessions, patents, licences, trademarks, software and other rights</t>
  </si>
  <si>
    <t xml:space="preserve">    3 Goodwill</t>
  </si>
  <si>
    <t xml:space="preserve">    4 Advances for the purchase of intangible assets</t>
  </si>
  <si>
    <t xml:space="preserve">    5 Intangible assets in preparation</t>
  </si>
  <si>
    <t xml:space="preserve">    6 Other intangible assets</t>
  </si>
  <si>
    <t>II TANGIBLE ASSETS (ADP 011 to 019)</t>
  </si>
  <si>
    <t xml:space="preserve">    1 Land</t>
  </si>
  <si>
    <t xml:space="preserve">    2 Buildings</t>
  </si>
  <si>
    <t xml:space="preserve">    3 Plant and equipment </t>
  </si>
  <si>
    <t xml:space="preserve">    4 Tools, working inventory and transportation assets</t>
  </si>
  <si>
    <t xml:space="preserve">    5 Biological assets</t>
  </si>
  <si>
    <t xml:space="preserve">    6 Advances for the purchase of tangible assets</t>
  </si>
  <si>
    <t xml:space="preserve">    7 Tangible assets in preparation</t>
  </si>
  <si>
    <t xml:space="preserve">    8 Other tangible assets</t>
  </si>
  <si>
    <t xml:space="preserve">    9 Investment property</t>
  </si>
  <si>
    <t>III FIXED FINANCIAL ASSETS (ADP 021 to 030)</t>
  </si>
  <si>
    <t xml:space="preserve">     1 Investments in holdings (shares) of undertakings within the group</t>
  </si>
  <si>
    <t xml:space="preserve">     2 Investments in other securities of undertakings within the group</t>
  </si>
  <si>
    <t xml:space="preserve">     3 Loans, deposits, etc. to undertakings within the group</t>
  </si>
  <si>
    <t xml:space="preserve">     4Investments in holdings (shares) of companies linked by virtue of participating interests</t>
  </si>
  <si>
    <t xml:space="preserve">     5 Investment in other securities of companies linked by virtue of participating interests</t>
  </si>
  <si>
    <t xml:space="preserve">     6 Loans, deposits etc. to companies linked by virtue of participating interests</t>
  </si>
  <si>
    <t xml:space="preserve">     7 Investments in securities</t>
  </si>
  <si>
    <t xml:space="preserve">     8 Loans, deposits, etc. given</t>
  </si>
  <si>
    <t xml:space="preserve">     9 Other investments accounted for using the equity method</t>
  </si>
  <si>
    <t xml:space="preserve">   10  Other fixed financial assets</t>
  </si>
  <si>
    <t>IV RECEIVABLES (ADP 032 to 035)</t>
  </si>
  <si>
    <t xml:space="preserve">     1 Receivables from undertakings within the group </t>
  </si>
  <si>
    <t xml:space="preserve">     2 Receivables from companies linked by virtue of participating interests </t>
  </si>
  <si>
    <t xml:space="preserve">     3 Customer receivables </t>
  </si>
  <si>
    <t xml:space="preserve">     4 Other receivables</t>
  </si>
  <si>
    <t>V DEFERRED TAX ASSETS</t>
  </si>
  <si>
    <r>
      <rPr>
        <b/>
        <sz val="9"/>
        <rFont val="Arial"/>
        <family val="2"/>
        <charset val="238"/>
      </rPr>
      <t xml:space="preserve">C)  CURRENT ASSETS </t>
    </r>
    <r>
      <rPr>
        <sz val="9"/>
        <color rgb="FF000000"/>
        <rFont val="Arial"/>
        <family val="2"/>
        <charset val="238"/>
      </rPr>
      <t>(ADP 038+046+053+063)</t>
    </r>
  </si>
  <si>
    <t>I INVENTORIES (ADP 039 to 045)</t>
  </si>
  <si>
    <t xml:space="preserve">    1 Raw materials and consumables</t>
  </si>
  <si>
    <t xml:space="preserve">    2 Production in progress</t>
  </si>
  <si>
    <t xml:space="preserve">    3 Finished goods</t>
  </si>
  <si>
    <t xml:space="preserve">    4 Merchandise</t>
  </si>
  <si>
    <t xml:space="preserve">    5 Advances for inventories</t>
  </si>
  <si>
    <t xml:space="preserve">    6 Fixed assets held for sale</t>
  </si>
  <si>
    <t xml:space="preserve">    7 Biological assets</t>
  </si>
  <si>
    <t>II RECEIVABLES (ADP 047 to 052)</t>
  </si>
  <si>
    <t xml:space="preserve">    1 Receivables from undertakings within the group </t>
  </si>
  <si>
    <t xml:space="preserve">    2 Receivables from companies linked by virtue of participating interests</t>
  </si>
  <si>
    <t xml:space="preserve">    3 Customer receivables</t>
  </si>
  <si>
    <t xml:space="preserve">    4 Receivables from employees and members of the undertaking</t>
  </si>
  <si>
    <t xml:space="preserve">    5 Receivables from government and other institutions</t>
  </si>
  <si>
    <t xml:space="preserve">    6 Other receivables</t>
  </si>
  <si>
    <t>III CURRENT FINANCIAL ASSETS (ADP 054 to 062)</t>
  </si>
  <si>
    <t xml:space="preserve">     4 Investments in holdings (shares) of companies linked by virtue of participating interests</t>
  </si>
  <si>
    <t xml:space="preserve">     9 Other financial assets</t>
  </si>
  <si>
    <t>IV CASH AT BANK AND IN HAND</t>
  </si>
  <si>
    <t>D ) PREPAID EXPENSES AND ACCRUED INCOME</t>
  </si>
  <si>
    <r>
      <rPr>
        <b/>
        <sz val="9"/>
        <rFont val="Arial"/>
        <family val="2"/>
        <charset val="238"/>
      </rPr>
      <t xml:space="preserve">E)  TOTAL ASSETS </t>
    </r>
    <r>
      <rPr>
        <sz val="9"/>
        <color rgb="FF000000"/>
        <rFont val="Arial"/>
        <family val="2"/>
        <charset val="238"/>
      </rPr>
      <t>(ADP 001+002+037+064)</t>
    </r>
  </si>
  <si>
    <t>OFF-BALANCE SHEET ITEMS</t>
  </si>
  <si>
    <t>LIABILITIES</t>
  </si>
  <si>
    <r>
      <rPr>
        <b/>
        <sz val="9"/>
        <rFont val="Arial"/>
        <family val="2"/>
        <charset val="238"/>
      </rPr>
      <t xml:space="preserve">A)  CAPITAL AND RESERVES </t>
    </r>
    <r>
      <rPr>
        <sz val="9"/>
        <color rgb="FF000000"/>
        <rFont val="Arial"/>
        <family val="2"/>
        <charset val="238"/>
      </rPr>
      <t>(ADP 068 to 070+076+077+083+086+089)</t>
    </r>
  </si>
  <si>
    <t>I INITIAL (SUBSCRIBED) CAPITAL</t>
  </si>
  <si>
    <t>II CAPITAL RESERVES</t>
  </si>
  <si>
    <t>III RESERVES FROM PROFIT (ADP 071+072-073+074+075)</t>
  </si>
  <si>
    <t xml:space="preserve">     1 Legal reserves</t>
  </si>
  <si>
    <t xml:space="preserve">     2 Reserves for treasury shares</t>
  </si>
  <si>
    <t xml:space="preserve">     3 Treasury shares and holdings (deductible item)</t>
  </si>
  <si>
    <t xml:space="preserve">     4 Statutory reserves</t>
  </si>
  <si>
    <t xml:space="preserve">     5 Other reserves</t>
  </si>
  <si>
    <t>IV REVALUATION RESERVES</t>
  </si>
  <si>
    <t>V FAIR VALUE RESERVES AND OTHER (ADP 078 to 083)</t>
  </si>
  <si>
    <t xml:space="preserve">     1 Financial assets at fair value through other comprehensive income (i.e. available for sale)</t>
  </si>
  <si>
    <t xml:space="preserve">     2 Cash flow hedge - effective portion</t>
  </si>
  <si>
    <t xml:space="preserve">     3 Hedge of a net investment in a foreign operation - effective portion</t>
  </si>
  <si>
    <t xml:space="preserve">     4 Other fair value reserves</t>
  </si>
  <si>
    <t xml:space="preserve">     5 Exchange rate differences from translation of foreign operations (consolidation)</t>
  </si>
  <si>
    <t xml:space="preserve">     6 Exchange rate differences from translation into the presentation currency</t>
  </si>
  <si>
    <t>VI RETAINED PROFIT OR LOSS BROUGHT FORWARD (ADP 085-086)</t>
  </si>
  <si>
    <t xml:space="preserve">     1 Retained profit</t>
  </si>
  <si>
    <t xml:space="preserve">     2 Loss brought forward</t>
  </si>
  <si>
    <t>VII PROFIT OR LOSS FOR THE BUSINESS YEAR (ADP 088-089)</t>
  </si>
  <si>
    <t xml:space="preserve">     1 Profit for the business year</t>
  </si>
  <si>
    <t xml:space="preserve">     2 Loss for the business year</t>
  </si>
  <si>
    <t>VIII MINORITY (NON-CONTROLLING) INTEREST</t>
  </si>
  <si>
    <r>
      <rPr>
        <b/>
        <sz val="9"/>
        <rFont val="Arial"/>
        <family val="2"/>
        <charset val="238"/>
      </rPr>
      <t xml:space="preserve">B)  PROVISIONS </t>
    </r>
    <r>
      <rPr>
        <sz val="9"/>
        <color rgb="FF000000"/>
        <rFont val="Arial"/>
        <family val="2"/>
        <charset val="238"/>
      </rPr>
      <t>(ADP 092 to 097)</t>
    </r>
  </si>
  <si>
    <t xml:space="preserve">     1 Provisions for pensions, termination benefits and similar obligations</t>
  </si>
  <si>
    <t xml:space="preserve">     2 Provisions for tax liabilities</t>
  </si>
  <si>
    <t xml:space="preserve">     3 Provisions for ongoing legal cases</t>
  </si>
  <si>
    <t xml:space="preserve">     4 Provisions for renewal of natural resources</t>
  </si>
  <si>
    <t xml:space="preserve">     5 Provisions for warranty obligations</t>
  </si>
  <si>
    <t xml:space="preserve">     6 Other provisions</t>
  </si>
  <si>
    <r>
      <rPr>
        <b/>
        <sz val="9"/>
        <rFont val="Arial"/>
        <family val="2"/>
        <charset val="238"/>
      </rPr>
      <t xml:space="preserve">C)  LONG-TERM LIABILITIES </t>
    </r>
    <r>
      <rPr>
        <sz val="9"/>
        <color rgb="FF000000"/>
        <rFont val="Arial"/>
        <family val="2"/>
        <charset val="238"/>
      </rPr>
      <t>(ADP 099 to 109)</t>
    </r>
  </si>
  <si>
    <t xml:space="preserve">     1 Liabilities to undertakings within the group </t>
  </si>
  <si>
    <t xml:space="preserve">     2 Liabilities for loans, deposits, etc. of undertakings within the group</t>
  </si>
  <si>
    <t xml:space="preserve">     3 Liabilities to companies linked by virtue of participating interests </t>
  </si>
  <si>
    <t xml:space="preserve">     4 Liabilities for loans, deposits etc. of companies linked by virtue of participating interests</t>
  </si>
  <si>
    <t xml:space="preserve">     5 Liabilities for loans, deposits etc.</t>
  </si>
  <si>
    <t xml:space="preserve">     6 Liabilities to banks and other financial institutions</t>
  </si>
  <si>
    <t xml:space="preserve">     7 Liabilities for advance payments</t>
  </si>
  <si>
    <t xml:space="preserve">     8 Liabilities to suppliers</t>
  </si>
  <si>
    <t xml:space="preserve">     9 Liabilities for securities</t>
  </si>
  <si>
    <t xml:space="preserve">   10 Other long-term liabilities</t>
  </si>
  <si>
    <t xml:space="preserve">   11 Deferred tax liability</t>
  </si>
  <si>
    <r>
      <rPr>
        <b/>
        <sz val="9"/>
        <rFont val="Arial"/>
        <family val="2"/>
        <charset val="238"/>
      </rPr>
      <t xml:space="preserve">D)  SHORT-TERM LIABILITIES </t>
    </r>
    <r>
      <rPr>
        <sz val="9"/>
        <color rgb="FF000000"/>
        <rFont val="Arial"/>
        <family val="2"/>
        <charset val="238"/>
      </rPr>
      <t>(ADP 111 to 124)</t>
    </r>
  </si>
  <si>
    <t xml:space="preserve">   10 Liabilities to employees</t>
  </si>
  <si>
    <t xml:space="preserve">   11 Taxes, contributions and similar liabilities</t>
  </si>
  <si>
    <t xml:space="preserve">   12 Liabilities arising from the share in the result</t>
  </si>
  <si>
    <t xml:space="preserve">   13 Liabilities arising from fixed assets held for sale</t>
  </si>
  <si>
    <t xml:space="preserve">   14 Other short-term liabilities</t>
  </si>
  <si>
    <t>E) ACCRUALS AND DEFERRED INCOME</t>
  </si>
  <si>
    <r>
      <rPr>
        <b/>
        <sz val="9"/>
        <rFont val="Arial"/>
        <family val="2"/>
        <charset val="238"/>
      </rPr>
      <t xml:space="preserve">F)  TOTAL – LIABILITIES </t>
    </r>
    <r>
      <rPr>
        <sz val="9"/>
        <color rgb="FF000000"/>
        <rFont val="Arial"/>
        <family val="2"/>
        <charset val="238"/>
      </rPr>
      <t>(ADP 067+091+098+110+125)</t>
    </r>
  </si>
  <si>
    <t>G)  OFF-BALANCE SHEET ITEMS</t>
  </si>
  <si>
    <t>STATEMENT OF PROFIT OR LOSS</t>
  </si>
  <si>
    <t>in EUR</t>
  </si>
  <si>
    <r>
      <rPr>
        <b/>
        <sz val="9"/>
        <rFont val="Arial"/>
        <family val="2"/>
        <charset val="238"/>
      </rPr>
      <t xml:space="preserve">ADP
</t>
    </r>
    <r>
      <rPr>
        <b/>
        <sz val="8"/>
        <color rgb="FF000000"/>
        <rFont val="Arial"/>
        <family val="2"/>
        <charset val="238"/>
      </rPr>
      <t>code</t>
    </r>
  </si>
  <si>
    <t>Same period of the previous year</t>
  </si>
  <si>
    <t>Current period</t>
  </si>
  <si>
    <t xml:space="preserve">Cumulative </t>
  </si>
  <si>
    <t>Quarter</t>
  </si>
  <si>
    <r>
      <rPr>
        <b/>
        <sz val="9"/>
        <color indexed="62"/>
        <rFont val="Arial"/>
        <family val="2"/>
        <charset val="238"/>
      </rPr>
      <t>I</t>
    </r>
    <r>
      <rPr>
        <b/>
        <sz val="9"/>
        <color indexed="62"/>
        <rFont val="Arial"/>
        <family val="2"/>
        <charset val="238"/>
      </rPr>
      <t xml:space="preserve"> </t>
    </r>
    <r>
      <rPr>
        <b/>
        <sz val="9"/>
        <color indexed="62"/>
        <rFont val="Arial"/>
        <family val="2"/>
        <charset val="238"/>
      </rPr>
      <t xml:space="preserve">OPERATING INCOME </t>
    </r>
    <r>
      <rPr>
        <sz val="9"/>
        <color indexed="62"/>
        <rFont val="Arial"/>
        <family val="2"/>
        <charset val="238"/>
      </rPr>
      <t>(ADP 002 to 006)</t>
    </r>
  </si>
  <si>
    <t xml:space="preserve">    1 Income from sales with undertakings within the group</t>
  </si>
  <si>
    <t xml:space="preserve">    2 Income from sales</t>
  </si>
  <si>
    <t xml:space="preserve">    3 Income from the use of own products, goods and services</t>
  </si>
  <si>
    <t xml:space="preserve">    4 Other operating income with undertakings within the group</t>
  </si>
  <si>
    <t xml:space="preserve">    5 Other operating income (outside the group)</t>
  </si>
  <si>
    <r>
      <rPr>
        <b/>
        <sz val="9"/>
        <color indexed="62"/>
        <rFont val="Arial"/>
        <family val="2"/>
        <charset val="238"/>
      </rPr>
      <t>II</t>
    </r>
    <r>
      <rPr>
        <b/>
        <sz val="9"/>
        <color indexed="62"/>
        <rFont val="Arial"/>
        <family val="2"/>
        <charset val="238"/>
      </rPr>
      <t xml:space="preserve"> </t>
    </r>
    <r>
      <rPr>
        <b/>
        <sz val="9"/>
        <color indexed="62"/>
        <rFont val="Arial"/>
        <family val="2"/>
        <charset val="238"/>
      </rPr>
      <t xml:space="preserve">OPERATING EXPENSES </t>
    </r>
    <r>
      <rPr>
        <sz val="9"/>
        <color indexed="62"/>
        <rFont val="Arial"/>
        <family val="2"/>
        <charset val="238"/>
      </rPr>
      <t>(ADP 08+009+013+017+018+019+022+029)</t>
    </r>
  </si>
  <si>
    <t xml:space="preserve">    1 Changes in inventories of work in progress and finished goods</t>
  </si>
  <si>
    <t xml:space="preserve">    2 Material costs (ADP 010 to 012)</t>
  </si>
  <si>
    <t xml:space="preserve">        a) Costs of raw materials and consumables </t>
  </si>
  <si>
    <t xml:space="preserve">        b) Costs of goods sold </t>
  </si>
  <si>
    <t xml:space="preserve">        c) Other external costs </t>
  </si>
  <si>
    <t xml:space="preserve">   3 Staff costs (ADP 014 to 016)</t>
  </si>
  <si>
    <t xml:space="preserve">        a) Net salaries and wages</t>
  </si>
  <si>
    <t xml:space="preserve">        b) Tax and contributions from salary costs</t>
  </si>
  <si>
    <t xml:space="preserve">        c) Contributions on salaries</t>
  </si>
  <si>
    <t xml:space="preserve">   4 Depreciation</t>
  </si>
  <si>
    <t xml:space="preserve">   5 Other costs</t>
  </si>
  <si>
    <t xml:space="preserve">   6 Value adjustments (ADP 020+021)</t>
  </si>
  <si>
    <t xml:space="preserve">       a) fixed assets other than financial assets</t>
  </si>
  <si>
    <t xml:space="preserve">       b) current assets other than financial assets</t>
  </si>
  <si>
    <t xml:space="preserve">   7 Provisions (ADP 023 to 028)</t>
  </si>
  <si>
    <t xml:space="preserve">       a) Provisions for pensions, termination benefits and similar obligations</t>
  </si>
  <si>
    <t xml:space="preserve">       b) Provisions for tax liabilities</t>
  </si>
  <si>
    <t xml:space="preserve">       c) Provisions for ongoing legal cases</t>
  </si>
  <si>
    <t xml:space="preserve">       d) Provisions for renewal of natural resources</t>
  </si>
  <si>
    <t xml:space="preserve">       e) Provisions for warranty obligations</t>
  </si>
  <si>
    <t xml:space="preserve">       f) Other provisions</t>
  </si>
  <si>
    <t xml:space="preserve">   8 Other operating expenses</t>
  </si>
  <si>
    <r>
      <rPr>
        <b/>
        <sz val="9"/>
        <color indexed="62"/>
        <rFont val="Arial"/>
        <family val="2"/>
        <charset val="238"/>
      </rPr>
      <t>III</t>
    </r>
    <r>
      <rPr>
        <b/>
        <sz val="9"/>
        <color indexed="62"/>
        <rFont val="Arial"/>
        <family val="2"/>
        <charset val="238"/>
      </rPr>
      <t xml:space="preserve"> </t>
    </r>
    <r>
      <rPr>
        <b/>
        <sz val="9"/>
        <color indexed="62"/>
        <rFont val="Arial"/>
        <family val="2"/>
        <charset val="238"/>
      </rPr>
      <t xml:space="preserve">FINANCIAL INCOME </t>
    </r>
    <r>
      <rPr>
        <sz val="9"/>
        <color indexed="62"/>
        <rFont val="Arial"/>
        <family val="2"/>
        <charset val="238"/>
      </rPr>
      <t>(ADP 031 to 040)</t>
    </r>
  </si>
  <si>
    <t xml:space="preserve">     1 Income from investments in holdings (shares) of undertakings within the group</t>
  </si>
  <si>
    <t xml:space="preserve">     2 Income from investments in holdings (shares) of companies linked by virtue of participating interests</t>
  </si>
  <si>
    <t xml:space="preserve">     3 Income from other long-term financial investment and loans granted to undertakings within the group</t>
  </si>
  <si>
    <t xml:space="preserve">     4 Other interest income from operations with undertakings within the group</t>
  </si>
  <si>
    <t xml:space="preserve">     5 Exchange rate differences and other financial income from operations with undertakings within the group</t>
  </si>
  <si>
    <t xml:space="preserve">     6 Income from other long-term financial investments and loans</t>
  </si>
  <si>
    <t xml:space="preserve">     7 Other interest income</t>
  </si>
  <si>
    <t xml:space="preserve">     8 Exchange rate differences and other financial income</t>
  </si>
  <si>
    <t xml:space="preserve">     9 Unrealised gains (income) from financial assets</t>
  </si>
  <si>
    <t xml:space="preserve">   10 Other financial income</t>
  </si>
  <si>
    <r>
      <rPr>
        <b/>
        <sz val="9"/>
        <color indexed="62"/>
        <rFont val="Arial"/>
        <family val="2"/>
        <charset val="238"/>
      </rPr>
      <t>IV</t>
    </r>
    <r>
      <rPr>
        <b/>
        <sz val="9"/>
        <color indexed="62"/>
        <rFont val="Arial"/>
        <family val="2"/>
        <charset val="238"/>
      </rPr>
      <t xml:space="preserve"> </t>
    </r>
    <r>
      <rPr>
        <b/>
        <sz val="9"/>
        <color indexed="62"/>
        <rFont val="Arial"/>
        <family val="2"/>
        <charset val="238"/>
      </rPr>
      <t xml:space="preserve">FINANCIAL EXPENSES </t>
    </r>
    <r>
      <rPr>
        <sz val="9"/>
        <color indexed="62"/>
        <rFont val="Arial"/>
        <family val="2"/>
        <charset val="238"/>
      </rPr>
      <t>(ADP 042 to 048)</t>
    </r>
  </si>
  <si>
    <t xml:space="preserve">    1 Interest expenses and similar expenses with undertakings within the group</t>
  </si>
  <si>
    <t>2 Exchange rate differences and other expenses from operations with undertakings within the group</t>
  </si>
  <si>
    <t>3 Interest expenses and similar expenses</t>
  </si>
  <si>
    <t>4 Exchange rate differences and other expenses</t>
  </si>
  <si>
    <t>5 Unrealised losses (expenses) from financial assets</t>
  </si>
  <si>
    <t>6 Value adjustments of financial assets (net)</t>
  </si>
  <si>
    <t>7 Other financial expenses</t>
  </si>
  <si>
    <t>V    SHARE IN PROFIT FROM UNDERTAKINGS LINKED BY VRITUE OF PARTICIPATING INTERESTS</t>
  </si>
  <si>
    <t>VI   SHARE IN PROFIT FROM JOINT VENTURES</t>
  </si>
  <si>
    <t>VII  SHARE IN LOSS OF COMPANIES LINKED BY VIRTUE OF PARTICIPATING INTEREST</t>
  </si>
  <si>
    <t>VIII SHARE IN LOSS OF JOINT VENTURES</t>
  </si>
  <si>
    <r>
      <rPr>
        <b/>
        <sz val="9"/>
        <color indexed="62"/>
        <rFont val="Arial"/>
        <family val="2"/>
        <charset val="238"/>
      </rPr>
      <t>IX</t>
    </r>
    <r>
      <rPr>
        <b/>
        <sz val="9"/>
        <color indexed="62"/>
        <rFont val="Arial"/>
        <family val="2"/>
        <charset val="238"/>
      </rPr>
      <t xml:space="preserve">   </t>
    </r>
    <r>
      <rPr>
        <b/>
        <sz val="9"/>
        <color indexed="62"/>
        <rFont val="Arial"/>
        <family val="2"/>
        <charset val="238"/>
      </rPr>
      <t xml:space="preserve">TOTAL INCOME </t>
    </r>
    <r>
      <rPr>
        <sz val="9"/>
        <color indexed="62"/>
        <rFont val="Arial"/>
        <family val="2"/>
        <charset val="238"/>
      </rPr>
      <t>(ADP 001+030+049 +050)</t>
    </r>
  </si>
  <si>
    <r>
      <rPr>
        <b/>
        <sz val="9"/>
        <color indexed="62"/>
        <rFont val="Arial"/>
        <family val="2"/>
        <charset val="238"/>
      </rPr>
      <t>X</t>
    </r>
    <r>
      <rPr>
        <b/>
        <sz val="9"/>
        <color indexed="62"/>
        <rFont val="Arial"/>
        <family val="2"/>
        <charset val="238"/>
      </rPr>
      <t xml:space="preserve">    </t>
    </r>
    <r>
      <rPr>
        <b/>
        <sz val="9"/>
        <color indexed="62"/>
        <rFont val="Arial"/>
        <family val="2"/>
        <charset val="238"/>
      </rPr>
      <t xml:space="preserve">TOTAL EXPENDITURE </t>
    </r>
    <r>
      <rPr>
        <sz val="9"/>
        <color indexed="62"/>
        <rFont val="Arial"/>
        <family val="2"/>
        <charset val="238"/>
      </rPr>
      <t>(ADP 007+041+051 + 052)</t>
    </r>
  </si>
  <si>
    <r>
      <rPr>
        <b/>
        <sz val="9"/>
        <color indexed="62"/>
        <rFont val="Arial"/>
        <family val="2"/>
        <charset val="238"/>
      </rPr>
      <t>XI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053-054)</t>
    </r>
  </si>
  <si>
    <t xml:space="preserve">   1 Pre-tax profit (ADP 053-054)</t>
  </si>
  <si>
    <t xml:space="preserve">   2 Pre-tax loss (ADP 054-053)</t>
  </si>
  <si>
    <t>XII  INCOME TAX</t>
  </si>
  <si>
    <r>
      <rPr>
        <b/>
        <sz val="9"/>
        <color indexed="62"/>
        <rFont val="Arial"/>
        <family val="2"/>
        <charset val="238"/>
      </rPr>
      <t>XIII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055-059)</t>
    </r>
  </si>
  <si>
    <t xml:space="preserve">  1 Profit for the period (ADP 055-059)</t>
  </si>
  <si>
    <t xml:space="preserve">  2 Loss for the period (ADP 059-055)</t>
  </si>
  <si>
    <t>DISCONTINUED OPERATIONS (to be filled in by undertakings subject to IFRS only with discontinued operations)</t>
  </si>
  <si>
    <r>
      <rPr>
        <b/>
        <sz val="9"/>
        <color indexed="62"/>
        <rFont val="Arial"/>
        <family val="2"/>
        <charset val="238"/>
      </rPr>
      <t>XIV</t>
    </r>
    <r>
      <rPr>
        <b/>
        <sz val="9"/>
        <color indexed="62"/>
        <rFont val="Arial"/>
        <family val="2"/>
        <charset val="238"/>
      </rPr>
      <t xml:space="preserve"> </t>
    </r>
    <r>
      <rPr>
        <b/>
        <sz val="9"/>
        <color indexed="62"/>
        <rFont val="Arial"/>
        <family val="2"/>
        <charset val="238"/>
      </rPr>
      <t>PRE-TAX PROFIT OR LOSS OF DISCONTINUED OPERATIONS</t>
    </r>
    <r>
      <rPr>
        <sz val="9"/>
        <color indexed="62"/>
        <rFont val="Arial"/>
        <family val="2"/>
        <charset val="238"/>
      </rPr>
      <t xml:space="preserve">  (ADP 063-064)</t>
    </r>
  </si>
  <si>
    <t xml:space="preserve"> 1 Pre-tax profit from discontinued operations</t>
  </si>
  <si>
    <t xml:space="preserve"> 2 Pre-tax loss on discontinued operations</t>
  </si>
  <si>
    <t>XV INCOME TAX OF DISCONTINUED OPERATIONS</t>
  </si>
  <si>
    <t xml:space="preserve"> 1 Discontinued operations profit for the period (ADP 062-065)</t>
  </si>
  <si>
    <t xml:space="preserve"> 2 Discontinued operations loss for the period (ADP 065-062)</t>
  </si>
  <si>
    <t>TOTAL OPERATIONS (to be filled in only by undertakings subject to IFRS with discontinued operations)</t>
  </si>
  <si>
    <r>
      <rPr>
        <b/>
        <sz val="9"/>
        <color indexed="62"/>
        <rFont val="Arial"/>
        <family val="2"/>
        <charset val="238"/>
      </rPr>
      <t>XVI</t>
    </r>
    <r>
      <rPr>
        <b/>
        <sz val="9"/>
        <color indexed="62"/>
        <rFont val="Arial"/>
        <family val="2"/>
        <charset val="238"/>
      </rPr>
      <t xml:space="preserve"> </t>
    </r>
    <r>
      <rPr>
        <b/>
        <sz val="9"/>
        <color indexed="62"/>
        <rFont val="Arial"/>
        <family val="2"/>
        <charset val="238"/>
      </rPr>
      <t xml:space="preserve">PRE-TAX PROFIT OR LOSS </t>
    </r>
    <r>
      <rPr>
        <sz val="9"/>
        <color indexed="62"/>
        <rFont val="Arial"/>
        <family val="2"/>
        <charset val="238"/>
      </rPr>
      <t>(ADP 055+062)</t>
    </r>
  </si>
  <si>
    <t xml:space="preserve"> 1 Pre-tax profit (ADP 068)</t>
  </si>
  <si>
    <t xml:space="preserve"> 2 Pre-tax loss (ADP 068)</t>
  </si>
  <si>
    <r>
      <rPr>
        <b/>
        <sz val="9"/>
        <color indexed="62"/>
        <rFont val="Arial"/>
        <family val="2"/>
        <charset val="238"/>
      </rPr>
      <t>XVII</t>
    </r>
    <r>
      <rPr>
        <b/>
        <sz val="9"/>
        <color indexed="62"/>
        <rFont val="Arial"/>
        <family val="2"/>
        <charset val="238"/>
      </rPr>
      <t xml:space="preserve"> </t>
    </r>
    <r>
      <rPr>
        <b/>
        <sz val="9"/>
        <color indexed="62"/>
        <rFont val="Arial"/>
        <family val="2"/>
        <charset val="238"/>
      </rPr>
      <t xml:space="preserve">INCOME TAX </t>
    </r>
    <r>
      <rPr>
        <sz val="9"/>
        <color indexed="62"/>
        <rFont val="Arial"/>
        <family val="2"/>
        <charset val="238"/>
      </rPr>
      <t>(ADP 058+065)</t>
    </r>
  </si>
  <si>
    <r>
      <rPr>
        <b/>
        <sz val="9"/>
        <color indexed="62"/>
        <rFont val="Arial"/>
        <family val="2"/>
        <charset val="238"/>
      </rPr>
      <t>XVIII</t>
    </r>
    <r>
      <rPr>
        <b/>
        <sz val="9"/>
        <color indexed="62"/>
        <rFont val="Arial"/>
        <family val="2"/>
        <charset val="238"/>
      </rPr>
      <t xml:space="preserve"> </t>
    </r>
    <r>
      <rPr>
        <b/>
        <sz val="9"/>
        <color indexed="62"/>
        <rFont val="Arial"/>
        <family val="2"/>
        <charset val="238"/>
      </rPr>
      <t xml:space="preserve">PROFIT OR LOSS FOR THE PERIOD </t>
    </r>
    <r>
      <rPr>
        <sz val="9"/>
        <color indexed="62"/>
        <rFont val="Arial"/>
        <family val="2"/>
        <charset val="238"/>
      </rPr>
      <t>(ADP 068-071)</t>
    </r>
  </si>
  <si>
    <t xml:space="preserve"> 1 Profit for the period (ADP 068-071)</t>
  </si>
  <si>
    <t xml:space="preserve"> 2 Loss for the period (ADP 071-068)</t>
  </si>
  <si>
    <t>APPENDIX to the P&amp;L (to be filled in by undertakings that draw up consolidated annual financial statements)</t>
  </si>
  <si>
    <r>
      <rPr>
        <b/>
        <sz val="9"/>
        <color indexed="18"/>
        <rFont val="Arial"/>
        <family val="2"/>
        <charset val="238"/>
      </rPr>
      <t>XIX</t>
    </r>
    <r>
      <rPr>
        <b/>
        <sz val="9"/>
        <color indexed="18"/>
        <rFont val="Arial"/>
        <family val="2"/>
        <charset val="238"/>
      </rPr>
      <t xml:space="preserve"> </t>
    </r>
    <r>
      <rPr>
        <b/>
        <sz val="9"/>
        <color indexed="18"/>
        <rFont val="Arial"/>
        <family val="2"/>
        <charset val="238"/>
      </rPr>
      <t xml:space="preserve">PROFIT OR LOSS FOR THE PERIOD </t>
    </r>
    <r>
      <rPr>
        <sz val="9"/>
        <color indexed="18"/>
        <rFont val="Arial"/>
        <family val="2"/>
        <charset val="238"/>
      </rPr>
      <t>(ADP 076+077)</t>
    </r>
  </si>
  <si>
    <t xml:space="preserve"> 1 Attributable to owners of the parent</t>
  </si>
  <si>
    <t xml:space="preserve"> 2 Attributable to minority (non-controlling) interest</t>
  </si>
  <si>
    <t>STATEMENT OF OTHER COMPRHENSIVE INCOME (to be filled in by undertakings subject to IFRS)</t>
  </si>
  <si>
    <t xml:space="preserve">I PROFIT OR LOSS FOR THE PERIOD </t>
  </si>
  <si>
    <t xml:space="preserve">II OTHER COMPREHENSIVE INCOME/LOSS BEFORE TAX
    (ADP 80 + 87)   </t>
  </si>
  <si>
    <t>III Items that will not be reclassified to profit or loss (ADP 081 to 085)</t>
  </si>
  <si>
    <t>1 Changes in revaluation reserves of fixed tangible and intangible assets</t>
  </si>
  <si>
    <t>2 Profit or loss arising from subsequent measurement of equity securities at fair value through other comprehensive income</t>
  </si>
  <si>
    <t>3 Changes in the fair value of the financial liability at fair value through statement of profit or loss that is attributable to changes in the credit risk of that liability</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</si>
  <si>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</si>
  <si>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</si>
  <si>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</si>
  <si>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</si>
  <si>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</si>
  <si>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4 Profit or loss arising from effective cash flow hedging</t>
  </si>
  <si>
    <t>5 Profit or loss arising from effective hedge of a net investment in a foreign operation</t>
  </si>
  <si>
    <t>6 Share in other comprehensive income/loss of companies linked by virtue of participating interests</t>
  </si>
  <si>
    <t>APPENDIX to the Statement on comprehensive income (to be filled in by undertakings that draw up consolidated statements)</t>
  </si>
  <si>
    <t>1 Attributable to owners of the parent</t>
  </si>
  <si>
    <t>2 Attributable to minority (non-controlling) interest</t>
  </si>
  <si>
    <t>STATEMENT OF CASH FLOWS - indirect method</t>
  </si>
  <si>
    <t>3</t>
  </si>
  <si>
    <t>4</t>
  </si>
  <si>
    <t>Cash flow from operating activities</t>
  </si>
  <si>
    <t>1 Pre-tax profit</t>
  </si>
  <si>
    <t>2 Adjustments (ADP 003 to 010):</t>
  </si>
  <si>
    <t xml:space="preserve"> a) Depreciation</t>
  </si>
  <si>
    <t xml:space="preserve"> b) Gains and losses from sale and value adjustment of fixed tangible and intangible assets</t>
  </si>
  <si>
    <t xml:space="preserve"> c) Gains and losses from sale and unrealised gains and losses and 
value adjustment of financial assets</t>
  </si>
  <si>
    <t xml:space="preserve"> d) Interest and dividend income</t>
  </si>
  <si>
    <t xml:space="preserve"> e) Interest expenses</t>
  </si>
  <si>
    <t xml:space="preserve"> f) Provisions</t>
  </si>
  <si>
    <t xml:space="preserve"> g) Exchange rate differences (unrealised)</t>
  </si>
  <si>
    <t xml:space="preserve"> h) Other adjustments for non-cash transactions and unrealised gains and losses</t>
  </si>
  <si>
    <r>
      <rPr>
        <b/>
        <sz val="9"/>
        <rFont val="Arial"/>
        <family val="2"/>
        <charset val="238"/>
      </rPr>
      <t>I</t>
    </r>
    <r>
      <rPr>
        <b/>
        <sz val="9"/>
        <rFont val="Arial"/>
        <family val="2"/>
        <charset val="238"/>
      </rPr>
      <t xml:space="preserve">  </t>
    </r>
    <r>
      <rPr>
        <b/>
        <sz val="9"/>
        <rFont val="Arial"/>
        <family val="2"/>
        <charset val="238"/>
      </rPr>
      <t xml:space="preserve">Cash flow increase or decrease before changes in working capital </t>
    </r>
    <r>
      <rPr>
        <sz val="9"/>
        <color rgb="FF000000"/>
        <rFont val="Arial"/>
        <family val="2"/>
        <charset val="238"/>
      </rPr>
      <t>(ADP 001+002)</t>
    </r>
  </si>
  <si>
    <t>3 Changes in the working capital (ADP 013 to 016)</t>
  </si>
  <si>
    <t xml:space="preserve"> a) Increase or decrease in short-term liabilities</t>
  </si>
  <si>
    <t xml:space="preserve"> b) Increase or decrease in short-term receivables</t>
  </si>
  <si>
    <t xml:space="preserve"> c) Increase or decrease in inventories</t>
  </si>
  <si>
    <t xml:space="preserve"> d) Other increase or decrease in working capital</t>
  </si>
  <si>
    <r>
      <rPr>
        <b/>
        <sz val="9"/>
        <rFont val="Arial"/>
        <family val="2"/>
        <charset val="238"/>
      </rPr>
      <t>II</t>
    </r>
    <r>
      <rPr>
        <b/>
        <sz val="9"/>
        <rFont val="Arial"/>
        <family val="2"/>
        <charset val="238"/>
      </rPr>
      <t xml:space="preserve"> </t>
    </r>
    <r>
      <rPr>
        <b/>
        <sz val="9"/>
        <rFont val="Arial"/>
        <family val="2"/>
        <charset val="238"/>
      </rPr>
      <t xml:space="preserve">Cash from operations </t>
    </r>
    <r>
      <rPr>
        <sz val="9"/>
        <color rgb="FF000000"/>
        <rFont val="Arial"/>
        <family val="2"/>
        <charset val="238"/>
      </rPr>
      <t>(ADP 011+012)</t>
    </r>
  </si>
  <si>
    <t>4 Interest paid</t>
  </si>
  <si>
    <t>5 Income tax paid</t>
  </si>
  <si>
    <r>
      <rPr>
        <b/>
        <sz val="9"/>
        <color indexed="18"/>
        <rFont val="Arial"/>
        <family val="2"/>
        <charset val="238"/>
      </rPr>
      <t xml:space="preserve">A) NET CASH FLOW FROM OPERATING ACTIVITIES </t>
    </r>
    <r>
      <rPr>
        <sz val="9"/>
        <color indexed="18"/>
        <rFont val="Arial"/>
        <family val="2"/>
        <charset val="238"/>
      </rPr>
      <t>(ADP 017 to 019)</t>
    </r>
  </si>
  <si>
    <t>Cash flow from investment activities</t>
  </si>
  <si>
    <t>1 Cash receipts from sales of fixed tangible and intangible assets</t>
  </si>
  <si>
    <t>2 Cash receipts from sales of financial instruments</t>
  </si>
  <si>
    <t>3 Interest received</t>
  </si>
  <si>
    <t>4 Dividends received</t>
  </si>
  <si>
    <t>5 Cash receipts from repayment of loans and deposits</t>
  </si>
  <si>
    <t>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</si>
  <si>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021 to 026)</t>
    </r>
  </si>
  <si>
    <t>1 Cash payments for the purchase of fixed tangible and intangible assets</t>
  </si>
  <si>
    <t>2 Cash payments for the acquisition of financial instruments</t>
  </si>
  <si>
    <t>3 Cash payments for loans and deposits for the period</t>
  </si>
  <si>
    <t>4 Acquisition of a subsidiary, net of cash acquired</t>
  </si>
  <si>
    <t>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</si>
  <si>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028 to 032)</t>
    </r>
  </si>
  <si>
    <r>
      <rPr>
        <b/>
        <sz val="9"/>
        <color indexed="18"/>
        <rFont val="Arial"/>
        <family val="2"/>
        <charset val="238"/>
      </rPr>
      <t xml:space="preserve">B) NET CASH FLOW FROM INVESTMENT ACTIVITIES </t>
    </r>
    <r>
      <rPr>
        <sz val="9"/>
        <color indexed="18"/>
        <rFont val="Arial"/>
        <family val="2"/>
        <charset val="238"/>
      </rPr>
      <t>(ADP 027+033)</t>
    </r>
  </si>
  <si>
    <t>Cash flow from financing activities</t>
  </si>
  <si>
    <t>1 Cash receipts from the increase in initial (subscribed) capital</t>
  </si>
  <si>
    <t>2 Cash receipts from the issue of equity financial instruments and debt financial instruments</t>
  </si>
  <si>
    <t>3 Cash receipts from credit principals, loans and other borrowings</t>
  </si>
  <si>
    <t>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</si>
  <si>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035 to 038)</t>
    </r>
  </si>
  <si>
    <t>1 Cash payments for the repayment of credit principals, loans and other borrowings and debt financial instruments</t>
  </si>
  <si>
    <t>2 Cash payments for dividends</t>
  </si>
  <si>
    <t xml:space="preserve">3 Cash payments for finance lease </t>
  </si>
  <si>
    <t>4 Cash payments for the redemption of own shares and decrease in initial
(subscribed) capital</t>
  </si>
  <si>
    <t>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</si>
  <si>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040 to 044)</t>
    </r>
  </si>
  <si>
    <r>
      <rPr>
        <b/>
        <sz val="9"/>
        <color indexed="18"/>
        <rFont val="Arial"/>
        <family val="2"/>
        <charset val="238"/>
      </rPr>
      <t xml:space="preserve">C) NET CASH FLOW FROM FINANCING ACTIVITIES </t>
    </r>
    <r>
      <rPr>
        <sz val="9"/>
        <color indexed="18"/>
        <rFont val="Arial"/>
        <family val="2"/>
        <charset val="238"/>
      </rPr>
      <t>(ADP 039+045)</t>
    </r>
  </si>
  <si>
    <t>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</si>
  <si>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020+034+046+047)</t>
    </r>
  </si>
  <si>
    <t>E) CASH AND CASH EQUIVALENTS AT THE BEGINNING OF THE PERIOD</t>
  </si>
  <si>
    <r>
      <rPr>
        <b/>
        <sz val="9"/>
        <color indexed="18"/>
        <rFont val="Arial"/>
        <family val="2"/>
        <charset val="238"/>
      </rPr>
      <t xml:space="preserve">F) CASH AND CASH EQUIVALENTS AT THE END OF THE PERIOD </t>
    </r>
    <r>
      <rPr>
        <sz val="9"/>
        <color indexed="18"/>
        <rFont val="Arial"/>
        <family val="2"/>
        <charset val="238"/>
      </rPr>
      <t>(ADP 048+049)</t>
    </r>
  </si>
  <si>
    <t>STATEMENT OF CASH FLOWS - direct method</t>
  </si>
  <si>
    <t xml:space="preserve">  1 Cash receipts from customers</t>
  </si>
  <si>
    <t xml:space="preserve">  2 Cash receipts from royalties, fees, commissions and other revenue</t>
  </si>
  <si>
    <t xml:space="preserve">  3 Cash receipts from insurance premiums</t>
  </si>
  <si>
    <t xml:space="preserve">  4 Cash receipts from tax refund</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</si>
  <si>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</si>
  <si>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</si>
  <si>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</si>
  <si>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</si>
  <si>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</si>
  <si>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</si>
  <si>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</si>
  <si>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</si>
  <si>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</si>
  <si>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r>
      <rPr>
        <b/>
        <sz val="9"/>
        <color indexed="18"/>
        <rFont val="Arial"/>
        <family val="2"/>
        <charset val="238"/>
      </rPr>
      <t xml:space="preserve">A) NET CASH FLOW FROM OPERATING ACTIVITIES </t>
    </r>
    <r>
      <rPr>
        <sz val="9"/>
        <color indexed="18"/>
        <rFont val="Arial"/>
        <family val="2"/>
        <charset val="238"/>
      </rPr>
      <t>(ADP 006 + 013)</t>
    </r>
  </si>
  <si>
    <t xml:space="preserve"> 1 Cash receipts from sales of fixed tangible and intangible assets</t>
  </si>
  <si>
    <t xml:space="preserve"> 2 Cash receipts from sales of financial instruments</t>
  </si>
  <si>
    <t xml:space="preserve"> 3 Interest received</t>
  </si>
  <si>
    <t xml:space="preserve"> 4 Dividends received</t>
  </si>
  <si>
    <t xml:space="preserve"> 5 Cash receipts from the repayment of loans and deposits</t>
  </si>
  <si>
    <t xml:space="preserve"> 6 Other cash receipts from investment activities</t>
  </si>
  <si>
    <r>
      <rPr>
        <b/>
        <sz val="9"/>
        <rFont val="Arial"/>
        <family val="2"/>
        <charset val="238"/>
      </rPr>
      <t>III</t>
    </r>
    <r>
      <rPr>
        <b/>
        <sz val="9"/>
        <rFont val="Arial"/>
        <family val="2"/>
        <charset val="238"/>
      </rPr>
      <t xml:space="preserve"> </t>
    </r>
    <r>
      <rPr>
        <b/>
        <sz val="9"/>
        <rFont val="Arial"/>
        <family val="2"/>
        <charset val="238"/>
      </rPr>
      <t xml:space="preserve">Total cash receipts from investment activities </t>
    </r>
    <r>
      <rPr>
        <sz val="9"/>
        <color rgb="FF000000"/>
        <rFont val="Arial"/>
        <family val="2"/>
        <charset val="238"/>
      </rPr>
      <t>(ADP 015 to 020)</t>
    </r>
  </si>
  <si>
    <t xml:space="preserve"> 1 Cash payments for the purchase of fixed tangible and intangible assets</t>
  </si>
  <si>
    <t xml:space="preserve"> 2 Cash payments for the acquisition of financial instruments</t>
  </si>
  <si>
    <t xml:space="preserve"> 3 Cash payments for loans and deposits</t>
  </si>
  <si>
    <t xml:space="preserve"> 4 Acquisition of a subsidiary, net of cash acquired</t>
  </si>
  <si>
    <t xml:space="preserve"> 5 Other cash payments from investment activities</t>
  </si>
  <si>
    <r>
      <rPr>
        <b/>
        <sz val="9"/>
        <rFont val="Arial"/>
        <family val="2"/>
        <charset val="238"/>
      </rPr>
      <t>IV</t>
    </r>
    <r>
      <rPr>
        <b/>
        <sz val="9"/>
        <rFont val="Arial"/>
        <family val="2"/>
        <charset val="238"/>
      </rPr>
      <t xml:space="preserve"> </t>
    </r>
    <r>
      <rPr>
        <b/>
        <sz val="9"/>
        <rFont val="Arial"/>
        <family val="2"/>
        <charset val="238"/>
      </rPr>
      <t xml:space="preserve">Total cash payments from investment activities </t>
    </r>
    <r>
      <rPr>
        <sz val="9"/>
        <color rgb="FF000000"/>
        <rFont val="Arial"/>
        <family val="2"/>
        <charset val="238"/>
      </rPr>
      <t>(ADP 022 to 026)</t>
    </r>
  </si>
  <si>
    <r>
      <rPr>
        <b/>
        <sz val="9"/>
        <color indexed="18"/>
        <rFont val="Arial"/>
        <family val="2"/>
        <charset val="238"/>
      </rPr>
      <t xml:space="preserve">B) NET CASH FLOW FROM INVESTMENT ACTIVITIES </t>
    </r>
    <r>
      <rPr>
        <sz val="9"/>
        <color indexed="18"/>
        <rFont val="Arial"/>
        <family val="2"/>
        <charset val="238"/>
      </rPr>
      <t>(ADP 021 + 027)</t>
    </r>
  </si>
  <si>
    <t xml:space="preserve">     1 Cash receipts from the increase in initial (subscribed) capital</t>
  </si>
  <si>
    <t xml:space="preserve">     2 Cash receipts the from issue of equity financial instruments and debt financial instruments</t>
  </si>
  <si>
    <t xml:space="preserve">     3 Cash receipts from credit principals, loans and other borrowings</t>
  </si>
  <si>
    <t xml:space="preserve">     4 Other cash receipts from financing activities</t>
  </si>
  <si>
    <r>
      <rPr>
        <b/>
        <sz val="9"/>
        <rFont val="Arial"/>
        <family val="2"/>
        <charset val="238"/>
      </rPr>
      <t>V</t>
    </r>
    <r>
      <rPr>
        <b/>
        <sz val="9"/>
        <rFont val="Arial"/>
        <family val="2"/>
        <charset val="238"/>
      </rPr>
      <t xml:space="preserve"> </t>
    </r>
    <r>
      <rPr>
        <b/>
        <sz val="9"/>
        <rFont val="Arial"/>
        <family val="2"/>
        <charset val="238"/>
      </rPr>
      <t xml:space="preserve">Total cash receipts from financing activities </t>
    </r>
    <r>
      <rPr>
        <sz val="9"/>
        <color rgb="FF000000"/>
        <rFont val="Arial"/>
        <family val="2"/>
        <charset val="238"/>
      </rPr>
      <t>(ADP 029 to 032)</t>
    </r>
  </si>
  <si>
    <t xml:space="preserve">     1 Cash payments for the repayment of credit principals, loans and
other borrowings and debt financial instruments</t>
  </si>
  <si>
    <t xml:space="preserve">     2 Cash payments for dividends</t>
  </si>
  <si>
    <t xml:space="preserve">     3 Cash payments for finance lease </t>
  </si>
  <si>
    <t xml:space="preserve">     4 Cash payments for the redemption of own shares and decrease in initial
(subscribed) capital</t>
  </si>
  <si>
    <t xml:space="preserve">     5 Other cash payments from financing activities</t>
  </si>
  <si>
    <r>
      <rPr>
        <b/>
        <sz val="9"/>
        <rFont val="Arial"/>
        <family val="2"/>
        <charset val="238"/>
      </rPr>
      <t>VI</t>
    </r>
    <r>
      <rPr>
        <b/>
        <sz val="9"/>
        <rFont val="Arial"/>
        <family val="2"/>
        <charset val="238"/>
      </rPr>
      <t xml:space="preserve"> </t>
    </r>
    <r>
      <rPr>
        <b/>
        <sz val="9"/>
        <rFont val="Arial"/>
        <family val="2"/>
        <charset val="238"/>
      </rPr>
      <t xml:space="preserve">Total cash payments from financing activities </t>
    </r>
    <r>
      <rPr>
        <sz val="9"/>
        <color rgb="FF000000"/>
        <rFont val="Arial"/>
        <family val="2"/>
        <charset val="238"/>
      </rPr>
      <t>(ADP 034 to 038)</t>
    </r>
  </si>
  <si>
    <r>
      <rPr>
        <b/>
        <sz val="9"/>
        <color indexed="18"/>
        <rFont val="Arial"/>
        <family val="2"/>
        <charset val="238"/>
      </rPr>
      <t xml:space="preserve">C) NET CASH FLOW FROM FINANCING ACTIVITIES </t>
    </r>
    <r>
      <rPr>
        <sz val="9"/>
        <color indexed="18"/>
        <rFont val="Arial"/>
        <family val="2"/>
        <charset val="238"/>
      </rPr>
      <t>(ADP 033+039)</t>
    </r>
  </si>
  <si>
    <t xml:space="preserve">  1 Unrealised exchange rate differences in respect of cash and cash equivalents</t>
  </si>
  <si>
    <r>
      <rPr>
        <b/>
        <sz val="9"/>
        <color indexed="18"/>
        <rFont val="Arial"/>
        <family val="2"/>
        <charset val="238"/>
      </rPr>
      <t xml:space="preserve">D) NET INCREASE OR DECREASE IN CASH FLOW </t>
    </r>
    <r>
      <rPr>
        <sz val="9"/>
        <color indexed="18"/>
        <rFont val="Arial"/>
        <family val="2"/>
        <charset val="238"/>
      </rPr>
      <t>(ADP 014 + 028 + 040 + 041)</t>
    </r>
  </si>
  <si>
    <r>
      <rPr>
        <b/>
        <sz val="9"/>
        <color indexed="18"/>
        <rFont val="Arial"/>
        <family val="2"/>
        <charset val="238"/>
      </rPr>
      <t xml:space="preserve">F) CASH AND CASH EQUIVALENTS AT THE END OF THE PERIOD </t>
    </r>
    <r>
      <rPr>
        <sz val="9"/>
        <color indexed="18"/>
        <rFont val="Arial"/>
        <family val="2"/>
        <charset val="238"/>
      </rPr>
      <t>(ADP 042+043)</t>
    </r>
  </si>
  <si>
    <t>STATEMENT OF CHANGES IN EQUITY</t>
  </si>
  <si>
    <t>for the period from</t>
  </si>
  <si>
    <r>
      <rPr>
        <b/>
        <sz val="8"/>
        <color indexed="9"/>
        <rFont val="Arial"/>
        <family val="2"/>
        <charset val="238"/>
      </rPr>
      <t xml:space="preserve">ADP
</t>
    </r>
    <r>
      <rPr>
        <b/>
        <sz val="7"/>
        <color indexed="9"/>
        <rFont val="Arial"/>
        <family val="2"/>
        <charset val="238"/>
      </rPr>
      <t>code</t>
    </r>
  </si>
  <si>
    <t>Attributable to owners of the parent</t>
  </si>
  <si>
    <r>
      <rPr>
        <b/>
        <sz val="8"/>
        <color indexed="9"/>
        <rFont val="Arial"/>
        <family val="2"/>
        <charset val="238"/>
      </rPr>
      <t xml:space="preserve">Minority </t>
    </r>
    <r>
      <rPr>
        <b/>
        <sz val="7"/>
        <color indexed="9"/>
        <rFont val="Arial"/>
        <family val="2"/>
        <charset val="238"/>
      </rPr>
      <t>(non-controlling)</t>
    </r>
    <r>
      <rPr>
        <b/>
        <sz val="8"/>
        <color indexed="9"/>
        <rFont val="Arial"/>
        <family val="2"/>
        <charset val="238"/>
      </rPr>
      <t xml:space="preserve">
 interest</t>
    </r>
  </si>
  <si>
    <t>Total capital and reserves</t>
  </si>
  <si>
    <t>Initial (subscribed) capital</t>
  </si>
  <si>
    <t>Capital reserves</t>
  </si>
  <si>
    <t>Legal reserves</t>
  </si>
  <si>
    <t>Reserves for treasury shares</t>
  </si>
  <si>
    <t>Treasury shares and holdings (deductible item)</t>
  </si>
  <si>
    <t>Statutory reserves</t>
  </si>
  <si>
    <t>Other reserves</t>
  </si>
  <si>
    <t>Revaluation reserves</t>
  </si>
  <si>
    <t>Financial assets at fair value through other comprehensive income (available for sale)</t>
  </si>
  <si>
    <t>Cash flow hedge - effective portion</t>
  </si>
  <si>
    <t>Hedge of a net investment in a foreign operation - effective portion</t>
  </si>
  <si>
    <t>Other fair value reserves</t>
  </si>
  <si>
    <t>Exchange rate differences from translation of foreign operations</t>
  </si>
  <si>
    <t>Exchange rate differences from translation into the presentation currency</t>
  </si>
  <si>
    <t>Retained profit / loss brought forward</t>
  </si>
  <si>
    <t>Profit/loss for the business year</t>
  </si>
  <si>
    <t>Total attributable to owners of the parent</t>
  </si>
  <si>
    <t>5</t>
  </si>
  <si>
    <t>6</t>
  </si>
  <si>
    <t>7</t>
  </si>
  <si>
    <t>8</t>
  </si>
  <si>
    <t>9</t>
  </si>
  <si>
    <t>10</t>
  </si>
  <si>
    <t>11</t>
  </si>
  <si>
    <t>12</t>
  </si>
  <si>
    <t>13</t>
  </si>
  <si>
    <t>14</t>
  </si>
  <si>
    <t>15</t>
  </si>
  <si>
    <t>19 (3 to 6 - 7
 + 8 to 18)</t>
  </si>
  <si>
    <t>21 (19+20)</t>
  </si>
  <si>
    <t>Previous period</t>
  </si>
  <si>
    <t>1 Balance on the first day of the previous business year</t>
  </si>
  <si>
    <t>2 Changes in accounting policies</t>
  </si>
  <si>
    <t>3 Correction of errors</t>
  </si>
  <si>
    <r>
      <rPr>
        <b/>
        <sz val="8"/>
        <rFont val="Arial"/>
        <family val="2"/>
        <charset val="238"/>
      </rPr>
      <t>4</t>
    </r>
    <r>
      <rPr>
        <b/>
        <sz val="8"/>
        <rFont val="Arial"/>
        <family val="2"/>
        <charset val="238"/>
      </rPr>
      <t xml:space="preserve"> </t>
    </r>
    <r>
      <rPr>
        <b/>
        <sz val="8"/>
        <rFont val="Arial"/>
        <family val="2"/>
        <charset val="238"/>
      </rPr>
      <t xml:space="preserve">Balance on the first day of the previous business year (restated) </t>
    </r>
    <r>
      <rPr>
        <sz val="8"/>
        <color rgb="FF000000"/>
        <rFont val="Arial"/>
        <family val="2"/>
        <charset val="238"/>
      </rPr>
      <t>(ADP 01 to 03)</t>
    </r>
  </si>
  <si>
    <t>5 Profit/loss of the period</t>
  </si>
  <si>
    <t>6 Exchange rate differences from translation of foreign operations</t>
  </si>
  <si>
    <t>7 Changes in revaluation reserves of fixed tangible and intangible assets</t>
  </si>
  <si>
    <t>8 Profit or loss arising from subsequent measurement of financial assets at fair value through other comprehensive income (available for sale)</t>
  </si>
  <si>
    <t>9 Profit or loss arising from effective cash flow hedge</t>
  </si>
  <si>
    <t>10 Profit or loss arising from effective hedge of a net investment in a foreign operation</t>
  </si>
  <si>
    <t>11 Share in other comprehensive income/loss of companies linked by virtue of participating interests</t>
  </si>
  <si>
    <t>12 Actuarial gains/losses on the defined benefit obligation</t>
  </si>
  <si>
    <t>13 Other changes in equity unrelated to owners</t>
  </si>
  <si>
    <t>14 Tax on transactions recognised directly in equity</t>
  </si>
  <si>
    <t>15 Decrease in initial (subscribed) capital (other than that arising from the pre-bankruptcy settlement procedure and arising from the reinvestment of profit)</t>
  </si>
  <si>
    <t>16 Decrease in initial (subscribed) capital arising from the pre-bankruptcy settlement procedure</t>
  </si>
  <si>
    <t>17 Decrease in initial (subscribed) capital arising from the reinvestment of profit</t>
  </si>
  <si>
    <t>18 Redemption of treasury shares/holdings</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</si>
  <si>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</si>
  <si>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</si>
  <si>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</si>
  <si>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</si>
  <si>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</si>
  <si>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r>
      <rPr>
        <b/>
        <sz val="8"/>
        <rFont val="Arial"/>
        <family val="2"/>
        <charset val="238"/>
      </rPr>
      <t>24</t>
    </r>
    <r>
      <rPr>
        <b/>
        <sz val="8"/>
        <rFont val="Arial"/>
        <family val="2"/>
        <charset val="238"/>
      </rPr>
      <t xml:space="preserve"> </t>
    </r>
    <r>
      <rPr>
        <b/>
        <sz val="8"/>
        <rFont val="Arial"/>
        <family val="2"/>
        <charset val="238"/>
      </rPr>
      <t xml:space="preserve">Balance on the last day of the previous business year reporting period </t>
    </r>
    <r>
      <rPr>
        <sz val="8"/>
        <color rgb="FF000000"/>
        <rFont val="Arial"/>
        <family val="2"/>
        <charset val="238"/>
      </rPr>
      <t>(ADP 04 to 23)</t>
    </r>
  </si>
  <si>
    <t>APPENDIX TO THE STATEMENT OF CHANGES IN EQUITY (to be filled in by undertakings that draw up financial statements in accordance with the IFRS)</t>
  </si>
  <si>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OF THE PREVIOUS PERIOD, NET OF TAX </t>
    </r>
    <r>
      <rPr>
        <sz val="8"/>
        <color indexed="18"/>
        <rFont val="Arial"/>
        <family val="2"/>
        <charset val="238"/>
      </rPr>
      <t>(ADP 06 to 14)</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</si>
  <si>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PREVIOUS PERIOD </t>
    </r>
    <r>
      <rPr>
        <sz val="8"/>
        <color indexed="18"/>
        <rFont val="Arial"/>
        <family val="2"/>
        <charset val="238"/>
      </rPr>
      <t>(ADP 05+25)</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</si>
  <si>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PREVIOUS PERIOD RECOGNISED DIRECTLY IN EQUITY  </t>
    </r>
    <r>
      <rPr>
        <sz val="8"/>
        <color indexed="18"/>
        <rFont val="Arial"/>
        <family val="2"/>
        <charset val="238"/>
      </rPr>
      <t>(ADP 15 to 23)</t>
    </r>
  </si>
  <si>
    <t>1 Balance on the first day of the current business year</t>
  </si>
  <si>
    <r>
      <rPr>
        <b/>
        <sz val="8"/>
        <rFont val="Arial"/>
        <family val="2"/>
        <charset val="238"/>
      </rPr>
      <t>4</t>
    </r>
    <r>
      <rPr>
        <b/>
        <sz val="8"/>
        <rFont val="Arial"/>
        <family val="2"/>
        <charset val="238"/>
      </rPr>
      <t xml:space="preserve"> </t>
    </r>
    <r>
      <rPr>
        <b/>
        <sz val="8"/>
        <rFont val="Arial"/>
        <family val="2"/>
        <charset val="238"/>
      </rPr>
      <t xml:space="preserve">Balance on the first day of the current business year (restated) </t>
    </r>
    <r>
      <rPr>
        <sz val="8"/>
        <color rgb="FF000000"/>
        <rFont val="Arial"/>
        <family val="2"/>
        <charset val="238"/>
      </rPr>
      <t>(ADP 28 to 30)</t>
    </r>
  </si>
  <si>
    <t>22 Carryforward per annual plan</t>
  </si>
  <si>
    <r>
      <rPr>
        <b/>
        <sz val="8"/>
        <rFont val="Arial"/>
        <family val="2"/>
        <charset val="238"/>
      </rPr>
      <t>24</t>
    </r>
    <r>
      <rPr>
        <b/>
        <sz val="8"/>
        <rFont val="Arial"/>
        <family val="2"/>
        <charset val="238"/>
      </rPr>
      <t xml:space="preserve"> </t>
    </r>
    <r>
      <rPr>
        <b/>
        <sz val="8"/>
        <rFont val="Arial"/>
        <family val="2"/>
        <charset val="238"/>
      </rPr>
      <t xml:space="preserve">Balance on the last day of the current business year reporting period </t>
    </r>
    <r>
      <rPr>
        <sz val="8"/>
        <color rgb="FF000000"/>
        <rFont val="Arial"/>
        <family val="2"/>
        <charset val="238"/>
      </rPr>
      <t>(ADP 31 to 50)</t>
    </r>
  </si>
  <si>
    <r>
      <rPr>
        <b/>
        <sz val="8"/>
        <color indexed="18"/>
        <rFont val="Arial"/>
        <family val="2"/>
        <charset val="238"/>
      </rPr>
      <t xml:space="preserve">   </t>
    </r>
    <r>
      <rPr>
        <b/>
        <sz val="8"/>
        <color indexed="18"/>
        <rFont val="Arial"/>
        <family val="2"/>
        <charset val="238"/>
      </rPr>
      <t>I</t>
    </r>
    <r>
      <rPr>
        <b/>
        <sz val="8"/>
        <color indexed="18"/>
        <rFont val="Arial"/>
        <family val="2"/>
        <charset val="238"/>
      </rPr>
      <t xml:space="preserve"> </t>
    </r>
    <r>
      <rPr>
        <b/>
        <sz val="8"/>
        <color indexed="18"/>
        <rFont val="Arial"/>
        <family val="2"/>
        <charset val="238"/>
      </rPr>
      <t xml:space="preserve">OTHER COMPREHENSIVE INCOME FOR THE CURRENT PERIOD, NET OF TAX </t>
    </r>
    <r>
      <rPr>
        <sz val="8"/>
        <color indexed="18"/>
        <rFont val="Arial"/>
        <family val="2"/>
        <charset val="238"/>
      </rPr>
      <t>(ADP 33 to 41)</t>
    </r>
  </si>
  <si>
    <r>
      <rPr>
        <b/>
        <sz val="8"/>
        <color indexed="18"/>
        <rFont val="Arial"/>
        <family val="2"/>
        <charset val="238"/>
      </rPr>
      <t xml:space="preserve">  </t>
    </r>
    <r>
      <rPr>
        <b/>
        <sz val="8"/>
        <color indexed="18"/>
        <rFont val="Arial"/>
        <family val="2"/>
        <charset val="238"/>
      </rPr>
      <t>II</t>
    </r>
    <r>
      <rPr>
        <b/>
        <sz val="8"/>
        <color indexed="18"/>
        <rFont val="Arial"/>
        <family val="2"/>
        <charset val="238"/>
      </rPr>
      <t xml:space="preserve"> </t>
    </r>
    <r>
      <rPr>
        <b/>
        <sz val="8"/>
        <color indexed="18"/>
        <rFont val="Arial"/>
        <family val="2"/>
        <charset val="238"/>
      </rPr>
      <t xml:space="preserve">COMPREHENSIVE INCOME OR LOSS FOR THE CURRENT PERIOD </t>
    </r>
    <r>
      <rPr>
        <sz val="8"/>
        <color indexed="18"/>
        <rFont val="Arial"/>
        <family val="2"/>
        <charset val="238"/>
      </rPr>
      <t>(ADP 3252)</t>
    </r>
  </si>
  <si>
    <r>
      <rPr>
        <b/>
        <sz val="8"/>
        <color indexed="18"/>
        <rFont val="Arial"/>
        <family val="2"/>
        <charset val="238"/>
      </rPr>
      <t>III</t>
    </r>
    <r>
      <rPr>
        <b/>
        <sz val="8"/>
        <color indexed="18"/>
        <rFont val="Arial"/>
        <family val="2"/>
        <charset val="238"/>
      </rPr>
      <t xml:space="preserve"> </t>
    </r>
    <r>
      <rPr>
        <b/>
        <sz val="8"/>
        <color indexed="18"/>
        <rFont val="Arial"/>
        <family val="2"/>
        <charset val="238"/>
      </rPr>
      <t xml:space="preserve">TRANSACTIONS WITH OWNERS IN THE CURRENT PERIOD RECOGNISED DIRECTLY IN EQUITY </t>
    </r>
    <r>
      <rPr>
        <sz val="8"/>
        <color indexed="18"/>
        <rFont val="Arial"/>
        <family val="2"/>
        <charset val="238"/>
      </rPr>
      <t>(ADP 42 to 50)</t>
    </r>
  </si>
  <si>
    <t>2 Exchange rate differences from translation into the presentation currency</t>
  </si>
  <si>
    <t>VII COMPREHENSIVE INCOME OR LOSS FOR THE PERIOD (ADP 101+102)</t>
  </si>
  <si>
    <t>3 Profit or loss arising from subsequent measurement of debt securities at fair value through other comprehensive income</t>
  </si>
  <si>
    <t>7 Changes in fair value of the time value of an option</t>
  </si>
  <si>
    <t>8 Changes in fair value of the forward elements of forward contracts</t>
  </si>
  <si>
    <t>9 Other items that may be reclassified to profit or loss</t>
  </si>
  <si>
    <t>10 Income tax relating to items that may be reclassified to profit or loss</t>
  </si>
  <si>
    <t>V NET OTHER COMPREHENSIVE INCOME OR LOSS (ADP 080+087 - 086 - 097)</t>
  </si>
  <si>
    <t>VI COMPREHENSIVE INCOME OR LOSS FOR THE PERIOD (ADP 078+099)</t>
  </si>
  <si>
    <t>01.01.2026.</t>
  </si>
  <si>
    <t>30.06.2026.</t>
  </si>
  <si>
    <t>03330494</t>
  </si>
  <si>
    <t>HR</t>
  </si>
  <si>
    <t>040141664</t>
  </si>
  <si>
    <t>92590920313</t>
  </si>
  <si>
    <t>1333</t>
  </si>
  <si>
    <t>74780000FOFHSC596W39</t>
  </si>
  <si>
    <t>LUKA RIJEKA D.D.</t>
  </si>
  <si>
    <t>RIJEKA</t>
  </si>
  <si>
    <t>RIVA 1</t>
  </si>
  <si>
    <t>uprava@lukarijeka.hr</t>
  </si>
  <si>
    <t>www.lukarijeka.hr</t>
  </si>
  <si>
    <t>LUKA PRIJEVOZ d.o.o.</t>
  </si>
  <si>
    <t>Škrljevo</t>
  </si>
  <si>
    <t>STANOVI d.o.o.</t>
  </si>
  <si>
    <t>Rijeka</t>
  </si>
  <si>
    <t>LUKA RIJEKA CONTAINER DEPOT d.o.o.</t>
  </si>
  <si>
    <t>Gordana Fućak</t>
  </si>
  <si>
    <t>051/496-629</t>
  </si>
  <si>
    <t>gordana.fucak@lukarijeka.hr</t>
  </si>
  <si>
    <t xml:space="preserve">balance as at 30.06.2026 </t>
  </si>
  <si>
    <t>Submitter: LUKA RIJEKA d.d.</t>
  </si>
  <si>
    <t>for the period 01.01.2026 to 30.06.2026</t>
  </si>
  <si>
    <t>for the period 01.01.2026 . to 30.06.2026.</t>
  </si>
  <si>
    <t xml:space="preserve">NOTES TO FINANCIAL STATEMENTS – QFS
(drawn up for quarterly periods)
Name of the issuer:  LUKA RIJEKA d.d.
Personal identification number (OIB):   92590920313
Reporting period: 01.01.2026.-30.06.2026.
Notes to financial statements for quarterly periods include:
a)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(paragraphs 15 to 15c of the IAS 34 – Interim Financial Reporting)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(paragraph 16A(a) of the IAS 34 – Interim Financial Reporting
d) a description of the financial performance in the case of the issuer whose business is seasonal (paragraphs 37 and 38 of the IAS 34 – Interim Financial Reporting) 
e) other disclosures prescribed by the IAS 34 – Interim Financial Reporting, and
f) in the notes to the quarterly financial statements, in addition to the information stated above, information in respect of the following matters shall be disclosed:
1. issuer’s name, registered office (address), legal form, country of establishment, entity’s registration number and, if applicable, the indication whether the issuer is undergoing liquidation, bankruptcy proceedings, shortened termination proceedings or extraordinary administration
2. adopted accounting policies (only an indication of whether there has been a change relative to the previous period)
3. the total amount of any financial commitments, guarantees or contingencies that are not included in the balance sheet, and an indication of the nature and form of any valuable security which has been provided; any commitments concerning pensions of the issuer within the group or company linked by virtue of participating interest shall be disclosed separately
4. the amount and nature of individual items of income or expenditure which are of exceptional size or incidence
5. amounts owed by the issuer and falling due after more than five years, as well as the total debts of the issuer covered by valuable security furnished, with an indication of the nature and form of the security
6. average number of employees during the current period
7. where, in accordance with the regulations, the issuer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companies in which the issuer, either itself or through a person acting in their own name but on the issuer's behalf, holds a participating interest, showing the proportion of the capital held, the amount of capital and reserves, and the profit or loss for the latest financial year of the company concerned for which financial statements have been adopted; the information concerning capital and reserves and the profit or loss may be omitted where the company concerned does not publish its balance sheet and is not controlled by another company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companies of which the issuer is a member having unlimited liability
13. the name and registered office of the company which draws up the quarterly consolidated financial statements of the largest group of companies of which the issuer forms part as a controlled group member
14. the name and registered office of the company which draws up the quarterly consolidated financial statements of the smallest group of companies of which the issuer forms part as a controlled group member and which is also included in the group of companies referred to in point 13 
15. the place where copies of the quarterly consolidated financial statements referred to in points 13 and 14 may be obtained, provided that they are available
16. the nature and business purpose of the issuer's arrangements that are not included in the balance sheet and the financial impact on the issuer of those arrangements, provided that the risks or benefits arising from such arrangements are material and in so far as the disclosure of such risks or benefits is necessary for the purposes of assessing the financial position of the issuer
17. the nature and the financial effect of material events arising after the balance sheet date which are not reflected in the profit and loss account or balance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</si>
</sst>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8"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b/>
      <sz val="7"/>
      <color rgb="FF000000"/>
      <name val="Arial"/>
      <family val="2"/>
      <charset val="238"/>
    </font>
    <font>
      <sz val="9"/>
      <color rgb="FF000000"/>
      <name val="Arial"/>
      <family val="2"/>
      <charset val="238"/>
    </font>
    <font>
      <b/>
      <sz val="8"/>
      <color rgb="FF000000"/>
      <name val="Arial"/>
      <family val="2"/>
      <charset val="238"/>
    </font>
    <font>
      <sz val="8"/>
      <color rgb="FF00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0" fillId="0" borderId="0" xfId="4" applyFont="1" applyProtection="1">
      <protection locked="0"/>
    </xf>
    <xf numFmtId="0" fontId="32" fillId="0" borderId="0" xfId="4" applyFont="1" applyProtection="1">
      <protection locked="0"/>
    </xf>
    <xf numFmtId="0" fontId="1" fillId="0" borderId="0" xfId="4" applyProtection="1">
      <protection locked="0"/>
    </xf>
    <xf numFmtId="0" fontId="30" fillId="15" borderId="0" xfId="4" applyFont="1" applyFill="1" applyProtection="1">
      <protection locked="0"/>
    </xf>
    <xf numFmtId="0" fontId="32" fillId="15" borderId="0" xfId="4" applyFont="1" applyFill="1" applyProtection="1">
      <protection locked="0"/>
    </xf>
    <xf numFmtId="0" fontId="1" fillId="15" borderId="0" xfId="4" applyFill="1" applyProtection="1">
      <protection locked="0"/>
    </xf>
    <xf numFmtId="0" fontId="28" fillId="11" borderId="13" xfId="4" applyFont="1" applyFill="1" applyBorder="1" applyProtection="1">
      <protection locked="0"/>
    </xf>
    <xf numFmtId="0" fontId="28" fillId="11" borderId="14" xfId="4" applyFont="1" applyFill="1" applyBorder="1" applyProtection="1">
      <protection locked="0"/>
    </xf>
    <xf numFmtId="0" fontId="28"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8" fillId="11" borderId="0" xfId="4" applyFont="1" applyFill="1" applyAlignment="1" applyProtection="1">
      <alignment wrapText="1"/>
      <protection locked="0"/>
    </xf>
    <xf numFmtId="0" fontId="28"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pplyProtection="1">
      <alignment vertical="top"/>
      <protection locked="0"/>
    </xf>
    <xf numFmtId="0" fontId="25" fillId="11" borderId="1" xfId="4" applyFont="1" applyFill="1" applyBorder="1"/>
    <xf numFmtId="0" fontId="1" fillId="11" borderId="10" xfId="4" applyFill="1" applyBorder="1"/>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8" fillId="11" borderId="13" xfId="4" applyFont="1" applyFill="1" applyBorder="1" applyAlignment="1">
      <alignment wrapText="1"/>
    </xf>
    <xf numFmtId="0" fontId="28" fillId="11" borderId="14" xfId="4" applyFont="1" applyFill="1" applyBorder="1" applyAlignment="1">
      <alignment wrapText="1"/>
    </xf>
    <xf numFmtId="0" fontId="28" fillId="11" borderId="13" xfId="4" applyFont="1" applyFill="1" applyBorder="1"/>
    <xf numFmtId="0" fontId="28" fillId="11" borderId="0" xfId="4" applyFont="1" applyFill="1"/>
    <xf numFmtId="0" fontId="28" fillId="11" borderId="0" xfId="4" applyFont="1" applyFill="1" applyAlignment="1">
      <alignment wrapText="1"/>
    </xf>
    <xf numFmtId="0" fontId="28" fillId="11" borderId="14" xfId="4" applyFont="1" applyFill="1" applyBorder="1"/>
    <xf numFmtId="0" fontId="5" fillId="11" borderId="0" xfId="4" applyFont="1" applyFill="1" applyAlignment="1">
      <alignment horizontal="right" vertical="center" wrapText="1"/>
    </xf>
    <xf numFmtId="0" fontId="29" fillId="11" borderId="14" xfId="4" applyFont="1" applyFill="1" applyBorder="1" applyAlignment="1">
      <alignment vertical="center"/>
    </xf>
    <xf numFmtId="0" fontId="5" fillId="11" borderId="13" xfId="4" applyFont="1" applyFill="1" applyBorder="1" applyAlignment="1">
      <alignment horizontal="right" vertical="center" wrapText="1"/>
    </xf>
    <xf numFmtId="0" fontId="29" fillId="11" borderId="0" xfId="4" applyFont="1" applyFill="1" applyAlignment="1">
      <alignment vertical="center"/>
    </xf>
    <xf numFmtId="0" fontId="28" fillId="11" borderId="0" xfId="4" applyFont="1" applyFill="1" applyAlignment="1">
      <alignment vertical="top"/>
    </xf>
    <xf numFmtId="0" fontId="4" fillId="11" borderId="0" xfId="4" applyFont="1" applyFill="1" applyAlignment="1">
      <alignment vertical="center"/>
    </xf>
    <xf numFmtId="0" fontId="28" fillId="11" borderId="0" xfId="4" applyFont="1" applyFill="1" applyAlignment="1">
      <alignment vertical="center"/>
    </xf>
    <xf numFmtId="0" fontId="28" fillId="11" borderId="14" xfId="4" applyFont="1" applyFill="1" applyBorder="1" applyAlignment="1">
      <alignment vertical="center"/>
    </xf>
    <xf numFmtId="0" fontId="31" fillId="11" borderId="0" xfId="4" applyFont="1" applyFill="1" applyAlignment="1">
      <alignment vertical="center"/>
    </xf>
    <xf numFmtId="0" fontId="31"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8" fillId="11" borderId="13" xfId="4" applyFont="1" applyFill="1" applyBorder="1" applyAlignment="1">
      <alignment vertical="top"/>
    </xf>
    <xf numFmtId="0" fontId="31"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3"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3"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2" fillId="0" borderId="12" xfId="0" applyNumberFormat="1" applyFont="1" applyBorder="1" applyAlignment="1">
      <alignment vertical="center" shrinkToFit="1"/>
    </xf>
    <xf numFmtId="4" fontId="22" fillId="9" borderId="12" xfId="0" applyNumberFormat="1" applyFont="1" applyFill="1" applyBorder="1" applyAlignment="1">
      <alignment vertical="center" shrinkToFit="1"/>
    </xf>
    <xf numFmtId="0" fontId="24" fillId="11" borderId="9" xfId="4" applyFont="1" applyFill="1" applyBorder="1" applyAlignment="1">
      <alignment vertical="center"/>
    </xf>
    <xf numFmtId="0" fontId="24" fillId="11" borderId="1" xfId="4" applyFont="1" applyFill="1" applyBorder="1" applyAlignment="1">
      <alignment vertical="center"/>
    </xf>
    <xf numFmtId="0" fontId="27" fillId="11" borderId="13" xfId="4" applyFont="1" applyFill="1" applyBorder="1" applyAlignment="1">
      <alignment horizontal="center" vertical="center"/>
    </xf>
    <xf numFmtId="0" fontId="27" fillId="11" borderId="0" xfId="4" applyFont="1" applyFill="1" applyAlignment="1">
      <alignment horizontal="center" vertical="center"/>
    </xf>
    <xf numFmtId="0" fontId="27"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8" fillId="11" borderId="13" xfId="4" applyFont="1" applyFill="1" applyBorder="1" applyAlignment="1">
      <alignment wrapText="1"/>
    </xf>
    <xf numFmtId="0" fontId="28" fillId="11" borderId="0" xfId="4" applyFont="1" applyFill="1" applyAlignment="1">
      <alignment wrapText="1"/>
    </xf>
    <xf numFmtId="0" fontId="28" fillId="11" borderId="0" xfId="4" applyFont="1" applyFill="1"/>
    <xf numFmtId="0" fontId="26" fillId="11" borderId="13" xfId="4" applyFont="1" applyFill="1" applyBorder="1" applyAlignment="1">
      <alignment horizontal="center" vertical="center" wrapText="1"/>
    </xf>
    <xf numFmtId="0" fontId="26"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8" fillId="11" borderId="13" xfId="4" applyFont="1" applyFill="1" applyBorder="1" applyAlignment="1">
      <alignment vertical="center" wrapText="1"/>
    </xf>
    <xf numFmtId="0" fontId="28"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29" fillId="11" borderId="13" xfId="4" applyFont="1" applyFill="1" applyBorder="1" applyAlignment="1">
      <alignment vertical="center"/>
    </xf>
    <xf numFmtId="0" fontId="29" fillId="11" borderId="0" xfId="4" applyFont="1" applyFill="1" applyAlignment="1">
      <alignment vertical="center"/>
    </xf>
    <xf numFmtId="0" fontId="28" fillId="11" borderId="0" xfId="4" applyFont="1" applyFill="1" applyProtection="1">
      <protection locked="0"/>
    </xf>
    <xf numFmtId="0" fontId="5" fillId="11" borderId="0" xfId="4" applyFont="1" applyFill="1" applyAlignment="1">
      <alignment vertical="center"/>
    </xf>
    <xf numFmtId="0" fontId="28" fillId="12" borderId="3" xfId="4" applyFont="1" applyFill="1" applyBorder="1" applyProtection="1">
      <protection locked="0"/>
    </xf>
    <xf numFmtId="0" fontId="28" fillId="12" borderId="2" xfId="4" applyFont="1" applyFill="1" applyBorder="1" applyProtection="1">
      <protection locked="0"/>
    </xf>
    <xf numFmtId="0" fontId="28"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8" fillId="11" borderId="0" xfId="4" applyFont="1" applyFill="1" applyAlignment="1" applyProtection="1">
      <alignment vertical="top" wrapText="1"/>
      <protection locked="0"/>
    </xf>
    <xf numFmtId="0" fontId="28" fillId="11" borderId="0" xfId="4" applyFont="1" applyFill="1" applyAlignment="1">
      <alignment vertical="top"/>
    </xf>
    <xf numFmtId="0" fontId="28"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8" fillId="12" borderId="3" xfId="4" applyFont="1" applyFill="1" applyBorder="1" applyAlignment="1" applyProtection="1">
      <alignment vertical="center"/>
      <protection locked="0"/>
    </xf>
    <xf numFmtId="0" fontId="28" fillId="12" borderId="2" xfId="4" applyFont="1" applyFill="1" applyBorder="1" applyAlignment="1" applyProtection="1">
      <alignment vertical="center"/>
      <protection locked="0"/>
    </xf>
    <xf numFmtId="0" fontId="28"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0"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19" fillId="6" borderId="12" xfId="0" applyFont="1" applyFill="1" applyBorder="1" applyAlignment="1">
      <alignment horizontal="left" vertical="center"/>
    </xf>
    <xf numFmtId="0" fontId="21"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oneCellAnchor>
    <xdr:from>
      <xdr:col>0</xdr:col>
      <xdr:colOff>101022</xdr:colOff>
      <xdr:row>42</xdr:row>
      <xdr:rowOff>0</xdr:rowOff>
    </xdr:from>
    <xdr:ext cx="11011477" cy="5603585"/>
    <xdr:sp macro="" textlink="">
      <xdr:nvSpPr>
        <xdr:cNvPr id="2" name="TekstniOkvir 1">
          <a:extLst>
            <a:ext uri="{FF2B5EF4-FFF2-40B4-BE49-F238E27FC236}">
              <a16:creationId xmlns:a16="http://schemas.microsoft.com/office/drawing/2014/main" id="{8DE25616-7F20-5BEC-AEA3-49D361FAE78C}"/>
            </a:ext>
          </a:extLst>
        </xdr:cNvPr>
        <xdr:cNvSpPr txBox="1"/>
      </xdr:nvSpPr>
      <xdr:spPr>
        <a:xfrm>
          <a:off x="101022" y="11545455"/>
          <a:ext cx="11011477" cy="56035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hr-HR" sz="1100">
              <a:solidFill>
                <a:schemeClr val="tx1"/>
              </a:solidFill>
              <a:effectLst/>
              <a:latin typeface="+mn-lt"/>
              <a:ea typeface="+mn-ea"/>
              <a:cs typeface="+mn-cs"/>
            </a:rPr>
            <a:t>When preparing the financial statements for the reporting quarter, the same accounting policies are applied as in the last annual financial statements. A summary of significant accounting policies is presented in Note 3 to the audited annual financial statements. 			</a:t>
          </a:r>
        </a:p>
        <a:p>
          <a:r>
            <a:rPr lang="hr-HR" sz="1100">
              <a:solidFill>
                <a:schemeClr val="tx1"/>
              </a:solidFill>
              <a:effectLst/>
              <a:latin typeface="+mn-lt"/>
              <a:ea typeface="+mn-ea"/>
              <a:cs typeface="+mn-cs"/>
            </a:rPr>
            <a:t>The Company has also prepared unconsolidated financial statements on June 30, 2026, in accordance with IFRS approved by the European Union (EU) for the Company and its subsidiaries (Group) approved by the Management Board. The unconsolidated and consolidated financial statements, as well as the detailed notes to the financial statements, are published on the Company's website, on the Zagreb Stock Exchange website and in the Official Register of Prescribed Information (HANFA). Information that under IFRS must be made public and that is not presented in the financial position statement, statement of comprehensive income, statement of cash flows and statement of changes in equity, is disclosed in Notes 7 to 32 to the audited financial statements.				</a:t>
          </a:r>
        </a:p>
        <a:p>
          <a:r>
            <a:rPr lang="hr-HR" sz="1100">
              <a:solidFill>
                <a:schemeClr val="tx1"/>
              </a:solidFill>
              <a:effectLst/>
              <a:latin typeface="+mn-lt"/>
              <a:ea typeface="+mn-ea"/>
              <a:cs typeface="+mn-cs"/>
            </a:rPr>
            <a:t>The name, registered office (address) of the issuer, legal form of the issuer, country of establishment, identification number of the entity, personal identification number are published on the General Data page within this document and in Note 1 to the audited financial statements.		</a:t>
          </a:r>
        </a:p>
        <a:p>
          <a:r>
            <a:rPr lang="hr-HR" sz="1100">
              <a:solidFill>
                <a:schemeClr val="tx1"/>
              </a:solidFill>
              <a:effectLst/>
              <a:latin typeface="+mn-lt"/>
              <a:ea typeface="+mn-ea"/>
              <a:cs typeface="+mn-cs"/>
            </a:rPr>
            <a:t>There are no financial liabilities, guarantees or contingencies that are not included in the balance sheet. The Company has no pension liabilities.								</a:t>
          </a:r>
        </a:p>
        <a:p>
          <a:r>
            <a:rPr lang="hr-HR" sz="1100">
              <a:solidFill>
                <a:schemeClr val="tx1"/>
              </a:solidFill>
              <a:effectLst/>
              <a:latin typeface="+mn-lt"/>
              <a:ea typeface="+mn-ea"/>
              <a:cs typeface="+mn-cs"/>
            </a:rPr>
            <a:t>Debts maturing after more than five years are explained in Note 28 to the audited financial statements.</a:t>
          </a:r>
        </a:p>
        <a:p>
          <a:r>
            <a:rPr lang="hr-HR" sz="1100">
              <a:solidFill>
                <a:schemeClr val="tx1"/>
              </a:solidFill>
              <a:effectLst/>
              <a:latin typeface="+mn-lt"/>
              <a:ea typeface="+mn-ea"/>
              <a:cs typeface="+mn-cs"/>
            </a:rPr>
            <a:t>Lease obligations arising from the application of IFRS 16 are disclosed in AOP 108 and AOP 124, and explained in Note 31.								</a:t>
          </a:r>
        </a:p>
        <a:p>
          <a:r>
            <a:rPr lang="hr-HR" sz="1100">
              <a:solidFill>
                <a:schemeClr val="tx1"/>
              </a:solidFill>
              <a:effectLst/>
              <a:latin typeface="+mn-lt"/>
              <a:ea typeface="+mn-ea"/>
              <a:cs typeface="+mn-cs"/>
            </a:rPr>
            <a:t>During the current period, the Group had an average of 546 employees. 			</a:t>
          </a:r>
        </a:p>
        <a:p>
          <a:r>
            <a:rPr lang="hr-HR" sz="1100">
              <a:solidFill>
                <a:schemeClr val="tx1"/>
              </a:solidFill>
              <a:effectLst/>
              <a:latin typeface="+mn-lt"/>
              <a:ea typeface="+mn-ea"/>
              <a:cs typeface="+mn-cs"/>
            </a:rPr>
            <a:t>There was no wage capitalization during the current period.					</a:t>
          </a:r>
        </a:p>
        <a:p>
          <a:r>
            <a:rPr lang="hr-HR" sz="1100">
              <a:solidFill>
                <a:schemeClr val="tx1"/>
              </a:solidFill>
              <a:effectLst/>
              <a:latin typeface="+mn-lt"/>
              <a:ea typeface="+mn-ea"/>
              <a:cs typeface="+mn-cs"/>
            </a:rPr>
            <a:t>Provisions for deferred tax, deferred tax balances at the end of the financial year and movements in these balances during the financial year are presented in Note 14 to the financial statements.</a:t>
          </a:r>
        </a:p>
        <a:p>
          <a:r>
            <a:rPr lang="hr-HR" sz="1100">
              <a:solidFill>
                <a:schemeClr val="tx1"/>
              </a:solidFill>
              <a:effectLst/>
              <a:latin typeface="+mn-lt"/>
              <a:ea typeface="+mn-ea"/>
              <a:cs typeface="+mn-cs"/>
            </a:rPr>
            <a:t>The Company has business relations with the associated company Jadranska vrata d.d., Brajdica 16, 51000 Rijeka in which Luka Rijeka d.d. has 49% ownership.			</a:t>
          </a:r>
        </a:p>
        <a:p>
          <a:r>
            <a:rPr lang="hr-HR" sz="1100">
              <a:solidFill>
                <a:schemeClr val="tx1"/>
              </a:solidFill>
              <a:effectLst/>
              <a:latin typeface="+mn-lt"/>
              <a:ea typeface="+mn-ea"/>
              <a:cs typeface="+mn-cs"/>
            </a:rPr>
            <a:t>Investments in subsidiaries and associates using the equity method are explained in Note 18 to the audited financial statements.								</a:t>
          </a:r>
        </a:p>
        <a:p>
          <a:r>
            <a:rPr lang="hr-HR" sz="1100">
              <a:solidFill>
                <a:schemeClr val="tx1"/>
              </a:solidFill>
              <a:effectLst/>
              <a:latin typeface="+mn-lt"/>
              <a:ea typeface="+mn-ea"/>
              <a:cs typeface="+mn-cs"/>
            </a:rPr>
            <a:t>There were no transactions of subscription of shares or stakes during the business year within the authorized capital.								</a:t>
          </a:r>
        </a:p>
        <a:p>
          <a:r>
            <a:rPr lang="hr-HR" sz="1100">
              <a:solidFill>
                <a:schemeClr val="tx1"/>
              </a:solidFill>
              <a:effectLst/>
              <a:latin typeface="+mn-lt"/>
              <a:ea typeface="+mn-ea"/>
              <a:cs typeface="+mn-cs"/>
            </a:rPr>
            <a:t>The Company has no certificates of participation, convertible debentures, guarantees, options or similar securities or rights.								</a:t>
          </a:r>
        </a:p>
        <a:p>
          <a:r>
            <a:rPr lang="hr-HR" sz="1100">
              <a:solidFill>
                <a:schemeClr val="tx1"/>
              </a:solidFill>
              <a:effectLst/>
              <a:latin typeface="+mn-lt"/>
              <a:ea typeface="+mn-ea"/>
              <a:cs typeface="+mn-cs"/>
            </a:rPr>
            <a:t>The company has no stake in companies with unlimited liability.				</a:t>
          </a:r>
        </a:p>
        <a:p>
          <a:r>
            <a:rPr lang="hr-HR" sz="1100">
              <a:solidFill>
                <a:schemeClr val="tx1"/>
              </a:solidFill>
              <a:effectLst/>
              <a:latin typeface="+mn-lt"/>
              <a:ea typeface="+mn-ea"/>
              <a:cs typeface="+mn-cs"/>
            </a:rPr>
            <a:t>The consolidated financial statements of the Issuer are the largest group of companies and the Issuer is not a controlled member of any group.							</a:t>
          </a:r>
        </a:p>
        <a:p>
          <a:r>
            <a:rPr lang="hr-HR" sz="1100">
              <a:solidFill>
                <a:schemeClr val="tx1"/>
              </a:solidFill>
              <a:effectLst/>
              <a:latin typeface="+mn-lt"/>
              <a:ea typeface="+mn-ea"/>
              <a:cs typeface="+mn-cs"/>
            </a:rPr>
            <a:t>Significant events that occurred after the balance sheet date and are not reflected in the profit and loss account or balance sheet are disclosed in Note 32 to the audited annual financial statements.								</a:t>
          </a:r>
        </a:p>
        <a:p>
          <a:endParaRPr lang="hr-HR"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zoomScaleNormal="100" zoomScaleSheetLayoutView="100" workbookViewId="0">
      <selection activeCell="E7" sqref="E7"/>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0</v>
      </c>
      <c r="B1" s="124"/>
      <c r="C1" s="124"/>
      <c r="D1" s="51"/>
      <c r="E1" s="51"/>
      <c r="F1" s="51"/>
      <c r="G1" s="51"/>
      <c r="H1" s="51"/>
      <c r="I1" s="51"/>
      <c r="J1" s="52"/>
    </row>
    <row r="2" spans="1:20" ht="14.45" customHeight="1" x14ac:dyDescent="0.25">
      <c r="A2" s="125" t="s">
        <v>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2</v>
      </c>
      <c r="B4" s="129"/>
      <c r="C4" s="129"/>
      <c r="D4" s="129"/>
      <c r="E4" s="130" t="s">
        <v>446</v>
      </c>
      <c r="F4" s="131"/>
      <c r="G4" s="56" t="s">
        <v>3</v>
      </c>
      <c r="H4" s="130" t="s">
        <v>447</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4</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5</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6</v>
      </c>
      <c r="B10" s="143"/>
      <c r="C10" s="143"/>
      <c r="D10" s="143"/>
      <c r="E10" s="143"/>
      <c r="F10" s="143"/>
      <c r="G10" s="143"/>
      <c r="H10" s="143"/>
      <c r="I10" s="143"/>
      <c r="J10" s="66"/>
    </row>
    <row r="11" spans="1:20" ht="24.6" customHeight="1" x14ac:dyDescent="0.25">
      <c r="A11" s="144" t="s">
        <v>7</v>
      </c>
      <c r="B11" s="145"/>
      <c r="C11" s="137" t="s">
        <v>448</v>
      </c>
      <c r="D11" s="138"/>
      <c r="E11" s="67"/>
      <c r="F11" s="146" t="s">
        <v>8</v>
      </c>
      <c r="G11" s="136"/>
      <c r="H11" s="147" t="s">
        <v>449</v>
      </c>
      <c r="I11" s="148"/>
      <c r="J11" s="68"/>
    </row>
    <row r="12" spans="1:20" ht="14.45" customHeight="1" x14ac:dyDescent="0.25">
      <c r="A12" s="69"/>
      <c r="B12" s="70"/>
      <c r="C12" s="70"/>
      <c r="D12" s="70"/>
      <c r="E12" s="140"/>
      <c r="F12" s="140"/>
      <c r="G12" s="140"/>
      <c r="H12" s="140"/>
      <c r="I12" s="71"/>
      <c r="J12" s="68"/>
    </row>
    <row r="13" spans="1:20" ht="21" customHeight="1" x14ac:dyDescent="0.25">
      <c r="A13" s="135" t="s">
        <v>9</v>
      </c>
      <c r="B13" s="136"/>
      <c r="C13" s="137" t="s">
        <v>450</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10</v>
      </c>
      <c r="B15" s="136"/>
      <c r="C15" s="137" t="s">
        <v>451</v>
      </c>
      <c r="D15" s="138"/>
      <c r="E15" s="155"/>
      <c r="F15" s="156"/>
      <c r="G15" s="73" t="s">
        <v>11</v>
      </c>
      <c r="H15" s="147" t="s">
        <v>453</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12</v>
      </c>
      <c r="C17" s="137" t="s">
        <v>452</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13</v>
      </c>
      <c r="B19" s="151"/>
      <c r="C19" s="152" t="s">
        <v>454</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14</v>
      </c>
      <c r="B21" s="151"/>
      <c r="C21" s="147">
        <v>51000</v>
      </c>
      <c r="D21" s="148"/>
      <c r="E21" s="141"/>
      <c r="F21" s="141"/>
      <c r="G21" s="152" t="s">
        <v>455</v>
      </c>
      <c r="H21" s="153"/>
      <c r="I21" s="153"/>
      <c r="J21" s="154"/>
    </row>
    <row r="22" spans="1:10" x14ac:dyDescent="0.25">
      <c r="A22" s="69"/>
      <c r="B22" s="70"/>
      <c r="C22" s="70"/>
      <c r="D22" s="70"/>
      <c r="E22" s="141"/>
      <c r="F22" s="141"/>
      <c r="G22" s="141"/>
      <c r="H22" s="141"/>
      <c r="I22" s="70"/>
      <c r="J22" s="72"/>
    </row>
    <row r="23" spans="1:10" x14ac:dyDescent="0.25">
      <c r="A23" s="144" t="s">
        <v>15</v>
      </c>
      <c r="B23" s="151"/>
      <c r="C23" s="152" t="s">
        <v>456</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16</v>
      </c>
      <c r="B25" s="151"/>
      <c r="C25" s="159" t="s">
        <v>457</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17</v>
      </c>
      <c r="B27" s="151"/>
      <c r="C27" s="159" t="s">
        <v>458</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18</v>
      </c>
      <c r="B29" s="151"/>
      <c r="C29" s="18">
        <v>546</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19</v>
      </c>
      <c r="B31" s="151"/>
      <c r="C31" s="19" t="s">
        <v>22</v>
      </c>
      <c r="D31" s="162" t="s">
        <v>20</v>
      </c>
      <c r="E31" s="163"/>
      <c r="F31" s="163"/>
      <c r="G31" s="163"/>
      <c r="H31" s="70"/>
      <c r="I31" s="81" t="s">
        <v>21</v>
      </c>
      <c r="J31" s="82" t="s">
        <v>22</v>
      </c>
    </row>
    <row r="32" spans="1:10" x14ac:dyDescent="0.25">
      <c r="A32" s="144"/>
      <c r="B32" s="151"/>
      <c r="C32" s="83"/>
      <c r="D32" s="56"/>
      <c r="E32" s="156"/>
      <c r="F32" s="156"/>
      <c r="G32" s="156"/>
      <c r="H32" s="156"/>
      <c r="I32" s="79"/>
      <c r="J32" s="80"/>
    </row>
    <row r="33" spans="1:10" x14ac:dyDescent="0.25">
      <c r="A33" s="144" t="s">
        <v>23</v>
      </c>
      <c r="B33" s="151"/>
      <c r="C33" s="18" t="s">
        <v>25</v>
      </c>
      <c r="D33" s="162" t="s">
        <v>24</v>
      </c>
      <c r="E33" s="163"/>
      <c r="F33" s="163"/>
      <c r="G33" s="163"/>
      <c r="H33" s="76"/>
      <c r="I33" s="81" t="s">
        <v>25</v>
      </c>
      <c r="J33" s="82" t="s">
        <v>26</v>
      </c>
    </row>
    <row r="34" spans="1:10" x14ac:dyDescent="0.25">
      <c r="A34" s="69"/>
      <c r="B34" s="70"/>
      <c r="C34" s="70"/>
      <c r="D34" s="70"/>
      <c r="E34" s="141"/>
      <c r="F34" s="141"/>
      <c r="G34" s="141"/>
      <c r="H34" s="141"/>
      <c r="I34" s="70"/>
      <c r="J34" s="72"/>
    </row>
    <row r="35" spans="1:10" x14ac:dyDescent="0.25">
      <c r="A35" s="162" t="s">
        <v>27</v>
      </c>
      <c r="B35" s="163"/>
      <c r="C35" s="163"/>
      <c r="D35" s="163"/>
      <c r="E35" s="163" t="s">
        <v>28</v>
      </c>
      <c r="F35" s="163"/>
      <c r="G35" s="163"/>
      <c r="H35" s="163"/>
      <c r="I35" s="163"/>
      <c r="J35" s="84" t="s">
        <v>29</v>
      </c>
    </row>
    <row r="36" spans="1:10" x14ac:dyDescent="0.25">
      <c r="A36" s="69"/>
      <c r="B36" s="70"/>
      <c r="C36" s="70"/>
      <c r="D36" s="70"/>
      <c r="E36" s="141"/>
      <c r="F36" s="141"/>
      <c r="G36" s="141"/>
      <c r="H36" s="141"/>
      <c r="I36" s="70"/>
      <c r="J36" s="80"/>
    </row>
    <row r="37" spans="1:10" x14ac:dyDescent="0.25">
      <c r="A37" s="164" t="s">
        <v>459</v>
      </c>
      <c r="B37" s="165"/>
      <c r="C37" s="165"/>
      <c r="D37" s="165"/>
      <c r="E37" s="164" t="s">
        <v>460</v>
      </c>
      <c r="F37" s="165"/>
      <c r="G37" s="165"/>
      <c r="H37" s="165"/>
      <c r="I37" s="166"/>
      <c r="J37" s="48">
        <v>1230000</v>
      </c>
    </row>
    <row r="38" spans="1:10" x14ac:dyDescent="0.25">
      <c r="A38" s="39"/>
      <c r="B38" s="47"/>
      <c r="C38" s="50"/>
      <c r="D38" s="167"/>
      <c r="E38" s="167"/>
      <c r="F38" s="167"/>
      <c r="G38" s="167"/>
      <c r="H38" s="167"/>
      <c r="I38" s="167"/>
      <c r="J38" s="40"/>
    </row>
    <row r="39" spans="1:10" x14ac:dyDescent="0.25">
      <c r="A39" s="164" t="s">
        <v>461</v>
      </c>
      <c r="B39" s="165"/>
      <c r="C39" s="165"/>
      <c r="D39" s="166"/>
      <c r="E39" s="164" t="s">
        <v>462</v>
      </c>
      <c r="F39" s="165"/>
      <c r="G39" s="165"/>
      <c r="H39" s="165"/>
      <c r="I39" s="166"/>
      <c r="J39" s="18">
        <v>1230077</v>
      </c>
    </row>
    <row r="40" spans="1:10" x14ac:dyDescent="0.25">
      <c r="A40" s="39"/>
      <c r="B40" s="47"/>
      <c r="C40" s="50"/>
      <c r="D40" s="49"/>
      <c r="E40" s="167"/>
      <c r="F40" s="167"/>
      <c r="G40" s="167"/>
      <c r="H40" s="167"/>
      <c r="I40" s="46"/>
      <c r="J40" s="40"/>
    </row>
    <row r="41" spans="1:10" x14ac:dyDescent="0.25">
      <c r="A41" s="164" t="s">
        <v>463</v>
      </c>
      <c r="B41" s="165"/>
      <c r="C41" s="165"/>
      <c r="D41" s="166"/>
      <c r="E41" s="164" t="s">
        <v>460</v>
      </c>
      <c r="F41" s="165"/>
      <c r="G41" s="165"/>
      <c r="H41" s="165"/>
      <c r="I41" s="166"/>
      <c r="J41" s="18">
        <v>5362164</v>
      </c>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30</v>
      </c>
    </row>
    <row r="49" spans="1:10" x14ac:dyDescent="0.25">
      <c r="A49" s="85"/>
      <c r="B49" s="77"/>
      <c r="C49" s="77"/>
      <c r="D49" s="70"/>
      <c r="E49" s="141"/>
      <c r="F49" s="141"/>
      <c r="G49" s="168"/>
      <c r="H49" s="168"/>
      <c r="I49" s="70"/>
      <c r="J49" s="86" t="s">
        <v>31</v>
      </c>
    </row>
    <row r="50" spans="1:10" ht="14.45" customHeight="1" x14ac:dyDescent="0.25">
      <c r="A50" s="135" t="s">
        <v>32</v>
      </c>
      <c r="B50" s="146"/>
      <c r="C50" s="147" t="s">
        <v>31</v>
      </c>
      <c r="D50" s="148"/>
      <c r="E50" s="174" t="s">
        <v>33</v>
      </c>
      <c r="F50" s="175"/>
      <c r="G50" s="152"/>
      <c r="H50" s="153"/>
      <c r="I50" s="153"/>
      <c r="J50" s="154"/>
    </row>
    <row r="51" spans="1:10" x14ac:dyDescent="0.25">
      <c r="A51" s="85"/>
      <c r="B51" s="77"/>
      <c r="C51" s="168"/>
      <c r="D51" s="168"/>
      <c r="E51" s="141"/>
      <c r="F51" s="141"/>
      <c r="G51" s="176" t="s">
        <v>34</v>
      </c>
      <c r="H51" s="176"/>
      <c r="I51" s="176"/>
      <c r="J51" s="63"/>
    </row>
    <row r="52" spans="1:10" ht="13.9" customHeight="1" x14ac:dyDescent="0.25">
      <c r="A52" s="135" t="s">
        <v>35</v>
      </c>
      <c r="B52" s="146"/>
      <c r="C52" s="152" t="s">
        <v>464</v>
      </c>
      <c r="D52" s="153"/>
      <c r="E52" s="153"/>
      <c r="F52" s="153"/>
      <c r="G52" s="153"/>
      <c r="H52" s="153"/>
      <c r="I52" s="153"/>
      <c r="J52" s="154"/>
    </row>
    <row r="53" spans="1:10" x14ac:dyDescent="0.25">
      <c r="A53" s="69"/>
      <c r="B53" s="70"/>
      <c r="C53" s="158" t="s">
        <v>36</v>
      </c>
      <c r="D53" s="158"/>
      <c r="E53" s="158"/>
      <c r="F53" s="158"/>
      <c r="G53" s="158"/>
      <c r="H53" s="158"/>
      <c r="I53" s="158"/>
      <c r="J53" s="72"/>
    </row>
    <row r="54" spans="1:10" x14ac:dyDescent="0.25">
      <c r="A54" s="135" t="s">
        <v>37</v>
      </c>
      <c r="B54" s="146"/>
      <c r="C54" s="170" t="s">
        <v>465</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16</v>
      </c>
      <c r="B56" s="146"/>
      <c r="C56" s="177" t="s">
        <v>466</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38</v>
      </c>
      <c r="B58" s="146"/>
      <c r="C58" s="177"/>
      <c r="D58" s="178"/>
      <c r="E58" s="178"/>
      <c r="F58" s="178"/>
      <c r="G58" s="178"/>
      <c r="H58" s="178"/>
      <c r="I58" s="178"/>
      <c r="J58" s="179"/>
    </row>
    <row r="59" spans="1:10" ht="14.45" customHeight="1" x14ac:dyDescent="0.25">
      <c r="A59" s="69"/>
      <c r="B59" s="70"/>
      <c r="C59" s="180" t="s">
        <v>39</v>
      </c>
      <c r="D59" s="180"/>
      <c r="E59" s="180"/>
      <c r="F59" s="180"/>
      <c r="G59" s="70"/>
      <c r="H59" s="70"/>
      <c r="I59" s="70"/>
      <c r="J59" s="72"/>
    </row>
    <row r="60" spans="1:10" x14ac:dyDescent="0.25">
      <c r="A60" s="135" t="s">
        <v>40</v>
      </c>
      <c r="B60" s="146"/>
      <c r="C60" s="177"/>
      <c r="D60" s="178"/>
      <c r="E60" s="178"/>
      <c r="F60" s="178"/>
      <c r="G60" s="178"/>
      <c r="H60" s="178"/>
      <c r="I60" s="178"/>
      <c r="J60" s="179"/>
    </row>
    <row r="61" spans="1:10" ht="14.45" customHeight="1" x14ac:dyDescent="0.25">
      <c r="A61" s="87"/>
      <c r="B61" s="88"/>
      <c r="C61" s="181" t="s">
        <v>41</v>
      </c>
      <c r="D61" s="181"/>
      <c r="E61" s="181"/>
      <c r="F61" s="181"/>
      <c r="G61" s="181"/>
      <c r="H61" s="88"/>
      <c r="I61" s="88"/>
      <c r="J61" s="89"/>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5"/>
  <sheetViews>
    <sheetView view="pageBreakPreview" topLeftCell="A46" zoomScaleNormal="100" zoomScaleSheetLayoutView="100" workbookViewId="0">
      <selection activeCell="I119" sqref="I119:I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42</v>
      </c>
      <c r="B1" s="186"/>
      <c r="C1" s="186"/>
      <c r="D1" s="186"/>
      <c r="E1" s="186"/>
      <c r="F1" s="186"/>
      <c r="G1" s="186"/>
      <c r="H1" s="186"/>
      <c r="I1" s="186"/>
    </row>
    <row r="2" spans="1:9" x14ac:dyDescent="0.2">
      <c r="A2" s="187" t="s">
        <v>467</v>
      </c>
      <c r="B2" s="188"/>
      <c r="C2" s="188"/>
      <c r="D2" s="188"/>
      <c r="E2" s="188"/>
      <c r="F2" s="188"/>
      <c r="G2" s="188"/>
      <c r="H2" s="188"/>
      <c r="I2" s="188"/>
    </row>
    <row r="3" spans="1:9" x14ac:dyDescent="0.2">
      <c r="A3" s="189" t="s">
        <v>43</v>
      </c>
      <c r="B3" s="189"/>
      <c r="C3" s="189"/>
      <c r="D3" s="189"/>
      <c r="E3" s="189"/>
      <c r="F3" s="189"/>
      <c r="G3" s="189"/>
      <c r="H3" s="189"/>
      <c r="I3" s="189"/>
    </row>
    <row r="4" spans="1:9" x14ac:dyDescent="0.2">
      <c r="A4" s="190" t="s">
        <v>468</v>
      </c>
      <c r="B4" s="191"/>
      <c r="C4" s="191"/>
      <c r="D4" s="191"/>
      <c r="E4" s="191"/>
      <c r="F4" s="191"/>
      <c r="G4" s="191"/>
      <c r="H4" s="191"/>
      <c r="I4" s="192"/>
    </row>
    <row r="5" spans="1:9" ht="45" x14ac:dyDescent="0.2">
      <c r="A5" s="195" t="s">
        <v>44</v>
      </c>
      <c r="B5" s="196"/>
      <c r="C5" s="196"/>
      <c r="D5" s="196"/>
      <c r="E5" s="196"/>
      <c r="F5" s="196"/>
      <c r="G5" s="45" t="s">
        <v>45</v>
      </c>
      <c r="H5" s="6" t="s">
        <v>46</v>
      </c>
      <c r="I5" s="6" t="s">
        <v>47</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48</v>
      </c>
      <c r="B8" s="198"/>
      <c r="C8" s="198"/>
      <c r="D8" s="198"/>
      <c r="E8" s="198"/>
      <c r="F8" s="198"/>
      <c r="G8" s="7">
        <v>1</v>
      </c>
      <c r="H8" s="90">
        <v>0</v>
      </c>
      <c r="I8" s="90">
        <v>0</v>
      </c>
    </row>
    <row r="9" spans="1:9" ht="12.75" customHeight="1" x14ac:dyDescent="0.2">
      <c r="A9" s="184" t="s">
        <v>49</v>
      </c>
      <c r="B9" s="184"/>
      <c r="C9" s="184"/>
      <c r="D9" s="184"/>
      <c r="E9" s="184"/>
      <c r="F9" s="184"/>
      <c r="G9" s="8">
        <v>2</v>
      </c>
      <c r="H9" s="91">
        <f>H10+H17+H27+H38+H43</f>
        <v>145832131</v>
      </c>
      <c r="I9" s="91">
        <f>I10+I17+I27+I38+I43</f>
        <v>143924407</v>
      </c>
    </row>
    <row r="10" spans="1:9" ht="12.75" customHeight="1" x14ac:dyDescent="0.2">
      <c r="A10" s="183" t="s">
        <v>50</v>
      </c>
      <c r="B10" s="183"/>
      <c r="C10" s="183"/>
      <c r="D10" s="183"/>
      <c r="E10" s="183"/>
      <c r="F10" s="183"/>
      <c r="G10" s="8">
        <v>3</v>
      </c>
      <c r="H10" s="91">
        <f>H11+H12+H13+H14+H15+H16</f>
        <v>16466552</v>
      </c>
      <c r="I10" s="91">
        <f>I11+I12+I13+I14+I15+I16</f>
        <v>15902154</v>
      </c>
    </row>
    <row r="11" spans="1:9" ht="12.75" customHeight="1" x14ac:dyDescent="0.2">
      <c r="A11" s="182" t="s">
        <v>51</v>
      </c>
      <c r="B11" s="182"/>
      <c r="C11" s="182"/>
      <c r="D11" s="182"/>
      <c r="E11" s="182"/>
      <c r="F11" s="182"/>
      <c r="G11" s="7">
        <v>4</v>
      </c>
      <c r="H11" s="90">
        <v>0</v>
      </c>
      <c r="I11" s="90">
        <v>0</v>
      </c>
    </row>
    <row r="12" spans="1:9" ht="22.9" customHeight="1" x14ac:dyDescent="0.2">
      <c r="A12" s="182" t="s">
        <v>52</v>
      </c>
      <c r="B12" s="182"/>
      <c r="C12" s="182"/>
      <c r="D12" s="182"/>
      <c r="E12" s="182"/>
      <c r="F12" s="182"/>
      <c r="G12" s="7">
        <v>5</v>
      </c>
      <c r="H12" s="90">
        <v>16399028</v>
      </c>
      <c r="I12" s="90">
        <v>15833133</v>
      </c>
    </row>
    <row r="13" spans="1:9" ht="12.75" customHeight="1" x14ac:dyDescent="0.2">
      <c r="A13" s="182" t="s">
        <v>53</v>
      </c>
      <c r="B13" s="182"/>
      <c r="C13" s="182"/>
      <c r="D13" s="182"/>
      <c r="E13" s="182"/>
      <c r="F13" s="182"/>
      <c r="G13" s="7">
        <v>6</v>
      </c>
      <c r="H13" s="90">
        <v>0</v>
      </c>
      <c r="I13" s="90">
        <v>0</v>
      </c>
    </row>
    <row r="14" spans="1:9" ht="12.75" customHeight="1" x14ac:dyDescent="0.2">
      <c r="A14" s="182" t="s">
        <v>54</v>
      </c>
      <c r="B14" s="182"/>
      <c r="C14" s="182"/>
      <c r="D14" s="182"/>
      <c r="E14" s="182"/>
      <c r="F14" s="182"/>
      <c r="G14" s="7">
        <v>7</v>
      </c>
      <c r="H14" s="90">
        <v>0</v>
      </c>
      <c r="I14" s="90">
        <v>0</v>
      </c>
    </row>
    <row r="15" spans="1:9" ht="12.75" customHeight="1" x14ac:dyDescent="0.2">
      <c r="A15" s="182" t="s">
        <v>55</v>
      </c>
      <c r="B15" s="182"/>
      <c r="C15" s="182"/>
      <c r="D15" s="182"/>
      <c r="E15" s="182"/>
      <c r="F15" s="182"/>
      <c r="G15" s="7">
        <v>8</v>
      </c>
      <c r="H15" s="90">
        <v>67524</v>
      </c>
      <c r="I15" s="90">
        <v>69021</v>
      </c>
    </row>
    <row r="16" spans="1:9" ht="12.75" customHeight="1" x14ac:dyDescent="0.2">
      <c r="A16" s="182" t="s">
        <v>56</v>
      </c>
      <c r="B16" s="182"/>
      <c r="C16" s="182"/>
      <c r="D16" s="182"/>
      <c r="E16" s="182"/>
      <c r="F16" s="182"/>
      <c r="G16" s="7">
        <v>9</v>
      </c>
      <c r="H16" s="90">
        <v>0</v>
      </c>
      <c r="I16" s="90">
        <v>0</v>
      </c>
    </row>
    <row r="17" spans="1:9" ht="12.75" customHeight="1" x14ac:dyDescent="0.2">
      <c r="A17" s="183" t="s">
        <v>57</v>
      </c>
      <c r="B17" s="183"/>
      <c r="C17" s="183"/>
      <c r="D17" s="183"/>
      <c r="E17" s="183"/>
      <c r="F17" s="183"/>
      <c r="G17" s="8">
        <v>10</v>
      </c>
      <c r="H17" s="91">
        <f>H18+H19+H20+H21+H22+H23+H24+H25+H26</f>
        <v>90872344</v>
      </c>
      <c r="I17" s="91">
        <f>I18+I19+I20+I21+I22+I23+I24+I25+I26</f>
        <v>91483062</v>
      </c>
    </row>
    <row r="18" spans="1:9" ht="12.75" customHeight="1" x14ac:dyDescent="0.2">
      <c r="A18" s="182" t="s">
        <v>58</v>
      </c>
      <c r="B18" s="182"/>
      <c r="C18" s="182"/>
      <c r="D18" s="182"/>
      <c r="E18" s="182"/>
      <c r="F18" s="182"/>
      <c r="G18" s="7">
        <v>11</v>
      </c>
      <c r="H18" s="90">
        <v>35914416</v>
      </c>
      <c r="I18" s="90">
        <v>35914416</v>
      </c>
    </row>
    <row r="19" spans="1:9" ht="12.75" customHeight="1" x14ac:dyDescent="0.2">
      <c r="A19" s="182" t="s">
        <v>59</v>
      </c>
      <c r="B19" s="182"/>
      <c r="C19" s="182"/>
      <c r="D19" s="182"/>
      <c r="E19" s="182"/>
      <c r="F19" s="182"/>
      <c r="G19" s="7">
        <v>12</v>
      </c>
      <c r="H19" s="90">
        <v>40815961</v>
      </c>
      <c r="I19" s="90">
        <v>40142863</v>
      </c>
    </row>
    <row r="20" spans="1:9" ht="12.75" customHeight="1" x14ac:dyDescent="0.2">
      <c r="A20" s="182" t="s">
        <v>60</v>
      </c>
      <c r="B20" s="182"/>
      <c r="C20" s="182"/>
      <c r="D20" s="182"/>
      <c r="E20" s="182"/>
      <c r="F20" s="182"/>
      <c r="G20" s="7">
        <v>13</v>
      </c>
      <c r="H20" s="90">
        <v>609988</v>
      </c>
      <c r="I20" s="90">
        <v>575727</v>
      </c>
    </row>
    <row r="21" spans="1:9" ht="12.75" customHeight="1" x14ac:dyDescent="0.2">
      <c r="A21" s="182" t="s">
        <v>61</v>
      </c>
      <c r="B21" s="182"/>
      <c r="C21" s="182"/>
      <c r="D21" s="182"/>
      <c r="E21" s="182"/>
      <c r="F21" s="182"/>
      <c r="G21" s="7">
        <v>14</v>
      </c>
      <c r="H21" s="90">
        <v>8536239</v>
      </c>
      <c r="I21" s="90">
        <v>8539817</v>
      </c>
    </row>
    <row r="22" spans="1:9" ht="12.75" customHeight="1" x14ac:dyDescent="0.2">
      <c r="A22" s="182" t="s">
        <v>62</v>
      </c>
      <c r="B22" s="182"/>
      <c r="C22" s="182"/>
      <c r="D22" s="182"/>
      <c r="E22" s="182"/>
      <c r="F22" s="182"/>
      <c r="G22" s="7">
        <v>15</v>
      </c>
      <c r="H22" s="90">
        <v>0</v>
      </c>
      <c r="I22" s="90">
        <v>0</v>
      </c>
    </row>
    <row r="23" spans="1:9" ht="12.75" customHeight="1" x14ac:dyDescent="0.2">
      <c r="A23" s="182" t="s">
        <v>63</v>
      </c>
      <c r="B23" s="182"/>
      <c r="C23" s="182"/>
      <c r="D23" s="182"/>
      <c r="E23" s="182"/>
      <c r="F23" s="182"/>
      <c r="G23" s="7">
        <v>16</v>
      </c>
      <c r="H23" s="90">
        <v>111042</v>
      </c>
      <c r="I23" s="90">
        <v>161446</v>
      </c>
    </row>
    <row r="24" spans="1:9" ht="12.75" customHeight="1" x14ac:dyDescent="0.2">
      <c r="A24" s="182" t="s">
        <v>64</v>
      </c>
      <c r="B24" s="182"/>
      <c r="C24" s="182"/>
      <c r="D24" s="182"/>
      <c r="E24" s="182"/>
      <c r="F24" s="182"/>
      <c r="G24" s="7">
        <v>17</v>
      </c>
      <c r="H24" s="90">
        <v>3058855</v>
      </c>
      <c r="I24" s="90">
        <v>4348125</v>
      </c>
    </row>
    <row r="25" spans="1:9" ht="12.75" customHeight="1" x14ac:dyDescent="0.2">
      <c r="A25" s="182" t="s">
        <v>65</v>
      </c>
      <c r="B25" s="182"/>
      <c r="C25" s="182"/>
      <c r="D25" s="182"/>
      <c r="E25" s="182"/>
      <c r="F25" s="182"/>
      <c r="G25" s="7">
        <v>18</v>
      </c>
      <c r="H25" s="90">
        <v>43233</v>
      </c>
      <c r="I25" s="90">
        <v>43233</v>
      </c>
    </row>
    <row r="26" spans="1:9" ht="12.75" customHeight="1" x14ac:dyDescent="0.2">
      <c r="A26" s="182" t="s">
        <v>66</v>
      </c>
      <c r="B26" s="182"/>
      <c r="C26" s="182"/>
      <c r="D26" s="182"/>
      <c r="E26" s="182"/>
      <c r="F26" s="182"/>
      <c r="G26" s="7">
        <v>19</v>
      </c>
      <c r="H26" s="90">
        <v>1782610</v>
      </c>
      <c r="I26" s="90">
        <v>1757435</v>
      </c>
    </row>
    <row r="27" spans="1:9" ht="12.75" customHeight="1" x14ac:dyDescent="0.2">
      <c r="A27" s="183" t="s">
        <v>67</v>
      </c>
      <c r="B27" s="183"/>
      <c r="C27" s="183"/>
      <c r="D27" s="183"/>
      <c r="E27" s="183"/>
      <c r="F27" s="183"/>
      <c r="G27" s="8">
        <v>20</v>
      </c>
      <c r="H27" s="91">
        <f>SUM(H28:H37)</f>
        <v>37600797</v>
      </c>
      <c r="I27" s="91">
        <f>SUM(I28:I37)</f>
        <v>35646753</v>
      </c>
    </row>
    <row r="28" spans="1:9" ht="12.75" customHeight="1" x14ac:dyDescent="0.2">
      <c r="A28" s="182" t="s">
        <v>68</v>
      </c>
      <c r="B28" s="182"/>
      <c r="C28" s="182"/>
      <c r="D28" s="182"/>
      <c r="E28" s="182"/>
      <c r="F28" s="182"/>
      <c r="G28" s="7">
        <v>21</v>
      </c>
      <c r="H28" s="90">
        <v>0</v>
      </c>
      <c r="I28" s="90">
        <v>0</v>
      </c>
    </row>
    <row r="29" spans="1:9" ht="12.75" customHeight="1" x14ac:dyDescent="0.2">
      <c r="A29" s="182" t="s">
        <v>69</v>
      </c>
      <c r="B29" s="182"/>
      <c r="C29" s="182"/>
      <c r="D29" s="182"/>
      <c r="E29" s="182"/>
      <c r="F29" s="182"/>
      <c r="G29" s="7">
        <v>22</v>
      </c>
      <c r="H29" s="90">
        <v>0</v>
      </c>
      <c r="I29" s="90">
        <v>0</v>
      </c>
    </row>
    <row r="30" spans="1:9" ht="12.75" customHeight="1" x14ac:dyDescent="0.2">
      <c r="A30" s="182" t="s">
        <v>70</v>
      </c>
      <c r="B30" s="182"/>
      <c r="C30" s="182"/>
      <c r="D30" s="182"/>
      <c r="E30" s="182"/>
      <c r="F30" s="182"/>
      <c r="G30" s="7">
        <v>23</v>
      </c>
      <c r="H30" s="90">
        <v>0</v>
      </c>
      <c r="I30" s="90">
        <v>0</v>
      </c>
    </row>
    <row r="31" spans="1:9" ht="24" customHeight="1" x14ac:dyDescent="0.2">
      <c r="A31" s="182" t="s">
        <v>71</v>
      </c>
      <c r="B31" s="182"/>
      <c r="C31" s="182"/>
      <c r="D31" s="182"/>
      <c r="E31" s="182"/>
      <c r="F31" s="182"/>
      <c r="G31" s="7">
        <v>24</v>
      </c>
      <c r="H31" s="90">
        <v>37550797</v>
      </c>
      <c r="I31" s="90">
        <v>35596753</v>
      </c>
    </row>
    <row r="32" spans="1:9" ht="23.45" customHeight="1" x14ac:dyDescent="0.2">
      <c r="A32" s="182" t="s">
        <v>72</v>
      </c>
      <c r="B32" s="182"/>
      <c r="C32" s="182"/>
      <c r="D32" s="182"/>
      <c r="E32" s="182"/>
      <c r="F32" s="182"/>
      <c r="G32" s="7">
        <v>25</v>
      </c>
      <c r="H32" s="90">
        <v>0</v>
      </c>
      <c r="I32" s="90">
        <v>0</v>
      </c>
    </row>
    <row r="33" spans="1:9" ht="21.6" customHeight="1" x14ac:dyDescent="0.2">
      <c r="A33" s="182" t="s">
        <v>73</v>
      </c>
      <c r="B33" s="182"/>
      <c r="C33" s="182"/>
      <c r="D33" s="182"/>
      <c r="E33" s="182"/>
      <c r="F33" s="182"/>
      <c r="G33" s="7">
        <v>26</v>
      </c>
      <c r="H33" s="90">
        <v>0</v>
      </c>
      <c r="I33" s="90">
        <v>0</v>
      </c>
    </row>
    <row r="34" spans="1:9" ht="12.75" customHeight="1" x14ac:dyDescent="0.2">
      <c r="A34" s="182" t="s">
        <v>74</v>
      </c>
      <c r="B34" s="182"/>
      <c r="C34" s="182"/>
      <c r="D34" s="182"/>
      <c r="E34" s="182"/>
      <c r="F34" s="182"/>
      <c r="G34" s="7">
        <v>27</v>
      </c>
      <c r="H34" s="90">
        <v>0</v>
      </c>
      <c r="I34" s="90">
        <v>0</v>
      </c>
    </row>
    <row r="35" spans="1:9" ht="12.75" customHeight="1" x14ac:dyDescent="0.2">
      <c r="A35" s="182" t="s">
        <v>75</v>
      </c>
      <c r="B35" s="182"/>
      <c r="C35" s="182"/>
      <c r="D35" s="182"/>
      <c r="E35" s="182"/>
      <c r="F35" s="182"/>
      <c r="G35" s="7">
        <v>28</v>
      </c>
      <c r="H35" s="90">
        <v>50000</v>
      </c>
      <c r="I35" s="90">
        <v>50000</v>
      </c>
    </row>
    <row r="36" spans="1:9" ht="12.75" customHeight="1" x14ac:dyDescent="0.2">
      <c r="A36" s="182" t="s">
        <v>76</v>
      </c>
      <c r="B36" s="182"/>
      <c r="C36" s="182"/>
      <c r="D36" s="182"/>
      <c r="E36" s="182"/>
      <c r="F36" s="182"/>
      <c r="G36" s="7">
        <v>29</v>
      </c>
      <c r="H36" s="90">
        <v>0</v>
      </c>
      <c r="I36" s="90">
        <v>0</v>
      </c>
    </row>
    <row r="37" spans="1:9" ht="12.75" customHeight="1" x14ac:dyDescent="0.2">
      <c r="A37" s="182" t="s">
        <v>77</v>
      </c>
      <c r="B37" s="182"/>
      <c r="C37" s="182"/>
      <c r="D37" s="182"/>
      <c r="E37" s="182"/>
      <c r="F37" s="182"/>
      <c r="G37" s="7">
        <v>30</v>
      </c>
      <c r="H37" s="90">
        <v>0</v>
      </c>
      <c r="I37" s="90">
        <v>0</v>
      </c>
    </row>
    <row r="38" spans="1:9" ht="12.75" customHeight="1" x14ac:dyDescent="0.2">
      <c r="A38" s="183" t="s">
        <v>78</v>
      </c>
      <c r="B38" s="183"/>
      <c r="C38" s="183"/>
      <c r="D38" s="183"/>
      <c r="E38" s="183"/>
      <c r="F38" s="183"/>
      <c r="G38" s="8">
        <v>31</v>
      </c>
      <c r="H38" s="91">
        <f>H39+H40+H41+H42</f>
        <v>0</v>
      </c>
      <c r="I38" s="91">
        <f>I39+I40+I41+I42</f>
        <v>0</v>
      </c>
    </row>
    <row r="39" spans="1:9" ht="12.75" customHeight="1" x14ac:dyDescent="0.2">
      <c r="A39" s="182" t="s">
        <v>79</v>
      </c>
      <c r="B39" s="182"/>
      <c r="C39" s="182"/>
      <c r="D39" s="182"/>
      <c r="E39" s="182"/>
      <c r="F39" s="182"/>
      <c r="G39" s="7">
        <v>32</v>
      </c>
      <c r="H39" s="90">
        <v>0</v>
      </c>
      <c r="I39" s="90">
        <v>0</v>
      </c>
    </row>
    <row r="40" spans="1:9" ht="12.75" customHeight="1" x14ac:dyDescent="0.2">
      <c r="A40" s="182" t="s">
        <v>80</v>
      </c>
      <c r="B40" s="182"/>
      <c r="C40" s="182"/>
      <c r="D40" s="182"/>
      <c r="E40" s="182"/>
      <c r="F40" s="182"/>
      <c r="G40" s="7">
        <v>33</v>
      </c>
      <c r="H40" s="90">
        <v>0</v>
      </c>
      <c r="I40" s="90">
        <v>0</v>
      </c>
    </row>
    <row r="41" spans="1:9" ht="12.75" customHeight="1" x14ac:dyDescent="0.2">
      <c r="A41" s="182" t="s">
        <v>81</v>
      </c>
      <c r="B41" s="182"/>
      <c r="C41" s="182"/>
      <c r="D41" s="182"/>
      <c r="E41" s="182"/>
      <c r="F41" s="182"/>
      <c r="G41" s="7">
        <v>34</v>
      </c>
      <c r="H41" s="90">
        <v>0</v>
      </c>
      <c r="I41" s="90">
        <v>0</v>
      </c>
    </row>
    <row r="42" spans="1:9" ht="12.75" customHeight="1" x14ac:dyDescent="0.2">
      <c r="A42" s="182" t="s">
        <v>82</v>
      </c>
      <c r="B42" s="182"/>
      <c r="C42" s="182"/>
      <c r="D42" s="182"/>
      <c r="E42" s="182"/>
      <c r="F42" s="182"/>
      <c r="G42" s="7">
        <v>35</v>
      </c>
      <c r="H42" s="90">
        <v>0</v>
      </c>
      <c r="I42" s="90">
        <v>0</v>
      </c>
    </row>
    <row r="43" spans="1:9" ht="12.75" customHeight="1" x14ac:dyDescent="0.2">
      <c r="A43" s="182" t="s">
        <v>83</v>
      </c>
      <c r="B43" s="182"/>
      <c r="C43" s="182"/>
      <c r="D43" s="182"/>
      <c r="E43" s="182"/>
      <c r="F43" s="182"/>
      <c r="G43" s="7">
        <v>36</v>
      </c>
      <c r="H43" s="90">
        <v>892438</v>
      </c>
      <c r="I43" s="90">
        <v>892438</v>
      </c>
    </row>
    <row r="44" spans="1:9" ht="12.75" customHeight="1" x14ac:dyDescent="0.2">
      <c r="A44" s="184" t="s">
        <v>84</v>
      </c>
      <c r="B44" s="184"/>
      <c r="C44" s="184"/>
      <c r="D44" s="184"/>
      <c r="E44" s="184"/>
      <c r="F44" s="184"/>
      <c r="G44" s="8">
        <v>37</v>
      </c>
      <c r="H44" s="91">
        <f>H45+H53+H60+H70</f>
        <v>15687913</v>
      </c>
      <c r="I44" s="91">
        <f>I45+I53+I60+I70</f>
        <v>18741125</v>
      </c>
    </row>
    <row r="45" spans="1:9" ht="12.75" customHeight="1" x14ac:dyDescent="0.2">
      <c r="A45" s="183" t="s">
        <v>85</v>
      </c>
      <c r="B45" s="183"/>
      <c r="C45" s="183"/>
      <c r="D45" s="183"/>
      <c r="E45" s="183"/>
      <c r="F45" s="183"/>
      <c r="G45" s="8">
        <v>38</v>
      </c>
      <c r="H45" s="91">
        <f>SUM(H46:H52)</f>
        <v>530510</v>
      </c>
      <c r="I45" s="91">
        <f>SUM(I46:I52)</f>
        <v>580169</v>
      </c>
    </row>
    <row r="46" spans="1:9" ht="12.75" customHeight="1" x14ac:dyDescent="0.2">
      <c r="A46" s="182" t="s">
        <v>86</v>
      </c>
      <c r="B46" s="182"/>
      <c r="C46" s="182"/>
      <c r="D46" s="182"/>
      <c r="E46" s="182"/>
      <c r="F46" s="182"/>
      <c r="G46" s="7">
        <v>39</v>
      </c>
      <c r="H46" s="90">
        <v>270837</v>
      </c>
      <c r="I46" s="90">
        <v>277732</v>
      </c>
    </row>
    <row r="47" spans="1:9" ht="12.75" customHeight="1" x14ac:dyDescent="0.2">
      <c r="A47" s="182" t="s">
        <v>87</v>
      </c>
      <c r="B47" s="182"/>
      <c r="C47" s="182"/>
      <c r="D47" s="182"/>
      <c r="E47" s="182"/>
      <c r="F47" s="182"/>
      <c r="G47" s="7">
        <v>40</v>
      </c>
      <c r="H47" s="90">
        <v>259673</v>
      </c>
      <c r="I47" s="90">
        <v>302437</v>
      </c>
    </row>
    <row r="48" spans="1:9" ht="12.75" customHeight="1" x14ac:dyDescent="0.2">
      <c r="A48" s="182" t="s">
        <v>88</v>
      </c>
      <c r="B48" s="182"/>
      <c r="C48" s="182"/>
      <c r="D48" s="182"/>
      <c r="E48" s="182"/>
      <c r="F48" s="182"/>
      <c r="G48" s="7">
        <v>41</v>
      </c>
      <c r="H48" s="90">
        <v>0</v>
      </c>
      <c r="I48" s="90">
        <v>0</v>
      </c>
    </row>
    <row r="49" spans="1:9" ht="12.75" customHeight="1" x14ac:dyDescent="0.2">
      <c r="A49" s="182" t="s">
        <v>89</v>
      </c>
      <c r="B49" s="182"/>
      <c r="C49" s="182"/>
      <c r="D49" s="182"/>
      <c r="E49" s="182"/>
      <c r="F49" s="182"/>
      <c r="G49" s="7">
        <v>42</v>
      </c>
      <c r="H49" s="90">
        <v>0</v>
      </c>
      <c r="I49" s="90">
        <v>0</v>
      </c>
    </row>
    <row r="50" spans="1:9" ht="12.75" customHeight="1" x14ac:dyDescent="0.2">
      <c r="A50" s="182" t="s">
        <v>90</v>
      </c>
      <c r="B50" s="182"/>
      <c r="C50" s="182"/>
      <c r="D50" s="182"/>
      <c r="E50" s="182"/>
      <c r="F50" s="182"/>
      <c r="G50" s="7">
        <v>43</v>
      </c>
      <c r="H50" s="90">
        <v>0</v>
      </c>
      <c r="I50" s="90">
        <v>0</v>
      </c>
    </row>
    <row r="51" spans="1:9" ht="12.75" customHeight="1" x14ac:dyDescent="0.2">
      <c r="A51" s="182" t="s">
        <v>91</v>
      </c>
      <c r="B51" s="182"/>
      <c r="C51" s="182"/>
      <c r="D51" s="182"/>
      <c r="E51" s="182"/>
      <c r="F51" s="182"/>
      <c r="G51" s="7">
        <v>44</v>
      </c>
      <c r="H51" s="90">
        <v>0</v>
      </c>
      <c r="I51" s="90">
        <v>0</v>
      </c>
    </row>
    <row r="52" spans="1:9" ht="12.75" customHeight="1" x14ac:dyDescent="0.2">
      <c r="A52" s="182" t="s">
        <v>92</v>
      </c>
      <c r="B52" s="182"/>
      <c r="C52" s="182"/>
      <c r="D52" s="182"/>
      <c r="E52" s="182"/>
      <c r="F52" s="182"/>
      <c r="G52" s="7">
        <v>45</v>
      </c>
      <c r="H52" s="90">
        <v>0</v>
      </c>
      <c r="I52" s="90">
        <v>0</v>
      </c>
    </row>
    <row r="53" spans="1:9" ht="12.75" customHeight="1" x14ac:dyDescent="0.2">
      <c r="A53" s="183" t="s">
        <v>93</v>
      </c>
      <c r="B53" s="183"/>
      <c r="C53" s="183"/>
      <c r="D53" s="183"/>
      <c r="E53" s="183"/>
      <c r="F53" s="183"/>
      <c r="G53" s="8">
        <v>46</v>
      </c>
      <c r="H53" s="91">
        <f>SUM(H54:H59)</f>
        <v>5048546</v>
      </c>
      <c r="I53" s="91">
        <f>SUM(I54:I59)</f>
        <v>5810118</v>
      </c>
    </row>
    <row r="54" spans="1:9" ht="12.75" customHeight="1" x14ac:dyDescent="0.2">
      <c r="A54" s="182" t="s">
        <v>94</v>
      </c>
      <c r="B54" s="182"/>
      <c r="C54" s="182"/>
      <c r="D54" s="182"/>
      <c r="E54" s="182"/>
      <c r="F54" s="182"/>
      <c r="G54" s="7">
        <v>47</v>
      </c>
      <c r="H54" s="90">
        <v>1697</v>
      </c>
      <c r="I54" s="90">
        <v>0</v>
      </c>
    </row>
    <row r="55" spans="1:9" ht="12.75" customHeight="1" x14ac:dyDescent="0.2">
      <c r="A55" s="182" t="s">
        <v>95</v>
      </c>
      <c r="B55" s="182"/>
      <c r="C55" s="182"/>
      <c r="D55" s="182"/>
      <c r="E55" s="182"/>
      <c r="F55" s="182"/>
      <c r="G55" s="7">
        <v>48</v>
      </c>
      <c r="H55" s="90">
        <v>0</v>
      </c>
      <c r="I55" s="90">
        <v>0</v>
      </c>
    </row>
    <row r="56" spans="1:9" ht="12.75" customHeight="1" x14ac:dyDescent="0.2">
      <c r="A56" s="182" t="s">
        <v>96</v>
      </c>
      <c r="B56" s="182"/>
      <c r="C56" s="182"/>
      <c r="D56" s="182"/>
      <c r="E56" s="182"/>
      <c r="F56" s="182"/>
      <c r="G56" s="7">
        <v>49</v>
      </c>
      <c r="H56" s="90">
        <v>4250674</v>
      </c>
      <c r="I56" s="90">
        <v>5408742</v>
      </c>
    </row>
    <row r="57" spans="1:9" ht="12.75" customHeight="1" x14ac:dyDescent="0.2">
      <c r="A57" s="182" t="s">
        <v>97</v>
      </c>
      <c r="B57" s="182"/>
      <c r="C57" s="182"/>
      <c r="D57" s="182"/>
      <c r="E57" s="182"/>
      <c r="F57" s="182"/>
      <c r="G57" s="7">
        <v>50</v>
      </c>
      <c r="H57" s="90">
        <v>2709</v>
      </c>
      <c r="I57" s="90">
        <v>4944</v>
      </c>
    </row>
    <row r="58" spans="1:9" ht="12.75" customHeight="1" x14ac:dyDescent="0.2">
      <c r="A58" s="182" t="s">
        <v>98</v>
      </c>
      <c r="B58" s="182"/>
      <c r="C58" s="182"/>
      <c r="D58" s="182"/>
      <c r="E58" s="182"/>
      <c r="F58" s="182"/>
      <c r="G58" s="7">
        <v>51</v>
      </c>
      <c r="H58" s="90">
        <v>159263</v>
      </c>
      <c r="I58" s="90">
        <v>178346</v>
      </c>
    </row>
    <row r="59" spans="1:9" ht="12.75" customHeight="1" x14ac:dyDescent="0.2">
      <c r="A59" s="182" t="s">
        <v>99</v>
      </c>
      <c r="B59" s="182"/>
      <c r="C59" s="182"/>
      <c r="D59" s="182"/>
      <c r="E59" s="182"/>
      <c r="F59" s="182"/>
      <c r="G59" s="7">
        <v>52</v>
      </c>
      <c r="H59" s="90">
        <v>634203</v>
      </c>
      <c r="I59" s="90">
        <v>218086</v>
      </c>
    </row>
    <row r="60" spans="1:9" ht="12.75" customHeight="1" x14ac:dyDescent="0.2">
      <c r="A60" s="183" t="s">
        <v>100</v>
      </c>
      <c r="B60" s="183"/>
      <c r="C60" s="183"/>
      <c r="D60" s="183"/>
      <c r="E60" s="183"/>
      <c r="F60" s="183"/>
      <c r="G60" s="8">
        <v>53</v>
      </c>
      <c r="H60" s="91">
        <f>SUM(H61:H69)</f>
        <v>3127000</v>
      </c>
      <c r="I60" s="91">
        <f>SUM(I61:I69)</f>
        <v>5527000</v>
      </c>
    </row>
    <row r="61" spans="1:9" ht="12.75" customHeight="1" x14ac:dyDescent="0.2">
      <c r="A61" s="182" t="s">
        <v>68</v>
      </c>
      <c r="B61" s="182"/>
      <c r="C61" s="182"/>
      <c r="D61" s="182"/>
      <c r="E61" s="182"/>
      <c r="F61" s="182"/>
      <c r="G61" s="7">
        <v>54</v>
      </c>
      <c r="H61" s="90">
        <v>0</v>
      </c>
      <c r="I61" s="90">
        <v>0</v>
      </c>
    </row>
    <row r="62" spans="1:9" ht="27.6" customHeight="1" x14ac:dyDescent="0.2">
      <c r="A62" s="182" t="s">
        <v>69</v>
      </c>
      <c r="B62" s="182"/>
      <c r="C62" s="182"/>
      <c r="D62" s="182"/>
      <c r="E62" s="182"/>
      <c r="F62" s="182"/>
      <c r="G62" s="7">
        <v>55</v>
      </c>
      <c r="H62" s="90">
        <v>0</v>
      </c>
      <c r="I62" s="90">
        <v>0</v>
      </c>
    </row>
    <row r="63" spans="1:9" ht="12.75" customHeight="1" x14ac:dyDescent="0.2">
      <c r="A63" s="182" t="s">
        <v>70</v>
      </c>
      <c r="B63" s="182"/>
      <c r="C63" s="182"/>
      <c r="D63" s="182"/>
      <c r="E63" s="182"/>
      <c r="F63" s="182"/>
      <c r="G63" s="7">
        <v>56</v>
      </c>
      <c r="H63" s="90">
        <v>0</v>
      </c>
      <c r="I63" s="90">
        <v>0</v>
      </c>
    </row>
    <row r="64" spans="1:9" ht="25.9" customHeight="1" x14ac:dyDescent="0.2">
      <c r="A64" s="182" t="s">
        <v>101</v>
      </c>
      <c r="B64" s="182"/>
      <c r="C64" s="182"/>
      <c r="D64" s="182"/>
      <c r="E64" s="182"/>
      <c r="F64" s="182"/>
      <c r="G64" s="7">
        <v>57</v>
      </c>
      <c r="H64" s="90">
        <v>0</v>
      </c>
      <c r="I64" s="90">
        <v>0</v>
      </c>
    </row>
    <row r="65" spans="1:9" ht="21.6" customHeight="1" x14ac:dyDescent="0.2">
      <c r="A65" s="182" t="s">
        <v>72</v>
      </c>
      <c r="B65" s="182"/>
      <c r="C65" s="182"/>
      <c r="D65" s="182"/>
      <c r="E65" s="182"/>
      <c r="F65" s="182"/>
      <c r="G65" s="7">
        <v>58</v>
      </c>
      <c r="H65" s="90">
        <v>0</v>
      </c>
      <c r="I65" s="90">
        <v>0</v>
      </c>
    </row>
    <row r="66" spans="1:9" ht="21.6" customHeight="1" x14ac:dyDescent="0.2">
      <c r="A66" s="182" t="s">
        <v>73</v>
      </c>
      <c r="B66" s="182"/>
      <c r="C66" s="182"/>
      <c r="D66" s="182"/>
      <c r="E66" s="182"/>
      <c r="F66" s="182"/>
      <c r="G66" s="7">
        <v>59</v>
      </c>
      <c r="H66" s="90">
        <v>0</v>
      </c>
      <c r="I66" s="90">
        <v>0</v>
      </c>
    </row>
    <row r="67" spans="1:9" ht="12.75" customHeight="1" x14ac:dyDescent="0.2">
      <c r="A67" s="182" t="s">
        <v>74</v>
      </c>
      <c r="B67" s="182"/>
      <c r="C67" s="182"/>
      <c r="D67" s="182"/>
      <c r="E67" s="182"/>
      <c r="F67" s="182"/>
      <c r="G67" s="7">
        <v>60</v>
      </c>
      <c r="H67" s="90">
        <v>0</v>
      </c>
      <c r="I67" s="90">
        <v>0</v>
      </c>
    </row>
    <row r="68" spans="1:9" ht="12.75" customHeight="1" x14ac:dyDescent="0.2">
      <c r="A68" s="182" t="s">
        <v>75</v>
      </c>
      <c r="B68" s="182"/>
      <c r="C68" s="182"/>
      <c r="D68" s="182"/>
      <c r="E68" s="182"/>
      <c r="F68" s="182"/>
      <c r="G68" s="7">
        <v>61</v>
      </c>
      <c r="H68" s="90">
        <v>3127000</v>
      </c>
      <c r="I68" s="90">
        <v>5527000</v>
      </c>
    </row>
    <row r="69" spans="1:9" ht="12.75" customHeight="1" x14ac:dyDescent="0.2">
      <c r="A69" s="182" t="s">
        <v>102</v>
      </c>
      <c r="B69" s="182"/>
      <c r="C69" s="182"/>
      <c r="D69" s="182"/>
      <c r="E69" s="182"/>
      <c r="F69" s="182"/>
      <c r="G69" s="7">
        <v>62</v>
      </c>
      <c r="H69" s="90">
        <v>0</v>
      </c>
      <c r="I69" s="90">
        <v>0</v>
      </c>
    </row>
    <row r="70" spans="1:9" ht="12.75" customHeight="1" x14ac:dyDescent="0.2">
      <c r="A70" s="182" t="s">
        <v>103</v>
      </c>
      <c r="B70" s="182"/>
      <c r="C70" s="182"/>
      <c r="D70" s="182"/>
      <c r="E70" s="182"/>
      <c r="F70" s="182"/>
      <c r="G70" s="7">
        <v>63</v>
      </c>
      <c r="H70" s="90">
        <v>6981857</v>
      </c>
      <c r="I70" s="90">
        <v>6823838</v>
      </c>
    </row>
    <row r="71" spans="1:9" ht="12.75" customHeight="1" x14ac:dyDescent="0.2">
      <c r="A71" s="198" t="s">
        <v>104</v>
      </c>
      <c r="B71" s="198"/>
      <c r="C71" s="198"/>
      <c r="D71" s="198"/>
      <c r="E71" s="198"/>
      <c r="F71" s="198"/>
      <c r="G71" s="7">
        <v>64</v>
      </c>
      <c r="H71" s="90">
        <v>93400</v>
      </c>
      <c r="I71" s="90">
        <v>306192</v>
      </c>
    </row>
    <row r="72" spans="1:9" ht="12.75" customHeight="1" x14ac:dyDescent="0.2">
      <c r="A72" s="184" t="s">
        <v>105</v>
      </c>
      <c r="B72" s="184"/>
      <c r="C72" s="184"/>
      <c r="D72" s="184"/>
      <c r="E72" s="184"/>
      <c r="F72" s="184"/>
      <c r="G72" s="8">
        <v>65</v>
      </c>
      <c r="H72" s="91">
        <f>H8+H9+H44+H71</f>
        <v>161613444</v>
      </c>
      <c r="I72" s="91">
        <f>I8+I9+I44+I71</f>
        <v>162971724</v>
      </c>
    </row>
    <row r="73" spans="1:9" ht="12.75" customHeight="1" x14ac:dyDescent="0.2">
      <c r="A73" s="198" t="s">
        <v>106</v>
      </c>
      <c r="B73" s="198"/>
      <c r="C73" s="198"/>
      <c r="D73" s="198"/>
      <c r="E73" s="198"/>
      <c r="F73" s="198"/>
      <c r="G73" s="7">
        <v>66</v>
      </c>
      <c r="H73" s="90">
        <v>106711</v>
      </c>
      <c r="I73" s="90">
        <v>106711</v>
      </c>
    </row>
    <row r="74" spans="1:9" x14ac:dyDescent="0.2">
      <c r="A74" s="200" t="s">
        <v>107</v>
      </c>
      <c r="B74" s="201"/>
      <c r="C74" s="201"/>
      <c r="D74" s="201"/>
      <c r="E74" s="201"/>
      <c r="F74" s="201"/>
      <c r="G74" s="201"/>
      <c r="H74" s="201"/>
      <c r="I74" s="201"/>
    </row>
    <row r="75" spans="1:9" ht="12.75" customHeight="1" x14ac:dyDescent="0.2">
      <c r="A75" s="184" t="s">
        <v>108</v>
      </c>
      <c r="B75" s="184"/>
      <c r="C75" s="184"/>
      <c r="D75" s="184"/>
      <c r="E75" s="184"/>
      <c r="F75" s="184"/>
      <c r="G75" s="8">
        <v>67</v>
      </c>
      <c r="H75" s="92">
        <f>H76+H77+H78+H84+H85+H92+H95+H98</f>
        <v>93826506</v>
      </c>
      <c r="I75" s="92">
        <f>I76+I77+I78+I84+I85+I92+I95+I98</f>
        <v>97878399</v>
      </c>
    </row>
    <row r="76" spans="1:9" ht="12.75" customHeight="1" x14ac:dyDescent="0.2">
      <c r="A76" s="182" t="s">
        <v>109</v>
      </c>
      <c r="B76" s="182"/>
      <c r="C76" s="182"/>
      <c r="D76" s="182"/>
      <c r="E76" s="182"/>
      <c r="F76" s="182"/>
      <c r="G76" s="7">
        <v>68</v>
      </c>
      <c r="H76" s="90">
        <v>67402375</v>
      </c>
      <c r="I76" s="90">
        <v>67402375</v>
      </c>
    </row>
    <row r="77" spans="1:9" ht="12.75" customHeight="1" x14ac:dyDescent="0.2">
      <c r="A77" s="182" t="s">
        <v>110</v>
      </c>
      <c r="B77" s="182"/>
      <c r="C77" s="182"/>
      <c r="D77" s="182"/>
      <c r="E77" s="182"/>
      <c r="F77" s="182"/>
      <c r="G77" s="7">
        <v>69</v>
      </c>
      <c r="H77" s="90">
        <v>9290548</v>
      </c>
      <c r="I77" s="90">
        <v>9290548</v>
      </c>
    </row>
    <row r="78" spans="1:9" ht="12.75" customHeight="1" x14ac:dyDescent="0.2">
      <c r="A78" s="183" t="s">
        <v>111</v>
      </c>
      <c r="B78" s="183"/>
      <c r="C78" s="183"/>
      <c r="D78" s="183"/>
      <c r="E78" s="183"/>
      <c r="F78" s="183"/>
      <c r="G78" s="8">
        <v>70</v>
      </c>
      <c r="H78" s="92">
        <f>SUM(H79:H83)</f>
        <v>0</v>
      </c>
      <c r="I78" s="92">
        <f>SUM(I79:I83)</f>
        <v>0</v>
      </c>
    </row>
    <row r="79" spans="1:9" ht="12.75" customHeight="1" x14ac:dyDescent="0.2">
      <c r="A79" s="182" t="s">
        <v>112</v>
      </c>
      <c r="B79" s="182"/>
      <c r="C79" s="182"/>
      <c r="D79" s="182"/>
      <c r="E79" s="182"/>
      <c r="F79" s="182"/>
      <c r="G79" s="7">
        <v>71</v>
      </c>
      <c r="H79" s="90">
        <v>0</v>
      </c>
      <c r="I79" s="90">
        <v>0</v>
      </c>
    </row>
    <row r="80" spans="1:9" ht="12.75" customHeight="1" x14ac:dyDescent="0.2">
      <c r="A80" s="182" t="s">
        <v>113</v>
      </c>
      <c r="B80" s="182"/>
      <c r="C80" s="182"/>
      <c r="D80" s="182"/>
      <c r="E80" s="182"/>
      <c r="F80" s="182"/>
      <c r="G80" s="7">
        <v>72</v>
      </c>
      <c r="H80" s="90">
        <v>0</v>
      </c>
      <c r="I80" s="90">
        <v>0</v>
      </c>
    </row>
    <row r="81" spans="1:9" ht="12.75" customHeight="1" x14ac:dyDescent="0.2">
      <c r="A81" s="182" t="s">
        <v>114</v>
      </c>
      <c r="B81" s="182"/>
      <c r="C81" s="182"/>
      <c r="D81" s="182"/>
      <c r="E81" s="182"/>
      <c r="F81" s="182"/>
      <c r="G81" s="7">
        <v>73</v>
      </c>
      <c r="H81" s="90">
        <v>0</v>
      </c>
      <c r="I81" s="90">
        <v>0</v>
      </c>
    </row>
    <row r="82" spans="1:9" ht="12.75" customHeight="1" x14ac:dyDescent="0.2">
      <c r="A82" s="182" t="s">
        <v>115</v>
      </c>
      <c r="B82" s="182"/>
      <c r="C82" s="182"/>
      <c r="D82" s="182"/>
      <c r="E82" s="182"/>
      <c r="F82" s="182"/>
      <c r="G82" s="7">
        <v>74</v>
      </c>
      <c r="H82" s="90">
        <v>0</v>
      </c>
      <c r="I82" s="90">
        <v>0</v>
      </c>
    </row>
    <row r="83" spans="1:9" ht="12.75" customHeight="1" x14ac:dyDescent="0.2">
      <c r="A83" s="182" t="s">
        <v>116</v>
      </c>
      <c r="B83" s="182"/>
      <c r="C83" s="182"/>
      <c r="D83" s="182"/>
      <c r="E83" s="182"/>
      <c r="F83" s="182"/>
      <c r="G83" s="7">
        <v>75</v>
      </c>
      <c r="H83" s="90">
        <v>0</v>
      </c>
      <c r="I83" s="90">
        <v>0</v>
      </c>
    </row>
    <row r="84" spans="1:9" ht="12.75" customHeight="1" x14ac:dyDescent="0.2">
      <c r="A84" s="199" t="s">
        <v>117</v>
      </c>
      <c r="B84" s="199"/>
      <c r="C84" s="199"/>
      <c r="D84" s="199"/>
      <c r="E84" s="199"/>
      <c r="F84" s="199"/>
      <c r="G84" s="20">
        <v>76</v>
      </c>
      <c r="H84" s="93">
        <v>10930957</v>
      </c>
      <c r="I84" s="93">
        <v>10930957</v>
      </c>
    </row>
    <row r="85" spans="1:9" ht="12.75" customHeight="1" x14ac:dyDescent="0.2">
      <c r="A85" s="183" t="s">
        <v>118</v>
      </c>
      <c r="B85" s="183"/>
      <c r="C85" s="183"/>
      <c r="D85" s="183"/>
      <c r="E85" s="183"/>
      <c r="F85" s="183"/>
      <c r="G85" s="8">
        <v>77</v>
      </c>
      <c r="H85" s="91">
        <f>H86+H87+H88+H89+H90+H91</f>
        <v>0</v>
      </c>
      <c r="I85" s="91">
        <f>I86+I87+I88+I89+I90+I91</f>
        <v>0</v>
      </c>
    </row>
    <row r="86" spans="1:9" ht="25.5" customHeight="1" x14ac:dyDescent="0.2">
      <c r="A86" s="182" t="s">
        <v>119</v>
      </c>
      <c r="B86" s="182"/>
      <c r="C86" s="182"/>
      <c r="D86" s="182"/>
      <c r="E86" s="182"/>
      <c r="F86" s="182"/>
      <c r="G86" s="7">
        <v>78</v>
      </c>
      <c r="H86" s="90">
        <v>0</v>
      </c>
      <c r="I86" s="90">
        <v>0</v>
      </c>
    </row>
    <row r="87" spans="1:9" ht="12.75" customHeight="1" x14ac:dyDescent="0.2">
      <c r="A87" s="182" t="s">
        <v>120</v>
      </c>
      <c r="B87" s="182"/>
      <c r="C87" s="182"/>
      <c r="D87" s="182"/>
      <c r="E87" s="182"/>
      <c r="F87" s="182"/>
      <c r="G87" s="7">
        <v>79</v>
      </c>
      <c r="H87" s="90">
        <v>0</v>
      </c>
      <c r="I87" s="90">
        <v>0</v>
      </c>
    </row>
    <row r="88" spans="1:9" ht="12.75" customHeight="1" x14ac:dyDescent="0.2">
      <c r="A88" s="182" t="s">
        <v>121</v>
      </c>
      <c r="B88" s="182"/>
      <c r="C88" s="182"/>
      <c r="D88" s="182"/>
      <c r="E88" s="182"/>
      <c r="F88" s="182"/>
      <c r="G88" s="7">
        <v>80</v>
      </c>
      <c r="H88" s="90">
        <v>0</v>
      </c>
      <c r="I88" s="90">
        <v>0</v>
      </c>
    </row>
    <row r="89" spans="1:9" ht="12.75" customHeight="1" x14ac:dyDescent="0.2">
      <c r="A89" s="182" t="s">
        <v>122</v>
      </c>
      <c r="B89" s="182"/>
      <c r="C89" s="182"/>
      <c r="D89" s="182"/>
      <c r="E89" s="182"/>
      <c r="F89" s="182"/>
      <c r="G89" s="7">
        <v>81</v>
      </c>
      <c r="H89" s="90">
        <v>0</v>
      </c>
      <c r="I89" s="90">
        <v>0</v>
      </c>
    </row>
    <row r="90" spans="1:9" ht="26.25" customHeight="1" x14ac:dyDescent="0.2">
      <c r="A90" s="182" t="s">
        <v>123</v>
      </c>
      <c r="B90" s="182"/>
      <c r="C90" s="182"/>
      <c r="D90" s="182"/>
      <c r="E90" s="182"/>
      <c r="F90" s="182"/>
      <c r="G90" s="7">
        <v>82</v>
      </c>
      <c r="H90" s="90">
        <v>0</v>
      </c>
      <c r="I90" s="90">
        <v>0</v>
      </c>
    </row>
    <row r="91" spans="1:9" x14ac:dyDescent="0.2">
      <c r="A91" s="182" t="s">
        <v>124</v>
      </c>
      <c r="B91" s="182"/>
      <c r="C91" s="182"/>
      <c r="D91" s="182"/>
      <c r="E91" s="182"/>
      <c r="F91" s="182"/>
      <c r="G91" s="7">
        <v>83</v>
      </c>
      <c r="H91" s="90">
        <v>0</v>
      </c>
      <c r="I91" s="90">
        <v>0</v>
      </c>
    </row>
    <row r="92" spans="1:9" ht="12.75" customHeight="1" x14ac:dyDescent="0.2">
      <c r="A92" s="183" t="s">
        <v>125</v>
      </c>
      <c r="B92" s="183"/>
      <c r="C92" s="183"/>
      <c r="D92" s="183"/>
      <c r="E92" s="183"/>
      <c r="F92" s="183"/>
      <c r="G92" s="8">
        <v>84</v>
      </c>
      <c r="H92" s="91">
        <f>H93-H94</f>
        <v>-3484698</v>
      </c>
      <c r="I92" s="91">
        <f>I93-I94</f>
        <v>6202626</v>
      </c>
    </row>
    <row r="93" spans="1:9" ht="12.75" customHeight="1" x14ac:dyDescent="0.2">
      <c r="A93" s="182" t="s">
        <v>126</v>
      </c>
      <c r="B93" s="182"/>
      <c r="C93" s="182"/>
      <c r="D93" s="182"/>
      <c r="E93" s="182"/>
      <c r="F93" s="182"/>
      <c r="G93" s="7">
        <v>85</v>
      </c>
      <c r="H93" s="90">
        <v>0</v>
      </c>
      <c r="I93" s="90">
        <v>6202626</v>
      </c>
    </row>
    <row r="94" spans="1:9" ht="12.75" customHeight="1" x14ac:dyDescent="0.2">
      <c r="A94" s="182" t="s">
        <v>127</v>
      </c>
      <c r="B94" s="182"/>
      <c r="C94" s="182"/>
      <c r="D94" s="182"/>
      <c r="E94" s="182"/>
      <c r="F94" s="182"/>
      <c r="G94" s="7">
        <v>86</v>
      </c>
      <c r="H94" s="90">
        <v>3484698</v>
      </c>
      <c r="I94" s="90">
        <v>0</v>
      </c>
    </row>
    <row r="95" spans="1:9" ht="12.75" customHeight="1" x14ac:dyDescent="0.2">
      <c r="A95" s="183" t="s">
        <v>128</v>
      </c>
      <c r="B95" s="183"/>
      <c r="C95" s="183"/>
      <c r="D95" s="183"/>
      <c r="E95" s="183"/>
      <c r="F95" s="183"/>
      <c r="G95" s="8">
        <v>87</v>
      </c>
      <c r="H95" s="91">
        <f>H96-H97</f>
        <v>9687324</v>
      </c>
      <c r="I95" s="91">
        <f>I96-I97</f>
        <v>4051893</v>
      </c>
    </row>
    <row r="96" spans="1:9" ht="12.75" customHeight="1" x14ac:dyDescent="0.2">
      <c r="A96" s="182" t="s">
        <v>129</v>
      </c>
      <c r="B96" s="182"/>
      <c r="C96" s="182"/>
      <c r="D96" s="182"/>
      <c r="E96" s="182"/>
      <c r="F96" s="182"/>
      <c r="G96" s="7">
        <v>88</v>
      </c>
      <c r="H96" s="90">
        <v>9687324</v>
      </c>
      <c r="I96" s="90">
        <v>4051893</v>
      </c>
    </row>
    <row r="97" spans="1:9" ht="12.75" customHeight="1" x14ac:dyDescent="0.2">
      <c r="A97" s="182" t="s">
        <v>130</v>
      </c>
      <c r="B97" s="182"/>
      <c r="C97" s="182"/>
      <c r="D97" s="182"/>
      <c r="E97" s="182"/>
      <c r="F97" s="182"/>
      <c r="G97" s="7">
        <v>89</v>
      </c>
      <c r="H97" s="90">
        <v>0</v>
      </c>
      <c r="I97" s="90">
        <v>0</v>
      </c>
    </row>
    <row r="98" spans="1:9" ht="12.75" customHeight="1" x14ac:dyDescent="0.2">
      <c r="A98" s="182" t="s">
        <v>131</v>
      </c>
      <c r="B98" s="182"/>
      <c r="C98" s="182"/>
      <c r="D98" s="182"/>
      <c r="E98" s="182"/>
      <c r="F98" s="182"/>
      <c r="G98" s="7">
        <v>90</v>
      </c>
      <c r="H98" s="90">
        <v>0</v>
      </c>
      <c r="I98" s="90">
        <v>0</v>
      </c>
    </row>
    <row r="99" spans="1:9" ht="12.75" customHeight="1" x14ac:dyDescent="0.2">
      <c r="A99" s="184" t="s">
        <v>132</v>
      </c>
      <c r="B99" s="184"/>
      <c r="C99" s="184"/>
      <c r="D99" s="184"/>
      <c r="E99" s="184"/>
      <c r="F99" s="184"/>
      <c r="G99" s="8">
        <v>91</v>
      </c>
      <c r="H99" s="91">
        <f>SUM(H100:H105)</f>
        <v>925144</v>
      </c>
      <c r="I99" s="91">
        <f>SUM(I100:I105)</f>
        <v>615491</v>
      </c>
    </row>
    <row r="100" spans="1:9" ht="12.75" customHeight="1" x14ac:dyDescent="0.2">
      <c r="A100" s="182" t="s">
        <v>133</v>
      </c>
      <c r="B100" s="182"/>
      <c r="C100" s="182"/>
      <c r="D100" s="182"/>
      <c r="E100" s="182"/>
      <c r="F100" s="182"/>
      <c r="G100" s="7">
        <v>92</v>
      </c>
      <c r="H100" s="90">
        <v>286373</v>
      </c>
      <c r="I100" s="90">
        <v>286373</v>
      </c>
    </row>
    <row r="101" spans="1:9" ht="12.75" customHeight="1" x14ac:dyDescent="0.2">
      <c r="A101" s="182" t="s">
        <v>134</v>
      </c>
      <c r="B101" s="182"/>
      <c r="C101" s="182"/>
      <c r="D101" s="182"/>
      <c r="E101" s="182"/>
      <c r="F101" s="182"/>
      <c r="G101" s="7">
        <v>93</v>
      </c>
      <c r="H101" s="90">
        <v>0</v>
      </c>
      <c r="I101" s="90">
        <v>0</v>
      </c>
    </row>
    <row r="102" spans="1:9" ht="12.75" customHeight="1" x14ac:dyDescent="0.2">
      <c r="A102" s="182" t="s">
        <v>135</v>
      </c>
      <c r="B102" s="182"/>
      <c r="C102" s="182"/>
      <c r="D102" s="182"/>
      <c r="E102" s="182"/>
      <c r="F102" s="182"/>
      <c r="G102" s="7">
        <v>94</v>
      </c>
      <c r="H102" s="90">
        <v>0</v>
      </c>
      <c r="I102" s="90">
        <v>0</v>
      </c>
    </row>
    <row r="103" spans="1:9" ht="12.75" customHeight="1" x14ac:dyDescent="0.2">
      <c r="A103" s="182" t="s">
        <v>136</v>
      </c>
      <c r="B103" s="182"/>
      <c r="C103" s="182"/>
      <c r="D103" s="182"/>
      <c r="E103" s="182"/>
      <c r="F103" s="182"/>
      <c r="G103" s="7">
        <v>95</v>
      </c>
      <c r="H103" s="90">
        <v>0</v>
      </c>
      <c r="I103" s="90">
        <v>0</v>
      </c>
    </row>
    <row r="104" spans="1:9" ht="12.75" customHeight="1" x14ac:dyDescent="0.2">
      <c r="A104" s="182" t="s">
        <v>137</v>
      </c>
      <c r="B104" s="182"/>
      <c r="C104" s="182"/>
      <c r="D104" s="182"/>
      <c r="E104" s="182"/>
      <c r="F104" s="182"/>
      <c r="G104" s="7">
        <v>96</v>
      </c>
      <c r="H104" s="90">
        <v>0</v>
      </c>
      <c r="I104" s="90">
        <v>0</v>
      </c>
    </row>
    <row r="105" spans="1:9" ht="12.75" customHeight="1" x14ac:dyDescent="0.2">
      <c r="A105" s="182" t="s">
        <v>138</v>
      </c>
      <c r="B105" s="182"/>
      <c r="C105" s="182"/>
      <c r="D105" s="182"/>
      <c r="E105" s="182"/>
      <c r="F105" s="182"/>
      <c r="G105" s="7">
        <v>97</v>
      </c>
      <c r="H105" s="90">
        <v>638771</v>
      </c>
      <c r="I105" s="90">
        <v>329118</v>
      </c>
    </row>
    <row r="106" spans="1:9" ht="12.75" customHeight="1" x14ac:dyDescent="0.2">
      <c r="A106" s="184" t="s">
        <v>139</v>
      </c>
      <c r="B106" s="184"/>
      <c r="C106" s="184"/>
      <c r="D106" s="184"/>
      <c r="E106" s="184"/>
      <c r="F106" s="184"/>
      <c r="G106" s="8">
        <v>98</v>
      </c>
      <c r="H106" s="91">
        <f>SUM(H107:H117)</f>
        <v>28328311</v>
      </c>
      <c r="I106" s="91">
        <f>SUM(I107:I117)</f>
        <v>27134816</v>
      </c>
    </row>
    <row r="107" spans="1:9" ht="12.75" customHeight="1" x14ac:dyDescent="0.2">
      <c r="A107" s="182" t="s">
        <v>140</v>
      </c>
      <c r="B107" s="182"/>
      <c r="C107" s="182"/>
      <c r="D107" s="182"/>
      <c r="E107" s="182"/>
      <c r="F107" s="182"/>
      <c r="G107" s="7">
        <v>99</v>
      </c>
      <c r="H107" s="90">
        <v>0</v>
      </c>
      <c r="I107" s="90">
        <v>0</v>
      </c>
    </row>
    <row r="108" spans="1:9" ht="24.6" customHeight="1" x14ac:dyDescent="0.2">
      <c r="A108" s="182" t="s">
        <v>141</v>
      </c>
      <c r="B108" s="182"/>
      <c r="C108" s="182"/>
      <c r="D108" s="182"/>
      <c r="E108" s="182"/>
      <c r="F108" s="182"/>
      <c r="G108" s="7">
        <v>100</v>
      </c>
      <c r="H108" s="90">
        <v>0</v>
      </c>
      <c r="I108" s="90">
        <v>0</v>
      </c>
    </row>
    <row r="109" spans="1:9" ht="12.75" customHeight="1" x14ac:dyDescent="0.2">
      <c r="A109" s="182" t="s">
        <v>142</v>
      </c>
      <c r="B109" s="182"/>
      <c r="C109" s="182"/>
      <c r="D109" s="182"/>
      <c r="E109" s="182"/>
      <c r="F109" s="182"/>
      <c r="G109" s="7">
        <v>101</v>
      </c>
      <c r="H109" s="90">
        <v>0</v>
      </c>
      <c r="I109" s="90">
        <v>0</v>
      </c>
    </row>
    <row r="110" spans="1:9" ht="21.6" customHeight="1" x14ac:dyDescent="0.2">
      <c r="A110" s="182" t="s">
        <v>143</v>
      </c>
      <c r="B110" s="182"/>
      <c r="C110" s="182"/>
      <c r="D110" s="182"/>
      <c r="E110" s="182"/>
      <c r="F110" s="182"/>
      <c r="G110" s="7">
        <v>102</v>
      </c>
      <c r="H110" s="90">
        <v>0</v>
      </c>
      <c r="I110" s="90">
        <v>0</v>
      </c>
    </row>
    <row r="111" spans="1:9" ht="12.75" customHeight="1" x14ac:dyDescent="0.2">
      <c r="A111" s="182" t="s">
        <v>144</v>
      </c>
      <c r="B111" s="182"/>
      <c r="C111" s="182"/>
      <c r="D111" s="182"/>
      <c r="E111" s="182"/>
      <c r="F111" s="182"/>
      <c r="G111" s="7">
        <v>103</v>
      </c>
      <c r="H111" s="90">
        <v>0</v>
      </c>
      <c r="I111" s="90">
        <v>0</v>
      </c>
    </row>
    <row r="112" spans="1:9" ht="12.75" customHeight="1" x14ac:dyDescent="0.2">
      <c r="A112" s="182" t="s">
        <v>145</v>
      </c>
      <c r="B112" s="182"/>
      <c r="C112" s="182"/>
      <c r="D112" s="182"/>
      <c r="E112" s="182"/>
      <c r="F112" s="182"/>
      <c r="G112" s="7">
        <v>104</v>
      </c>
      <c r="H112" s="90">
        <v>13401665</v>
      </c>
      <c r="I112" s="90">
        <v>12250630</v>
      </c>
    </row>
    <row r="113" spans="1:9" ht="12.75" customHeight="1" x14ac:dyDescent="0.2">
      <c r="A113" s="182" t="s">
        <v>146</v>
      </c>
      <c r="B113" s="182"/>
      <c r="C113" s="182"/>
      <c r="D113" s="182"/>
      <c r="E113" s="182"/>
      <c r="F113" s="182"/>
      <c r="G113" s="7">
        <v>105</v>
      </c>
      <c r="H113" s="90">
        <v>0</v>
      </c>
      <c r="I113" s="90">
        <v>0</v>
      </c>
    </row>
    <row r="114" spans="1:9" ht="12.75" customHeight="1" x14ac:dyDescent="0.2">
      <c r="A114" s="182" t="s">
        <v>147</v>
      </c>
      <c r="B114" s="182"/>
      <c r="C114" s="182"/>
      <c r="D114" s="182"/>
      <c r="E114" s="182"/>
      <c r="F114" s="182"/>
      <c r="G114" s="7">
        <v>106</v>
      </c>
      <c r="H114" s="90">
        <v>55</v>
      </c>
      <c r="I114" s="90">
        <v>25</v>
      </c>
    </row>
    <row r="115" spans="1:9" ht="12.75" customHeight="1" x14ac:dyDescent="0.2">
      <c r="A115" s="182" t="s">
        <v>148</v>
      </c>
      <c r="B115" s="182"/>
      <c r="C115" s="182"/>
      <c r="D115" s="182"/>
      <c r="E115" s="182"/>
      <c r="F115" s="182"/>
      <c r="G115" s="7">
        <v>107</v>
      </c>
      <c r="H115" s="90">
        <v>0</v>
      </c>
      <c r="I115" s="90">
        <v>0</v>
      </c>
    </row>
    <row r="116" spans="1:9" ht="12.75" customHeight="1" x14ac:dyDescent="0.2">
      <c r="A116" s="182" t="s">
        <v>149</v>
      </c>
      <c r="B116" s="182"/>
      <c r="C116" s="182"/>
      <c r="D116" s="182"/>
      <c r="E116" s="182"/>
      <c r="F116" s="182"/>
      <c r="G116" s="7">
        <v>108</v>
      </c>
      <c r="H116" s="90">
        <v>11854854</v>
      </c>
      <c r="I116" s="90">
        <v>11812424</v>
      </c>
    </row>
    <row r="117" spans="1:9" ht="12.75" customHeight="1" x14ac:dyDescent="0.2">
      <c r="A117" s="182" t="s">
        <v>150</v>
      </c>
      <c r="B117" s="182"/>
      <c r="C117" s="182"/>
      <c r="D117" s="182"/>
      <c r="E117" s="182"/>
      <c r="F117" s="182"/>
      <c r="G117" s="7">
        <v>109</v>
      </c>
      <c r="H117" s="90">
        <v>3071737</v>
      </c>
      <c r="I117" s="90">
        <v>3071737</v>
      </c>
    </row>
    <row r="118" spans="1:9" ht="12.75" customHeight="1" x14ac:dyDescent="0.2">
      <c r="A118" s="184" t="s">
        <v>151</v>
      </c>
      <c r="B118" s="184"/>
      <c r="C118" s="184"/>
      <c r="D118" s="184"/>
      <c r="E118" s="184"/>
      <c r="F118" s="184"/>
      <c r="G118" s="8">
        <v>110</v>
      </c>
      <c r="H118" s="91">
        <f>SUM(H119:H132)</f>
        <v>8301159</v>
      </c>
      <c r="I118" s="91">
        <f>SUM(I119:I132)</f>
        <v>7975325</v>
      </c>
    </row>
    <row r="119" spans="1:9" ht="12.75" customHeight="1" x14ac:dyDescent="0.2">
      <c r="A119" s="182" t="s">
        <v>140</v>
      </c>
      <c r="B119" s="182"/>
      <c r="C119" s="182"/>
      <c r="D119" s="182"/>
      <c r="E119" s="182"/>
      <c r="F119" s="182"/>
      <c r="G119" s="7">
        <v>111</v>
      </c>
      <c r="H119" s="90">
        <v>68</v>
      </c>
      <c r="I119" s="90">
        <v>0</v>
      </c>
    </row>
    <row r="120" spans="1:9" ht="22.15" customHeight="1" x14ac:dyDescent="0.2">
      <c r="A120" s="182" t="s">
        <v>141</v>
      </c>
      <c r="B120" s="182"/>
      <c r="C120" s="182"/>
      <c r="D120" s="182"/>
      <c r="E120" s="182"/>
      <c r="F120" s="182"/>
      <c r="G120" s="7">
        <v>112</v>
      </c>
      <c r="H120" s="90">
        <v>0</v>
      </c>
      <c r="I120" s="90">
        <v>0</v>
      </c>
    </row>
    <row r="121" spans="1:9" ht="12.75" customHeight="1" x14ac:dyDescent="0.2">
      <c r="A121" s="182" t="s">
        <v>142</v>
      </c>
      <c r="B121" s="182"/>
      <c r="C121" s="182"/>
      <c r="D121" s="182"/>
      <c r="E121" s="182"/>
      <c r="F121" s="182"/>
      <c r="G121" s="7">
        <v>113</v>
      </c>
      <c r="H121" s="90">
        <v>0</v>
      </c>
      <c r="I121" s="90">
        <v>0</v>
      </c>
    </row>
    <row r="122" spans="1:9" ht="23.45" customHeight="1" x14ac:dyDescent="0.2">
      <c r="A122" s="182" t="s">
        <v>143</v>
      </c>
      <c r="B122" s="182"/>
      <c r="C122" s="182"/>
      <c r="D122" s="182"/>
      <c r="E122" s="182"/>
      <c r="F122" s="182"/>
      <c r="G122" s="7">
        <v>114</v>
      </c>
      <c r="H122" s="90">
        <v>0</v>
      </c>
      <c r="I122" s="90">
        <v>0</v>
      </c>
    </row>
    <row r="123" spans="1:9" ht="12.75" customHeight="1" x14ac:dyDescent="0.2">
      <c r="A123" s="182" t="s">
        <v>144</v>
      </c>
      <c r="B123" s="182"/>
      <c r="C123" s="182"/>
      <c r="D123" s="182"/>
      <c r="E123" s="182"/>
      <c r="F123" s="182"/>
      <c r="G123" s="7">
        <v>115</v>
      </c>
      <c r="H123" s="90">
        <v>50000</v>
      </c>
      <c r="I123" s="90">
        <v>0</v>
      </c>
    </row>
    <row r="124" spans="1:9" ht="12.75" customHeight="1" x14ac:dyDescent="0.2">
      <c r="A124" s="182" t="s">
        <v>145</v>
      </c>
      <c r="B124" s="182"/>
      <c r="C124" s="182"/>
      <c r="D124" s="182"/>
      <c r="E124" s="182"/>
      <c r="F124" s="182"/>
      <c r="G124" s="7">
        <v>116</v>
      </c>
      <c r="H124" s="90">
        <v>2437222</v>
      </c>
      <c r="I124" s="90">
        <v>2398457</v>
      </c>
    </row>
    <row r="125" spans="1:9" ht="12.75" customHeight="1" x14ac:dyDescent="0.2">
      <c r="A125" s="182" t="s">
        <v>146</v>
      </c>
      <c r="B125" s="182"/>
      <c r="C125" s="182"/>
      <c r="D125" s="182"/>
      <c r="E125" s="182"/>
      <c r="F125" s="182"/>
      <c r="G125" s="7">
        <v>117</v>
      </c>
      <c r="H125" s="90">
        <v>1312</v>
      </c>
      <c r="I125" s="90">
        <v>10712</v>
      </c>
    </row>
    <row r="126" spans="1:9" ht="12.75" customHeight="1" x14ac:dyDescent="0.2">
      <c r="A126" s="182" t="s">
        <v>147</v>
      </c>
      <c r="B126" s="182"/>
      <c r="C126" s="182"/>
      <c r="D126" s="182"/>
      <c r="E126" s="182"/>
      <c r="F126" s="182"/>
      <c r="G126" s="7">
        <v>118</v>
      </c>
      <c r="H126" s="90">
        <v>2172212</v>
      </c>
      <c r="I126" s="90">
        <v>2318624</v>
      </c>
    </row>
    <row r="127" spans="1:9" x14ac:dyDescent="0.2">
      <c r="A127" s="182" t="s">
        <v>148</v>
      </c>
      <c r="B127" s="182"/>
      <c r="C127" s="182"/>
      <c r="D127" s="182"/>
      <c r="E127" s="182"/>
      <c r="F127" s="182"/>
      <c r="G127" s="7">
        <v>119</v>
      </c>
      <c r="H127" s="90">
        <v>0</v>
      </c>
      <c r="I127" s="90">
        <v>0</v>
      </c>
    </row>
    <row r="128" spans="1:9" x14ac:dyDescent="0.2">
      <c r="A128" s="182" t="s">
        <v>152</v>
      </c>
      <c r="B128" s="182"/>
      <c r="C128" s="182"/>
      <c r="D128" s="182"/>
      <c r="E128" s="182"/>
      <c r="F128" s="182"/>
      <c r="G128" s="7">
        <v>120</v>
      </c>
      <c r="H128" s="90">
        <v>883673</v>
      </c>
      <c r="I128" s="90">
        <v>837059</v>
      </c>
    </row>
    <row r="129" spans="1:9" x14ac:dyDescent="0.2">
      <c r="A129" s="182" t="s">
        <v>153</v>
      </c>
      <c r="B129" s="182"/>
      <c r="C129" s="182"/>
      <c r="D129" s="182"/>
      <c r="E129" s="182"/>
      <c r="F129" s="182"/>
      <c r="G129" s="7">
        <v>121</v>
      </c>
      <c r="H129" s="90">
        <v>774289</v>
      </c>
      <c r="I129" s="90">
        <v>626750</v>
      </c>
    </row>
    <row r="130" spans="1:9" x14ac:dyDescent="0.2">
      <c r="A130" s="182" t="s">
        <v>154</v>
      </c>
      <c r="B130" s="182"/>
      <c r="C130" s="182"/>
      <c r="D130" s="182"/>
      <c r="E130" s="182"/>
      <c r="F130" s="182"/>
      <c r="G130" s="7">
        <v>122</v>
      </c>
      <c r="H130" s="90">
        <v>0</v>
      </c>
      <c r="I130" s="90">
        <v>0</v>
      </c>
    </row>
    <row r="131" spans="1:9" x14ac:dyDescent="0.2">
      <c r="A131" s="182" t="s">
        <v>155</v>
      </c>
      <c r="B131" s="182"/>
      <c r="C131" s="182"/>
      <c r="D131" s="182"/>
      <c r="E131" s="182"/>
      <c r="F131" s="182"/>
      <c r="G131" s="7">
        <v>123</v>
      </c>
      <c r="H131" s="90">
        <v>0</v>
      </c>
      <c r="I131" s="90">
        <v>0</v>
      </c>
    </row>
    <row r="132" spans="1:9" x14ac:dyDescent="0.2">
      <c r="A132" s="182" t="s">
        <v>156</v>
      </c>
      <c r="B132" s="182"/>
      <c r="C132" s="182"/>
      <c r="D132" s="182"/>
      <c r="E132" s="182"/>
      <c r="F132" s="182"/>
      <c r="G132" s="7">
        <v>124</v>
      </c>
      <c r="H132" s="90">
        <v>1982383</v>
      </c>
      <c r="I132" s="90">
        <v>1783723</v>
      </c>
    </row>
    <row r="133" spans="1:9" ht="22.15" customHeight="1" x14ac:dyDescent="0.2">
      <c r="A133" s="198" t="s">
        <v>157</v>
      </c>
      <c r="B133" s="198"/>
      <c r="C133" s="198"/>
      <c r="D133" s="198"/>
      <c r="E133" s="198"/>
      <c r="F133" s="198"/>
      <c r="G133" s="7">
        <v>125</v>
      </c>
      <c r="H133" s="90">
        <v>30232324</v>
      </c>
      <c r="I133" s="90">
        <v>29367693</v>
      </c>
    </row>
    <row r="134" spans="1:9" ht="12.75" customHeight="1" x14ac:dyDescent="0.2">
      <c r="A134" s="184" t="s">
        <v>158</v>
      </c>
      <c r="B134" s="184"/>
      <c r="C134" s="184"/>
      <c r="D134" s="184"/>
      <c r="E134" s="184"/>
      <c r="F134" s="184"/>
      <c r="G134" s="8">
        <v>126</v>
      </c>
      <c r="H134" s="91">
        <f>H75+H99+H106+H118+H133</f>
        <v>161613444</v>
      </c>
      <c r="I134" s="91">
        <f>I75+I99+I106+I118+I133</f>
        <v>162971724</v>
      </c>
    </row>
    <row r="135" spans="1:9" x14ac:dyDescent="0.2">
      <c r="A135" s="198" t="s">
        <v>159</v>
      </c>
      <c r="B135" s="198"/>
      <c r="C135" s="198"/>
      <c r="D135" s="198"/>
      <c r="E135" s="198"/>
      <c r="F135" s="198"/>
      <c r="G135" s="7">
        <v>127</v>
      </c>
      <c r="H135" s="90">
        <v>106711</v>
      </c>
      <c r="I135" s="90">
        <v>106711</v>
      </c>
    </row>
  </sheetData>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Incorrect entry" error="You can enter only positive whole numbers."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Incorrect entry" error="You can enter only whole numbers. This ADP code can have a negative sign."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Incorrect entry" error="You can enter only positive or negative whole numbers."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Incorrect entry" error="You can enter only positive or negative whole numbers."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Incorrect entry" error="You can enter only whole numbers."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4"/>
  <sheetViews>
    <sheetView topLeftCell="A43" zoomScaleNormal="100" zoomScaleSheetLayoutView="110" workbookViewId="0">
      <selection activeCell="J21" sqref="J21:K23"/>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160</v>
      </c>
      <c r="B1" s="203"/>
      <c r="C1" s="203"/>
      <c r="D1" s="203"/>
      <c r="E1" s="203"/>
      <c r="F1" s="203"/>
      <c r="G1" s="203"/>
      <c r="H1" s="203"/>
      <c r="I1" s="203"/>
    </row>
    <row r="2" spans="1:11" x14ac:dyDescent="0.2">
      <c r="A2" s="204" t="s">
        <v>469</v>
      </c>
      <c r="B2" s="205"/>
      <c r="C2" s="205"/>
      <c r="D2" s="205"/>
      <c r="E2" s="205"/>
      <c r="F2" s="205"/>
      <c r="G2" s="205"/>
      <c r="H2" s="205"/>
      <c r="I2" s="205"/>
    </row>
    <row r="3" spans="1:11" x14ac:dyDescent="0.2">
      <c r="A3" s="206" t="s">
        <v>161</v>
      </c>
      <c r="B3" s="207"/>
      <c r="C3" s="207"/>
      <c r="D3" s="207"/>
      <c r="E3" s="207"/>
      <c r="F3" s="207"/>
      <c r="G3" s="207"/>
      <c r="H3" s="207"/>
      <c r="I3" s="207"/>
      <c r="J3" s="208"/>
      <c r="K3" s="208"/>
    </row>
    <row r="4" spans="1:11" x14ac:dyDescent="0.2">
      <c r="A4" s="209" t="s">
        <v>468</v>
      </c>
      <c r="B4" s="210"/>
      <c r="C4" s="210"/>
      <c r="D4" s="210"/>
      <c r="E4" s="210"/>
      <c r="F4" s="210"/>
      <c r="G4" s="210"/>
      <c r="H4" s="210"/>
      <c r="I4" s="210"/>
      <c r="J4" s="211"/>
      <c r="K4" s="211"/>
    </row>
    <row r="5" spans="1:11" ht="22.15" customHeight="1" x14ac:dyDescent="0.2">
      <c r="A5" s="212" t="s">
        <v>44</v>
      </c>
      <c r="B5" s="213"/>
      <c r="C5" s="213"/>
      <c r="D5" s="213"/>
      <c r="E5" s="213"/>
      <c r="F5" s="213"/>
      <c r="G5" s="212" t="s">
        <v>162</v>
      </c>
      <c r="H5" s="214" t="s">
        <v>163</v>
      </c>
      <c r="I5" s="215"/>
      <c r="J5" s="214" t="s">
        <v>164</v>
      </c>
      <c r="K5" s="215"/>
    </row>
    <row r="6" spans="1:11" x14ac:dyDescent="0.2">
      <c r="A6" s="213"/>
      <c r="B6" s="213"/>
      <c r="C6" s="213"/>
      <c r="D6" s="213"/>
      <c r="E6" s="213"/>
      <c r="F6" s="213"/>
      <c r="G6" s="213"/>
      <c r="H6" s="23" t="s">
        <v>165</v>
      </c>
      <c r="I6" s="23" t="s">
        <v>166</v>
      </c>
      <c r="J6" s="23" t="s">
        <v>165</v>
      </c>
      <c r="K6" s="23" t="s">
        <v>166</v>
      </c>
    </row>
    <row r="7" spans="1:11" x14ac:dyDescent="0.2">
      <c r="A7" s="218">
        <v>1</v>
      </c>
      <c r="B7" s="219"/>
      <c r="C7" s="219"/>
      <c r="D7" s="219"/>
      <c r="E7" s="219"/>
      <c r="F7" s="219"/>
      <c r="G7" s="24">
        <v>2</v>
      </c>
      <c r="H7" s="23">
        <v>3</v>
      </c>
      <c r="I7" s="23">
        <v>4</v>
      </c>
      <c r="J7" s="23">
        <v>5</v>
      </c>
      <c r="K7" s="23">
        <v>6</v>
      </c>
    </row>
    <row r="8" spans="1:11" ht="12.75" customHeight="1" x14ac:dyDescent="0.2">
      <c r="A8" s="216" t="s">
        <v>167</v>
      </c>
      <c r="B8" s="216"/>
      <c r="C8" s="216"/>
      <c r="D8" s="216"/>
      <c r="E8" s="216"/>
      <c r="F8" s="216"/>
      <c r="G8" s="8">
        <v>1</v>
      </c>
      <c r="H8" s="94">
        <f>SUM(H9:H13)</f>
        <v>13995388</v>
      </c>
      <c r="I8" s="94">
        <f>SUM(I9:I13)</f>
        <v>7013309</v>
      </c>
      <c r="J8" s="94">
        <f>SUM(J9:J13)</f>
        <v>17659783</v>
      </c>
      <c r="K8" s="94">
        <f>SUM(K9:K13)</f>
        <v>8661331</v>
      </c>
    </row>
    <row r="9" spans="1:11" ht="12.75" customHeight="1" x14ac:dyDescent="0.2">
      <c r="A9" s="182" t="s">
        <v>168</v>
      </c>
      <c r="B9" s="182"/>
      <c r="C9" s="182"/>
      <c r="D9" s="182"/>
      <c r="E9" s="182"/>
      <c r="F9" s="182"/>
      <c r="G9" s="7">
        <v>2</v>
      </c>
      <c r="H9" s="95">
        <v>0</v>
      </c>
      <c r="I9" s="95">
        <v>0</v>
      </c>
      <c r="J9" s="95">
        <v>0</v>
      </c>
      <c r="K9" s="95">
        <v>0</v>
      </c>
    </row>
    <row r="10" spans="1:11" ht="12.75" customHeight="1" x14ac:dyDescent="0.2">
      <c r="A10" s="182" t="s">
        <v>169</v>
      </c>
      <c r="B10" s="182"/>
      <c r="C10" s="182"/>
      <c r="D10" s="182"/>
      <c r="E10" s="182"/>
      <c r="F10" s="182"/>
      <c r="G10" s="7">
        <v>3</v>
      </c>
      <c r="H10" s="95">
        <v>12762598</v>
      </c>
      <c r="I10" s="95">
        <v>6417485</v>
      </c>
      <c r="J10" s="95">
        <v>15587962</v>
      </c>
      <c r="K10" s="95">
        <v>7711546</v>
      </c>
    </row>
    <row r="11" spans="1:11" ht="12.75" customHeight="1" x14ac:dyDescent="0.2">
      <c r="A11" s="182" t="s">
        <v>170</v>
      </c>
      <c r="B11" s="182"/>
      <c r="C11" s="182"/>
      <c r="D11" s="182"/>
      <c r="E11" s="182"/>
      <c r="F11" s="182"/>
      <c r="G11" s="7">
        <v>4</v>
      </c>
      <c r="H11" s="95">
        <v>0</v>
      </c>
      <c r="I11" s="95">
        <v>0</v>
      </c>
      <c r="J11" s="95">
        <v>0</v>
      </c>
      <c r="K11" s="95">
        <v>0</v>
      </c>
    </row>
    <row r="12" spans="1:11" ht="12.75" customHeight="1" x14ac:dyDescent="0.2">
      <c r="A12" s="182" t="s">
        <v>171</v>
      </c>
      <c r="B12" s="182"/>
      <c r="C12" s="182"/>
      <c r="D12" s="182"/>
      <c r="E12" s="182"/>
      <c r="F12" s="182"/>
      <c r="G12" s="7">
        <v>5</v>
      </c>
      <c r="H12" s="95">
        <v>0</v>
      </c>
      <c r="I12" s="95">
        <v>0</v>
      </c>
      <c r="J12" s="95">
        <v>0</v>
      </c>
      <c r="K12" s="95">
        <v>0</v>
      </c>
    </row>
    <row r="13" spans="1:11" ht="12.75" customHeight="1" x14ac:dyDescent="0.2">
      <c r="A13" s="182" t="s">
        <v>172</v>
      </c>
      <c r="B13" s="182"/>
      <c r="C13" s="182"/>
      <c r="D13" s="182"/>
      <c r="E13" s="182"/>
      <c r="F13" s="182"/>
      <c r="G13" s="7">
        <v>6</v>
      </c>
      <c r="H13" s="95">
        <v>1232790</v>
      </c>
      <c r="I13" s="95">
        <v>595824</v>
      </c>
      <c r="J13" s="95">
        <v>2071821</v>
      </c>
      <c r="K13" s="95">
        <v>949785</v>
      </c>
    </row>
    <row r="14" spans="1:11" ht="12.75" customHeight="1" x14ac:dyDescent="0.2">
      <c r="A14" s="216" t="s">
        <v>173</v>
      </c>
      <c r="B14" s="216"/>
      <c r="C14" s="216"/>
      <c r="D14" s="216"/>
      <c r="E14" s="216"/>
      <c r="F14" s="216"/>
      <c r="G14" s="8">
        <v>7</v>
      </c>
      <c r="H14" s="94">
        <f>H15+H16+H20+H24+H25+H26+H29+H36</f>
        <v>14258198</v>
      </c>
      <c r="I14" s="94">
        <f>I15+I16+I20+I24+I25+I26+I29+I36</f>
        <v>7273430</v>
      </c>
      <c r="J14" s="94">
        <f>J15+J16+J20+J24+J25+J26+J29+J36</f>
        <v>15617234</v>
      </c>
      <c r="K14" s="94">
        <f>K15+K16+K20+K24+K25+K26+K29+K36</f>
        <v>8149009</v>
      </c>
    </row>
    <row r="15" spans="1:11" ht="12.75" customHeight="1" x14ac:dyDescent="0.2">
      <c r="A15" s="182" t="s">
        <v>174</v>
      </c>
      <c r="B15" s="182"/>
      <c r="C15" s="182"/>
      <c r="D15" s="182"/>
      <c r="E15" s="182"/>
      <c r="F15" s="182"/>
      <c r="G15" s="7">
        <v>8</v>
      </c>
      <c r="H15" s="95">
        <v>0</v>
      </c>
      <c r="I15" s="95">
        <v>0</v>
      </c>
      <c r="J15" s="95">
        <v>-42765</v>
      </c>
      <c r="K15" s="95">
        <v>-14765</v>
      </c>
    </row>
    <row r="16" spans="1:11" ht="12.75" customHeight="1" x14ac:dyDescent="0.2">
      <c r="A16" s="183" t="s">
        <v>175</v>
      </c>
      <c r="B16" s="183"/>
      <c r="C16" s="183"/>
      <c r="D16" s="183"/>
      <c r="E16" s="183"/>
      <c r="F16" s="183"/>
      <c r="G16" s="8">
        <v>9</v>
      </c>
      <c r="H16" s="94">
        <f>SUM(H17:H19)</f>
        <v>3257534</v>
      </c>
      <c r="I16" s="94">
        <f>SUM(I17:I19)</f>
        <v>1639461</v>
      </c>
      <c r="J16" s="94">
        <f>SUM(J17:J19)</f>
        <v>3966764</v>
      </c>
      <c r="K16" s="94">
        <f>SUM(K17:K19)</f>
        <v>2113937</v>
      </c>
    </row>
    <row r="17" spans="1:11" ht="12.75" customHeight="1" x14ac:dyDescent="0.2">
      <c r="A17" s="217" t="s">
        <v>176</v>
      </c>
      <c r="B17" s="217"/>
      <c r="C17" s="217"/>
      <c r="D17" s="217"/>
      <c r="E17" s="217"/>
      <c r="F17" s="217"/>
      <c r="G17" s="7">
        <v>10</v>
      </c>
      <c r="H17" s="95">
        <v>1480733</v>
      </c>
      <c r="I17" s="95">
        <v>712025</v>
      </c>
      <c r="J17" s="95">
        <v>1584727</v>
      </c>
      <c r="K17" s="95">
        <v>813191</v>
      </c>
    </row>
    <row r="18" spans="1:11" ht="12.75" customHeight="1" x14ac:dyDescent="0.2">
      <c r="A18" s="217" t="s">
        <v>177</v>
      </c>
      <c r="B18" s="217"/>
      <c r="C18" s="217"/>
      <c r="D18" s="217"/>
      <c r="E18" s="217"/>
      <c r="F18" s="217"/>
      <c r="G18" s="7">
        <v>11</v>
      </c>
      <c r="H18" s="95">
        <v>0</v>
      </c>
      <c r="I18" s="95">
        <v>0</v>
      </c>
      <c r="J18" s="95">
        <v>0</v>
      </c>
      <c r="K18" s="95">
        <v>0</v>
      </c>
    </row>
    <row r="19" spans="1:11" ht="12.75" customHeight="1" x14ac:dyDescent="0.2">
      <c r="A19" s="217" t="s">
        <v>178</v>
      </c>
      <c r="B19" s="217"/>
      <c r="C19" s="217"/>
      <c r="D19" s="217"/>
      <c r="E19" s="217"/>
      <c r="F19" s="217"/>
      <c r="G19" s="7">
        <v>12</v>
      </c>
      <c r="H19" s="95">
        <v>1776801</v>
      </c>
      <c r="I19" s="95">
        <v>927436</v>
      </c>
      <c r="J19" s="95">
        <v>2382037</v>
      </c>
      <c r="K19" s="95">
        <v>1300746</v>
      </c>
    </row>
    <row r="20" spans="1:11" ht="12.75" customHeight="1" x14ac:dyDescent="0.2">
      <c r="A20" s="183" t="s">
        <v>179</v>
      </c>
      <c r="B20" s="183"/>
      <c r="C20" s="183"/>
      <c r="D20" s="183"/>
      <c r="E20" s="183"/>
      <c r="F20" s="183"/>
      <c r="G20" s="8">
        <v>13</v>
      </c>
      <c r="H20" s="94">
        <f>SUM(H21:H23)</f>
        <v>7056620</v>
      </c>
      <c r="I20" s="94">
        <f>SUM(I21:I23)</f>
        <v>3570485</v>
      </c>
      <c r="J20" s="94">
        <f>SUM(J21:J23)</f>
        <v>7683321</v>
      </c>
      <c r="K20" s="94">
        <f>SUM(K21:K23)</f>
        <v>3842268</v>
      </c>
    </row>
    <row r="21" spans="1:11" ht="12.75" customHeight="1" x14ac:dyDescent="0.2">
      <c r="A21" s="217" t="s">
        <v>180</v>
      </c>
      <c r="B21" s="217"/>
      <c r="C21" s="217"/>
      <c r="D21" s="217"/>
      <c r="E21" s="217"/>
      <c r="F21" s="217"/>
      <c r="G21" s="7">
        <v>14</v>
      </c>
      <c r="H21" s="95">
        <v>4384811</v>
      </c>
      <c r="I21" s="95">
        <v>2210108</v>
      </c>
      <c r="J21" s="95">
        <v>4671053</v>
      </c>
      <c r="K21" s="95">
        <v>2314948</v>
      </c>
    </row>
    <row r="22" spans="1:11" ht="12.75" customHeight="1" x14ac:dyDescent="0.2">
      <c r="A22" s="217" t="s">
        <v>181</v>
      </c>
      <c r="B22" s="217"/>
      <c r="C22" s="217"/>
      <c r="D22" s="217"/>
      <c r="E22" s="217"/>
      <c r="F22" s="217"/>
      <c r="G22" s="7">
        <v>15</v>
      </c>
      <c r="H22" s="95">
        <v>1696303</v>
      </c>
      <c r="I22" s="95">
        <v>866491</v>
      </c>
      <c r="J22" s="95">
        <v>1884518</v>
      </c>
      <c r="K22" s="95">
        <v>935825</v>
      </c>
    </row>
    <row r="23" spans="1:11" ht="12.75" customHeight="1" x14ac:dyDescent="0.2">
      <c r="A23" s="217" t="s">
        <v>182</v>
      </c>
      <c r="B23" s="217"/>
      <c r="C23" s="217"/>
      <c r="D23" s="217"/>
      <c r="E23" s="217"/>
      <c r="F23" s="217"/>
      <c r="G23" s="7">
        <v>16</v>
      </c>
      <c r="H23" s="95">
        <v>975506</v>
      </c>
      <c r="I23" s="95">
        <v>493886</v>
      </c>
      <c r="J23" s="95">
        <v>1127750</v>
      </c>
      <c r="K23" s="95">
        <v>591495</v>
      </c>
    </row>
    <row r="24" spans="1:11" ht="12.75" customHeight="1" x14ac:dyDescent="0.2">
      <c r="A24" s="182" t="s">
        <v>183</v>
      </c>
      <c r="B24" s="182"/>
      <c r="C24" s="182"/>
      <c r="D24" s="182"/>
      <c r="E24" s="182"/>
      <c r="F24" s="182"/>
      <c r="G24" s="7">
        <v>17</v>
      </c>
      <c r="H24" s="95">
        <v>1764013</v>
      </c>
      <c r="I24" s="95">
        <v>881350</v>
      </c>
      <c r="J24" s="95">
        <v>1846959</v>
      </c>
      <c r="K24" s="95">
        <v>936446</v>
      </c>
    </row>
    <row r="25" spans="1:11" ht="12.75" customHeight="1" x14ac:dyDescent="0.2">
      <c r="A25" s="182" t="s">
        <v>184</v>
      </c>
      <c r="B25" s="182"/>
      <c r="C25" s="182"/>
      <c r="D25" s="182"/>
      <c r="E25" s="182"/>
      <c r="F25" s="182"/>
      <c r="G25" s="7">
        <v>18</v>
      </c>
      <c r="H25" s="95">
        <v>1991632</v>
      </c>
      <c r="I25" s="95">
        <v>1068280</v>
      </c>
      <c r="J25" s="95">
        <v>1943895</v>
      </c>
      <c r="K25" s="95">
        <v>1093719</v>
      </c>
    </row>
    <row r="26" spans="1:11" ht="12.75" customHeight="1" x14ac:dyDescent="0.2">
      <c r="A26" s="183" t="s">
        <v>185</v>
      </c>
      <c r="B26" s="183"/>
      <c r="C26" s="183"/>
      <c r="D26" s="183"/>
      <c r="E26" s="183"/>
      <c r="F26" s="183"/>
      <c r="G26" s="8">
        <v>19</v>
      </c>
      <c r="H26" s="94">
        <f>H27+H28</f>
        <v>0</v>
      </c>
      <c r="I26" s="94">
        <f>I27+I28</f>
        <v>0</v>
      </c>
      <c r="J26" s="94">
        <f>J27+J28</f>
        <v>0</v>
      </c>
      <c r="K26" s="94">
        <f>K27+K28</f>
        <v>0</v>
      </c>
    </row>
    <row r="27" spans="1:11" ht="12.75" customHeight="1" x14ac:dyDescent="0.2">
      <c r="A27" s="217" t="s">
        <v>186</v>
      </c>
      <c r="B27" s="217"/>
      <c r="C27" s="217"/>
      <c r="D27" s="217"/>
      <c r="E27" s="217"/>
      <c r="F27" s="217"/>
      <c r="G27" s="7">
        <v>20</v>
      </c>
      <c r="H27" s="95">
        <v>0</v>
      </c>
      <c r="I27" s="95">
        <v>0</v>
      </c>
      <c r="J27" s="95">
        <v>0</v>
      </c>
      <c r="K27" s="95">
        <v>0</v>
      </c>
    </row>
    <row r="28" spans="1:11" ht="12.75" customHeight="1" x14ac:dyDescent="0.2">
      <c r="A28" s="217" t="s">
        <v>187</v>
      </c>
      <c r="B28" s="217"/>
      <c r="C28" s="217"/>
      <c r="D28" s="217"/>
      <c r="E28" s="217"/>
      <c r="F28" s="217"/>
      <c r="G28" s="7">
        <v>21</v>
      </c>
      <c r="H28" s="95">
        <v>0</v>
      </c>
      <c r="I28" s="95">
        <v>0</v>
      </c>
      <c r="J28" s="95">
        <v>0</v>
      </c>
      <c r="K28" s="95">
        <v>0</v>
      </c>
    </row>
    <row r="29" spans="1:11" ht="12.75" customHeight="1" x14ac:dyDescent="0.2">
      <c r="A29" s="183" t="s">
        <v>188</v>
      </c>
      <c r="B29" s="183"/>
      <c r="C29" s="183"/>
      <c r="D29" s="183"/>
      <c r="E29" s="183"/>
      <c r="F29" s="183"/>
      <c r="G29" s="8">
        <v>22</v>
      </c>
      <c r="H29" s="94">
        <f>SUM(H30:H35)</f>
        <v>0</v>
      </c>
      <c r="I29" s="94">
        <f>SUM(I30:I35)</f>
        <v>0</v>
      </c>
      <c r="J29" s="94">
        <f>SUM(J30:J35)</f>
        <v>0</v>
      </c>
      <c r="K29" s="94">
        <f>SUM(K30:K35)</f>
        <v>0</v>
      </c>
    </row>
    <row r="30" spans="1:11" ht="12.75" customHeight="1" x14ac:dyDescent="0.2">
      <c r="A30" s="217" t="s">
        <v>189</v>
      </c>
      <c r="B30" s="217"/>
      <c r="C30" s="217"/>
      <c r="D30" s="217"/>
      <c r="E30" s="217"/>
      <c r="F30" s="217"/>
      <c r="G30" s="7">
        <v>23</v>
      </c>
      <c r="H30" s="95">
        <v>0</v>
      </c>
      <c r="I30" s="95">
        <v>0</v>
      </c>
      <c r="J30" s="95">
        <v>0</v>
      </c>
      <c r="K30" s="95">
        <v>0</v>
      </c>
    </row>
    <row r="31" spans="1:11" ht="12.75" customHeight="1" x14ac:dyDescent="0.2">
      <c r="A31" s="217" t="s">
        <v>190</v>
      </c>
      <c r="B31" s="217"/>
      <c r="C31" s="217"/>
      <c r="D31" s="217"/>
      <c r="E31" s="217"/>
      <c r="F31" s="217"/>
      <c r="G31" s="7">
        <v>24</v>
      </c>
      <c r="H31" s="95">
        <v>0</v>
      </c>
      <c r="I31" s="95">
        <v>0</v>
      </c>
      <c r="J31" s="95">
        <v>0</v>
      </c>
      <c r="K31" s="95">
        <v>0</v>
      </c>
    </row>
    <row r="32" spans="1:11" ht="12.75" customHeight="1" x14ac:dyDescent="0.2">
      <c r="A32" s="217" t="s">
        <v>191</v>
      </c>
      <c r="B32" s="217"/>
      <c r="C32" s="217"/>
      <c r="D32" s="217"/>
      <c r="E32" s="217"/>
      <c r="F32" s="217"/>
      <c r="G32" s="7">
        <v>25</v>
      </c>
      <c r="H32" s="95">
        <v>0</v>
      </c>
      <c r="I32" s="95">
        <v>0</v>
      </c>
      <c r="J32" s="95">
        <v>0</v>
      </c>
      <c r="K32" s="95">
        <v>0</v>
      </c>
    </row>
    <row r="33" spans="1:11" ht="12.75" customHeight="1" x14ac:dyDescent="0.2">
      <c r="A33" s="217" t="s">
        <v>192</v>
      </c>
      <c r="B33" s="217"/>
      <c r="C33" s="217"/>
      <c r="D33" s="217"/>
      <c r="E33" s="217"/>
      <c r="F33" s="217"/>
      <c r="G33" s="7">
        <v>26</v>
      </c>
      <c r="H33" s="95">
        <v>0</v>
      </c>
      <c r="I33" s="95">
        <v>0</v>
      </c>
      <c r="J33" s="95">
        <v>0</v>
      </c>
      <c r="K33" s="95">
        <v>0</v>
      </c>
    </row>
    <row r="34" spans="1:11" ht="12.75" customHeight="1" x14ac:dyDescent="0.2">
      <c r="A34" s="217" t="s">
        <v>193</v>
      </c>
      <c r="B34" s="217"/>
      <c r="C34" s="217"/>
      <c r="D34" s="217"/>
      <c r="E34" s="217"/>
      <c r="F34" s="217"/>
      <c r="G34" s="7">
        <v>27</v>
      </c>
      <c r="H34" s="95">
        <v>0</v>
      </c>
      <c r="I34" s="95">
        <v>0</v>
      </c>
      <c r="J34" s="95">
        <v>0</v>
      </c>
      <c r="K34" s="95">
        <v>0</v>
      </c>
    </row>
    <row r="35" spans="1:11" ht="12.75" customHeight="1" x14ac:dyDescent="0.2">
      <c r="A35" s="217" t="s">
        <v>194</v>
      </c>
      <c r="B35" s="217"/>
      <c r="C35" s="217"/>
      <c r="D35" s="217"/>
      <c r="E35" s="217"/>
      <c r="F35" s="217"/>
      <c r="G35" s="7">
        <v>28</v>
      </c>
      <c r="H35" s="95">
        <v>0</v>
      </c>
      <c r="I35" s="95">
        <v>0</v>
      </c>
      <c r="J35" s="95">
        <v>0</v>
      </c>
      <c r="K35" s="95">
        <v>0</v>
      </c>
    </row>
    <row r="36" spans="1:11" ht="12.75" customHeight="1" x14ac:dyDescent="0.2">
      <c r="A36" s="182" t="s">
        <v>195</v>
      </c>
      <c r="B36" s="182"/>
      <c r="C36" s="182"/>
      <c r="D36" s="182"/>
      <c r="E36" s="182"/>
      <c r="F36" s="182"/>
      <c r="G36" s="7">
        <v>29</v>
      </c>
      <c r="H36" s="95">
        <v>188399</v>
      </c>
      <c r="I36" s="95">
        <v>113854</v>
      </c>
      <c r="J36" s="95">
        <v>219060</v>
      </c>
      <c r="K36" s="95">
        <v>177404</v>
      </c>
    </row>
    <row r="37" spans="1:11" ht="12.75" customHeight="1" x14ac:dyDescent="0.2">
      <c r="A37" s="216" t="s">
        <v>196</v>
      </c>
      <c r="B37" s="216"/>
      <c r="C37" s="216"/>
      <c r="D37" s="216"/>
      <c r="E37" s="216"/>
      <c r="F37" s="216"/>
      <c r="G37" s="8">
        <v>30</v>
      </c>
      <c r="H37" s="94">
        <f>SUM(H38:H47)</f>
        <v>4088</v>
      </c>
      <c r="I37" s="94">
        <f>SUM(I38:I47)</f>
        <v>3447</v>
      </c>
      <c r="J37" s="94">
        <f>SUM(J38:J47)</f>
        <v>36963</v>
      </c>
      <c r="K37" s="94">
        <f>SUM(K38:K47)</f>
        <v>22642</v>
      </c>
    </row>
    <row r="38" spans="1:11" ht="12.75" customHeight="1" x14ac:dyDescent="0.2">
      <c r="A38" s="182" t="s">
        <v>197</v>
      </c>
      <c r="B38" s="182"/>
      <c r="C38" s="182"/>
      <c r="D38" s="182"/>
      <c r="E38" s="182"/>
      <c r="F38" s="182"/>
      <c r="G38" s="7">
        <v>31</v>
      </c>
      <c r="H38" s="95">
        <v>0</v>
      </c>
      <c r="I38" s="95">
        <v>0</v>
      </c>
      <c r="J38" s="95">
        <v>0</v>
      </c>
      <c r="K38" s="95">
        <v>0</v>
      </c>
    </row>
    <row r="39" spans="1:11" ht="25.15" customHeight="1" x14ac:dyDescent="0.2">
      <c r="A39" s="182" t="s">
        <v>198</v>
      </c>
      <c r="B39" s="182"/>
      <c r="C39" s="182"/>
      <c r="D39" s="182"/>
      <c r="E39" s="182"/>
      <c r="F39" s="182"/>
      <c r="G39" s="7">
        <v>32</v>
      </c>
      <c r="H39" s="95">
        <v>0</v>
      </c>
      <c r="I39" s="95">
        <v>0</v>
      </c>
      <c r="J39" s="95">
        <v>0</v>
      </c>
      <c r="K39" s="95">
        <v>0</v>
      </c>
    </row>
    <row r="40" spans="1:11" ht="25.15" customHeight="1" x14ac:dyDescent="0.2">
      <c r="A40" s="182" t="s">
        <v>199</v>
      </c>
      <c r="B40" s="182"/>
      <c r="C40" s="182"/>
      <c r="D40" s="182"/>
      <c r="E40" s="182"/>
      <c r="F40" s="182"/>
      <c r="G40" s="7">
        <v>33</v>
      </c>
      <c r="H40" s="95">
        <v>0</v>
      </c>
      <c r="I40" s="95">
        <v>0</v>
      </c>
      <c r="J40" s="95">
        <v>0</v>
      </c>
      <c r="K40" s="95">
        <v>0</v>
      </c>
    </row>
    <row r="41" spans="1:11" ht="25.15" customHeight="1" x14ac:dyDescent="0.2">
      <c r="A41" s="182" t="s">
        <v>200</v>
      </c>
      <c r="B41" s="182"/>
      <c r="C41" s="182"/>
      <c r="D41" s="182"/>
      <c r="E41" s="182"/>
      <c r="F41" s="182"/>
      <c r="G41" s="7">
        <v>34</v>
      </c>
      <c r="H41" s="95">
        <v>0</v>
      </c>
      <c r="I41" s="95">
        <v>0</v>
      </c>
      <c r="J41" s="95">
        <v>0</v>
      </c>
      <c r="K41" s="95">
        <v>0</v>
      </c>
    </row>
    <row r="42" spans="1:11" ht="25.15" customHeight="1" x14ac:dyDescent="0.2">
      <c r="A42" s="182" t="s">
        <v>201</v>
      </c>
      <c r="B42" s="182"/>
      <c r="C42" s="182"/>
      <c r="D42" s="182"/>
      <c r="E42" s="182"/>
      <c r="F42" s="182"/>
      <c r="G42" s="7">
        <v>35</v>
      </c>
      <c r="H42" s="95">
        <v>0</v>
      </c>
      <c r="I42" s="95">
        <v>0</v>
      </c>
      <c r="J42" s="95">
        <v>0</v>
      </c>
      <c r="K42" s="95">
        <v>0</v>
      </c>
    </row>
    <row r="43" spans="1:11" ht="12.75" customHeight="1" x14ac:dyDescent="0.2">
      <c r="A43" s="182" t="s">
        <v>202</v>
      </c>
      <c r="B43" s="182"/>
      <c r="C43" s="182"/>
      <c r="D43" s="182"/>
      <c r="E43" s="182"/>
      <c r="F43" s="182"/>
      <c r="G43" s="7">
        <v>36</v>
      </c>
      <c r="H43" s="95">
        <v>0</v>
      </c>
      <c r="I43" s="95">
        <v>0</v>
      </c>
      <c r="J43" s="95">
        <v>0</v>
      </c>
      <c r="K43" s="95">
        <v>0</v>
      </c>
    </row>
    <row r="44" spans="1:11" ht="12.75" customHeight="1" x14ac:dyDescent="0.2">
      <c r="A44" s="182" t="s">
        <v>203</v>
      </c>
      <c r="B44" s="182"/>
      <c r="C44" s="182"/>
      <c r="D44" s="182"/>
      <c r="E44" s="182"/>
      <c r="F44" s="182"/>
      <c r="G44" s="7">
        <v>37</v>
      </c>
      <c r="H44" s="95">
        <v>4088</v>
      </c>
      <c r="I44" s="95">
        <v>3447</v>
      </c>
      <c r="J44" s="95">
        <v>36963</v>
      </c>
      <c r="K44" s="95">
        <v>22642</v>
      </c>
    </row>
    <row r="45" spans="1:11" ht="12.75" customHeight="1" x14ac:dyDescent="0.2">
      <c r="A45" s="182" t="s">
        <v>204</v>
      </c>
      <c r="B45" s="182"/>
      <c r="C45" s="182"/>
      <c r="D45" s="182"/>
      <c r="E45" s="182"/>
      <c r="F45" s="182"/>
      <c r="G45" s="7">
        <v>38</v>
      </c>
      <c r="H45" s="95">
        <v>0</v>
      </c>
      <c r="I45" s="95">
        <v>0</v>
      </c>
      <c r="J45" s="95">
        <v>0</v>
      </c>
      <c r="K45" s="95">
        <v>0</v>
      </c>
    </row>
    <row r="46" spans="1:11" ht="12.75" customHeight="1" x14ac:dyDescent="0.2">
      <c r="A46" s="182" t="s">
        <v>205</v>
      </c>
      <c r="B46" s="182"/>
      <c r="C46" s="182"/>
      <c r="D46" s="182"/>
      <c r="E46" s="182"/>
      <c r="F46" s="182"/>
      <c r="G46" s="7">
        <v>39</v>
      </c>
      <c r="H46" s="95">
        <v>0</v>
      </c>
      <c r="I46" s="95">
        <v>0</v>
      </c>
      <c r="J46" s="95">
        <v>0</v>
      </c>
      <c r="K46" s="95">
        <v>0</v>
      </c>
    </row>
    <row r="47" spans="1:11" ht="12.75" customHeight="1" x14ac:dyDescent="0.2">
      <c r="A47" s="182" t="s">
        <v>206</v>
      </c>
      <c r="B47" s="182"/>
      <c r="C47" s="182"/>
      <c r="D47" s="182"/>
      <c r="E47" s="182"/>
      <c r="F47" s="182"/>
      <c r="G47" s="7">
        <v>40</v>
      </c>
      <c r="H47" s="95">
        <v>0</v>
      </c>
      <c r="I47" s="95">
        <v>0</v>
      </c>
      <c r="J47" s="95">
        <v>0</v>
      </c>
      <c r="K47" s="95">
        <v>0</v>
      </c>
    </row>
    <row r="48" spans="1:11" ht="12.75" customHeight="1" x14ac:dyDescent="0.2">
      <c r="A48" s="216" t="s">
        <v>207</v>
      </c>
      <c r="B48" s="216"/>
      <c r="C48" s="216"/>
      <c r="D48" s="216"/>
      <c r="E48" s="216"/>
      <c r="F48" s="216"/>
      <c r="G48" s="8">
        <v>41</v>
      </c>
      <c r="H48" s="94">
        <f>SUM(H49:H55)</f>
        <v>733629</v>
      </c>
      <c r="I48" s="94">
        <f>SUM(I49:I55)</f>
        <v>368630</v>
      </c>
      <c r="J48" s="94">
        <f>SUM(J49:J55)</f>
        <v>973574</v>
      </c>
      <c r="K48" s="94">
        <f>SUM(K49:K55)</f>
        <v>658584</v>
      </c>
    </row>
    <row r="49" spans="1:11" ht="25.15" customHeight="1" x14ac:dyDescent="0.2">
      <c r="A49" s="182" t="s">
        <v>208</v>
      </c>
      <c r="B49" s="182"/>
      <c r="C49" s="182"/>
      <c r="D49" s="182"/>
      <c r="E49" s="182"/>
      <c r="F49" s="182"/>
      <c r="G49" s="7">
        <v>42</v>
      </c>
      <c r="H49" s="95">
        <v>0</v>
      </c>
      <c r="I49" s="95">
        <v>0</v>
      </c>
      <c r="J49" s="95">
        <v>0</v>
      </c>
      <c r="K49" s="95">
        <v>0</v>
      </c>
    </row>
    <row r="50" spans="1:11" ht="12.75" customHeight="1" x14ac:dyDescent="0.2">
      <c r="A50" s="220" t="s">
        <v>209</v>
      </c>
      <c r="B50" s="220"/>
      <c r="C50" s="220"/>
      <c r="D50" s="220"/>
      <c r="E50" s="220"/>
      <c r="F50" s="220"/>
      <c r="G50" s="7">
        <v>43</v>
      </c>
      <c r="H50" s="95">
        <v>0</v>
      </c>
      <c r="I50" s="95">
        <v>0</v>
      </c>
      <c r="J50" s="95">
        <v>0</v>
      </c>
      <c r="K50" s="95">
        <v>0</v>
      </c>
    </row>
    <row r="51" spans="1:11" ht="12.75" customHeight="1" x14ac:dyDescent="0.2">
      <c r="A51" s="220" t="s">
        <v>210</v>
      </c>
      <c r="B51" s="220"/>
      <c r="C51" s="220"/>
      <c r="D51" s="220"/>
      <c r="E51" s="220"/>
      <c r="F51" s="220"/>
      <c r="G51" s="7">
        <v>44</v>
      </c>
      <c r="H51" s="95">
        <v>451891</v>
      </c>
      <c r="I51" s="95">
        <v>207142</v>
      </c>
      <c r="J51" s="95">
        <v>752574</v>
      </c>
      <c r="K51" s="95">
        <v>548084</v>
      </c>
    </row>
    <row r="52" spans="1:11" ht="12.75" customHeight="1" x14ac:dyDescent="0.2">
      <c r="A52" s="220" t="s">
        <v>211</v>
      </c>
      <c r="B52" s="220"/>
      <c r="C52" s="220"/>
      <c r="D52" s="220"/>
      <c r="E52" s="220"/>
      <c r="F52" s="220"/>
      <c r="G52" s="7">
        <v>45</v>
      </c>
      <c r="H52" s="95">
        <v>41238</v>
      </c>
      <c r="I52" s="95">
        <v>41238</v>
      </c>
      <c r="J52" s="95">
        <v>0</v>
      </c>
      <c r="K52" s="95">
        <v>0</v>
      </c>
    </row>
    <row r="53" spans="1:11" ht="12.75" customHeight="1" x14ac:dyDescent="0.2">
      <c r="A53" s="220" t="s">
        <v>212</v>
      </c>
      <c r="B53" s="220"/>
      <c r="C53" s="220"/>
      <c r="D53" s="220"/>
      <c r="E53" s="220"/>
      <c r="F53" s="220"/>
      <c r="G53" s="7">
        <v>46</v>
      </c>
      <c r="H53" s="95">
        <v>0</v>
      </c>
      <c r="I53" s="95">
        <v>0</v>
      </c>
      <c r="J53" s="95">
        <v>0</v>
      </c>
      <c r="K53" s="95">
        <v>0</v>
      </c>
    </row>
    <row r="54" spans="1:11" ht="12.75" customHeight="1" x14ac:dyDescent="0.2">
      <c r="A54" s="220" t="s">
        <v>213</v>
      </c>
      <c r="B54" s="220"/>
      <c r="C54" s="220"/>
      <c r="D54" s="220"/>
      <c r="E54" s="220"/>
      <c r="F54" s="220"/>
      <c r="G54" s="7">
        <v>47</v>
      </c>
      <c r="H54" s="95">
        <v>0</v>
      </c>
      <c r="I54" s="95">
        <v>0</v>
      </c>
      <c r="J54" s="95">
        <v>0</v>
      </c>
      <c r="K54" s="95">
        <v>0</v>
      </c>
    </row>
    <row r="55" spans="1:11" ht="12.75" customHeight="1" x14ac:dyDescent="0.2">
      <c r="A55" s="220" t="s">
        <v>214</v>
      </c>
      <c r="B55" s="220"/>
      <c r="C55" s="220"/>
      <c r="D55" s="220"/>
      <c r="E55" s="220"/>
      <c r="F55" s="220"/>
      <c r="G55" s="7">
        <v>48</v>
      </c>
      <c r="H55" s="95">
        <v>240500</v>
      </c>
      <c r="I55" s="95">
        <v>120250</v>
      </c>
      <c r="J55" s="95">
        <v>221000</v>
      </c>
      <c r="K55" s="95">
        <v>110500</v>
      </c>
    </row>
    <row r="56" spans="1:11" ht="22.15" customHeight="1" x14ac:dyDescent="0.2">
      <c r="A56" s="222" t="s">
        <v>215</v>
      </c>
      <c r="B56" s="222"/>
      <c r="C56" s="222"/>
      <c r="D56" s="222"/>
      <c r="E56" s="222"/>
      <c r="F56" s="222"/>
      <c r="G56" s="7">
        <v>49</v>
      </c>
      <c r="H56" s="95">
        <v>5122642</v>
      </c>
      <c r="I56" s="95">
        <v>2735421</v>
      </c>
      <c r="J56" s="95">
        <v>2945955</v>
      </c>
      <c r="K56" s="95">
        <v>1571940</v>
      </c>
    </row>
    <row r="57" spans="1:11" ht="12.75" customHeight="1" x14ac:dyDescent="0.2">
      <c r="A57" s="222" t="s">
        <v>216</v>
      </c>
      <c r="B57" s="222"/>
      <c r="C57" s="222"/>
      <c r="D57" s="222"/>
      <c r="E57" s="222"/>
      <c r="F57" s="222"/>
      <c r="G57" s="7">
        <v>50</v>
      </c>
      <c r="H57" s="95">
        <v>0</v>
      </c>
      <c r="I57" s="95">
        <v>0</v>
      </c>
      <c r="J57" s="95">
        <v>0</v>
      </c>
      <c r="K57" s="95">
        <v>0</v>
      </c>
    </row>
    <row r="58" spans="1:11" ht="24.6" customHeight="1" x14ac:dyDescent="0.2">
      <c r="A58" s="222" t="s">
        <v>217</v>
      </c>
      <c r="B58" s="222"/>
      <c r="C58" s="222"/>
      <c r="D58" s="222"/>
      <c r="E58" s="222"/>
      <c r="F58" s="222"/>
      <c r="G58" s="7">
        <v>51</v>
      </c>
      <c r="H58" s="95">
        <v>0</v>
      </c>
      <c r="I58" s="95">
        <v>0</v>
      </c>
      <c r="J58" s="95">
        <v>0</v>
      </c>
      <c r="K58" s="95">
        <v>0</v>
      </c>
    </row>
    <row r="59" spans="1:11" ht="12.75" customHeight="1" x14ac:dyDescent="0.2">
      <c r="A59" s="222" t="s">
        <v>218</v>
      </c>
      <c r="B59" s="222"/>
      <c r="C59" s="222"/>
      <c r="D59" s="222"/>
      <c r="E59" s="222"/>
      <c r="F59" s="222"/>
      <c r="G59" s="7">
        <v>52</v>
      </c>
      <c r="H59" s="95">
        <v>0</v>
      </c>
      <c r="I59" s="95">
        <v>0</v>
      </c>
      <c r="J59" s="95">
        <v>0</v>
      </c>
      <c r="K59" s="95">
        <v>0</v>
      </c>
    </row>
    <row r="60" spans="1:11" ht="12.75" customHeight="1" x14ac:dyDescent="0.2">
      <c r="A60" s="216" t="s">
        <v>219</v>
      </c>
      <c r="B60" s="216"/>
      <c r="C60" s="216"/>
      <c r="D60" s="216"/>
      <c r="E60" s="216"/>
      <c r="F60" s="216"/>
      <c r="G60" s="8">
        <v>53</v>
      </c>
      <c r="H60" s="94">
        <f>H8+H37+H56+H57</f>
        <v>19122118</v>
      </c>
      <c r="I60" s="94">
        <f t="shared" ref="I60:K60" si="0">I8+I37+I56+I57</f>
        <v>9752177</v>
      </c>
      <c r="J60" s="94">
        <f t="shared" si="0"/>
        <v>20642701</v>
      </c>
      <c r="K60" s="94">
        <f t="shared" si="0"/>
        <v>10255913</v>
      </c>
    </row>
    <row r="61" spans="1:11" ht="12.75" customHeight="1" x14ac:dyDescent="0.2">
      <c r="A61" s="216" t="s">
        <v>220</v>
      </c>
      <c r="B61" s="216"/>
      <c r="C61" s="216"/>
      <c r="D61" s="216"/>
      <c r="E61" s="216"/>
      <c r="F61" s="216"/>
      <c r="G61" s="8">
        <v>54</v>
      </c>
      <c r="H61" s="94">
        <f>H14+H48+H58+H59</f>
        <v>14991827</v>
      </c>
      <c r="I61" s="94">
        <f t="shared" ref="I61:K61" si="1">I14+I48+I58+I59</f>
        <v>7642060</v>
      </c>
      <c r="J61" s="94">
        <f t="shared" si="1"/>
        <v>16590808</v>
      </c>
      <c r="K61" s="94">
        <f t="shared" si="1"/>
        <v>8807593</v>
      </c>
    </row>
    <row r="62" spans="1:11" ht="12.75" customHeight="1" x14ac:dyDescent="0.2">
      <c r="A62" s="216" t="s">
        <v>221</v>
      </c>
      <c r="B62" s="216"/>
      <c r="C62" s="216"/>
      <c r="D62" s="216"/>
      <c r="E62" s="216"/>
      <c r="F62" s="216"/>
      <c r="G62" s="8">
        <v>55</v>
      </c>
      <c r="H62" s="94">
        <f>H60-H61</f>
        <v>4130291</v>
      </c>
      <c r="I62" s="94">
        <f t="shared" ref="I62:K62" si="2">I60-I61</f>
        <v>2110117</v>
      </c>
      <c r="J62" s="94">
        <f t="shared" si="2"/>
        <v>4051893</v>
      </c>
      <c r="K62" s="94">
        <f t="shared" si="2"/>
        <v>1448320</v>
      </c>
    </row>
    <row r="63" spans="1:11" ht="12.75" customHeight="1" x14ac:dyDescent="0.2">
      <c r="A63" s="221" t="s">
        <v>222</v>
      </c>
      <c r="B63" s="221"/>
      <c r="C63" s="221"/>
      <c r="D63" s="221"/>
      <c r="E63" s="221"/>
      <c r="F63" s="221"/>
      <c r="G63" s="8">
        <v>56</v>
      </c>
      <c r="H63" s="94">
        <f>+IF((H60-H61)&gt;0,(H60-H61),0)</f>
        <v>4130291</v>
      </c>
      <c r="I63" s="94">
        <f t="shared" ref="I63:K63" si="3">+IF((I60-I61)&gt;0,(I60-I61),0)</f>
        <v>2110117</v>
      </c>
      <c r="J63" s="94">
        <f t="shared" si="3"/>
        <v>4051893</v>
      </c>
      <c r="K63" s="94">
        <f t="shared" si="3"/>
        <v>1448320</v>
      </c>
    </row>
    <row r="64" spans="1:11" ht="12.75" customHeight="1" x14ac:dyDescent="0.2">
      <c r="A64" s="221" t="s">
        <v>223</v>
      </c>
      <c r="B64" s="221"/>
      <c r="C64" s="221"/>
      <c r="D64" s="221"/>
      <c r="E64" s="221"/>
      <c r="F64" s="221"/>
      <c r="G64" s="8">
        <v>57</v>
      </c>
      <c r="H64" s="94">
        <f>+IF((H60-H61)&lt;0,(H60-H61),0)</f>
        <v>0</v>
      </c>
      <c r="I64" s="94">
        <f t="shared" ref="I64:K64" si="4">+IF((I60-I61)&lt;0,(I60-I61),0)</f>
        <v>0</v>
      </c>
      <c r="J64" s="94">
        <f t="shared" si="4"/>
        <v>0</v>
      </c>
      <c r="K64" s="94">
        <f t="shared" si="4"/>
        <v>0</v>
      </c>
    </row>
    <row r="65" spans="1:11" ht="12.75" customHeight="1" x14ac:dyDescent="0.2">
      <c r="A65" s="222" t="s">
        <v>224</v>
      </c>
      <c r="B65" s="222"/>
      <c r="C65" s="222"/>
      <c r="D65" s="222"/>
      <c r="E65" s="222"/>
      <c r="F65" s="222"/>
      <c r="G65" s="7">
        <v>58</v>
      </c>
      <c r="H65" s="95">
        <v>0</v>
      </c>
      <c r="I65" s="95">
        <v>0</v>
      </c>
      <c r="J65" s="95"/>
      <c r="K65" s="95"/>
    </row>
    <row r="66" spans="1:11" ht="12.75" customHeight="1" x14ac:dyDescent="0.2">
      <c r="A66" s="216" t="s">
        <v>225</v>
      </c>
      <c r="B66" s="216"/>
      <c r="C66" s="216"/>
      <c r="D66" s="216"/>
      <c r="E66" s="216"/>
      <c r="F66" s="216"/>
      <c r="G66" s="8">
        <v>59</v>
      </c>
      <c r="H66" s="94">
        <f>H62-H65</f>
        <v>4130291</v>
      </c>
      <c r="I66" s="94">
        <f t="shared" ref="I66:K66" si="5">I62-I65</f>
        <v>2110117</v>
      </c>
      <c r="J66" s="94">
        <f t="shared" si="5"/>
        <v>4051893</v>
      </c>
      <c r="K66" s="94">
        <f t="shared" si="5"/>
        <v>1448320</v>
      </c>
    </row>
    <row r="67" spans="1:11" ht="12.75" customHeight="1" x14ac:dyDescent="0.2">
      <c r="A67" s="221" t="s">
        <v>226</v>
      </c>
      <c r="B67" s="221"/>
      <c r="C67" s="221"/>
      <c r="D67" s="221"/>
      <c r="E67" s="221"/>
      <c r="F67" s="221"/>
      <c r="G67" s="8">
        <v>60</v>
      </c>
      <c r="H67" s="94">
        <f>+IF((H62-H65)&gt;0,(H62-H65),0)</f>
        <v>4130291</v>
      </c>
      <c r="I67" s="94">
        <f t="shared" ref="I67:K67" si="6">+IF((I62-I65)&gt;0,(I62-I65),0)</f>
        <v>2110117</v>
      </c>
      <c r="J67" s="94">
        <f t="shared" si="6"/>
        <v>4051893</v>
      </c>
      <c r="K67" s="94">
        <f t="shared" si="6"/>
        <v>1448320</v>
      </c>
    </row>
    <row r="68" spans="1:11" ht="12.75" customHeight="1" x14ac:dyDescent="0.2">
      <c r="A68" s="221" t="s">
        <v>227</v>
      </c>
      <c r="B68" s="221"/>
      <c r="C68" s="221"/>
      <c r="D68" s="221"/>
      <c r="E68" s="221"/>
      <c r="F68" s="221"/>
      <c r="G68" s="8">
        <v>61</v>
      </c>
      <c r="H68" s="94">
        <f>+IF((H62-H65)&lt;0,(H62-H65),0)</f>
        <v>0</v>
      </c>
      <c r="I68" s="94">
        <f t="shared" ref="I68:K68" si="7">+IF((I62-I65)&lt;0,(I62-I65),0)</f>
        <v>0</v>
      </c>
      <c r="J68" s="94">
        <f t="shared" si="7"/>
        <v>0</v>
      </c>
      <c r="K68" s="94">
        <f t="shared" si="7"/>
        <v>0</v>
      </c>
    </row>
    <row r="69" spans="1:11" x14ac:dyDescent="0.2">
      <c r="A69" s="223" t="s">
        <v>228</v>
      </c>
      <c r="B69" s="223"/>
      <c r="C69" s="223"/>
      <c r="D69" s="223"/>
      <c r="E69" s="223"/>
      <c r="F69" s="223"/>
      <c r="G69" s="224"/>
      <c r="H69" s="224"/>
      <c r="I69" s="224"/>
      <c r="J69" s="225"/>
      <c r="K69" s="225"/>
    </row>
    <row r="70" spans="1:11" ht="22.15" customHeight="1" x14ac:dyDescent="0.2">
      <c r="A70" s="216" t="s">
        <v>229</v>
      </c>
      <c r="B70" s="216"/>
      <c r="C70" s="216"/>
      <c r="D70" s="216"/>
      <c r="E70" s="216"/>
      <c r="F70" s="216"/>
      <c r="G70" s="8">
        <v>62</v>
      </c>
      <c r="H70" s="94">
        <f>H71-H72</f>
        <v>0</v>
      </c>
      <c r="I70" s="94">
        <f>I71-I72</f>
        <v>0</v>
      </c>
      <c r="J70" s="94">
        <f>J71-J72</f>
        <v>0</v>
      </c>
      <c r="K70" s="94">
        <f>K71-K72</f>
        <v>0</v>
      </c>
    </row>
    <row r="71" spans="1:11" ht="12.75" customHeight="1" x14ac:dyDescent="0.2">
      <c r="A71" s="220" t="s">
        <v>230</v>
      </c>
      <c r="B71" s="220"/>
      <c r="C71" s="220"/>
      <c r="D71" s="220"/>
      <c r="E71" s="220"/>
      <c r="F71" s="220"/>
      <c r="G71" s="7">
        <v>63</v>
      </c>
      <c r="H71" s="95">
        <v>0</v>
      </c>
      <c r="I71" s="95">
        <v>0</v>
      </c>
      <c r="J71" s="95">
        <v>0</v>
      </c>
      <c r="K71" s="95">
        <v>0</v>
      </c>
    </row>
    <row r="72" spans="1:11" ht="12.75" customHeight="1" x14ac:dyDescent="0.2">
      <c r="A72" s="220" t="s">
        <v>231</v>
      </c>
      <c r="B72" s="220"/>
      <c r="C72" s="220"/>
      <c r="D72" s="220"/>
      <c r="E72" s="220"/>
      <c r="F72" s="220"/>
      <c r="G72" s="7">
        <v>64</v>
      </c>
      <c r="H72" s="95">
        <v>0</v>
      </c>
      <c r="I72" s="95">
        <v>0</v>
      </c>
      <c r="J72" s="95">
        <v>0</v>
      </c>
      <c r="K72" s="95">
        <v>0</v>
      </c>
    </row>
    <row r="73" spans="1:11" ht="12.75" customHeight="1" x14ac:dyDescent="0.2">
      <c r="A73" s="222" t="s">
        <v>232</v>
      </c>
      <c r="B73" s="222"/>
      <c r="C73" s="222"/>
      <c r="D73" s="222"/>
      <c r="E73" s="222"/>
      <c r="F73" s="222"/>
      <c r="G73" s="7">
        <v>65</v>
      </c>
      <c r="H73" s="95">
        <v>0</v>
      </c>
      <c r="I73" s="95">
        <v>0</v>
      </c>
      <c r="J73" s="95">
        <v>0</v>
      </c>
      <c r="K73" s="95">
        <v>0</v>
      </c>
    </row>
    <row r="74" spans="1:11" ht="12.75" customHeight="1" x14ac:dyDescent="0.2">
      <c r="A74" s="221" t="s">
        <v>233</v>
      </c>
      <c r="B74" s="221"/>
      <c r="C74" s="221"/>
      <c r="D74" s="221"/>
      <c r="E74" s="221"/>
      <c r="F74" s="221"/>
      <c r="G74" s="8">
        <v>66</v>
      </c>
      <c r="H74" s="96">
        <v>0</v>
      </c>
      <c r="I74" s="96">
        <v>0</v>
      </c>
      <c r="J74" s="96">
        <v>0</v>
      </c>
      <c r="K74" s="96">
        <v>0</v>
      </c>
    </row>
    <row r="75" spans="1:11" ht="12.75" customHeight="1" x14ac:dyDescent="0.2">
      <c r="A75" s="221" t="s">
        <v>234</v>
      </c>
      <c r="B75" s="221"/>
      <c r="C75" s="221"/>
      <c r="D75" s="221"/>
      <c r="E75" s="221"/>
      <c r="F75" s="221"/>
      <c r="G75" s="8">
        <v>67</v>
      </c>
      <c r="H75" s="96">
        <v>0</v>
      </c>
      <c r="I75" s="96">
        <v>0</v>
      </c>
      <c r="J75" s="96">
        <v>0</v>
      </c>
      <c r="K75" s="96">
        <v>0</v>
      </c>
    </row>
    <row r="76" spans="1:11" x14ac:dyDescent="0.2">
      <c r="A76" s="223" t="s">
        <v>235</v>
      </c>
      <c r="B76" s="223"/>
      <c r="C76" s="223"/>
      <c r="D76" s="223"/>
      <c r="E76" s="223"/>
      <c r="F76" s="223"/>
      <c r="G76" s="224"/>
      <c r="H76" s="224"/>
      <c r="I76" s="224"/>
      <c r="J76" s="225"/>
      <c r="K76" s="225"/>
    </row>
    <row r="77" spans="1:11" ht="12.75" customHeight="1" x14ac:dyDescent="0.2">
      <c r="A77" s="216" t="s">
        <v>236</v>
      </c>
      <c r="B77" s="216"/>
      <c r="C77" s="216"/>
      <c r="D77" s="216"/>
      <c r="E77" s="216"/>
      <c r="F77" s="216"/>
      <c r="G77" s="8">
        <v>68</v>
      </c>
      <c r="H77" s="96">
        <v>0</v>
      </c>
      <c r="I77" s="96">
        <v>0</v>
      </c>
      <c r="J77" s="96">
        <v>0</v>
      </c>
      <c r="K77" s="96">
        <v>0</v>
      </c>
    </row>
    <row r="78" spans="1:11" ht="12.75" customHeight="1" x14ac:dyDescent="0.2">
      <c r="A78" s="226" t="s">
        <v>237</v>
      </c>
      <c r="B78" s="226"/>
      <c r="C78" s="226"/>
      <c r="D78" s="226"/>
      <c r="E78" s="226"/>
      <c r="F78" s="226"/>
      <c r="G78" s="20">
        <v>69</v>
      </c>
      <c r="H78" s="97">
        <v>0</v>
      </c>
      <c r="I78" s="97">
        <v>0</v>
      </c>
      <c r="J78" s="97">
        <v>0</v>
      </c>
      <c r="K78" s="97">
        <v>0</v>
      </c>
    </row>
    <row r="79" spans="1:11" ht="12.75" customHeight="1" x14ac:dyDescent="0.2">
      <c r="A79" s="226" t="s">
        <v>238</v>
      </c>
      <c r="B79" s="226"/>
      <c r="C79" s="226"/>
      <c r="D79" s="226"/>
      <c r="E79" s="226"/>
      <c r="F79" s="226"/>
      <c r="G79" s="20">
        <v>70</v>
      </c>
      <c r="H79" s="97">
        <v>0</v>
      </c>
      <c r="I79" s="97">
        <v>0</v>
      </c>
      <c r="J79" s="97">
        <v>0</v>
      </c>
      <c r="K79" s="97">
        <v>0</v>
      </c>
    </row>
    <row r="80" spans="1:11" ht="12.75" customHeight="1" x14ac:dyDescent="0.2">
      <c r="A80" s="216" t="s">
        <v>239</v>
      </c>
      <c r="B80" s="216"/>
      <c r="C80" s="216"/>
      <c r="D80" s="216"/>
      <c r="E80" s="216"/>
      <c r="F80" s="216"/>
      <c r="G80" s="8">
        <v>71</v>
      </c>
      <c r="H80" s="96">
        <v>0</v>
      </c>
      <c r="I80" s="96">
        <v>0</v>
      </c>
      <c r="J80" s="96">
        <v>0</v>
      </c>
      <c r="K80" s="96">
        <v>0</v>
      </c>
    </row>
    <row r="81" spans="1:11" ht="12.75" customHeight="1" x14ac:dyDescent="0.2">
      <c r="A81" s="216" t="s">
        <v>240</v>
      </c>
      <c r="B81" s="216"/>
      <c r="C81" s="216"/>
      <c r="D81" s="216"/>
      <c r="E81" s="216"/>
      <c r="F81" s="216"/>
      <c r="G81" s="8">
        <v>72</v>
      </c>
      <c r="H81" s="96">
        <v>0</v>
      </c>
      <c r="I81" s="96">
        <v>0</v>
      </c>
      <c r="J81" s="96">
        <v>0</v>
      </c>
      <c r="K81" s="96">
        <v>0</v>
      </c>
    </row>
    <row r="82" spans="1:11" ht="12.75" customHeight="1" x14ac:dyDescent="0.2">
      <c r="A82" s="221" t="s">
        <v>241</v>
      </c>
      <c r="B82" s="221"/>
      <c r="C82" s="221"/>
      <c r="D82" s="221"/>
      <c r="E82" s="221"/>
      <c r="F82" s="221"/>
      <c r="G82" s="8">
        <v>73</v>
      </c>
      <c r="H82" s="96">
        <v>0</v>
      </c>
      <c r="I82" s="96">
        <v>0</v>
      </c>
      <c r="J82" s="96">
        <v>0</v>
      </c>
      <c r="K82" s="96">
        <v>0</v>
      </c>
    </row>
    <row r="83" spans="1:11" ht="12.75" customHeight="1" x14ac:dyDescent="0.2">
      <c r="A83" s="221" t="s">
        <v>242</v>
      </c>
      <c r="B83" s="221"/>
      <c r="C83" s="221"/>
      <c r="D83" s="221"/>
      <c r="E83" s="221"/>
      <c r="F83" s="221"/>
      <c r="G83" s="8">
        <v>74</v>
      </c>
      <c r="H83" s="96">
        <v>0</v>
      </c>
      <c r="I83" s="96">
        <v>0</v>
      </c>
      <c r="J83" s="96">
        <v>0</v>
      </c>
      <c r="K83" s="96">
        <v>0</v>
      </c>
    </row>
    <row r="84" spans="1:11" x14ac:dyDescent="0.2">
      <c r="A84" s="223" t="s">
        <v>243</v>
      </c>
      <c r="B84" s="223"/>
      <c r="C84" s="223"/>
      <c r="D84" s="223"/>
      <c r="E84" s="223"/>
      <c r="F84" s="223"/>
      <c r="G84" s="224"/>
      <c r="H84" s="224"/>
      <c r="I84" s="224"/>
      <c r="J84" s="225"/>
      <c r="K84" s="225"/>
    </row>
    <row r="85" spans="1:11" ht="12.75" customHeight="1" x14ac:dyDescent="0.2">
      <c r="A85" s="227" t="s">
        <v>244</v>
      </c>
      <c r="B85" s="227"/>
      <c r="C85" s="227"/>
      <c r="D85" s="227"/>
      <c r="E85" s="227"/>
      <c r="F85" s="227"/>
      <c r="G85" s="8">
        <v>75</v>
      </c>
      <c r="H85" s="98">
        <f>H86+H87</f>
        <v>4130291</v>
      </c>
      <c r="I85" s="98">
        <f>I86+I87</f>
        <v>2110117</v>
      </c>
      <c r="J85" s="98">
        <f>J86+J87</f>
        <v>4051893.03</v>
      </c>
      <c r="K85" s="98">
        <f>K86+K87</f>
        <v>1448320</v>
      </c>
    </row>
    <row r="86" spans="1:11" ht="12.75" customHeight="1" x14ac:dyDescent="0.2">
      <c r="A86" s="228" t="s">
        <v>245</v>
      </c>
      <c r="B86" s="228"/>
      <c r="C86" s="228"/>
      <c r="D86" s="228"/>
      <c r="E86" s="228"/>
      <c r="F86" s="228"/>
      <c r="G86" s="7">
        <v>76</v>
      </c>
      <c r="H86" s="99">
        <v>4130291</v>
      </c>
      <c r="I86" s="99">
        <v>2110117</v>
      </c>
      <c r="J86" s="99">
        <v>4051893.03</v>
      </c>
      <c r="K86" s="99">
        <v>1448320</v>
      </c>
    </row>
    <row r="87" spans="1:11" ht="12.75" customHeight="1" x14ac:dyDescent="0.2">
      <c r="A87" s="228" t="s">
        <v>246</v>
      </c>
      <c r="B87" s="228"/>
      <c r="C87" s="228"/>
      <c r="D87" s="228"/>
      <c r="E87" s="228"/>
      <c r="F87" s="228"/>
      <c r="G87" s="7">
        <v>77</v>
      </c>
      <c r="H87" s="99">
        <v>0</v>
      </c>
      <c r="I87" s="99">
        <v>0</v>
      </c>
      <c r="J87" s="99">
        <v>0</v>
      </c>
      <c r="K87" s="99">
        <v>0</v>
      </c>
    </row>
    <row r="88" spans="1:11" x14ac:dyDescent="0.2">
      <c r="A88" s="229" t="s">
        <v>247</v>
      </c>
      <c r="B88" s="229"/>
      <c r="C88" s="229"/>
      <c r="D88" s="229"/>
      <c r="E88" s="229"/>
      <c r="F88" s="229"/>
      <c r="G88" s="230"/>
      <c r="H88" s="230"/>
      <c r="I88" s="230"/>
      <c r="J88" s="225"/>
      <c r="K88" s="225"/>
    </row>
    <row r="89" spans="1:11" ht="12.75" customHeight="1" x14ac:dyDescent="0.2">
      <c r="A89" s="198" t="s">
        <v>248</v>
      </c>
      <c r="B89" s="198"/>
      <c r="C89" s="198"/>
      <c r="D89" s="198"/>
      <c r="E89" s="198"/>
      <c r="F89" s="198"/>
      <c r="G89" s="7">
        <v>78</v>
      </c>
      <c r="H89" s="99">
        <v>4130291</v>
      </c>
      <c r="I89" s="99">
        <v>2110117</v>
      </c>
      <c r="J89" s="99">
        <v>4051893.03</v>
      </c>
      <c r="K89" s="99">
        <v>1448320</v>
      </c>
    </row>
    <row r="90" spans="1:11" ht="24" customHeight="1" x14ac:dyDescent="0.2">
      <c r="A90" s="184" t="s">
        <v>249</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250</v>
      </c>
      <c r="B91" s="231"/>
      <c r="C91" s="231"/>
      <c r="D91" s="231"/>
      <c r="E91" s="231"/>
      <c r="F91" s="231"/>
      <c r="G91" s="8">
        <v>80</v>
      </c>
      <c r="H91" s="100">
        <f>SUM(H92:H96)</f>
        <v>0</v>
      </c>
      <c r="I91" s="100">
        <f>SUM(I92:I96)</f>
        <v>0</v>
      </c>
      <c r="J91" s="100">
        <f t="shared" ref="J91:K91" si="9">SUM(J92:J96)</f>
        <v>0</v>
      </c>
      <c r="K91" s="100">
        <f t="shared" si="9"/>
        <v>0</v>
      </c>
    </row>
    <row r="92" spans="1:11" ht="25.5" customHeight="1" x14ac:dyDescent="0.2">
      <c r="A92" s="220" t="s">
        <v>251</v>
      </c>
      <c r="B92" s="220"/>
      <c r="C92" s="220"/>
      <c r="D92" s="220"/>
      <c r="E92" s="220"/>
      <c r="F92" s="220"/>
      <c r="G92" s="8">
        <v>81</v>
      </c>
      <c r="H92" s="99">
        <v>0</v>
      </c>
      <c r="I92" s="99">
        <v>0</v>
      </c>
      <c r="J92" s="99">
        <v>0</v>
      </c>
      <c r="K92" s="99">
        <v>0</v>
      </c>
    </row>
    <row r="93" spans="1:11" ht="38.25" customHeight="1" x14ac:dyDescent="0.2">
      <c r="A93" s="220" t="s">
        <v>252</v>
      </c>
      <c r="B93" s="220"/>
      <c r="C93" s="220"/>
      <c r="D93" s="220"/>
      <c r="E93" s="220"/>
      <c r="F93" s="220"/>
      <c r="G93" s="8">
        <v>82</v>
      </c>
      <c r="H93" s="99">
        <v>0</v>
      </c>
      <c r="I93" s="99">
        <v>0</v>
      </c>
      <c r="J93" s="99">
        <v>0</v>
      </c>
      <c r="K93" s="99">
        <v>0</v>
      </c>
    </row>
    <row r="94" spans="1:11" ht="38.25" customHeight="1" x14ac:dyDescent="0.2">
      <c r="A94" s="220" t="s">
        <v>253</v>
      </c>
      <c r="B94" s="220"/>
      <c r="C94" s="220"/>
      <c r="D94" s="220"/>
      <c r="E94" s="220"/>
      <c r="F94" s="220"/>
      <c r="G94" s="8">
        <v>83</v>
      </c>
      <c r="H94" s="99">
        <v>0</v>
      </c>
      <c r="I94" s="99">
        <v>0</v>
      </c>
      <c r="J94" s="99">
        <v>0</v>
      </c>
      <c r="K94" s="99">
        <v>0</v>
      </c>
    </row>
    <row r="95" spans="1:11" x14ac:dyDescent="0.2">
      <c r="A95" s="220" t="s">
        <v>254</v>
      </c>
      <c r="B95" s="220"/>
      <c r="C95" s="220"/>
      <c r="D95" s="220"/>
      <c r="E95" s="220"/>
      <c r="F95" s="220"/>
      <c r="G95" s="8">
        <v>84</v>
      </c>
      <c r="H95" s="99">
        <v>0</v>
      </c>
      <c r="I95" s="99">
        <v>0</v>
      </c>
      <c r="J95" s="99">
        <v>0</v>
      </c>
      <c r="K95" s="99">
        <v>0</v>
      </c>
    </row>
    <row r="96" spans="1:11" x14ac:dyDescent="0.2">
      <c r="A96" s="220" t="s">
        <v>255</v>
      </c>
      <c r="B96" s="220"/>
      <c r="C96" s="220"/>
      <c r="D96" s="220"/>
      <c r="E96" s="220"/>
      <c r="F96" s="220"/>
      <c r="G96" s="8">
        <v>85</v>
      </c>
      <c r="H96" s="99">
        <v>0</v>
      </c>
      <c r="I96" s="99">
        <v>0</v>
      </c>
      <c r="J96" s="99">
        <v>0</v>
      </c>
      <c r="K96" s="99">
        <v>0</v>
      </c>
    </row>
    <row r="97" spans="1:11" ht="26.25" customHeight="1" x14ac:dyDescent="0.2">
      <c r="A97" s="220" t="s">
        <v>256</v>
      </c>
      <c r="B97" s="220"/>
      <c r="C97" s="220"/>
      <c r="D97" s="220"/>
      <c r="E97" s="220"/>
      <c r="F97" s="220"/>
      <c r="G97" s="8">
        <v>86</v>
      </c>
      <c r="H97" s="99">
        <v>0</v>
      </c>
      <c r="I97" s="99">
        <v>0</v>
      </c>
      <c r="J97" s="99">
        <v>0</v>
      </c>
      <c r="K97" s="99">
        <v>0</v>
      </c>
    </row>
    <row r="98" spans="1:11" ht="25.5" customHeight="1" x14ac:dyDescent="0.2">
      <c r="A98" s="231" t="s">
        <v>257</v>
      </c>
      <c r="B98" s="231"/>
      <c r="C98" s="231"/>
      <c r="D98" s="231"/>
      <c r="E98" s="231"/>
      <c r="F98" s="231"/>
      <c r="G98" s="8">
        <v>87</v>
      </c>
      <c r="H98" s="100">
        <f>SUM(H99:H107)</f>
        <v>0</v>
      </c>
      <c r="I98" s="100">
        <f>SUM(I99:I107)</f>
        <v>0</v>
      </c>
      <c r="J98" s="100">
        <f t="shared" ref="J98:K98" si="10">SUM(J99:J107)</f>
        <v>0</v>
      </c>
      <c r="K98" s="100">
        <f t="shared" si="10"/>
        <v>0</v>
      </c>
    </row>
    <row r="99" spans="1:11" x14ac:dyDescent="0.2">
      <c r="A99" s="232" t="s">
        <v>258</v>
      </c>
      <c r="B99" s="232"/>
      <c r="C99" s="232"/>
      <c r="D99" s="232"/>
      <c r="E99" s="232"/>
      <c r="F99" s="232"/>
      <c r="G99" s="7">
        <v>88</v>
      </c>
      <c r="H99" s="99">
        <v>0</v>
      </c>
      <c r="I99" s="99">
        <v>0</v>
      </c>
      <c r="J99" s="99">
        <v>0</v>
      </c>
      <c r="K99" s="99">
        <v>0</v>
      </c>
    </row>
    <row r="100" spans="1:11" ht="36" customHeight="1" x14ac:dyDescent="0.2">
      <c r="A100" s="220" t="s">
        <v>437</v>
      </c>
      <c r="B100" s="220"/>
      <c r="C100" s="220"/>
      <c r="D100" s="220"/>
      <c r="E100" s="220"/>
      <c r="F100" s="220"/>
      <c r="G100" s="7">
        <v>89</v>
      </c>
      <c r="H100" s="99">
        <v>0</v>
      </c>
      <c r="I100" s="99">
        <v>0</v>
      </c>
      <c r="J100" s="99">
        <v>0</v>
      </c>
      <c r="K100" s="99">
        <v>0</v>
      </c>
    </row>
    <row r="101" spans="1:11" ht="36" customHeight="1" x14ac:dyDescent="0.2">
      <c r="A101" s="220" t="s">
        <v>439</v>
      </c>
      <c r="B101" s="220"/>
      <c r="C101" s="220"/>
      <c r="D101" s="220"/>
      <c r="E101" s="220"/>
      <c r="F101" s="220"/>
      <c r="G101" s="7">
        <v>90</v>
      </c>
      <c r="H101" s="99">
        <v>0</v>
      </c>
      <c r="I101" s="99">
        <v>0</v>
      </c>
      <c r="J101" s="99">
        <v>0</v>
      </c>
      <c r="K101" s="99">
        <v>0</v>
      </c>
    </row>
    <row r="102" spans="1:11" ht="22.15" customHeight="1" x14ac:dyDescent="0.2">
      <c r="A102" s="232" t="s">
        <v>259</v>
      </c>
      <c r="B102" s="232"/>
      <c r="C102" s="232"/>
      <c r="D102" s="232"/>
      <c r="E102" s="232"/>
      <c r="F102" s="232"/>
      <c r="G102" s="7">
        <v>91</v>
      </c>
      <c r="H102" s="99">
        <v>0</v>
      </c>
      <c r="I102" s="99">
        <v>0</v>
      </c>
      <c r="J102" s="99">
        <v>0</v>
      </c>
      <c r="K102" s="99">
        <v>0</v>
      </c>
    </row>
    <row r="103" spans="1:11" ht="22.15" customHeight="1" x14ac:dyDescent="0.2">
      <c r="A103" s="232" t="s">
        <v>260</v>
      </c>
      <c r="B103" s="232"/>
      <c r="C103" s="232"/>
      <c r="D103" s="232"/>
      <c r="E103" s="232"/>
      <c r="F103" s="232"/>
      <c r="G103" s="7">
        <v>92</v>
      </c>
      <c r="H103" s="99">
        <v>0</v>
      </c>
      <c r="I103" s="99">
        <v>0</v>
      </c>
      <c r="J103" s="99">
        <v>0</v>
      </c>
      <c r="K103" s="99">
        <v>0</v>
      </c>
    </row>
    <row r="104" spans="1:11" ht="22.15" customHeight="1" x14ac:dyDescent="0.2">
      <c r="A104" s="232" t="s">
        <v>261</v>
      </c>
      <c r="B104" s="232"/>
      <c r="C104" s="232"/>
      <c r="D104" s="232"/>
      <c r="E104" s="232"/>
      <c r="F104" s="232"/>
      <c r="G104" s="7">
        <v>93</v>
      </c>
      <c r="H104" s="99">
        <v>0</v>
      </c>
      <c r="I104" s="99">
        <v>0</v>
      </c>
      <c r="J104" s="99">
        <v>0</v>
      </c>
      <c r="K104" s="99">
        <v>0</v>
      </c>
    </row>
    <row r="105" spans="1:11" ht="12.75" customHeight="1" x14ac:dyDescent="0.2">
      <c r="A105" s="220" t="s">
        <v>440</v>
      </c>
      <c r="B105" s="220"/>
      <c r="C105" s="220"/>
      <c r="D105" s="220"/>
      <c r="E105" s="220"/>
      <c r="F105" s="220"/>
      <c r="G105" s="7">
        <v>94</v>
      </c>
      <c r="H105" s="99">
        <v>0</v>
      </c>
      <c r="I105" s="99">
        <v>0</v>
      </c>
      <c r="J105" s="99">
        <v>0</v>
      </c>
      <c r="K105" s="99">
        <v>0</v>
      </c>
    </row>
    <row r="106" spans="1:11" ht="26.25" customHeight="1" x14ac:dyDescent="0.2">
      <c r="A106" s="220" t="s">
        <v>441</v>
      </c>
      <c r="B106" s="220"/>
      <c r="C106" s="220"/>
      <c r="D106" s="220"/>
      <c r="E106" s="220"/>
      <c r="F106" s="220"/>
      <c r="G106" s="7">
        <v>95</v>
      </c>
      <c r="H106" s="99">
        <v>0</v>
      </c>
      <c r="I106" s="99">
        <v>0</v>
      </c>
      <c r="J106" s="99">
        <v>0</v>
      </c>
      <c r="K106" s="99">
        <v>0</v>
      </c>
    </row>
    <row r="107" spans="1:11" x14ac:dyDescent="0.2">
      <c r="A107" s="220" t="s">
        <v>442</v>
      </c>
      <c r="B107" s="220"/>
      <c r="C107" s="220"/>
      <c r="D107" s="220"/>
      <c r="E107" s="220"/>
      <c r="F107" s="220"/>
      <c r="G107" s="7">
        <v>96</v>
      </c>
      <c r="H107" s="99">
        <v>0</v>
      </c>
      <c r="I107" s="99">
        <v>0</v>
      </c>
      <c r="J107" s="99">
        <v>0</v>
      </c>
      <c r="K107" s="99">
        <v>0</v>
      </c>
    </row>
    <row r="108" spans="1:11" ht="24.75" customHeight="1" x14ac:dyDescent="0.2">
      <c r="A108" s="220" t="s">
        <v>443</v>
      </c>
      <c r="B108" s="220"/>
      <c r="C108" s="220"/>
      <c r="D108" s="220"/>
      <c r="E108" s="220"/>
      <c r="F108" s="220"/>
      <c r="G108" s="7">
        <v>97</v>
      </c>
      <c r="H108" s="99">
        <v>0</v>
      </c>
      <c r="I108" s="99">
        <v>0</v>
      </c>
      <c r="J108" s="99">
        <v>0</v>
      </c>
      <c r="K108" s="99">
        <v>0</v>
      </c>
    </row>
    <row r="109" spans="1:11" ht="22.9" customHeight="1" x14ac:dyDescent="0.2">
      <c r="A109" s="184" t="s">
        <v>444</v>
      </c>
      <c r="B109" s="184"/>
      <c r="C109" s="184"/>
      <c r="D109" s="184"/>
      <c r="E109" s="184"/>
      <c r="F109" s="184"/>
      <c r="G109" s="8">
        <v>98</v>
      </c>
      <c r="H109" s="100">
        <f>H91+H98-H108-H97</f>
        <v>0</v>
      </c>
      <c r="I109" s="100">
        <f>I91+I98-I108-I97</f>
        <v>0</v>
      </c>
      <c r="J109" s="100">
        <f t="shared" ref="J109:K109" si="11">J91+J98-J108-J97</f>
        <v>0</v>
      </c>
      <c r="K109" s="100">
        <f t="shared" si="11"/>
        <v>0</v>
      </c>
    </row>
    <row r="110" spans="1:11" ht="12.75" customHeight="1" x14ac:dyDescent="0.2">
      <c r="A110" s="184" t="s">
        <v>445</v>
      </c>
      <c r="B110" s="184"/>
      <c r="C110" s="184"/>
      <c r="D110" s="184"/>
      <c r="E110" s="184"/>
      <c r="F110" s="184"/>
      <c r="G110" s="8">
        <v>99</v>
      </c>
      <c r="H110" s="98">
        <f>H89+H109</f>
        <v>4130291</v>
      </c>
      <c r="I110" s="98">
        <f>I89+I109</f>
        <v>2110117</v>
      </c>
      <c r="J110" s="98">
        <f t="shared" ref="J110:K110" si="12">J89+J109</f>
        <v>4051893.03</v>
      </c>
      <c r="K110" s="98">
        <f t="shared" si="12"/>
        <v>1448320</v>
      </c>
    </row>
    <row r="111" spans="1:11" x14ac:dyDescent="0.2">
      <c r="A111" s="223" t="s">
        <v>262</v>
      </c>
      <c r="B111" s="223"/>
      <c r="C111" s="223"/>
      <c r="D111" s="223"/>
      <c r="E111" s="223"/>
      <c r="F111" s="223"/>
      <c r="G111" s="224"/>
      <c r="H111" s="224"/>
      <c r="I111" s="224"/>
      <c r="J111" s="225"/>
      <c r="K111" s="225"/>
    </row>
    <row r="112" spans="1:11" ht="12.75" customHeight="1" x14ac:dyDescent="0.2">
      <c r="A112" s="227" t="s">
        <v>438</v>
      </c>
      <c r="B112" s="227"/>
      <c r="C112" s="227"/>
      <c r="D112" s="227"/>
      <c r="E112" s="227"/>
      <c r="F112" s="227"/>
      <c r="G112" s="8">
        <v>100</v>
      </c>
      <c r="H112" s="98">
        <f>H113+H114</f>
        <v>4130291</v>
      </c>
      <c r="I112" s="98">
        <f>I113+I114</f>
        <v>2110117</v>
      </c>
      <c r="J112" s="98">
        <f>J113+J114</f>
        <v>4051893.03</v>
      </c>
      <c r="K112" s="98">
        <f>K113+K114</f>
        <v>1448320</v>
      </c>
    </row>
    <row r="113" spans="1:11" ht="12.75" customHeight="1" x14ac:dyDescent="0.2">
      <c r="A113" s="228" t="s">
        <v>263</v>
      </c>
      <c r="B113" s="228"/>
      <c r="C113" s="228"/>
      <c r="D113" s="228"/>
      <c r="E113" s="228"/>
      <c r="F113" s="228"/>
      <c r="G113" s="7">
        <v>101</v>
      </c>
      <c r="H113" s="99">
        <v>4130291</v>
      </c>
      <c r="I113" s="99">
        <v>2110117</v>
      </c>
      <c r="J113" s="99">
        <v>4051893.03</v>
      </c>
      <c r="K113" s="99">
        <v>1448320</v>
      </c>
    </row>
    <row r="114" spans="1:11" ht="12.75" customHeight="1" x14ac:dyDescent="0.2">
      <c r="A114" s="228" t="s">
        <v>264</v>
      </c>
      <c r="B114" s="228"/>
      <c r="C114" s="228"/>
      <c r="D114" s="228"/>
      <c r="E114" s="228"/>
      <c r="F114" s="228"/>
      <c r="G114" s="7">
        <v>102</v>
      </c>
      <c r="H114" s="99">
        <v>0</v>
      </c>
      <c r="I114" s="99">
        <v>0</v>
      </c>
      <c r="J114" s="99">
        <v>0</v>
      </c>
      <c r="K114" s="99">
        <v>0</v>
      </c>
    </row>
  </sheetData>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Incorrect entry" error="You can enter only whole numbers."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Incorrect entry" error="You can enter only positive or negative whole numbers."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Incorrect entry" error="You can enter only positive whole numbers."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tabSelected="1" view="pageBreakPreview" zoomScaleNormal="100" zoomScaleSheetLayoutView="100" workbookViewId="0">
      <selection activeCell="O41" sqref="O41"/>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265</v>
      </c>
      <c r="B1" s="234"/>
      <c r="C1" s="234"/>
      <c r="D1" s="234"/>
      <c r="E1" s="234"/>
      <c r="F1" s="234"/>
      <c r="G1" s="234"/>
      <c r="H1" s="234"/>
      <c r="I1" s="234"/>
    </row>
    <row r="2" spans="1:9" x14ac:dyDescent="0.2">
      <c r="A2" s="235" t="s">
        <v>470</v>
      </c>
      <c r="B2" s="188"/>
      <c r="C2" s="188"/>
      <c r="D2" s="188"/>
      <c r="E2" s="188"/>
      <c r="F2" s="188"/>
      <c r="G2" s="188"/>
      <c r="H2" s="188"/>
      <c r="I2" s="188"/>
    </row>
    <row r="3" spans="1:9" x14ac:dyDescent="0.2">
      <c r="A3" s="237" t="s">
        <v>161</v>
      </c>
      <c r="B3" s="238"/>
      <c r="C3" s="238"/>
      <c r="D3" s="238"/>
      <c r="E3" s="238"/>
      <c r="F3" s="238"/>
      <c r="G3" s="238"/>
      <c r="H3" s="238"/>
      <c r="I3" s="238"/>
    </row>
    <row r="4" spans="1:9" x14ac:dyDescent="0.2">
      <c r="A4" s="236" t="s">
        <v>468</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30">
        <v>2</v>
      </c>
      <c r="H6" s="29" t="s">
        <v>266</v>
      </c>
      <c r="I6" s="29" t="s">
        <v>267</v>
      </c>
    </row>
    <row r="7" spans="1:9" x14ac:dyDescent="0.2">
      <c r="A7" s="243" t="s">
        <v>268</v>
      </c>
      <c r="B7" s="243"/>
      <c r="C7" s="243"/>
      <c r="D7" s="243"/>
      <c r="E7" s="243"/>
      <c r="F7" s="243"/>
      <c r="G7" s="243"/>
      <c r="H7" s="243"/>
      <c r="I7" s="243"/>
    </row>
    <row r="8" spans="1:9" ht="12.75" customHeight="1" x14ac:dyDescent="0.2">
      <c r="A8" s="182" t="s">
        <v>269</v>
      </c>
      <c r="B8" s="182"/>
      <c r="C8" s="182"/>
      <c r="D8" s="182"/>
      <c r="E8" s="182"/>
      <c r="F8" s="182"/>
      <c r="G8" s="31">
        <v>1</v>
      </c>
      <c r="H8" s="101">
        <v>4130291</v>
      </c>
      <c r="I8" s="101">
        <v>4051893.03</v>
      </c>
    </row>
    <row r="9" spans="1:9" ht="12.75" customHeight="1" x14ac:dyDescent="0.2">
      <c r="A9" s="240" t="s">
        <v>270</v>
      </c>
      <c r="B9" s="240"/>
      <c r="C9" s="240"/>
      <c r="D9" s="240"/>
      <c r="E9" s="240"/>
      <c r="F9" s="240"/>
      <c r="G9" s="32">
        <v>2</v>
      </c>
      <c r="H9" s="102">
        <f>H10+H11+H12+H13+H14+H15+H16+H17</f>
        <v>-2696922</v>
      </c>
      <c r="I9" s="102">
        <f>I10+I11+I12+I13+I14+I15+I16+I17</f>
        <v>-1143761.3500000001</v>
      </c>
    </row>
    <row r="10" spans="1:9" ht="12.75" customHeight="1" x14ac:dyDescent="0.2">
      <c r="A10" s="217" t="s">
        <v>271</v>
      </c>
      <c r="B10" s="217"/>
      <c r="C10" s="217"/>
      <c r="D10" s="217"/>
      <c r="E10" s="217"/>
      <c r="F10" s="217"/>
      <c r="G10" s="31">
        <v>3</v>
      </c>
      <c r="H10" s="101">
        <v>1764013</v>
      </c>
      <c r="I10" s="101">
        <v>1846959.2</v>
      </c>
    </row>
    <row r="11" spans="1:9" ht="22.15" customHeight="1" x14ac:dyDescent="0.2">
      <c r="A11" s="217" t="s">
        <v>272</v>
      </c>
      <c r="B11" s="217"/>
      <c r="C11" s="217"/>
      <c r="D11" s="217"/>
      <c r="E11" s="217"/>
      <c r="F11" s="217"/>
      <c r="G11" s="31">
        <v>4</v>
      </c>
      <c r="H11" s="101">
        <v>-68326</v>
      </c>
      <c r="I11" s="101">
        <v>-110327.47</v>
      </c>
    </row>
    <row r="12" spans="1:9" ht="23.45" customHeight="1" x14ac:dyDescent="0.2">
      <c r="A12" s="217" t="s">
        <v>273</v>
      </c>
      <c r="B12" s="217"/>
      <c r="C12" s="217"/>
      <c r="D12" s="217"/>
      <c r="E12" s="217"/>
      <c r="F12" s="217"/>
      <c r="G12" s="31">
        <v>5</v>
      </c>
      <c r="H12" s="101">
        <v>0</v>
      </c>
      <c r="I12" s="101">
        <v>0</v>
      </c>
    </row>
    <row r="13" spans="1:9" ht="12.75" customHeight="1" x14ac:dyDescent="0.2">
      <c r="A13" s="217" t="s">
        <v>274</v>
      </c>
      <c r="B13" s="217"/>
      <c r="C13" s="217"/>
      <c r="D13" s="217"/>
      <c r="E13" s="217"/>
      <c r="F13" s="217"/>
      <c r="G13" s="31">
        <v>6</v>
      </c>
      <c r="H13" s="101">
        <v>-1156</v>
      </c>
      <c r="I13" s="101">
        <v>-35041.35</v>
      </c>
    </row>
    <row r="14" spans="1:9" ht="12.75" customHeight="1" x14ac:dyDescent="0.2">
      <c r="A14" s="217" t="s">
        <v>275</v>
      </c>
      <c r="B14" s="217"/>
      <c r="C14" s="217"/>
      <c r="D14" s="217"/>
      <c r="E14" s="217"/>
      <c r="F14" s="217"/>
      <c r="G14" s="31">
        <v>7</v>
      </c>
      <c r="H14" s="101">
        <v>692391</v>
      </c>
      <c r="I14" s="101">
        <v>968028</v>
      </c>
    </row>
    <row r="15" spans="1:9" ht="12.75" customHeight="1" x14ac:dyDescent="0.2">
      <c r="A15" s="217" t="s">
        <v>276</v>
      </c>
      <c r="B15" s="217"/>
      <c r="C15" s="217"/>
      <c r="D15" s="217"/>
      <c r="E15" s="217"/>
      <c r="F15" s="217"/>
      <c r="G15" s="31">
        <v>8</v>
      </c>
      <c r="H15" s="101">
        <v>0</v>
      </c>
      <c r="I15" s="101">
        <v>0</v>
      </c>
    </row>
    <row r="16" spans="1:9" ht="12.75" customHeight="1" x14ac:dyDescent="0.2">
      <c r="A16" s="217" t="s">
        <v>277</v>
      </c>
      <c r="B16" s="217"/>
      <c r="C16" s="217"/>
      <c r="D16" s="217"/>
      <c r="E16" s="217"/>
      <c r="F16" s="217"/>
      <c r="G16" s="31">
        <v>9</v>
      </c>
      <c r="H16" s="101">
        <v>0</v>
      </c>
      <c r="I16" s="101">
        <v>0</v>
      </c>
    </row>
    <row r="17" spans="1:9" ht="25.15" customHeight="1" x14ac:dyDescent="0.2">
      <c r="A17" s="217" t="s">
        <v>278</v>
      </c>
      <c r="B17" s="217"/>
      <c r="C17" s="217"/>
      <c r="D17" s="217"/>
      <c r="E17" s="217"/>
      <c r="F17" s="217"/>
      <c r="G17" s="31">
        <v>10</v>
      </c>
      <c r="H17" s="101">
        <v>-5083844</v>
      </c>
      <c r="I17" s="101">
        <v>-3813379.73</v>
      </c>
    </row>
    <row r="18" spans="1:9" ht="28.15" customHeight="1" x14ac:dyDescent="0.2">
      <c r="A18" s="239" t="s">
        <v>279</v>
      </c>
      <c r="B18" s="239"/>
      <c r="C18" s="239"/>
      <c r="D18" s="239"/>
      <c r="E18" s="239"/>
      <c r="F18" s="239"/>
      <c r="G18" s="32">
        <v>11</v>
      </c>
      <c r="H18" s="102">
        <f>H8+H9</f>
        <v>1433369</v>
      </c>
      <c r="I18" s="102">
        <f>I8+I9</f>
        <v>2908131.6799999997</v>
      </c>
    </row>
    <row r="19" spans="1:9" ht="12.75" customHeight="1" x14ac:dyDescent="0.2">
      <c r="A19" s="240" t="s">
        <v>280</v>
      </c>
      <c r="B19" s="240"/>
      <c r="C19" s="240"/>
      <c r="D19" s="240"/>
      <c r="E19" s="240"/>
      <c r="F19" s="240"/>
      <c r="G19" s="32">
        <v>12</v>
      </c>
      <c r="H19" s="102">
        <f>H20+H21+H22+H23</f>
        <v>488745</v>
      </c>
      <c r="I19" s="102">
        <f>I20+I21+I22+I23</f>
        <v>-1403476.52</v>
      </c>
    </row>
    <row r="20" spans="1:9" ht="12.75" customHeight="1" x14ac:dyDescent="0.2">
      <c r="A20" s="217" t="s">
        <v>281</v>
      </c>
      <c r="B20" s="217"/>
      <c r="C20" s="217"/>
      <c r="D20" s="217"/>
      <c r="E20" s="217"/>
      <c r="F20" s="217"/>
      <c r="G20" s="31">
        <v>13</v>
      </c>
      <c r="H20" s="101">
        <v>-675058</v>
      </c>
      <c r="I20" s="101">
        <v>-73128.639999999999</v>
      </c>
    </row>
    <row r="21" spans="1:9" ht="12.75" customHeight="1" x14ac:dyDescent="0.2">
      <c r="A21" s="217" t="s">
        <v>282</v>
      </c>
      <c r="B21" s="217"/>
      <c r="C21" s="217"/>
      <c r="D21" s="217"/>
      <c r="E21" s="217"/>
      <c r="F21" s="217"/>
      <c r="G21" s="31">
        <v>14</v>
      </c>
      <c r="H21" s="101">
        <v>1196577</v>
      </c>
      <c r="I21" s="101">
        <v>-760379.54</v>
      </c>
    </row>
    <row r="22" spans="1:9" ht="12.75" customHeight="1" x14ac:dyDescent="0.2">
      <c r="A22" s="217" t="s">
        <v>283</v>
      </c>
      <c r="B22" s="217"/>
      <c r="C22" s="217"/>
      <c r="D22" s="217"/>
      <c r="E22" s="217"/>
      <c r="F22" s="217"/>
      <c r="G22" s="31">
        <v>15</v>
      </c>
      <c r="H22" s="101">
        <v>39828</v>
      </c>
      <c r="I22" s="101">
        <v>-49660</v>
      </c>
    </row>
    <row r="23" spans="1:9" ht="12.75" customHeight="1" x14ac:dyDescent="0.2">
      <c r="A23" s="217" t="s">
        <v>284</v>
      </c>
      <c r="B23" s="217"/>
      <c r="C23" s="217"/>
      <c r="D23" s="217"/>
      <c r="E23" s="217"/>
      <c r="F23" s="217"/>
      <c r="G23" s="31">
        <v>16</v>
      </c>
      <c r="H23" s="101">
        <v>-72602</v>
      </c>
      <c r="I23" s="101">
        <v>-520308.34</v>
      </c>
    </row>
    <row r="24" spans="1:9" ht="12.75" customHeight="1" x14ac:dyDescent="0.2">
      <c r="A24" s="239" t="s">
        <v>285</v>
      </c>
      <c r="B24" s="239"/>
      <c r="C24" s="239"/>
      <c r="D24" s="239"/>
      <c r="E24" s="239"/>
      <c r="F24" s="239"/>
      <c r="G24" s="32">
        <v>17</v>
      </c>
      <c r="H24" s="102">
        <f>H18+H19</f>
        <v>1922114</v>
      </c>
      <c r="I24" s="102">
        <f>I18+I19</f>
        <v>1504655.1599999997</v>
      </c>
    </row>
    <row r="25" spans="1:9" ht="12.75" customHeight="1" x14ac:dyDescent="0.2">
      <c r="A25" s="182" t="s">
        <v>286</v>
      </c>
      <c r="B25" s="182"/>
      <c r="C25" s="182"/>
      <c r="D25" s="182"/>
      <c r="E25" s="182"/>
      <c r="F25" s="182"/>
      <c r="G25" s="31">
        <v>18</v>
      </c>
      <c r="H25" s="101">
        <v>-352282</v>
      </c>
      <c r="I25" s="101">
        <v>-806980.97</v>
      </c>
    </row>
    <row r="26" spans="1:9" ht="12.75" customHeight="1" x14ac:dyDescent="0.2">
      <c r="A26" s="182" t="s">
        <v>287</v>
      </c>
      <c r="B26" s="182"/>
      <c r="C26" s="182"/>
      <c r="D26" s="182"/>
      <c r="E26" s="182"/>
      <c r="F26" s="182"/>
      <c r="G26" s="31">
        <v>19</v>
      </c>
      <c r="H26" s="101">
        <v>0</v>
      </c>
      <c r="I26" s="101">
        <v>0</v>
      </c>
    </row>
    <row r="27" spans="1:9" ht="25.9" customHeight="1" x14ac:dyDescent="0.2">
      <c r="A27" s="244" t="s">
        <v>288</v>
      </c>
      <c r="B27" s="244"/>
      <c r="C27" s="244"/>
      <c r="D27" s="244"/>
      <c r="E27" s="244"/>
      <c r="F27" s="244"/>
      <c r="G27" s="32">
        <v>20</v>
      </c>
      <c r="H27" s="102">
        <f>H24+H25+H26</f>
        <v>1569832</v>
      </c>
      <c r="I27" s="102">
        <f>I24+I25+I26</f>
        <v>697674.18999999971</v>
      </c>
    </row>
    <row r="28" spans="1:9" x14ac:dyDescent="0.2">
      <c r="A28" s="243" t="s">
        <v>289</v>
      </c>
      <c r="B28" s="243"/>
      <c r="C28" s="243"/>
      <c r="D28" s="243"/>
      <c r="E28" s="243"/>
      <c r="F28" s="243"/>
      <c r="G28" s="243"/>
      <c r="H28" s="243"/>
      <c r="I28" s="243"/>
    </row>
    <row r="29" spans="1:9" ht="30.6" customHeight="1" x14ac:dyDescent="0.2">
      <c r="A29" s="182" t="s">
        <v>290</v>
      </c>
      <c r="B29" s="182"/>
      <c r="C29" s="182"/>
      <c r="D29" s="182"/>
      <c r="E29" s="182"/>
      <c r="F29" s="182"/>
      <c r="G29" s="31">
        <v>21</v>
      </c>
      <c r="H29" s="103">
        <v>69566</v>
      </c>
      <c r="I29" s="101">
        <v>130000</v>
      </c>
    </row>
    <row r="30" spans="1:9" ht="12.75" customHeight="1" x14ac:dyDescent="0.2">
      <c r="A30" s="182" t="s">
        <v>291</v>
      </c>
      <c r="B30" s="182"/>
      <c r="C30" s="182"/>
      <c r="D30" s="182"/>
      <c r="E30" s="182"/>
      <c r="F30" s="182"/>
      <c r="G30" s="31">
        <v>22</v>
      </c>
      <c r="H30" s="103">
        <v>0</v>
      </c>
      <c r="I30" s="101">
        <v>0</v>
      </c>
    </row>
    <row r="31" spans="1:9" ht="12.75" customHeight="1" x14ac:dyDescent="0.2">
      <c r="A31" s="182" t="s">
        <v>292</v>
      </c>
      <c r="B31" s="182"/>
      <c r="C31" s="182"/>
      <c r="D31" s="182"/>
      <c r="E31" s="182"/>
      <c r="F31" s="182"/>
      <c r="G31" s="31">
        <v>23</v>
      </c>
      <c r="H31" s="103">
        <v>1648</v>
      </c>
      <c r="I31" s="101">
        <v>35041.35</v>
      </c>
    </row>
    <row r="32" spans="1:9" ht="12.75" customHeight="1" x14ac:dyDescent="0.2">
      <c r="A32" s="182" t="s">
        <v>293</v>
      </c>
      <c r="B32" s="182"/>
      <c r="C32" s="182"/>
      <c r="D32" s="182"/>
      <c r="E32" s="182"/>
      <c r="F32" s="182"/>
      <c r="G32" s="31">
        <v>24</v>
      </c>
      <c r="H32" s="103">
        <v>0</v>
      </c>
      <c r="I32" s="101">
        <v>4900000</v>
      </c>
    </row>
    <row r="33" spans="1:9" ht="12.75" customHeight="1" x14ac:dyDescent="0.2">
      <c r="A33" s="182" t="s">
        <v>294</v>
      </c>
      <c r="B33" s="182"/>
      <c r="C33" s="182"/>
      <c r="D33" s="182"/>
      <c r="E33" s="182"/>
      <c r="F33" s="182"/>
      <c r="G33" s="31">
        <v>25</v>
      </c>
      <c r="H33" s="103">
        <v>3260</v>
      </c>
      <c r="I33" s="101">
        <v>0</v>
      </c>
    </row>
    <row r="34" spans="1:9" ht="12.75" customHeight="1" x14ac:dyDescent="0.2">
      <c r="A34" s="182" t="s">
        <v>295</v>
      </c>
      <c r="B34" s="182"/>
      <c r="C34" s="182"/>
      <c r="D34" s="182"/>
      <c r="E34" s="182"/>
      <c r="F34" s="182"/>
      <c r="G34" s="31">
        <v>26</v>
      </c>
      <c r="H34" s="103">
        <v>0</v>
      </c>
      <c r="I34" s="101">
        <v>0</v>
      </c>
    </row>
    <row r="35" spans="1:9" ht="26.45" customHeight="1" x14ac:dyDescent="0.2">
      <c r="A35" s="239" t="s">
        <v>296</v>
      </c>
      <c r="B35" s="239"/>
      <c r="C35" s="239"/>
      <c r="D35" s="239"/>
      <c r="E35" s="239"/>
      <c r="F35" s="239"/>
      <c r="G35" s="32">
        <v>27</v>
      </c>
      <c r="H35" s="104">
        <f>H29+H30+H31+H32+H33+H34</f>
        <v>74474</v>
      </c>
      <c r="I35" s="104">
        <f>I29+I30+I31+I32+I33+I34</f>
        <v>5065041.3499999996</v>
      </c>
    </row>
    <row r="36" spans="1:9" ht="22.9" customHeight="1" x14ac:dyDescent="0.2">
      <c r="A36" s="182" t="s">
        <v>297</v>
      </c>
      <c r="B36" s="182"/>
      <c r="C36" s="182"/>
      <c r="D36" s="182"/>
      <c r="E36" s="182"/>
      <c r="F36" s="182"/>
      <c r="G36" s="31">
        <v>28</v>
      </c>
      <c r="H36" s="103">
        <v>-2473605</v>
      </c>
      <c r="I36" s="101">
        <v>-1913330.38</v>
      </c>
    </row>
    <row r="37" spans="1:9" ht="12.75" customHeight="1" x14ac:dyDescent="0.2">
      <c r="A37" s="182" t="s">
        <v>298</v>
      </c>
      <c r="B37" s="182"/>
      <c r="C37" s="182"/>
      <c r="D37" s="182"/>
      <c r="E37" s="182"/>
      <c r="F37" s="182"/>
      <c r="G37" s="31">
        <v>29</v>
      </c>
      <c r="H37" s="103">
        <v>0</v>
      </c>
      <c r="I37" s="101">
        <v>0</v>
      </c>
    </row>
    <row r="38" spans="1:9" ht="12.75" customHeight="1" x14ac:dyDescent="0.2">
      <c r="A38" s="182" t="s">
        <v>299</v>
      </c>
      <c r="B38" s="182"/>
      <c r="C38" s="182"/>
      <c r="D38" s="182"/>
      <c r="E38" s="182"/>
      <c r="F38" s="182"/>
      <c r="G38" s="31">
        <v>30</v>
      </c>
      <c r="H38" s="103">
        <v>0</v>
      </c>
      <c r="I38" s="101">
        <v>-2400000</v>
      </c>
    </row>
    <row r="39" spans="1:9" ht="12.75" customHeight="1" x14ac:dyDescent="0.2">
      <c r="A39" s="182" t="s">
        <v>300</v>
      </c>
      <c r="B39" s="182"/>
      <c r="C39" s="182"/>
      <c r="D39" s="182"/>
      <c r="E39" s="182"/>
      <c r="F39" s="182"/>
      <c r="G39" s="31">
        <v>31</v>
      </c>
      <c r="H39" s="103">
        <v>0</v>
      </c>
      <c r="I39" s="101">
        <v>0</v>
      </c>
    </row>
    <row r="40" spans="1:9" ht="12.75" customHeight="1" x14ac:dyDescent="0.2">
      <c r="A40" s="182" t="s">
        <v>301</v>
      </c>
      <c r="B40" s="182"/>
      <c r="C40" s="182"/>
      <c r="D40" s="182"/>
      <c r="E40" s="182"/>
      <c r="F40" s="182"/>
      <c r="G40" s="31">
        <v>32</v>
      </c>
      <c r="H40" s="103">
        <v>0</v>
      </c>
      <c r="I40" s="101">
        <v>0</v>
      </c>
    </row>
    <row r="41" spans="1:9" ht="24" customHeight="1" x14ac:dyDescent="0.2">
      <c r="A41" s="239" t="s">
        <v>302</v>
      </c>
      <c r="B41" s="239"/>
      <c r="C41" s="239"/>
      <c r="D41" s="239"/>
      <c r="E41" s="239"/>
      <c r="F41" s="239"/>
      <c r="G41" s="32">
        <v>33</v>
      </c>
      <c r="H41" s="104">
        <f>H36+H37+H38+H39+H40</f>
        <v>-2473605</v>
      </c>
      <c r="I41" s="104">
        <f>I36+I37+I38+I39+I40</f>
        <v>-4313330.38</v>
      </c>
    </row>
    <row r="42" spans="1:9" ht="29.45" customHeight="1" x14ac:dyDescent="0.2">
      <c r="A42" s="244" t="s">
        <v>303</v>
      </c>
      <c r="B42" s="244"/>
      <c r="C42" s="244"/>
      <c r="D42" s="244"/>
      <c r="E42" s="244"/>
      <c r="F42" s="244"/>
      <c r="G42" s="32">
        <v>34</v>
      </c>
      <c r="H42" s="104">
        <f>H35+H41</f>
        <v>-2399131</v>
      </c>
      <c r="I42" s="104">
        <f>I35+I41</f>
        <v>751710.96999999974</v>
      </c>
    </row>
    <row r="43" spans="1:9" x14ac:dyDescent="0.2">
      <c r="A43" s="243" t="s">
        <v>304</v>
      </c>
      <c r="B43" s="243"/>
      <c r="C43" s="243"/>
      <c r="D43" s="243"/>
      <c r="E43" s="243"/>
      <c r="F43" s="243"/>
      <c r="G43" s="243"/>
      <c r="H43" s="243"/>
      <c r="I43" s="243"/>
    </row>
    <row r="44" spans="1:9" ht="12.75" customHeight="1" x14ac:dyDescent="0.2">
      <c r="A44" s="182" t="s">
        <v>305</v>
      </c>
      <c r="B44" s="182"/>
      <c r="C44" s="182"/>
      <c r="D44" s="182"/>
      <c r="E44" s="182"/>
      <c r="F44" s="182"/>
      <c r="G44" s="31">
        <v>35</v>
      </c>
      <c r="H44" s="103">
        <v>0</v>
      </c>
      <c r="I44" s="101">
        <v>-1913330.38</v>
      </c>
    </row>
    <row r="45" spans="1:9" ht="25.15" customHeight="1" x14ac:dyDescent="0.2">
      <c r="A45" s="182" t="s">
        <v>306</v>
      </c>
      <c r="B45" s="182"/>
      <c r="C45" s="182"/>
      <c r="D45" s="182"/>
      <c r="E45" s="182"/>
      <c r="F45" s="182"/>
      <c r="G45" s="31">
        <v>36</v>
      </c>
      <c r="H45" s="103">
        <v>0</v>
      </c>
      <c r="I45" s="101">
        <v>0</v>
      </c>
    </row>
    <row r="46" spans="1:9" ht="12.75" customHeight="1" x14ac:dyDescent="0.2">
      <c r="A46" s="182" t="s">
        <v>307</v>
      </c>
      <c r="B46" s="182"/>
      <c r="C46" s="182"/>
      <c r="D46" s="182"/>
      <c r="E46" s="182"/>
      <c r="F46" s="182"/>
      <c r="G46" s="31">
        <v>37</v>
      </c>
      <c r="H46" s="103">
        <v>69875</v>
      </c>
      <c r="I46" s="101">
        <v>-2400000</v>
      </c>
    </row>
    <row r="47" spans="1:9" ht="12.75" customHeight="1" x14ac:dyDescent="0.2">
      <c r="A47" s="182" t="s">
        <v>308</v>
      </c>
      <c r="B47" s="182"/>
      <c r="C47" s="182"/>
      <c r="D47" s="182"/>
      <c r="E47" s="182"/>
      <c r="F47" s="182"/>
      <c r="G47" s="31">
        <v>38</v>
      </c>
      <c r="H47" s="103">
        <v>0</v>
      </c>
      <c r="I47" s="101">
        <v>0</v>
      </c>
    </row>
    <row r="48" spans="1:9" ht="22.15" customHeight="1" x14ac:dyDescent="0.2">
      <c r="A48" s="239" t="s">
        <v>309</v>
      </c>
      <c r="B48" s="239"/>
      <c r="C48" s="239"/>
      <c r="D48" s="239"/>
      <c r="E48" s="239"/>
      <c r="F48" s="239"/>
      <c r="G48" s="32">
        <v>39</v>
      </c>
      <c r="H48" s="104">
        <f>H44+H45+H46+H47</f>
        <v>69875</v>
      </c>
      <c r="I48" s="104">
        <v>0</v>
      </c>
    </row>
    <row r="49" spans="1:9" ht="24.6" customHeight="1" x14ac:dyDescent="0.2">
      <c r="A49" s="182" t="s">
        <v>310</v>
      </c>
      <c r="B49" s="182"/>
      <c r="C49" s="182"/>
      <c r="D49" s="182"/>
      <c r="E49" s="182"/>
      <c r="F49" s="182"/>
      <c r="G49" s="31">
        <v>40</v>
      </c>
      <c r="H49" s="103">
        <v>-1144560</v>
      </c>
      <c r="I49" s="101">
        <v>-1156843.3700000001</v>
      </c>
    </row>
    <row r="50" spans="1:9" ht="12.75" customHeight="1" x14ac:dyDescent="0.2">
      <c r="A50" s="182" t="s">
        <v>311</v>
      </c>
      <c r="B50" s="182"/>
      <c r="C50" s="182"/>
      <c r="D50" s="182"/>
      <c r="E50" s="182"/>
      <c r="F50" s="182"/>
      <c r="G50" s="31">
        <v>41</v>
      </c>
      <c r="H50" s="103">
        <v>0</v>
      </c>
      <c r="I50" s="101">
        <v>0</v>
      </c>
    </row>
    <row r="51" spans="1:9" ht="12.75" customHeight="1" x14ac:dyDescent="0.2">
      <c r="A51" s="182" t="s">
        <v>312</v>
      </c>
      <c r="B51" s="182"/>
      <c r="C51" s="182"/>
      <c r="D51" s="182"/>
      <c r="E51" s="182"/>
      <c r="F51" s="182"/>
      <c r="G51" s="31">
        <v>42</v>
      </c>
      <c r="H51" s="103">
        <v>-27324</v>
      </c>
      <c r="I51" s="101">
        <v>0</v>
      </c>
    </row>
    <row r="52" spans="1:9" ht="22.9" customHeight="1" x14ac:dyDescent="0.2">
      <c r="A52" s="182" t="s">
        <v>313</v>
      </c>
      <c r="B52" s="182"/>
      <c r="C52" s="182"/>
      <c r="D52" s="182"/>
      <c r="E52" s="182"/>
      <c r="F52" s="182"/>
      <c r="G52" s="31">
        <v>43</v>
      </c>
      <c r="H52" s="103">
        <v>0</v>
      </c>
      <c r="I52" s="101">
        <v>0</v>
      </c>
    </row>
    <row r="53" spans="1:9" ht="12.75" customHeight="1" x14ac:dyDescent="0.2">
      <c r="A53" s="182" t="s">
        <v>314</v>
      </c>
      <c r="B53" s="182"/>
      <c r="C53" s="182"/>
      <c r="D53" s="182"/>
      <c r="E53" s="182"/>
      <c r="F53" s="182"/>
      <c r="G53" s="31">
        <v>44</v>
      </c>
      <c r="H53" s="103">
        <v>-483578</v>
      </c>
      <c r="I53" s="101">
        <v>-450560.28</v>
      </c>
    </row>
    <row r="54" spans="1:9" ht="30.6" customHeight="1" x14ac:dyDescent="0.2">
      <c r="A54" s="239" t="s">
        <v>315</v>
      </c>
      <c r="B54" s="239"/>
      <c r="C54" s="239"/>
      <c r="D54" s="239"/>
      <c r="E54" s="239"/>
      <c r="F54" s="239"/>
      <c r="G54" s="32">
        <v>45</v>
      </c>
      <c r="H54" s="104">
        <f>H49+H50+H51+H52+H53</f>
        <v>-1655462</v>
      </c>
      <c r="I54" s="104">
        <f>I49+I50+I51+I52+I53</f>
        <v>-1607403.6500000001</v>
      </c>
    </row>
    <row r="55" spans="1:9" ht="29.45" customHeight="1" x14ac:dyDescent="0.2">
      <c r="A55" s="244" t="s">
        <v>316</v>
      </c>
      <c r="B55" s="244"/>
      <c r="C55" s="244"/>
      <c r="D55" s="244"/>
      <c r="E55" s="244"/>
      <c r="F55" s="244"/>
      <c r="G55" s="32">
        <v>46</v>
      </c>
      <c r="H55" s="104">
        <f>H48+H54</f>
        <v>-1585587</v>
      </c>
      <c r="I55" s="104">
        <f>I48+I54</f>
        <v>-1607403.6500000001</v>
      </c>
    </row>
    <row r="56" spans="1:9" x14ac:dyDescent="0.2">
      <c r="A56" s="182" t="s">
        <v>317</v>
      </c>
      <c r="B56" s="182"/>
      <c r="C56" s="182"/>
      <c r="D56" s="182"/>
      <c r="E56" s="182"/>
      <c r="F56" s="182"/>
      <c r="G56" s="31">
        <v>47</v>
      </c>
      <c r="H56" s="103">
        <v>38798</v>
      </c>
      <c r="I56" s="101">
        <v>0</v>
      </c>
    </row>
    <row r="57" spans="1:9" ht="26.45" customHeight="1" x14ac:dyDescent="0.2">
      <c r="A57" s="244" t="s">
        <v>318</v>
      </c>
      <c r="B57" s="244"/>
      <c r="C57" s="244"/>
      <c r="D57" s="244"/>
      <c r="E57" s="244"/>
      <c r="F57" s="244"/>
      <c r="G57" s="32">
        <v>48</v>
      </c>
      <c r="H57" s="104">
        <f>H27+H42+H55+H56</f>
        <v>-2376088</v>
      </c>
      <c r="I57" s="104">
        <f>I27+I42+I55+I56</f>
        <v>-158018.49000000069</v>
      </c>
    </row>
    <row r="58" spans="1:9" x14ac:dyDescent="0.2">
      <c r="A58" s="245" t="s">
        <v>319</v>
      </c>
      <c r="B58" s="245"/>
      <c r="C58" s="245"/>
      <c r="D58" s="245"/>
      <c r="E58" s="245"/>
      <c r="F58" s="245"/>
      <c r="G58" s="31">
        <v>49</v>
      </c>
      <c r="H58" s="103">
        <v>8066452</v>
      </c>
      <c r="I58" s="101">
        <v>6981856.6600000001</v>
      </c>
    </row>
    <row r="59" spans="1:9" ht="31.15" customHeight="1" x14ac:dyDescent="0.2">
      <c r="A59" s="244" t="s">
        <v>320</v>
      </c>
      <c r="B59" s="244"/>
      <c r="C59" s="244"/>
      <c r="D59" s="244"/>
      <c r="E59" s="244"/>
      <c r="F59" s="244"/>
      <c r="G59" s="32">
        <v>50</v>
      </c>
      <c r="H59" s="104">
        <f>H57+H58</f>
        <v>5690364</v>
      </c>
      <c r="I59" s="104">
        <f>I57+I58</f>
        <v>6823838.1699999999</v>
      </c>
    </row>
  </sheetData>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Incorrect entry" error="You can enter only positive whole numbers."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Incorrect entry" error="You can enter only whole numbers."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19" zoomScaleNormal="100" zoomScaleSheetLayoutView="100" workbookViewId="0">
      <selection activeCell="M22" sqref="M2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321</v>
      </c>
      <c r="B1" s="234"/>
      <c r="C1" s="234"/>
      <c r="D1" s="234"/>
      <c r="E1" s="234"/>
      <c r="F1" s="234"/>
      <c r="G1" s="234"/>
      <c r="H1" s="234"/>
      <c r="I1" s="234"/>
    </row>
    <row r="2" spans="1:9" ht="12.75" customHeight="1" x14ac:dyDescent="0.2">
      <c r="A2" s="235" t="s">
        <v>469</v>
      </c>
      <c r="B2" s="188"/>
      <c r="C2" s="188"/>
      <c r="D2" s="188"/>
      <c r="E2" s="188"/>
      <c r="F2" s="188"/>
      <c r="G2" s="188"/>
      <c r="H2" s="188"/>
      <c r="I2" s="188"/>
    </row>
    <row r="3" spans="1:9" x14ac:dyDescent="0.2">
      <c r="A3" s="256" t="s">
        <v>43</v>
      </c>
      <c r="B3" s="257"/>
      <c r="C3" s="257"/>
      <c r="D3" s="257"/>
      <c r="E3" s="257"/>
      <c r="F3" s="257"/>
      <c r="G3" s="257"/>
      <c r="H3" s="257"/>
      <c r="I3" s="257"/>
    </row>
    <row r="4" spans="1:9" x14ac:dyDescent="0.2">
      <c r="A4" s="236" t="s">
        <v>468</v>
      </c>
      <c r="B4" s="191"/>
      <c r="C4" s="191"/>
      <c r="D4" s="191"/>
      <c r="E4" s="191"/>
      <c r="F4" s="191"/>
      <c r="G4" s="191"/>
      <c r="H4" s="191"/>
      <c r="I4" s="192"/>
    </row>
    <row r="5" spans="1:9" ht="23.25" x14ac:dyDescent="0.2">
      <c r="A5" s="241" t="s">
        <v>44</v>
      </c>
      <c r="B5" s="196"/>
      <c r="C5" s="196"/>
      <c r="D5" s="196"/>
      <c r="E5" s="196"/>
      <c r="F5" s="196"/>
      <c r="G5" s="28" t="s">
        <v>162</v>
      </c>
      <c r="H5" s="29" t="s">
        <v>163</v>
      </c>
      <c r="I5" s="29" t="s">
        <v>164</v>
      </c>
    </row>
    <row r="6" spans="1:9" x14ac:dyDescent="0.2">
      <c r="A6" s="242">
        <v>1</v>
      </c>
      <c r="B6" s="196"/>
      <c r="C6" s="196"/>
      <c r="D6" s="196"/>
      <c r="E6" s="196"/>
      <c r="F6" s="196"/>
      <c r="G6" s="105">
        <v>2</v>
      </c>
      <c r="H6" s="29" t="s">
        <v>266</v>
      </c>
      <c r="I6" s="29" t="s">
        <v>267</v>
      </c>
    </row>
    <row r="7" spans="1:9" x14ac:dyDescent="0.2">
      <c r="A7" s="250" t="s">
        <v>268</v>
      </c>
      <c r="B7" s="251"/>
      <c r="C7" s="251"/>
      <c r="D7" s="251"/>
      <c r="E7" s="251"/>
      <c r="F7" s="251"/>
      <c r="G7" s="251"/>
      <c r="H7" s="251"/>
      <c r="I7" s="252"/>
    </row>
    <row r="8" spans="1:9" x14ac:dyDescent="0.2">
      <c r="A8" s="254" t="s">
        <v>322</v>
      </c>
      <c r="B8" s="254"/>
      <c r="C8" s="254"/>
      <c r="D8" s="254"/>
      <c r="E8" s="254"/>
      <c r="F8" s="254"/>
      <c r="G8" s="10">
        <v>1</v>
      </c>
      <c r="H8" s="106">
        <v>0</v>
      </c>
      <c r="I8" s="106">
        <v>0</v>
      </c>
    </row>
    <row r="9" spans="1:9" x14ac:dyDescent="0.2">
      <c r="A9" s="247" t="s">
        <v>323</v>
      </c>
      <c r="B9" s="247"/>
      <c r="C9" s="247"/>
      <c r="D9" s="247"/>
      <c r="E9" s="247"/>
      <c r="F9" s="247"/>
      <c r="G9" s="11">
        <v>2</v>
      </c>
      <c r="H9" s="107">
        <v>0</v>
      </c>
      <c r="I9" s="107">
        <v>0</v>
      </c>
    </row>
    <row r="10" spans="1:9" x14ac:dyDescent="0.2">
      <c r="A10" s="247" t="s">
        <v>324</v>
      </c>
      <c r="B10" s="247"/>
      <c r="C10" s="247"/>
      <c r="D10" s="247"/>
      <c r="E10" s="247"/>
      <c r="F10" s="247"/>
      <c r="G10" s="11">
        <v>3</v>
      </c>
      <c r="H10" s="107">
        <v>0</v>
      </c>
      <c r="I10" s="107">
        <v>0</v>
      </c>
    </row>
    <row r="11" spans="1:9" x14ac:dyDescent="0.2">
      <c r="A11" s="247" t="s">
        <v>325</v>
      </c>
      <c r="B11" s="247"/>
      <c r="C11" s="247"/>
      <c r="D11" s="247"/>
      <c r="E11" s="247"/>
      <c r="F11" s="247"/>
      <c r="G11" s="11">
        <v>4</v>
      </c>
      <c r="H11" s="107">
        <v>0</v>
      </c>
      <c r="I11" s="107">
        <v>0</v>
      </c>
    </row>
    <row r="12" spans="1:9" x14ac:dyDescent="0.2">
      <c r="A12" s="247" t="s">
        <v>326</v>
      </c>
      <c r="B12" s="247"/>
      <c r="C12" s="247"/>
      <c r="D12" s="247"/>
      <c r="E12" s="247"/>
      <c r="F12" s="247"/>
      <c r="G12" s="11">
        <v>5</v>
      </c>
      <c r="H12" s="107">
        <v>0</v>
      </c>
      <c r="I12" s="107">
        <v>0</v>
      </c>
    </row>
    <row r="13" spans="1:9" x14ac:dyDescent="0.2">
      <c r="A13" s="255" t="s">
        <v>327</v>
      </c>
      <c r="B13" s="255"/>
      <c r="C13" s="255"/>
      <c r="D13" s="255"/>
      <c r="E13" s="255"/>
      <c r="F13" s="255"/>
      <c r="G13" s="25">
        <v>6</v>
      </c>
      <c r="H13" s="108">
        <f>SUM(H8:H12)</f>
        <v>0</v>
      </c>
      <c r="I13" s="108">
        <f>SUM(I8:I12)</f>
        <v>0</v>
      </c>
    </row>
    <row r="14" spans="1:9" ht="12.75" customHeight="1" x14ac:dyDescent="0.2">
      <c r="A14" s="247" t="s">
        <v>328</v>
      </c>
      <c r="B14" s="247"/>
      <c r="C14" s="247"/>
      <c r="D14" s="247"/>
      <c r="E14" s="247"/>
      <c r="F14" s="247"/>
      <c r="G14" s="11">
        <v>7</v>
      </c>
      <c r="H14" s="107">
        <v>0</v>
      </c>
      <c r="I14" s="107">
        <v>0</v>
      </c>
    </row>
    <row r="15" spans="1:9" ht="12.75" customHeight="1" x14ac:dyDescent="0.2">
      <c r="A15" s="247" t="s">
        <v>329</v>
      </c>
      <c r="B15" s="247"/>
      <c r="C15" s="247"/>
      <c r="D15" s="247"/>
      <c r="E15" s="247"/>
      <c r="F15" s="247"/>
      <c r="G15" s="11">
        <v>8</v>
      </c>
      <c r="H15" s="107">
        <v>0</v>
      </c>
      <c r="I15" s="107">
        <v>0</v>
      </c>
    </row>
    <row r="16" spans="1:9" ht="12.75" customHeight="1" x14ac:dyDescent="0.2">
      <c r="A16" s="247" t="s">
        <v>330</v>
      </c>
      <c r="B16" s="247"/>
      <c r="C16" s="247"/>
      <c r="D16" s="247"/>
      <c r="E16" s="247"/>
      <c r="F16" s="247"/>
      <c r="G16" s="11">
        <v>9</v>
      </c>
      <c r="H16" s="107">
        <v>0</v>
      </c>
      <c r="I16" s="107">
        <v>0</v>
      </c>
    </row>
    <row r="17" spans="1:9" ht="12.75" customHeight="1" x14ac:dyDescent="0.2">
      <c r="A17" s="247" t="s">
        <v>331</v>
      </c>
      <c r="B17" s="247"/>
      <c r="C17" s="247"/>
      <c r="D17" s="247"/>
      <c r="E17" s="247"/>
      <c r="F17" s="247"/>
      <c r="G17" s="11">
        <v>10</v>
      </c>
      <c r="H17" s="107">
        <v>0</v>
      </c>
      <c r="I17" s="107">
        <v>0</v>
      </c>
    </row>
    <row r="18" spans="1:9" ht="12.75" customHeight="1" x14ac:dyDescent="0.2">
      <c r="A18" s="247" t="s">
        <v>332</v>
      </c>
      <c r="B18" s="247"/>
      <c r="C18" s="247"/>
      <c r="D18" s="247"/>
      <c r="E18" s="247"/>
      <c r="F18" s="247"/>
      <c r="G18" s="11">
        <v>11</v>
      </c>
      <c r="H18" s="107">
        <v>0</v>
      </c>
      <c r="I18" s="107">
        <v>0</v>
      </c>
    </row>
    <row r="19" spans="1:9" ht="12.75" customHeight="1" x14ac:dyDescent="0.2">
      <c r="A19" s="247" t="s">
        <v>333</v>
      </c>
      <c r="B19" s="247"/>
      <c r="C19" s="247"/>
      <c r="D19" s="247"/>
      <c r="E19" s="247"/>
      <c r="F19" s="247"/>
      <c r="G19" s="11">
        <v>12</v>
      </c>
      <c r="H19" s="107">
        <v>0</v>
      </c>
      <c r="I19" s="107">
        <v>0</v>
      </c>
    </row>
    <row r="20" spans="1:9" ht="26.25" customHeight="1" x14ac:dyDescent="0.2">
      <c r="A20" s="255" t="s">
        <v>334</v>
      </c>
      <c r="B20" s="255"/>
      <c r="C20" s="255"/>
      <c r="D20" s="255"/>
      <c r="E20" s="255"/>
      <c r="F20" s="255"/>
      <c r="G20" s="25">
        <v>13</v>
      </c>
      <c r="H20" s="108">
        <f>SUM(H14:H19)</f>
        <v>0</v>
      </c>
      <c r="I20" s="108">
        <f>SUM(I14:I19)</f>
        <v>0</v>
      </c>
    </row>
    <row r="21" spans="1:9" ht="27.6" customHeight="1" x14ac:dyDescent="0.2">
      <c r="A21" s="253" t="s">
        <v>335</v>
      </c>
      <c r="B21" s="253"/>
      <c r="C21" s="253"/>
      <c r="D21" s="253"/>
      <c r="E21" s="253"/>
      <c r="F21" s="253"/>
      <c r="G21" s="26">
        <v>14</v>
      </c>
      <c r="H21" s="109">
        <f>H13+H20</f>
        <v>0</v>
      </c>
      <c r="I21" s="109">
        <f>I13+I20</f>
        <v>0</v>
      </c>
    </row>
    <row r="22" spans="1:9" x14ac:dyDescent="0.2">
      <c r="A22" s="250" t="s">
        <v>289</v>
      </c>
      <c r="B22" s="251"/>
      <c r="C22" s="251"/>
      <c r="D22" s="251"/>
      <c r="E22" s="251"/>
      <c r="F22" s="251"/>
      <c r="G22" s="251"/>
      <c r="H22" s="251"/>
      <c r="I22" s="252"/>
    </row>
    <row r="23" spans="1:9" ht="26.45" customHeight="1" x14ac:dyDescent="0.2">
      <c r="A23" s="254" t="s">
        <v>336</v>
      </c>
      <c r="B23" s="254"/>
      <c r="C23" s="254"/>
      <c r="D23" s="254"/>
      <c r="E23" s="254"/>
      <c r="F23" s="254"/>
      <c r="G23" s="10">
        <v>15</v>
      </c>
      <c r="H23" s="106">
        <v>0</v>
      </c>
      <c r="I23" s="106">
        <v>0</v>
      </c>
    </row>
    <row r="24" spans="1:9" ht="12.75" customHeight="1" x14ac:dyDescent="0.2">
      <c r="A24" s="247" t="s">
        <v>337</v>
      </c>
      <c r="B24" s="247"/>
      <c r="C24" s="247"/>
      <c r="D24" s="247"/>
      <c r="E24" s="247"/>
      <c r="F24" s="247"/>
      <c r="G24" s="10">
        <v>16</v>
      </c>
      <c r="H24" s="107">
        <v>0</v>
      </c>
      <c r="I24" s="107">
        <v>0</v>
      </c>
    </row>
    <row r="25" spans="1:9" ht="12.75" customHeight="1" x14ac:dyDescent="0.2">
      <c r="A25" s="247" t="s">
        <v>338</v>
      </c>
      <c r="B25" s="247"/>
      <c r="C25" s="247"/>
      <c r="D25" s="247"/>
      <c r="E25" s="247"/>
      <c r="F25" s="247"/>
      <c r="G25" s="10">
        <v>17</v>
      </c>
      <c r="H25" s="107">
        <v>0</v>
      </c>
      <c r="I25" s="107">
        <v>0</v>
      </c>
    </row>
    <row r="26" spans="1:9" ht="12.75" customHeight="1" x14ac:dyDescent="0.2">
      <c r="A26" s="247" t="s">
        <v>339</v>
      </c>
      <c r="B26" s="247"/>
      <c r="C26" s="247"/>
      <c r="D26" s="247"/>
      <c r="E26" s="247"/>
      <c r="F26" s="247"/>
      <c r="G26" s="10">
        <v>18</v>
      </c>
      <c r="H26" s="107">
        <v>0</v>
      </c>
      <c r="I26" s="107">
        <v>0</v>
      </c>
    </row>
    <row r="27" spans="1:9" ht="12.75" customHeight="1" x14ac:dyDescent="0.2">
      <c r="A27" s="247" t="s">
        <v>340</v>
      </c>
      <c r="B27" s="247"/>
      <c r="C27" s="247"/>
      <c r="D27" s="247"/>
      <c r="E27" s="247"/>
      <c r="F27" s="247"/>
      <c r="G27" s="10">
        <v>19</v>
      </c>
      <c r="H27" s="107">
        <v>0</v>
      </c>
      <c r="I27" s="107">
        <v>0</v>
      </c>
    </row>
    <row r="28" spans="1:9" ht="12.75" customHeight="1" x14ac:dyDescent="0.2">
      <c r="A28" s="247" t="s">
        <v>341</v>
      </c>
      <c r="B28" s="247"/>
      <c r="C28" s="247"/>
      <c r="D28" s="247"/>
      <c r="E28" s="247"/>
      <c r="F28" s="247"/>
      <c r="G28" s="10">
        <v>20</v>
      </c>
      <c r="H28" s="107">
        <v>0</v>
      </c>
      <c r="I28" s="107">
        <v>0</v>
      </c>
    </row>
    <row r="29" spans="1:9" ht="24" customHeight="1" x14ac:dyDescent="0.2">
      <c r="A29" s="248" t="s">
        <v>342</v>
      </c>
      <c r="B29" s="248"/>
      <c r="C29" s="248"/>
      <c r="D29" s="248"/>
      <c r="E29" s="248"/>
      <c r="F29" s="248"/>
      <c r="G29" s="25">
        <v>21</v>
      </c>
      <c r="H29" s="110">
        <f>SUM(H23:H28)</f>
        <v>0</v>
      </c>
      <c r="I29" s="110">
        <f>SUM(I23:I28)</f>
        <v>0</v>
      </c>
    </row>
    <row r="30" spans="1:9" ht="27" customHeight="1" x14ac:dyDescent="0.2">
      <c r="A30" s="247" t="s">
        <v>343</v>
      </c>
      <c r="B30" s="247"/>
      <c r="C30" s="247"/>
      <c r="D30" s="247"/>
      <c r="E30" s="247"/>
      <c r="F30" s="247"/>
      <c r="G30" s="11">
        <v>22</v>
      </c>
      <c r="H30" s="107">
        <v>0</v>
      </c>
      <c r="I30" s="107">
        <v>0</v>
      </c>
    </row>
    <row r="31" spans="1:9" ht="12.75" customHeight="1" x14ac:dyDescent="0.2">
      <c r="A31" s="247" t="s">
        <v>344</v>
      </c>
      <c r="B31" s="247"/>
      <c r="C31" s="247"/>
      <c r="D31" s="247"/>
      <c r="E31" s="247"/>
      <c r="F31" s="247"/>
      <c r="G31" s="11">
        <v>23</v>
      </c>
      <c r="H31" s="107">
        <v>0</v>
      </c>
      <c r="I31" s="107">
        <v>0</v>
      </c>
    </row>
    <row r="32" spans="1:9" ht="12.75" customHeight="1" x14ac:dyDescent="0.2">
      <c r="A32" s="247" t="s">
        <v>345</v>
      </c>
      <c r="B32" s="247"/>
      <c r="C32" s="247"/>
      <c r="D32" s="247"/>
      <c r="E32" s="247"/>
      <c r="F32" s="247"/>
      <c r="G32" s="11">
        <v>24</v>
      </c>
      <c r="H32" s="107">
        <v>0</v>
      </c>
      <c r="I32" s="107">
        <v>0</v>
      </c>
    </row>
    <row r="33" spans="1:9" ht="12.75" customHeight="1" x14ac:dyDescent="0.2">
      <c r="A33" s="247" t="s">
        <v>346</v>
      </c>
      <c r="B33" s="247"/>
      <c r="C33" s="247"/>
      <c r="D33" s="247"/>
      <c r="E33" s="247"/>
      <c r="F33" s="247"/>
      <c r="G33" s="11">
        <v>25</v>
      </c>
      <c r="H33" s="107">
        <v>0</v>
      </c>
      <c r="I33" s="107">
        <v>0</v>
      </c>
    </row>
    <row r="34" spans="1:9" ht="12.75" customHeight="1" x14ac:dyDescent="0.2">
      <c r="A34" s="247" t="s">
        <v>347</v>
      </c>
      <c r="B34" s="247"/>
      <c r="C34" s="247"/>
      <c r="D34" s="247"/>
      <c r="E34" s="247"/>
      <c r="F34" s="247"/>
      <c r="G34" s="11">
        <v>26</v>
      </c>
      <c r="H34" s="107">
        <v>0</v>
      </c>
      <c r="I34" s="107">
        <v>0</v>
      </c>
    </row>
    <row r="35" spans="1:9" ht="25.9" customHeight="1" x14ac:dyDescent="0.2">
      <c r="A35" s="248" t="s">
        <v>348</v>
      </c>
      <c r="B35" s="248"/>
      <c r="C35" s="248"/>
      <c r="D35" s="248"/>
      <c r="E35" s="248"/>
      <c r="F35" s="248"/>
      <c r="G35" s="25">
        <v>27</v>
      </c>
      <c r="H35" s="110">
        <f>SUM(H30:H34)</f>
        <v>0</v>
      </c>
      <c r="I35" s="110">
        <f>SUM(I30:I34)</f>
        <v>0</v>
      </c>
    </row>
    <row r="36" spans="1:9" ht="28.15" customHeight="1" x14ac:dyDescent="0.2">
      <c r="A36" s="253" t="s">
        <v>349</v>
      </c>
      <c r="B36" s="253"/>
      <c r="C36" s="253"/>
      <c r="D36" s="253"/>
      <c r="E36" s="253"/>
      <c r="F36" s="253"/>
      <c r="G36" s="26">
        <v>28</v>
      </c>
      <c r="H36" s="111">
        <f>H29+H35</f>
        <v>0</v>
      </c>
      <c r="I36" s="111">
        <f>I29+I35</f>
        <v>0</v>
      </c>
    </row>
    <row r="37" spans="1:9" x14ac:dyDescent="0.2">
      <c r="A37" s="250" t="s">
        <v>304</v>
      </c>
      <c r="B37" s="251"/>
      <c r="C37" s="251"/>
      <c r="D37" s="251"/>
      <c r="E37" s="251"/>
      <c r="F37" s="251"/>
      <c r="G37" s="251">
        <v>0</v>
      </c>
      <c r="H37" s="251"/>
      <c r="I37" s="252"/>
    </row>
    <row r="38" spans="1:9" ht="12.75" customHeight="1" x14ac:dyDescent="0.2">
      <c r="A38" s="249" t="s">
        <v>350</v>
      </c>
      <c r="B38" s="249"/>
      <c r="C38" s="249"/>
      <c r="D38" s="249"/>
      <c r="E38" s="249"/>
      <c r="F38" s="249"/>
      <c r="G38" s="10">
        <v>29</v>
      </c>
      <c r="H38" s="106">
        <v>0</v>
      </c>
      <c r="I38" s="106">
        <v>0</v>
      </c>
    </row>
    <row r="39" spans="1:9" ht="25.15" customHeight="1" x14ac:dyDescent="0.2">
      <c r="A39" s="246" t="s">
        <v>351</v>
      </c>
      <c r="B39" s="246"/>
      <c r="C39" s="246"/>
      <c r="D39" s="246"/>
      <c r="E39" s="246"/>
      <c r="F39" s="246"/>
      <c r="G39" s="11">
        <v>30</v>
      </c>
      <c r="H39" s="107">
        <v>0</v>
      </c>
      <c r="I39" s="107">
        <v>0</v>
      </c>
    </row>
    <row r="40" spans="1:9" ht="12.75" customHeight="1" x14ac:dyDescent="0.2">
      <c r="A40" s="246" t="s">
        <v>352</v>
      </c>
      <c r="B40" s="246"/>
      <c r="C40" s="246"/>
      <c r="D40" s="246"/>
      <c r="E40" s="246"/>
      <c r="F40" s="246"/>
      <c r="G40" s="11">
        <v>31</v>
      </c>
      <c r="H40" s="107">
        <v>0</v>
      </c>
      <c r="I40" s="107">
        <v>0</v>
      </c>
    </row>
    <row r="41" spans="1:9" ht="12.75" customHeight="1" x14ac:dyDescent="0.2">
      <c r="A41" s="246" t="s">
        <v>353</v>
      </c>
      <c r="B41" s="246"/>
      <c r="C41" s="246"/>
      <c r="D41" s="246"/>
      <c r="E41" s="246"/>
      <c r="F41" s="246"/>
      <c r="G41" s="11">
        <v>32</v>
      </c>
      <c r="H41" s="107">
        <v>0</v>
      </c>
      <c r="I41" s="107">
        <v>0</v>
      </c>
    </row>
    <row r="42" spans="1:9" ht="25.9" customHeight="1" x14ac:dyDescent="0.2">
      <c r="A42" s="248" t="s">
        <v>354</v>
      </c>
      <c r="B42" s="248"/>
      <c r="C42" s="248"/>
      <c r="D42" s="248"/>
      <c r="E42" s="248"/>
      <c r="F42" s="248"/>
      <c r="G42" s="25">
        <v>33</v>
      </c>
      <c r="H42" s="110">
        <f>H41+H40+H39+H38</f>
        <v>0</v>
      </c>
      <c r="I42" s="110">
        <f>I41+I40+I39+I38</f>
        <v>0</v>
      </c>
    </row>
    <row r="43" spans="1:9" ht="24.6" customHeight="1" x14ac:dyDescent="0.2">
      <c r="A43" s="246" t="s">
        <v>355</v>
      </c>
      <c r="B43" s="246"/>
      <c r="C43" s="246"/>
      <c r="D43" s="246"/>
      <c r="E43" s="246"/>
      <c r="F43" s="246"/>
      <c r="G43" s="11">
        <v>34</v>
      </c>
      <c r="H43" s="107">
        <v>0</v>
      </c>
      <c r="I43" s="107">
        <v>0</v>
      </c>
    </row>
    <row r="44" spans="1:9" ht="12.75" customHeight="1" x14ac:dyDescent="0.2">
      <c r="A44" s="246" t="s">
        <v>356</v>
      </c>
      <c r="B44" s="246"/>
      <c r="C44" s="246"/>
      <c r="D44" s="246"/>
      <c r="E44" s="246"/>
      <c r="F44" s="246"/>
      <c r="G44" s="11">
        <v>35</v>
      </c>
      <c r="H44" s="107">
        <v>0</v>
      </c>
      <c r="I44" s="107">
        <v>0</v>
      </c>
    </row>
    <row r="45" spans="1:9" ht="12.75" customHeight="1" x14ac:dyDescent="0.2">
      <c r="A45" s="246" t="s">
        <v>357</v>
      </c>
      <c r="B45" s="246"/>
      <c r="C45" s="246"/>
      <c r="D45" s="246"/>
      <c r="E45" s="246"/>
      <c r="F45" s="246"/>
      <c r="G45" s="11">
        <v>36</v>
      </c>
      <c r="H45" s="107">
        <v>0</v>
      </c>
      <c r="I45" s="107">
        <v>0</v>
      </c>
    </row>
    <row r="46" spans="1:9" ht="21" customHeight="1" x14ac:dyDescent="0.2">
      <c r="A46" s="246" t="s">
        <v>358</v>
      </c>
      <c r="B46" s="246"/>
      <c r="C46" s="246"/>
      <c r="D46" s="246"/>
      <c r="E46" s="246"/>
      <c r="F46" s="246"/>
      <c r="G46" s="11">
        <v>37</v>
      </c>
      <c r="H46" s="107">
        <v>0</v>
      </c>
      <c r="I46" s="107">
        <v>0</v>
      </c>
    </row>
    <row r="47" spans="1:9" ht="12.75" customHeight="1" x14ac:dyDescent="0.2">
      <c r="A47" s="246" t="s">
        <v>359</v>
      </c>
      <c r="B47" s="246"/>
      <c r="C47" s="246"/>
      <c r="D47" s="246"/>
      <c r="E47" s="246"/>
      <c r="F47" s="246"/>
      <c r="G47" s="11">
        <v>38</v>
      </c>
      <c r="H47" s="107">
        <v>0</v>
      </c>
      <c r="I47" s="107">
        <v>0</v>
      </c>
    </row>
    <row r="48" spans="1:9" ht="22.9" customHeight="1" x14ac:dyDescent="0.2">
      <c r="A48" s="248" t="s">
        <v>360</v>
      </c>
      <c r="B48" s="248"/>
      <c r="C48" s="248"/>
      <c r="D48" s="248"/>
      <c r="E48" s="248"/>
      <c r="F48" s="248"/>
      <c r="G48" s="25">
        <v>39</v>
      </c>
      <c r="H48" s="110">
        <f>H47+H46+H45+H44+H43</f>
        <v>0</v>
      </c>
      <c r="I48" s="110">
        <f>I47+I46+I45+I44+I43</f>
        <v>0</v>
      </c>
    </row>
    <row r="49" spans="1:9" ht="25.9" customHeight="1" x14ac:dyDescent="0.2">
      <c r="A49" s="259" t="s">
        <v>361</v>
      </c>
      <c r="B49" s="259"/>
      <c r="C49" s="259"/>
      <c r="D49" s="259"/>
      <c r="E49" s="259"/>
      <c r="F49" s="259"/>
      <c r="G49" s="25">
        <v>40</v>
      </c>
      <c r="H49" s="110">
        <f>H48+H42</f>
        <v>0</v>
      </c>
      <c r="I49" s="110">
        <f>I48+I42</f>
        <v>0</v>
      </c>
    </row>
    <row r="50" spans="1:9" ht="12.75" customHeight="1" x14ac:dyDescent="0.2">
      <c r="A50" s="247" t="s">
        <v>362</v>
      </c>
      <c r="B50" s="247"/>
      <c r="C50" s="247"/>
      <c r="D50" s="247"/>
      <c r="E50" s="247"/>
      <c r="F50" s="247"/>
      <c r="G50" s="11">
        <v>41</v>
      </c>
      <c r="H50" s="107">
        <v>0</v>
      </c>
      <c r="I50" s="107">
        <v>0</v>
      </c>
    </row>
    <row r="51" spans="1:9" ht="25.9" customHeight="1" x14ac:dyDescent="0.2">
      <c r="A51" s="259" t="s">
        <v>363</v>
      </c>
      <c r="B51" s="259"/>
      <c r="C51" s="259"/>
      <c r="D51" s="259"/>
      <c r="E51" s="259"/>
      <c r="F51" s="259"/>
      <c r="G51" s="25">
        <v>42</v>
      </c>
      <c r="H51" s="110">
        <f>H21+H36+H49+H50</f>
        <v>0</v>
      </c>
      <c r="I51" s="110">
        <f>I21+I36+I49+I50</f>
        <v>0</v>
      </c>
    </row>
    <row r="52" spans="1:9" ht="12.75" customHeight="1" x14ac:dyDescent="0.2">
      <c r="A52" s="260" t="s">
        <v>319</v>
      </c>
      <c r="B52" s="260"/>
      <c r="C52" s="260"/>
      <c r="D52" s="260"/>
      <c r="E52" s="260"/>
      <c r="F52" s="260"/>
      <c r="G52" s="11">
        <v>43</v>
      </c>
      <c r="H52" s="107">
        <v>0</v>
      </c>
      <c r="I52" s="107">
        <v>0</v>
      </c>
    </row>
    <row r="53" spans="1:9" ht="31.9" customHeight="1" x14ac:dyDescent="0.2">
      <c r="A53" s="258" t="s">
        <v>364</v>
      </c>
      <c r="B53" s="258"/>
      <c r="C53" s="258"/>
      <c r="D53" s="258"/>
      <c r="E53" s="258"/>
      <c r="F53" s="258"/>
      <c r="G53" s="27">
        <v>44</v>
      </c>
      <c r="H53" s="112">
        <f>H52+H51</f>
        <v>0</v>
      </c>
      <c r="I53" s="112">
        <f>I52+I51</f>
        <v>0</v>
      </c>
    </row>
  </sheetData>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Incorrect entry" error="You can enter only positive whole numbers."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Incorrect entry" error="You can enter only whole numbers."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Incorrect entry" error="You can enter only positive whole numbers."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63"/>
  <sheetViews>
    <sheetView view="pageBreakPreview" topLeftCell="G37" zoomScaleNormal="100" zoomScaleSheetLayoutView="100" workbookViewId="0">
      <selection activeCell="X52" sqref="X52"/>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365</v>
      </c>
      <c r="B1" s="262"/>
      <c r="C1" s="262"/>
      <c r="D1" s="262"/>
      <c r="E1" s="262"/>
      <c r="F1" s="262"/>
      <c r="G1" s="262"/>
      <c r="H1" s="262"/>
      <c r="I1" s="262"/>
      <c r="J1" s="262"/>
      <c r="K1" s="14"/>
    </row>
    <row r="2" spans="1:26" ht="15.75" x14ac:dyDescent="0.2">
      <c r="A2" s="2"/>
      <c r="B2" s="3"/>
      <c r="C2" s="263" t="s">
        <v>366</v>
      </c>
      <c r="D2" s="263"/>
      <c r="E2" s="5">
        <v>46023</v>
      </c>
      <c r="F2" s="4" t="s">
        <v>3</v>
      </c>
      <c r="G2" s="5">
        <v>46203</v>
      </c>
      <c r="H2" s="15"/>
      <c r="I2" s="15"/>
      <c r="J2" s="15"/>
      <c r="K2" s="14"/>
      <c r="Y2" s="16" t="s">
        <v>161</v>
      </c>
    </row>
    <row r="3" spans="1:26" ht="13.5" customHeight="1" x14ac:dyDescent="0.2">
      <c r="A3" s="266" t="s">
        <v>44</v>
      </c>
      <c r="B3" s="267"/>
      <c r="C3" s="267"/>
      <c r="D3" s="267"/>
      <c r="E3" s="267"/>
      <c r="F3" s="267"/>
      <c r="G3" s="266" t="s">
        <v>367</v>
      </c>
      <c r="H3" s="269" t="s">
        <v>368</v>
      </c>
      <c r="I3" s="269"/>
      <c r="J3" s="269"/>
      <c r="K3" s="269"/>
      <c r="L3" s="269"/>
      <c r="M3" s="269"/>
      <c r="N3" s="269"/>
      <c r="O3" s="269"/>
      <c r="P3" s="269"/>
      <c r="Q3" s="269"/>
      <c r="R3" s="269"/>
      <c r="S3" s="269"/>
      <c r="T3" s="269"/>
      <c r="U3" s="269"/>
      <c r="V3" s="269"/>
      <c r="W3" s="269"/>
      <c r="X3" s="269"/>
      <c r="Y3" s="269" t="s">
        <v>369</v>
      </c>
      <c r="Z3" s="269" t="s">
        <v>370</v>
      </c>
    </row>
    <row r="4" spans="1:26" ht="90" x14ac:dyDescent="0.2">
      <c r="A4" s="267"/>
      <c r="B4" s="267"/>
      <c r="C4" s="267"/>
      <c r="D4" s="267"/>
      <c r="E4" s="267"/>
      <c r="F4" s="267"/>
      <c r="G4" s="268"/>
      <c r="H4" s="113" t="s">
        <v>371</v>
      </c>
      <c r="I4" s="113" t="s">
        <v>372</v>
      </c>
      <c r="J4" s="113" t="s">
        <v>373</v>
      </c>
      <c r="K4" s="113" t="s">
        <v>374</v>
      </c>
      <c r="L4" s="113" t="s">
        <v>375</v>
      </c>
      <c r="M4" s="113" t="s">
        <v>376</v>
      </c>
      <c r="N4" s="113" t="s">
        <v>377</v>
      </c>
      <c r="O4" s="113" t="s">
        <v>378</v>
      </c>
      <c r="P4" s="114" t="s">
        <v>379</v>
      </c>
      <c r="Q4" s="113" t="s">
        <v>380</v>
      </c>
      <c r="R4" s="113" t="s">
        <v>381</v>
      </c>
      <c r="S4" s="114" t="s">
        <v>382</v>
      </c>
      <c r="T4" s="114" t="s">
        <v>383</v>
      </c>
      <c r="U4" s="114" t="s">
        <v>384</v>
      </c>
      <c r="V4" s="113" t="s">
        <v>385</v>
      </c>
      <c r="W4" s="113" t="s">
        <v>386</v>
      </c>
      <c r="X4" s="113" t="s">
        <v>387</v>
      </c>
      <c r="Y4" s="270"/>
      <c r="Z4" s="270"/>
    </row>
    <row r="5" spans="1:26" ht="22.5" x14ac:dyDescent="0.2">
      <c r="A5" s="271">
        <v>1</v>
      </c>
      <c r="B5" s="271"/>
      <c r="C5" s="271"/>
      <c r="D5" s="271"/>
      <c r="E5" s="271"/>
      <c r="F5" s="271"/>
      <c r="G5" s="115">
        <v>2</v>
      </c>
      <c r="H5" s="113" t="s">
        <v>266</v>
      </c>
      <c r="I5" s="116" t="s">
        <v>267</v>
      </c>
      <c r="J5" s="113" t="s">
        <v>388</v>
      </c>
      <c r="K5" s="116" t="s">
        <v>389</v>
      </c>
      <c r="L5" s="113" t="s">
        <v>390</v>
      </c>
      <c r="M5" s="116" t="s">
        <v>391</v>
      </c>
      <c r="N5" s="113" t="s">
        <v>392</v>
      </c>
      <c r="O5" s="116" t="s">
        <v>393</v>
      </c>
      <c r="P5" s="113" t="s">
        <v>394</v>
      </c>
      <c r="Q5" s="116" t="s">
        <v>395</v>
      </c>
      <c r="R5" s="113" t="s">
        <v>396</v>
      </c>
      <c r="S5" s="113" t="s">
        <v>397</v>
      </c>
      <c r="T5" s="113" t="s">
        <v>398</v>
      </c>
      <c r="U5" s="113">
        <v>16</v>
      </c>
      <c r="V5" s="113">
        <v>17</v>
      </c>
      <c r="W5" s="113">
        <v>18</v>
      </c>
      <c r="X5" s="113" t="s">
        <v>399</v>
      </c>
      <c r="Y5" s="113">
        <v>20</v>
      </c>
      <c r="Z5" s="116" t="s">
        <v>400</v>
      </c>
    </row>
    <row r="6" spans="1:26" x14ac:dyDescent="0.2">
      <c r="A6" s="272" t="s">
        <v>401</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402</v>
      </c>
      <c r="B7" s="275"/>
      <c r="C7" s="275"/>
      <c r="D7" s="275"/>
      <c r="E7" s="275"/>
      <c r="F7" s="275"/>
      <c r="G7" s="117">
        <v>1</v>
      </c>
      <c r="H7" s="120">
        <v>67402375</v>
      </c>
      <c r="I7" s="120">
        <v>9290548</v>
      </c>
      <c r="J7" s="120">
        <v>0</v>
      </c>
      <c r="K7" s="120">
        <v>0</v>
      </c>
      <c r="L7" s="120">
        <v>0</v>
      </c>
      <c r="M7" s="120">
        <v>0</v>
      </c>
      <c r="N7" s="120">
        <v>0</v>
      </c>
      <c r="O7" s="120">
        <v>10930957</v>
      </c>
      <c r="P7" s="120">
        <v>0</v>
      </c>
      <c r="Q7" s="120">
        <v>0</v>
      </c>
      <c r="R7" s="120">
        <v>0</v>
      </c>
      <c r="S7" s="120">
        <v>0</v>
      </c>
      <c r="T7" s="120">
        <v>0</v>
      </c>
      <c r="U7" s="120">
        <v>0</v>
      </c>
      <c r="V7" s="120">
        <v>-12549886</v>
      </c>
      <c r="W7" s="120">
        <v>9065188</v>
      </c>
      <c r="X7" s="122">
        <f>H7+I7+J7+K7-L7+M7+N7+O7+P7+Q7+R7+V7+W7+S7+T7+U7</f>
        <v>84139182</v>
      </c>
      <c r="Y7" s="120">
        <v>0</v>
      </c>
      <c r="Z7" s="122">
        <f>X7+Y7</f>
        <v>84139182</v>
      </c>
    </row>
    <row r="8" spans="1:26" x14ac:dyDescent="0.2">
      <c r="A8" s="264" t="s">
        <v>403</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404</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405</v>
      </c>
      <c r="B10" s="265"/>
      <c r="C10" s="265"/>
      <c r="D10" s="265"/>
      <c r="E10" s="265"/>
      <c r="F10" s="265"/>
      <c r="G10" s="118">
        <v>4</v>
      </c>
      <c r="H10" s="122">
        <f>H7+H8+H9</f>
        <v>67402375</v>
      </c>
      <c r="I10" s="122">
        <f t="shared" ref="I10:Z10" si="2">I7+I8+I9</f>
        <v>9290548</v>
      </c>
      <c r="J10" s="122">
        <f t="shared" si="2"/>
        <v>0</v>
      </c>
      <c r="K10" s="122">
        <f>K7+K8+K9</f>
        <v>0</v>
      </c>
      <c r="L10" s="122">
        <f t="shared" si="2"/>
        <v>0</v>
      </c>
      <c r="M10" s="122">
        <f t="shared" si="2"/>
        <v>0</v>
      </c>
      <c r="N10" s="122">
        <f t="shared" si="2"/>
        <v>0</v>
      </c>
      <c r="O10" s="122">
        <f t="shared" si="2"/>
        <v>10930957</v>
      </c>
      <c r="P10" s="122">
        <f t="shared" si="2"/>
        <v>0</v>
      </c>
      <c r="Q10" s="122">
        <f t="shared" si="2"/>
        <v>0</v>
      </c>
      <c r="R10" s="122">
        <f t="shared" si="2"/>
        <v>0</v>
      </c>
      <c r="S10" s="122">
        <f t="shared" si="2"/>
        <v>0</v>
      </c>
      <c r="T10" s="122">
        <f>T7+T8+T9</f>
        <v>0</v>
      </c>
      <c r="U10" s="122">
        <f>U7+U8+U9</f>
        <v>0</v>
      </c>
      <c r="V10" s="122">
        <f>V7+V8+V9</f>
        <v>-12549886</v>
      </c>
      <c r="W10" s="122">
        <f>W7+W8+W9</f>
        <v>9065188</v>
      </c>
      <c r="X10" s="122">
        <f>X7+X8+X9</f>
        <v>84139182</v>
      </c>
      <c r="Y10" s="122">
        <f t="shared" si="2"/>
        <v>0</v>
      </c>
      <c r="Z10" s="122">
        <f t="shared" si="2"/>
        <v>84139182</v>
      </c>
    </row>
    <row r="11" spans="1:26" x14ac:dyDescent="0.2">
      <c r="A11" s="264" t="s">
        <v>406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9687324</v>
      </c>
      <c r="X11" s="122">
        <f>H11+I11+J11+K11-L11+M11+N11+O11+P11+Q11+R11+V11+W11+S11+T11+U11</f>
        <v>9687324</v>
      </c>
      <c r="Y11" s="120">
        <v>0</v>
      </c>
      <c r="Z11" s="122">
        <f t="shared" ref="Z11:Z29" si="3">X11+Y11</f>
        <v>9687324</v>
      </c>
    </row>
    <row r="12" spans="1:26" x14ac:dyDescent="0.2">
      <c r="A12" s="264" t="s">
        <v>407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408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409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410</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411</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412</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413</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414</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415</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416</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417</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418</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419</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420</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421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422</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423</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9065188</v>
      </c>
      <c r="W28" s="120">
        <v>-9065188</v>
      </c>
      <c r="X28" s="122">
        <f t="shared" si="4"/>
        <v>0</v>
      </c>
      <c r="Y28" s="120">
        <v>0</v>
      </c>
      <c r="Z28" s="122">
        <f t="shared" si="3"/>
        <v>0</v>
      </c>
    </row>
    <row r="29" spans="1:26" ht="12.75" customHeight="1" x14ac:dyDescent="0.2">
      <c r="A29" s="264" t="s">
        <v>424</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425</v>
      </c>
      <c r="B30" s="265"/>
      <c r="C30" s="265"/>
      <c r="D30" s="265"/>
      <c r="E30" s="265"/>
      <c r="F30" s="265"/>
      <c r="G30" s="118">
        <v>24</v>
      </c>
      <c r="H30" s="122">
        <f>SUM(H10:H29)</f>
        <v>67402375</v>
      </c>
      <c r="I30" s="122">
        <f t="shared" ref="I30:Z30" si="5">SUM(I10:I29)</f>
        <v>9290548</v>
      </c>
      <c r="J30" s="122">
        <f t="shared" si="5"/>
        <v>0</v>
      </c>
      <c r="K30" s="122">
        <f t="shared" si="5"/>
        <v>0</v>
      </c>
      <c r="L30" s="122">
        <f t="shared" si="5"/>
        <v>0</v>
      </c>
      <c r="M30" s="122">
        <f t="shared" si="5"/>
        <v>0</v>
      </c>
      <c r="N30" s="122">
        <f t="shared" si="5"/>
        <v>0</v>
      </c>
      <c r="O30" s="122">
        <f t="shared" si="5"/>
        <v>10930957</v>
      </c>
      <c r="P30" s="122">
        <f t="shared" si="5"/>
        <v>0</v>
      </c>
      <c r="Q30" s="122">
        <f t="shared" si="5"/>
        <v>0</v>
      </c>
      <c r="R30" s="122">
        <f t="shared" si="5"/>
        <v>0</v>
      </c>
      <c r="S30" s="122">
        <f t="shared" si="5"/>
        <v>0</v>
      </c>
      <c r="T30" s="122">
        <f t="shared" si="5"/>
        <v>0</v>
      </c>
      <c r="U30" s="122">
        <f t="shared" si="5"/>
        <v>0</v>
      </c>
      <c r="V30" s="122">
        <f t="shared" si="5"/>
        <v>-3484698</v>
      </c>
      <c r="W30" s="122">
        <f t="shared" si="5"/>
        <v>9687324</v>
      </c>
      <c r="X30" s="122">
        <f>SUM(X10:X29)</f>
        <v>93826506</v>
      </c>
      <c r="Y30" s="122">
        <f t="shared" si="5"/>
        <v>0</v>
      </c>
      <c r="Z30" s="122">
        <f t="shared" si="5"/>
        <v>93826506</v>
      </c>
    </row>
    <row r="31" spans="1:26" x14ac:dyDescent="0.2">
      <c r="A31" s="272" t="s">
        <v>426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427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428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9687324</v>
      </c>
      <c r="X33" s="122">
        <f>X11+X32</f>
        <v>9687324</v>
      </c>
      <c r="Y33" s="122">
        <f t="shared" si="9"/>
        <v>0</v>
      </c>
      <c r="Z33" s="122">
        <f t="shared" si="9"/>
        <v>9687324</v>
      </c>
    </row>
    <row r="34" spans="1:26" ht="30.75" customHeight="1" x14ac:dyDescent="0.2">
      <c r="A34" s="276" t="s">
        <v>429</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9065188</v>
      </c>
      <c r="W34" s="122">
        <f t="shared" si="12"/>
        <v>-9065188</v>
      </c>
      <c r="X34" s="122">
        <f>SUM(X21:X29)</f>
        <v>0</v>
      </c>
      <c r="Y34" s="122">
        <f t="shared" si="12"/>
        <v>0</v>
      </c>
      <c r="Z34" s="122">
        <f t="shared" si="12"/>
        <v>0</v>
      </c>
    </row>
    <row r="35" spans="1:26" x14ac:dyDescent="0.2">
      <c r="A35" s="272" t="s">
        <v>164</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430</v>
      </c>
      <c r="B36" s="275"/>
      <c r="C36" s="275"/>
      <c r="D36" s="275"/>
      <c r="E36" s="275"/>
      <c r="F36" s="275"/>
      <c r="G36" s="117">
        <v>28</v>
      </c>
      <c r="H36" s="120">
        <v>67402375</v>
      </c>
      <c r="I36" s="120">
        <v>9290548</v>
      </c>
      <c r="J36" s="120">
        <v>0</v>
      </c>
      <c r="K36" s="120">
        <v>0</v>
      </c>
      <c r="L36" s="120">
        <v>0</v>
      </c>
      <c r="M36" s="120">
        <v>0</v>
      </c>
      <c r="N36" s="120">
        <v>0</v>
      </c>
      <c r="O36" s="120">
        <v>10930957</v>
      </c>
      <c r="P36" s="120">
        <v>0</v>
      </c>
      <c r="Q36" s="120">
        <v>0</v>
      </c>
      <c r="R36" s="120">
        <v>0</v>
      </c>
      <c r="S36" s="120">
        <v>0</v>
      </c>
      <c r="T36" s="120">
        <v>0</v>
      </c>
      <c r="U36" s="120">
        <v>0</v>
      </c>
      <c r="V36" s="120">
        <v>-3484698</v>
      </c>
      <c r="W36" s="120">
        <v>9687324</v>
      </c>
      <c r="X36" s="121">
        <f>H36+I36+J36+K36-L36+M36+N36+O36+P36+Q36+R36+V36+W36+S36+T36+U36</f>
        <v>93826506</v>
      </c>
      <c r="Y36" s="120">
        <v>0</v>
      </c>
      <c r="Z36" s="121">
        <f t="shared" ref="Z36:Z38" si="15">X36+Y36</f>
        <v>93826506</v>
      </c>
    </row>
    <row r="37" spans="1:26" ht="12.75" customHeight="1" x14ac:dyDescent="0.2">
      <c r="A37" s="264" t="s">
        <v>403</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404</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431</v>
      </c>
      <c r="B39" s="265"/>
      <c r="C39" s="265"/>
      <c r="D39" s="265"/>
      <c r="E39" s="265"/>
      <c r="F39" s="265"/>
      <c r="G39" s="118">
        <v>31</v>
      </c>
      <c r="H39" s="122">
        <f>H36+H37+H38</f>
        <v>67402375</v>
      </c>
      <c r="I39" s="122">
        <f t="shared" ref="I39:Z39" si="17">I36+I37+I38</f>
        <v>9290548</v>
      </c>
      <c r="J39" s="122">
        <f t="shared" si="17"/>
        <v>0</v>
      </c>
      <c r="K39" s="122">
        <f t="shared" si="17"/>
        <v>0</v>
      </c>
      <c r="L39" s="122">
        <f t="shared" si="17"/>
        <v>0</v>
      </c>
      <c r="M39" s="122">
        <f t="shared" si="17"/>
        <v>0</v>
      </c>
      <c r="N39" s="122">
        <f t="shared" si="17"/>
        <v>0</v>
      </c>
      <c r="O39" s="122">
        <f t="shared" si="17"/>
        <v>10930957</v>
      </c>
      <c r="P39" s="122">
        <f t="shared" si="17"/>
        <v>0</v>
      </c>
      <c r="Q39" s="122">
        <f t="shared" si="17"/>
        <v>0</v>
      </c>
      <c r="R39" s="122">
        <f t="shared" si="17"/>
        <v>0</v>
      </c>
      <c r="S39" s="122">
        <f t="shared" si="17"/>
        <v>0</v>
      </c>
      <c r="T39" s="122">
        <f t="shared" si="17"/>
        <v>0</v>
      </c>
      <c r="U39" s="122">
        <f t="shared" si="17"/>
        <v>0</v>
      </c>
      <c r="V39" s="122">
        <f t="shared" si="17"/>
        <v>-3484698</v>
      </c>
      <c r="W39" s="122">
        <f t="shared" si="17"/>
        <v>9687324</v>
      </c>
      <c r="X39" s="122">
        <f>X36+X37+X38</f>
        <v>93826506</v>
      </c>
      <c r="Y39" s="122">
        <f t="shared" si="17"/>
        <v>0</v>
      </c>
      <c r="Z39" s="122">
        <f t="shared" si="17"/>
        <v>93826506</v>
      </c>
    </row>
    <row r="40" spans="1:26" ht="12.75" customHeight="1" x14ac:dyDescent="0.2">
      <c r="A40" s="264" t="s">
        <v>406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4051893</v>
      </c>
      <c r="X40" s="121">
        <f>H40+I40+J40+K40-L40+M40+N40+O40+P40+Q40+R40+V40+W40+S40+T40+U40</f>
        <v>4051893</v>
      </c>
      <c r="Y40" s="120">
        <v>0</v>
      </c>
      <c r="Z40" s="121">
        <f t="shared" ref="Z40:Z58" si="18">X40+Y40</f>
        <v>4051893</v>
      </c>
    </row>
    <row r="41" spans="1:26" ht="12.75" customHeight="1" x14ac:dyDescent="0.2">
      <c r="A41" s="264" t="s">
        <v>407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408</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409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410</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411</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412</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413</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414</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415</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416</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417</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418</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419</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420</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421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422</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432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9687324</v>
      </c>
      <c r="W57" s="120">
        <v>-9687324</v>
      </c>
      <c r="X57" s="121">
        <f t="shared" si="19"/>
        <v>0</v>
      </c>
      <c r="Y57" s="120">
        <v>0</v>
      </c>
      <c r="Z57" s="121">
        <f t="shared" si="18"/>
        <v>0</v>
      </c>
    </row>
    <row r="58" spans="1:26" ht="12.75" customHeight="1" x14ac:dyDescent="0.2">
      <c r="A58" s="264" t="s">
        <v>424</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433</v>
      </c>
      <c r="B59" s="265"/>
      <c r="C59" s="265"/>
      <c r="D59" s="265"/>
      <c r="E59" s="265"/>
      <c r="F59" s="265"/>
      <c r="G59" s="118">
        <v>51</v>
      </c>
      <c r="H59" s="122">
        <f>SUM(H39:H58)</f>
        <v>67402375</v>
      </c>
      <c r="I59" s="122">
        <f t="shared" ref="I59:Z59" si="20">SUM(I39:I58)</f>
        <v>9290548</v>
      </c>
      <c r="J59" s="122">
        <f t="shared" si="20"/>
        <v>0</v>
      </c>
      <c r="K59" s="122">
        <f t="shared" si="20"/>
        <v>0</v>
      </c>
      <c r="L59" s="122">
        <f t="shared" si="20"/>
        <v>0</v>
      </c>
      <c r="M59" s="122">
        <f t="shared" si="20"/>
        <v>0</v>
      </c>
      <c r="N59" s="122">
        <f t="shared" si="20"/>
        <v>0</v>
      </c>
      <c r="O59" s="122">
        <f t="shared" si="20"/>
        <v>10930957</v>
      </c>
      <c r="P59" s="122">
        <f t="shared" si="20"/>
        <v>0</v>
      </c>
      <c r="Q59" s="122">
        <f t="shared" si="20"/>
        <v>0</v>
      </c>
      <c r="R59" s="122">
        <f t="shared" si="20"/>
        <v>0</v>
      </c>
      <c r="S59" s="122">
        <f t="shared" si="20"/>
        <v>0</v>
      </c>
      <c r="T59" s="122">
        <f t="shared" si="20"/>
        <v>0</v>
      </c>
      <c r="U59" s="122">
        <f t="shared" si="20"/>
        <v>0</v>
      </c>
      <c r="V59" s="122">
        <f t="shared" si="20"/>
        <v>6202626</v>
      </c>
      <c r="W59" s="122">
        <f t="shared" si="20"/>
        <v>4051893</v>
      </c>
      <c r="X59" s="122">
        <f>SUM(X39:X58)</f>
        <v>97878399</v>
      </c>
      <c r="Y59" s="122">
        <f t="shared" si="20"/>
        <v>0</v>
      </c>
      <c r="Z59" s="122">
        <f t="shared" si="20"/>
        <v>97878399</v>
      </c>
    </row>
    <row r="60" spans="1:26" x14ac:dyDescent="0.2">
      <c r="A60" s="272" t="s">
        <v>426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434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435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4051893</v>
      </c>
      <c r="X62" s="121">
        <f>X40+X61</f>
        <v>4051893</v>
      </c>
      <c r="Y62" s="121">
        <f t="shared" si="24"/>
        <v>0</v>
      </c>
      <c r="Z62" s="121">
        <f t="shared" si="24"/>
        <v>4051893</v>
      </c>
    </row>
    <row r="63" spans="1:26" ht="29.25" customHeight="1" x14ac:dyDescent="0.2">
      <c r="A63" s="276" t="s">
        <v>436</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9687324</v>
      </c>
      <c r="W63" s="121">
        <f t="shared" si="27"/>
        <v>-9687324</v>
      </c>
      <c r="X63" s="121">
        <f>SUM(X50:X58)</f>
        <v>0</v>
      </c>
      <c r="Y63" s="121">
        <f t="shared" si="27"/>
        <v>0</v>
      </c>
      <c r="Z63" s="121">
        <f t="shared" si="27"/>
        <v>0</v>
      </c>
    </row>
  </sheetData>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Incorrect entry" error="You can enter only positive whole numbers."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Incorrect entry" error="You can enter only whole numbers."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Incorrect entry" error="You can enter only whole numbers."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opLeftCell="A32" zoomScale="66" zoomScaleNormal="66" workbookViewId="0">
      <selection activeCell="A42" sqref="A42"/>
    </sheetView>
  </sheetViews>
  <sheetFormatPr defaultRowHeight="12.75" x14ac:dyDescent="0.2"/>
  <cols>
    <col min="9" max="9" width="95" customWidth="1"/>
  </cols>
  <sheetData>
    <row r="1" spans="1:9" x14ac:dyDescent="0.2">
      <c r="A1" s="277" t="s">
        <v>471</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http://purl.org/dc/dcmitype/"/>
    <ds:schemaRef ds:uri="http://schemas.microsoft.com/office/2006/documentManagement/types"/>
    <ds:schemaRef ds:uri="http://purl.org/dc/elements/1.1/"/>
    <ds:schemaRef ds:uri="2090b57c-2e4d-4ed9-b313-510fc704fe75"/>
    <ds:schemaRef ds:uri="http://www.w3.org/XML/1998/namespace"/>
    <ds:schemaRef ds:uri="http://schemas.openxmlformats.org/package/2006/metadata/core-properties"/>
    <ds:schemaRef ds:uri="f00c05a3-a522-4b3b-aeec-75a37a6bc44f"/>
    <ds:schemaRef ds:uri="http://schemas.microsoft.com/office/2006/metadata/propertie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sheet'!Podrucje_ispisa</vt:lpstr>
      <vt:lpstr>CF_D!Podrucje_ispisa</vt:lpstr>
      <vt:lpstr>CF_I!Podrucje_ispisa</vt:lpstr>
      <vt:lpstr>'General data'!Podrucje_ispisa</vt:lpstr>
      <vt:lpstr>SOCE!Podrucje_ispisa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Fućak</cp:lastModifiedBy>
  <cp:lastPrinted>2018-04-25T06:49:36Z</cp:lastPrinted>
  <dcterms:created xsi:type="dcterms:W3CDTF">2008-10-17T11:51:54Z</dcterms:created>
  <dcterms:modified xsi:type="dcterms:W3CDTF">2026-07-30T12:09:33Z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