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440" windowHeight="15390" activeTab="0"/>
  </bookViews>
  <sheets>
    <sheet name="General data" sheetId="1" r:id="rId1"/>
    <sheet name="Balance sheet" sheetId="2" r:id="rId2"/>
    <sheet name="P&amp;L" sheetId="3" r:id="rId3"/>
    <sheet name="CF_I" sheetId="4" r:id="rId4"/>
    <sheet name="CF_D" sheetId="5" r:id="rId5"/>
    <sheet name="SOCE" sheetId="6" r:id="rId6"/>
    <sheet name="Notes" sheetId="7"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fullCalcOnLoad="1"/>
</workbook>
</file>

<file path=xl/sharedStrings.xml><?xml version="1.0" encoding="utf-8"?>
<sst xmlns="http://schemas.openxmlformats.org/spreadsheetml/2006/main" count="538" uniqueCount="527">
  <si>
    <r>
      <rPr>
        <b/>
        <sz val="12"/>
        <color indexed="8"/>
        <rFont val="Arial"/>
        <family val="2"/>
      </rPr>
      <t>Annex 1</t>
    </r>
  </si>
  <si>
    <r>
      <rPr>
        <b/>
        <sz val="11"/>
        <rFont val="Arial"/>
        <family val="2"/>
      </rPr>
      <t>ISSUER’S GENERAL DATA</t>
    </r>
  </si>
  <si>
    <r>
      <rPr>
        <b/>
        <sz val="9"/>
        <rFont val="Arial"/>
        <family val="2"/>
      </rPr>
      <t>Reporting period:</t>
    </r>
  </si>
  <si>
    <r>
      <rPr>
        <sz val="9"/>
        <rFont val="Arial"/>
        <family val="2"/>
      </rPr>
      <t>to</t>
    </r>
  </si>
  <si>
    <r>
      <rPr>
        <b/>
        <sz val="9"/>
        <rFont val="Arial"/>
        <family val="2"/>
      </rPr>
      <t>Year:</t>
    </r>
  </si>
  <si>
    <r>
      <rPr>
        <b/>
        <sz val="9"/>
        <rFont val="Arial"/>
        <family val="2"/>
      </rPr>
      <t>Quarter:</t>
    </r>
  </si>
  <si>
    <r>
      <rPr>
        <b/>
        <sz val="12"/>
        <color indexed="8"/>
        <rFont val="Arial Rounded MT Bold"/>
        <family val="2"/>
      </rPr>
      <t xml:space="preserve">Quarterly financial statements </t>
    </r>
  </si>
  <si>
    <r>
      <rPr>
        <sz val="9"/>
        <rFont val="Arial"/>
        <family val="2"/>
      </rPr>
      <t>Registration number (MB):</t>
    </r>
  </si>
  <si>
    <r>
      <rPr>
        <sz val="9"/>
        <rFont val="Arial"/>
        <family val="2"/>
      </rPr>
      <t>Issuer’s home Member State code:</t>
    </r>
  </si>
  <si>
    <r>
      <rPr>
        <sz val="9"/>
        <rFont val="Arial"/>
        <family val="2"/>
      </rPr>
      <t>Entity’s registration number (MBS):</t>
    </r>
  </si>
  <si>
    <r>
      <rPr>
        <sz val="9"/>
        <rFont val="Arial"/>
        <family val="2"/>
      </rPr>
      <t>Personal identification number (OIB):</t>
    </r>
  </si>
  <si>
    <r>
      <rPr>
        <sz val="9"/>
        <rFont val="Arial"/>
        <family val="2"/>
      </rPr>
      <t>LEI:</t>
    </r>
  </si>
  <si>
    <r>
      <rPr>
        <sz val="9"/>
        <rFont val="Arial"/>
        <family val="2"/>
      </rPr>
      <t>Institution code:</t>
    </r>
  </si>
  <si>
    <r>
      <rPr>
        <sz val="9"/>
        <rFont val="Arial"/>
        <family val="2"/>
      </rPr>
      <t>Name of the issuer:</t>
    </r>
  </si>
  <si>
    <r>
      <rPr>
        <sz val="9"/>
        <rFont val="Arial"/>
        <family val="2"/>
      </rPr>
      <t>Postcode and town:</t>
    </r>
  </si>
  <si>
    <r>
      <rPr>
        <sz val="9"/>
        <rFont val="Arial"/>
        <family val="2"/>
      </rPr>
      <t>Street and house number:</t>
    </r>
  </si>
  <si>
    <r>
      <rPr>
        <sz val="9"/>
        <rFont val="Arial"/>
        <family val="2"/>
      </rPr>
      <t>E-mail address:</t>
    </r>
  </si>
  <si>
    <r>
      <rPr>
        <sz val="9"/>
        <rFont val="Arial"/>
        <family val="2"/>
      </rPr>
      <t>Web address:</t>
    </r>
  </si>
  <si>
    <r>
      <rPr>
        <sz val="9"/>
        <rFont val="Arial"/>
        <family val="2"/>
      </rPr>
      <t>Number of employees 
(end of the reporting period):</t>
    </r>
  </si>
  <si>
    <r>
      <rPr>
        <sz val="9"/>
        <rFont val="Arial"/>
        <family val="2"/>
      </rPr>
      <t>Consolidated report:</t>
    </r>
  </si>
  <si>
    <r>
      <rPr>
        <sz val="9"/>
        <rFont val="Arial"/>
        <family val="2"/>
      </rPr>
      <t xml:space="preserve">          (KN-not consolidated/KD-consolidated)</t>
    </r>
  </si>
  <si>
    <r>
      <rPr>
        <sz val="11"/>
        <color indexed="9"/>
        <rFont val="Arial"/>
        <family val="2"/>
      </rPr>
      <t>KN</t>
    </r>
  </si>
  <si>
    <r>
      <rPr>
        <sz val="11"/>
        <color indexed="9"/>
        <rFont val="Arial"/>
        <family val="2"/>
      </rPr>
      <t>KD</t>
    </r>
  </si>
  <si>
    <r>
      <rPr>
        <sz val="9"/>
        <rFont val="Arial"/>
        <family val="2"/>
      </rPr>
      <t xml:space="preserve">Audited:   </t>
    </r>
  </si>
  <si>
    <r>
      <rPr>
        <sz val="9"/>
        <rFont val="Arial"/>
        <family val="2"/>
      </rPr>
      <t>(RN-not audited/RD-audited)</t>
    </r>
  </si>
  <si>
    <r>
      <rPr>
        <sz val="11"/>
        <color indexed="9"/>
        <rFont val="Arial"/>
        <family val="2"/>
      </rPr>
      <t>RN</t>
    </r>
  </si>
  <si>
    <r>
      <rPr>
        <sz val="11"/>
        <color indexed="9"/>
        <rFont val="Arial"/>
        <family val="2"/>
      </rPr>
      <t>RD</t>
    </r>
  </si>
  <si>
    <r>
      <rPr>
        <sz val="9"/>
        <rFont val="Arial"/>
        <family val="2"/>
      </rPr>
      <t>Names of subsidiaries (according to IFRS):</t>
    </r>
  </si>
  <si>
    <r>
      <rPr>
        <sz val="9"/>
        <rFont val="Arial"/>
        <family val="2"/>
      </rPr>
      <t>Registered office:</t>
    </r>
  </si>
  <si>
    <r>
      <rPr>
        <sz val="9"/>
        <rFont val="Arial"/>
        <family val="2"/>
      </rPr>
      <t>MB:</t>
    </r>
  </si>
  <si>
    <r>
      <rPr>
        <sz val="11"/>
        <color indexed="9"/>
        <rFont val="Arial"/>
        <family val="2"/>
      </rPr>
      <t>Yes</t>
    </r>
  </si>
  <si>
    <r>
      <rPr>
        <sz val="11"/>
        <color indexed="9"/>
        <rFont val="Arial"/>
        <family val="2"/>
      </rPr>
      <t>No</t>
    </r>
  </si>
  <si>
    <r>
      <rPr>
        <sz val="9"/>
        <rFont val="Arial"/>
        <family val="2"/>
      </rPr>
      <t>Bookkeeping firm:</t>
    </r>
  </si>
  <si>
    <r>
      <rPr>
        <sz val="9"/>
        <rFont val="Arial"/>
        <family val="2"/>
      </rPr>
      <t xml:space="preserve">    (Yes/No)</t>
    </r>
  </si>
  <si>
    <r>
      <rPr>
        <sz val="9"/>
        <rFont val="Arial"/>
        <family val="2"/>
      </rPr>
      <t>(name of the bookkeeping firm)</t>
    </r>
  </si>
  <si>
    <r>
      <rPr>
        <sz val="9"/>
        <rFont val="Arial"/>
        <family val="2"/>
      </rPr>
      <t>Contact person:</t>
    </r>
  </si>
  <si>
    <r>
      <rPr>
        <sz val="9"/>
        <rFont val="Arial"/>
        <family val="2"/>
      </rPr>
      <t>(only name and surname of the contact person)</t>
    </r>
  </si>
  <si>
    <r>
      <rPr>
        <sz val="9"/>
        <rFont val="Arial"/>
        <family val="2"/>
      </rPr>
      <t>Telephone:</t>
    </r>
  </si>
  <si>
    <r>
      <rPr>
        <sz val="9"/>
        <rFont val="Arial"/>
        <family val="2"/>
      </rPr>
      <t>E-mail address:</t>
    </r>
  </si>
  <si>
    <r>
      <rPr>
        <sz val="9"/>
        <rFont val="Arial"/>
        <family val="2"/>
      </rPr>
      <t>Audit firm:</t>
    </r>
  </si>
  <si>
    <r>
      <rPr>
        <sz val="9"/>
        <rFont val="Arial"/>
        <family val="2"/>
      </rPr>
      <t>(name of the audit firm)</t>
    </r>
  </si>
  <si>
    <r>
      <rPr>
        <sz val="9"/>
        <rFont val="Arial"/>
        <family val="2"/>
      </rPr>
      <t>Certified auditor:</t>
    </r>
  </si>
  <si>
    <r>
      <rPr>
        <sz val="9"/>
        <rFont val="Arial"/>
        <family val="2"/>
      </rPr>
      <t>(name and surname)</t>
    </r>
  </si>
  <si>
    <r>
      <rPr>
        <b/>
        <sz val="12"/>
        <rFont val="Arial"/>
        <family val="2"/>
      </rPr>
      <t>BALANCE SHEET</t>
    </r>
  </si>
  <si>
    <r>
      <rPr>
        <sz val="10"/>
        <rFont val="Arial"/>
        <family val="2"/>
      </rPr>
      <t>in HRK</t>
    </r>
  </si>
  <si>
    <r>
      <rPr>
        <b/>
        <sz val="9"/>
        <rFont val="Arial"/>
        <family val="2"/>
      </rPr>
      <t>Item</t>
    </r>
  </si>
  <si>
    <r>
      <rPr>
        <b/>
        <sz val="9"/>
        <rFont val="Arial"/>
        <family val="2"/>
      </rPr>
      <t xml:space="preserve">ADP
</t>
    </r>
    <r>
      <rPr>
        <b/>
        <sz val="7"/>
        <rFont val="Arial"/>
        <family val="2"/>
      </rPr>
      <t>code</t>
    </r>
  </si>
  <si>
    <r>
      <rPr>
        <b/>
        <sz val="8"/>
        <rFont val="Arial"/>
        <family val="2"/>
      </rPr>
      <t>Last day of the preceding business year</t>
    </r>
  </si>
  <si>
    <r>
      <rPr>
        <b/>
        <sz val="8"/>
        <rFont val="Arial"/>
        <family val="2"/>
      </rPr>
      <t xml:space="preserve">At the reporting date of the current period
</t>
    </r>
  </si>
  <si>
    <r>
      <rPr>
        <b/>
        <sz val="9"/>
        <rFont val="Arial"/>
        <family val="2"/>
      </rPr>
      <t>A) RECEIVABLES FOR SUBSCRIBED CAPITAL UNPAID</t>
    </r>
  </si>
  <si>
    <r>
      <rPr>
        <b/>
        <sz val="9"/>
        <rFont val="Arial"/>
        <family val="2"/>
      </rPr>
      <t xml:space="preserve">B)  FIXED ASSETS </t>
    </r>
    <r>
      <rPr>
        <sz val="9"/>
        <rFont val="Arial"/>
        <family val="2"/>
      </rPr>
      <t>(ADP 003+010+020+031+036)</t>
    </r>
  </si>
  <si>
    <r>
      <rPr>
        <sz val="9"/>
        <rFont val="Arial"/>
        <family val="2"/>
      </rPr>
      <t>I INTANGIBLE ASSETS (ADP 004 to 009)</t>
    </r>
  </si>
  <si>
    <r>
      <rPr>
        <sz val="9"/>
        <rFont val="Arial"/>
        <family val="2"/>
      </rPr>
      <t xml:space="preserve">    3 Goodwill</t>
    </r>
  </si>
  <si>
    <r>
      <rPr>
        <sz val="9"/>
        <rFont val="Arial"/>
        <family val="2"/>
      </rPr>
      <t xml:space="preserve">    4 Advances for the purchase of intangible assets</t>
    </r>
  </si>
  <si>
    <r>
      <rPr>
        <sz val="9"/>
        <rFont val="Arial"/>
        <family val="2"/>
      </rPr>
      <t xml:space="preserve">    5 Intangible assets in preparation</t>
    </r>
  </si>
  <si>
    <r>
      <rPr>
        <sz val="9"/>
        <rFont val="Arial"/>
        <family val="2"/>
      </rPr>
      <t xml:space="preserve">    6 Other intangible assets</t>
    </r>
  </si>
  <si>
    <r>
      <rPr>
        <sz val="9"/>
        <rFont val="Arial"/>
        <family val="2"/>
      </rPr>
      <t>II TANGIBLE ASSETS (ADP 011 to 019)</t>
    </r>
  </si>
  <si>
    <r>
      <rPr>
        <sz val="9"/>
        <rFont val="Arial"/>
        <family val="2"/>
      </rPr>
      <t xml:space="preserve">    1 Land</t>
    </r>
  </si>
  <si>
    <r>
      <rPr>
        <sz val="9"/>
        <rFont val="Arial"/>
        <family val="2"/>
      </rPr>
      <t xml:space="preserve">    2 Buildings</t>
    </r>
  </si>
  <si>
    <r>
      <rPr>
        <sz val="9"/>
        <rFont val="Arial"/>
        <family val="2"/>
      </rPr>
      <t xml:space="preserve">    3 Plant and equipment </t>
    </r>
  </si>
  <si>
    <r>
      <rPr>
        <sz val="9"/>
        <rFont val="Arial"/>
        <family val="2"/>
      </rPr>
      <t xml:space="preserve">    4 Tools, working inventory and transportation assets</t>
    </r>
  </si>
  <si>
    <r>
      <rPr>
        <sz val="9"/>
        <rFont val="Arial"/>
        <family val="2"/>
      </rPr>
      <t xml:space="preserve">    5 Biological assets</t>
    </r>
  </si>
  <si>
    <r>
      <rPr>
        <sz val="9"/>
        <rFont val="Arial"/>
        <family val="2"/>
      </rPr>
      <t xml:space="preserve">    6 Advances for the purchase of tangible assets</t>
    </r>
  </si>
  <si>
    <r>
      <rPr>
        <sz val="9"/>
        <rFont val="Arial"/>
        <family val="2"/>
      </rPr>
      <t xml:space="preserve">    7 Tangible assets in preparation</t>
    </r>
  </si>
  <si>
    <r>
      <rPr>
        <sz val="9"/>
        <rFont val="Arial"/>
        <family val="2"/>
      </rPr>
      <t xml:space="preserve">    8 Other tangible assets</t>
    </r>
  </si>
  <si>
    <r>
      <rPr>
        <sz val="9"/>
        <rFont val="Arial"/>
        <family val="2"/>
      </rPr>
      <t xml:space="preserve">    9 Investment property</t>
    </r>
  </si>
  <si>
    <r>
      <rPr>
        <sz val="9"/>
        <rFont val="Arial"/>
        <family val="2"/>
      </rPr>
      <t>III FIXED FINANCIAL ASSETS (ADP 021 to 030)</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</si>
  <si>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</si>
  <si>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</si>
  <si>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</si>
  <si>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</si>
  <si>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</si>
  <si>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</si>
  <si>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</si>
  <si>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</si>
  <si>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investments accounted for using the equity method</t>
    </r>
  </si>
  <si>
    <r>
      <rPr>
        <sz val="9"/>
        <rFont val="Arial"/>
        <family val="2"/>
      </rPr>
      <t xml:space="preserve">   10  Other fixed financial assets</t>
    </r>
  </si>
  <si>
    <r>
      <rPr>
        <sz val="9"/>
        <rFont val="Arial"/>
        <family val="2"/>
      </rPr>
      <t>IV RECEIVABLES (ADP 032 to 035)</t>
    </r>
  </si>
  <si>
    <r>
      <rPr>
        <sz val="9"/>
        <rFont val="Arial"/>
        <family val="2"/>
      </rPr>
      <t xml:space="preserve">     1 Receivables from undertakings within the group </t>
    </r>
  </si>
  <si>
    <r>
      <rPr>
        <sz val="9"/>
        <rFont val="Arial"/>
        <family val="2"/>
      </rPr>
      <t xml:space="preserve">     2 Receivables from companies linked by virtue of participating interests </t>
    </r>
  </si>
  <si>
    <r>
      <rPr>
        <sz val="9"/>
        <rFont val="Arial"/>
        <family val="2"/>
      </rPr>
      <t xml:space="preserve">     3 Customer receivables </t>
    </r>
  </si>
  <si>
    <r>
      <rPr>
        <sz val="9"/>
        <rFont val="Arial"/>
        <family val="2"/>
      </rPr>
      <t xml:space="preserve">     4 Other receivables</t>
    </r>
  </si>
  <si>
    <r>
      <rPr>
        <sz val="9"/>
        <rFont val="Arial"/>
        <family val="2"/>
      </rPr>
      <t>V DEFERRED TAX ASSETS</t>
    </r>
  </si>
  <si>
    <r>
      <rPr>
        <b/>
        <sz val="9"/>
        <rFont val="Arial"/>
        <family val="2"/>
      </rPr>
      <t xml:space="preserve">C)  CURRENT ASSETS </t>
    </r>
    <r>
      <rPr>
        <sz val="9"/>
        <rFont val="Arial"/>
        <family val="2"/>
      </rPr>
      <t>(ADP 038+046+053+063)</t>
    </r>
  </si>
  <si>
    <r>
      <rPr>
        <sz val="9"/>
        <rFont val="Arial"/>
        <family val="2"/>
      </rPr>
      <t>I INVENTORIES (ADP 039 to 045)</t>
    </r>
  </si>
  <si>
    <r>
      <rPr>
        <sz val="9"/>
        <rFont val="Arial"/>
        <family val="2"/>
      </rPr>
      <t xml:space="preserve">    1 Raw materials and consumables</t>
    </r>
  </si>
  <si>
    <r>
      <rPr>
        <sz val="9"/>
        <rFont val="Arial"/>
        <family val="2"/>
      </rPr>
      <t xml:space="preserve">    2 Work in progress</t>
    </r>
  </si>
  <si>
    <r>
      <rPr>
        <sz val="9"/>
        <rFont val="Arial"/>
        <family val="2"/>
      </rPr>
      <t xml:space="preserve">    3 Finished goods</t>
    </r>
  </si>
  <si>
    <r>
      <rPr>
        <sz val="9"/>
        <rFont val="Arial"/>
        <family val="2"/>
      </rPr>
      <t xml:space="preserve">    4 Merchandise</t>
    </r>
  </si>
  <si>
    <r>
      <rPr>
        <sz val="9"/>
        <rFont val="Arial"/>
        <family val="2"/>
      </rPr>
      <t xml:space="preserve">    5 Advances for inventories</t>
    </r>
  </si>
  <si>
    <r>
      <rPr>
        <sz val="9"/>
        <rFont val="Arial"/>
        <family val="2"/>
      </rPr>
      <t xml:space="preserve">    6 Fixed assets held for sale</t>
    </r>
  </si>
  <si>
    <r>
      <rPr>
        <sz val="9"/>
        <rFont val="Arial"/>
        <family val="2"/>
      </rPr>
      <t xml:space="preserve">    7 Biological assets</t>
    </r>
  </si>
  <si>
    <r>
      <rPr>
        <sz val="9"/>
        <rFont val="Arial"/>
        <family val="2"/>
      </rPr>
      <t>II RECEIVABLES (ADP 047 to 052)</t>
    </r>
  </si>
  <si>
    <r>
      <rPr>
        <sz val="9"/>
        <rFont val="Arial"/>
        <family val="2"/>
      </rPr>
      <t xml:space="preserve">    1 Receivables from undertakings within the group </t>
    </r>
  </si>
  <si>
    <r>
      <rPr>
        <sz val="9"/>
        <rFont val="Arial"/>
        <family val="2"/>
      </rPr>
      <t xml:space="preserve">    2 Receivables from companies linked by virtue of participating interests</t>
    </r>
  </si>
  <si>
    <r>
      <rPr>
        <sz val="9"/>
        <rFont val="Arial"/>
        <family val="2"/>
      </rPr>
      <t xml:space="preserve">    3 Customer receivables</t>
    </r>
  </si>
  <si>
    <r>
      <rPr>
        <sz val="9"/>
        <rFont val="Arial"/>
        <family val="2"/>
      </rPr>
      <t xml:space="preserve">    4 Receivables from employees and members of the undertaking</t>
    </r>
  </si>
  <si>
    <r>
      <rPr>
        <sz val="9"/>
        <rFont val="Arial"/>
        <family val="2"/>
      </rPr>
      <t xml:space="preserve">    5 Receivables from government and other institutions</t>
    </r>
  </si>
  <si>
    <r>
      <rPr>
        <sz val="9"/>
        <rFont val="Arial"/>
        <family val="2"/>
      </rPr>
      <t xml:space="preserve">    6 Other receivables</t>
    </r>
  </si>
  <si>
    <r>
      <rPr>
        <sz val="9"/>
        <rFont val="Arial"/>
        <family val="2"/>
      </rPr>
      <t>III CURRENT FINANCIAL ASSETS (ADP 054 to 062)</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</si>
  <si>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</si>
  <si>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</si>
  <si>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</si>
  <si>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</si>
  <si>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</si>
  <si>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</si>
  <si>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</si>
  <si>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</si>
  <si>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financial assets</t>
    </r>
  </si>
  <si>
    <r>
      <rPr>
        <sz val="9"/>
        <rFont val="Arial"/>
        <family val="2"/>
      </rPr>
      <t>IV CASH AT BANK AND IN HAND</t>
    </r>
  </si>
  <si>
    <r>
      <rPr>
        <b/>
        <sz val="9"/>
        <rFont val="Arial"/>
        <family val="2"/>
      </rPr>
      <t>D ) PREPAID EXPENSES AND ACCRUED INCOME</t>
    </r>
  </si>
  <si>
    <r>
      <rPr>
        <b/>
        <sz val="9"/>
        <rFont val="Arial"/>
        <family val="2"/>
      </rPr>
      <t xml:space="preserve">E)  TOTAL ASSETS </t>
    </r>
    <r>
      <rPr>
        <sz val="9"/>
        <rFont val="Arial"/>
        <family val="2"/>
      </rPr>
      <t>(ADP 001+002+037+064)</t>
    </r>
  </si>
  <si>
    <r>
      <rPr>
        <b/>
        <sz val="9"/>
        <rFont val="Arial"/>
        <family val="2"/>
      </rPr>
      <t>OFF-BALANCE SHEET ITEMS</t>
    </r>
  </si>
  <si>
    <r>
      <rPr>
        <b/>
        <sz val="9"/>
        <color indexed="18"/>
        <rFont val="Arial"/>
        <family val="2"/>
      </rPr>
      <t>LIABILITIES</t>
    </r>
  </si>
  <si>
    <r>
      <rPr>
        <b/>
        <sz val="9"/>
        <rFont val="Arial"/>
        <family val="2"/>
      </rPr>
      <t xml:space="preserve">A)  CAPITAL AND RESERVES </t>
    </r>
    <r>
      <rPr>
        <sz val="9"/>
        <rFont val="Arial"/>
        <family val="2"/>
      </rPr>
      <t>(ADP 068 to 070+076+077+081+084+087)</t>
    </r>
  </si>
  <si>
    <r>
      <rPr>
        <sz val="9"/>
        <rFont val="Arial"/>
        <family val="2"/>
      </rPr>
      <t>I INITIAL (SUBSCRIBED) CAPITAL</t>
    </r>
  </si>
  <si>
    <r>
      <rPr>
        <sz val="9"/>
        <rFont val="Arial"/>
        <family val="2"/>
      </rPr>
      <t>II CAPITAL RESERVES</t>
    </r>
  </si>
  <si>
    <r>
      <rPr>
        <sz val="9"/>
        <rFont val="Arial"/>
        <family val="2"/>
      </rPr>
      <t>III RESERVES FROM PROFIT (ADP 071+072-073+074+075)</t>
    </r>
  </si>
  <si>
    <r>
      <rPr>
        <sz val="9"/>
        <rFont val="Arial"/>
        <family val="2"/>
      </rPr>
      <t xml:space="preserve">     1 Legal reserves</t>
    </r>
  </si>
  <si>
    <r>
      <rPr>
        <sz val="9"/>
        <rFont val="Arial"/>
        <family val="2"/>
      </rPr>
      <t xml:space="preserve">     2 Reserves for treasury shares</t>
    </r>
  </si>
  <si>
    <r>
      <rPr>
        <sz val="9"/>
        <rFont val="Arial"/>
        <family val="2"/>
      </rPr>
      <t xml:space="preserve">     3 Treasury shares and holdings (deductible item)</t>
    </r>
  </si>
  <si>
    <r>
      <rPr>
        <sz val="9"/>
        <rFont val="Arial"/>
        <family val="2"/>
      </rPr>
      <t xml:space="preserve">     4 Statutory reserves</t>
    </r>
  </si>
  <si>
    <r>
      <rPr>
        <sz val="9"/>
        <rFont val="Arial"/>
        <family val="2"/>
      </rPr>
      <t xml:space="preserve">     5 Other reserves</t>
    </r>
  </si>
  <si>
    <r>
      <rPr>
        <sz val="9"/>
        <rFont val="Arial"/>
        <family val="2"/>
      </rPr>
      <t>IV REVALUATION RESERVES</t>
    </r>
  </si>
  <si>
    <r>
      <rPr>
        <sz val="9"/>
        <rFont val="Arial"/>
        <family val="2"/>
      </rPr>
      <t xml:space="preserve">     2 Cash flow hedge - effective portion</t>
    </r>
  </si>
  <si>
    <r>
      <rPr>
        <sz val="9"/>
        <rFont val="Arial"/>
        <family val="2"/>
      </rPr>
      <t xml:space="preserve">     3 Hedge of a net investment in a foreign operation - effective portion</t>
    </r>
  </si>
  <si>
    <r>
      <rPr>
        <sz val="9"/>
        <rFont val="Arial"/>
        <family val="2"/>
      </rPr>
      <t xml:space="preserve">     1 Retained profit</t>
    </r>
  </si>
  <si>
    <r>
      <rPr>
        <sz val="9"/>
        <rFont val="Arial"/>
        <family val="2"/>
      </rPr>
      <t xml:space="preserve">     2 Loss brought forward</t>
    </r>
  </si>
  <si>
    <r>
      <rPr>
        <sz val="9"/>
        <rFont val="Arial"/>
        <family val="2"/>
      </rPr>
      <t xml:space="preserve">     1 Profit for the business year</t>
    </r>
  </si>
  <si>
    <r>
      <rPr>
        <sz val="9"/>
        <rFont val="Arial"/>
        <family val="2"/>
      </rPr>
      <t xml:space="preserve">     2 Loss for the business year</t>
    </r>
  </si>
  <si>
    <r>
      <rPr>
        <sz val="9"/>
        <rFont val="Arial"/>
        <family val="2"/>
      </rPr>
      <t>VIII MINORITY (NON-CONTROLLING) INTEREST</t>
    </r>
  </si>
  <si>
    <r>
      <rPr>
        <sz val="9"/>
        <rFont val="Arial"/>
        <family val="2"/>
      </rPr>
      <t xml:space="preserve">     1 Provisions for pensions, termination benefits and similar obligations</t>
    </r>
  </si>
  <si>
    <r>
      <rPr>
        <sz val="9"/>
        <rFont val="Arial"/>
        <family val="2"/>
      </rPr>
      <t xml:space="preserve">     2 Provisions for tax liabilities</t>
    </r>
  </si>
  <si>
    <r>
      <rPr>
        <sz val="9"/>
        <rFont val="Arial"/>
        <family val="2"/>
      </rPr>
      <t xml:space="preserve">     3 Provisions for ongoing legal cases</t>
    </r>
  </si>
  <si>
    <r>
      <rPr>
        <sz val="9"/>
        <rFont val="Arial"/>
        <family val="2"/>
      </rPr>
      <t xml:space="preserve">     4 Provisions for renewal of natural resources</t>
    </r>
  </si>
  <si>
    <r>
      <rPr>
        <sz val="9"/>
        <rFont val="Arial"/>
        <family val="2"/>
      </rPr>
      <t xml:space="preserve">     5 Provisions for warranty obligations</t>
    </r>
  </si>
  <si>
    <r>
      <rPr>
        <sz val="9"/>
        <rFont val="Arial"/>
        <family val="2"/>
      </rPr>
      <t xml:space="preserve">     6 Other provisions</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</si>
  <si>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</si>
  <si>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</si>
  <si>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</si>
  <si>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</si>
  <si>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</si>
  <si>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</si>
  <si>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</si>
  <si>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</si>
  <si>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</si>
  <si>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Other long-term liabilities</t>
    </r>
  </si>
  <si>
    <r>
      <rPr>
        <sz val="9"/>
        <rFont val="Arial"/>
        <family val="2"/>
      </rPr>
      <t xml:space="preserve">   11 Deferred tax liability</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</si>
  <si>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</si>
  <si>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</si>
  <si>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</si>
  <si>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</si>
  <si>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</si>
  <si>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</si>
  <si>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</si>
  <si>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</si>
  <si>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</si>
  <si>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Liabilities to employees</t>
    </r>
  </si>
  <si>
    <r>
      <rPr>
        <sz val="9"/>
        <rFont val="Arial"/>
        <family val="2"/>
      </rPr>
      <t xml:space="preserve">   11 Taxes, contributions and similar liabilities</t>
    </r>
  </si>
  <si>
    <r>
      <rPr>
        <sz val="9"/>
        <rFont val="Arial"/>
        <family val="2"/>
      </rPr>
      <t xml:space="preserve">   12 Liabilities arising from the share in the result</t>
    </r>
  </si>
  <si>
    <r>
      <rPr>
        <sz val="9"/>
        <rFont val="Arial"/>
        <family val="2"/>
      </rPr>
      <t xml:space="preserve">   13 Liabilities arising from fixed assets held for sale</t>
    </r>
  </si>
  <si>
    <r>
      <rPr>
        <sz val="9"/>
        <rFont val="Arial"/>
        <family val="2"/>
      </rPr>
      <t xml:space="preserve">   14 Other short-term liabilities</t>
    </r>
  </si>
  <si>
    <r>
      <rPr>
        <b/>
        <sz val="9"/>
        <rFont val="Arial"/>
        <family val="2"/>
      </rPr>
      <t>E) ACCRUALS AND DEFERRED INCOME</t>
    </r>
  </si>
  <si>
    <r>
      <rPr>
        <b/>
        <sz val="9"/>
        <rFont val="Arial"/>
        <family val="2"/>
      </rPr>
      <t>G)  OFF-BALANCE SHEET ITEMS</t>
    </r>
  </si>
  <si>
    <r>
      <rPr>
        <b/>
        <sz val="12"/>
        <rFont val="Arial"/>
        <family val="2"/>
      </rPr>
      <t>STATEMENT OF PROFIT OR LOSS</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</si>
  <si>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</si>
  <si>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</si>
  <si>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</si>
  <si>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</si>
  <si>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</si>
  <si>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 xml:space="preserve">Cumulative </t>
    </r>
  </si>
  <si>
    <r>
      <rPr>
        <b/>
        <sz val="8"/>
        <rFont val="Arial"/>
        <family val="2"/>
      </rPr>
      <t>Quarter</t>
    </r>
  </si>
  <si>
    <r>
      <rPr>
        <b/>
        <sz val="8"/>
        <rFont val="Arial"/>
        <family val="2"/>
      </rPr>
      <t xml:space="preserve">Cumulative </t>
    </r>
  </si>
  <si>
    <r>
      <rPr>
        <b/>
        <sz val="8"/>
        <rFont val="Arial"/>
        <family val="2"/>
      </rPr>
      <t>Quarter</t>
    </r>
  </si>
  <si>
    <r>
      <rPr>
        <sz val="9"/>
        <rFont val="Arial"/>
        <family val="2"/>
      </rPr>
      <t xml:space="preserve">    1 Income from sales with undertakings within the group</t>
    </r>
  </si>
  <si>
    <r>
      <rPr>
        <sz val="9"/>
        <rFont val="Arial"/>
        <family val="2"/>
      </rPr>
      <t xml:space="preserve">    2 Income from sales (outside group)</t>
    </r>
  </si>
  <si>
    <r>
      <rPr>
        <sz val="9"/>
        <rFont val="Arial"/>
        <family val="2"/>
      </rPr>
      <t xml:space="preserve">    3 Income from the use of own products, goods and services</t>
    </r>
  </si>
  <si>
    <r>
      <rPr>
        <sz val="9"/>
        <rFont val="Arial"/>
        <family val="2"/>
      </rPr>
      <t xml:space="preserve">    4 Other operating income with undertakings within the group</t>
    </r>
  </si>
  <si>
    <r>
      <rPr>
        <sz val="9"/>
        <rFont val="Arial"/>
        <family val="2"/>
      </rPr>
      <t xml:space="preserve">    5 Other operating income (outside the group)</t>
    </r>
  </si>
  <si>
    <r>
      <rPr>
        <sz val="9"/>
        <rFont val="Arial"/>
        <family val="2"/>
      </rPr>
      <t xml:space="preserve">    1 Changes in inventories of work in progress and finished goods</t>
    </r>
  </si>
  <si>
    <r>
      <rPr>
        <i/>
        <sz val="9"/>
        <rFont val="Arial"/>
        <family val="2"/>
      </rPr>
      <t xml:space="preserve">        a) Costs of raw materials and consumables </t>
    </r>
  </si>
  <si>
    <r>
      <rPr>
        <i/>
        <sz val="9"/>
        <rFont val="Arial"/>
        <family val="2"/>
      </rPr>
      <t xml:space="preserve">        b) Costs of goods sold </t>
    </r>
  </si>
  <si>
    <r>
      <rPr>
        <i/>
        <sz val="9"/>
        <rFont val="Arial"/>
        <family val="2"/>
      </rPr>
      <t xml:space="preserve">        c) Other external costs </t>
    </r>
  </si>
  <si>
    <r>
      <rPr>
        <i/>
        <sz val="9"/>
        <rFont val="Arial"/>
        <family val="2"/>
      </rPr>
      <t xml:space="preserve">        a) Net salaries and wages</t>
    </r>
  </si>
  <si>
    <r>
      <rPr>
        <i/>
        <sz val="9"/>
        <rFont val="Arial"/>
        <family val="2"/>
      </rPr>
      <t xml:space="preserve">        b) Tax and contributions from salary costs</t>
    </r>
  </si>
  <si>
    <r>
      <rPr>
        <i/>
        <sz val="9"/>
        <rFont val="Arial"/>
        <family val="2"/>
      </rPr>
      <t xml:space="preserve">        c) Contributions on salaries</t>
    </r>
  </si>
  <si>
    <r>
      <rPr>
        <sz val="9"/>
        <rFont val="Arial"/>
        <family val="2"/>
      </rPr>
      <t xml:space="preserve">   4 Depreciation</t>
    </r>
  </si>
  <si>
    <r>
      <rPr>
        <sz val="9"/>
        <rFont val="Arial"/>
        <family val="2"/>
      </rPr>
      <t xml:space="preserve">   5 Other costs</t>
    </r>
  </si>
  <si>
    <r>
      <rPr>
        <i/>
        <sz val="9"/>
        <rFont val="Arial"/>
        <family val="2"/>
      </rPr>
      <t xml:space="preserve">       a) fixed assets other than financial assets</t>
    </r>
  </si>
  <si>
    <r>
      <rPr>
        <i/>
        <sz val="9"/>
        <rFont val="Arial"/>
        <family val="2"/>
      </rPr>
      <t xml:space="preserve">       b) current assets other than financial assets</t>
    </r>
  </si>
  <si>
    <r>
      <rPr>
        <i/>
        <sz val="9"/>
        <rFont val="Arial"/>
        <family val="2"/>
      </rPr>
      <t xml:space="preserve">       a) Provisions for pensions, termination benefits and similar obligations</t>
    </r>
  </si>
  <si>
    <r>
      <rPr>
        <i/>
        <sz val="9"/>
        <rFont val="Arial"/>
        <family val="2"/>
      </rPr>
      <t xml:space="preserve">       b) Provisions for tax liabilities</t>
    </r>
  </si>
  <si>
    <r>
      <rPr>
        <i/>
        <sz val="9"/>
        <rFont val="Arial"/>
        <family val="2"/>
      </rPr>
      <t xml:space="preserve">       c) Provisions for ongoing legal cases</t>
    </r>
  </si>
  <si>
    <r>
      <rPr>
        <i/>
        <sz val="9"/>
        <rFont val="Arial"/>
        <family val="2"/>
      </rPr>
      <t xml:space="preserve">       d) Provisions for renewal of natural resources</t>
    </r>
  </si>
  <si>
    <r>
      <rPr>
        <i/>
        <sz val="9"/>
        <rFont val="Arial"/>
        <family val="2"/>
      </rPr>
      <t xml:space="preserve">       e) Provisions for warranty obligations</t>
    </r>
  </si>
  <si>
    <r>
      <rPr>
        <i/>
        <sz val="9"/>
        <rFont val="Arial"/>
        <family val="2"/>
      </rPr>
      <t xml:space="preserve">       f) Other provisions</t>
    </r>
  </si>
  <si>
    <r>
      <rPr>
        <sz val="9"/>
        <rFont val="Arial"/>
        <family val="2"/>
      </rPr>
      <t xml:space="preserve">   8 Other operating expenses</t>
    </r>
  </si>
  <si>
    <r>
      <rPr>
        <sz val="9"/>
        <rFont val="Arial"/>
        <family val="2"/>
      </rPr>
      <t xml:space="preserve">     1 Income from investments in holdings (shares) of undertakings within the group</t>
    </r>
  </si>
  <si>
    <r>
      <rPr>
        <sz val="9"/>
        <rFont val="Arial"/>
        <family val="2"/>
      </rPr>
      <t xml:space="preserve">     2 Income from investments in holdings (shares) of companies linked by virtue of participating interests</t>
    </r>
  </si>
  <si>
    <r>
      <rPr>
        <sz val="9"/>
        <rFont val="Arial"/>
        <family val="2"/>
      </rPr>
      <t xml:space="preserve">     3 Income from other long-term financial investment and loans granted to undertakings within the group</t>
    </r>
  </si>
  <si>
    <r>
      <rPr>
        <sz val="9"/>
        <rFont val="Arial"/>
        <family val="2"/>
      </rPr>
      <t xml:space="preserve">     4 Other interest income from operations with undertakings within the group</t>
    </r>
  </si>
  <si>
    <r>
      <rPr>
        <sz val="9"/>
        <rFont val="Arial"/>
        <family val="2"/>
      </rPr>
      <t xml:space="preserve">     5 Exchange rate differences and other financial income from operations with undertakings within the group</t>
    </r>
  </si>
  <si>
    <r>
      <rPr>
        <sz val="9"/>
        <rFont val="Arial"/>
        <family val="2"/>
      </rPr>
      <t xml:space="preserve">     6 Income from other long-term financial investments and loans</t>
    </r>
  </si>
  <si>
    <r>
      <rPr>
        <sz val="9"/>
        <rFont val="Arial"/>
        <family val="2"/>
      </rPr>
      <t xml:space="preserve">     7 Other interest income</t>
    </r>
  </si>
  <si>
    <r>
      <rPr>
        <sz val="9"/>
        <rFont val="Arial"/>
        <family val="2"/>
      </rPr>
      <t xml:space="preserve">     8 Exchange rate differences and other financial income</t>
    </r>
  </si>
  <si>
    <r>
      <rPr>
        <sz val="9"/>
        <rFont val="Arial"/>
        <family val="2"/>
      </rPr>
      <t xml:space="preserve">     9 Unrealised gains (income) from financial assets</t>
    </r>
  </si>
  <si>
    <r>
      <rPr>
        <sz val="9"/>
        <rFont val="Arial"/>
        <family val="2"/>
      </rPr>
      <t xml:space="preserve">   10 Other financial income</t>
    </r>
  </si>
  <si>
    <r>
      <rPr>
        <sz val="9"/>
        <rFont val="Arial"/>
        <family val="2"/>
      </rPr>
      <t xml:space="preserve">    1 Interest expenses and similar expenses with undertakings within the group</t>
    </r>
  </si>
  <si>
    <r>
      <rPr>
        <sz val="9"/>
        <rFont val="Arial"/>
        <family val="2"/>
      </rPr>
      <t>2 Exchange rate differences and other expenses from operations with undertakings within the group</t>
    </r>
  </si>
  <si>
    <r>
      <rPr>
        <sz val="9"/>
        <rFont val="Arial"/>
        <family val="2"/>
      </rPr>
      <t>3 Interest expenses and similar expenses</t>
    </r>
  </si>
  <si>
    <r>
      <rPr>
        <sz val="9"/>
        <rFont val="Arial"/>
        <family val="2"/>
      </rPr>
      <t>4 Exchange rate differences and other expenses</t>
    </r>
  </si>
  <si>
    <r>
      <rPr>
        <sz val="9"/>
        <rFont val="Arial"/>
        <family val="2"/>
      </rPr>
      <t>5 Unrealised losses (expenses) from financial assets</t>
    </r>
  </si>
  <si>
    <r>
      <rPr>
        <sz val="9"/>
        <rFont val="Arial"/>
        <family val="2"/>
      </rPr>
      <t>6 Value adjustments of financial assets (net)</t>
    </r>
  </si>
  <si>
    <r>
      <rPr>
        <sz val="9"/>
        <rFont val="Arial"/>
        <family val="2"/>
      </rPr>
      <t>7 Other financial expenses</t>
    </r>
  </si>
  <si>
    <r>
      <rPr>
        <b/>
        <sz val="9"/>
        <color indexed="62"/>
        <rFont val="Arial"/>
        <family val="2"/>
      </rPr>
      <t>V    SHARE IN PROFIT FROM UNDERTAKINGS LINKED BY VRITUE OF PARTICIPATING INTERESTS</t>
    </r>
  </si>
  <si>
    <r>
      <rPr>
        <b/>
        <sz val="9"/>
        <color indexed="62"/>
        <rFont val="Arial"/>
        <family val="2"/>
      </rPr>
      <t>VI   SHARE IN PROFIT FROM JOINT VENTURES</t>
    </r>
  </si>
  <si>
    <r>
      <rPr>
        <b/>
        <sz val="9"/>
        <color indexed="62"/>
        <rFont val="Arial"/>
        <family val="2"/>
      </rPr>
      <t>VII  SHARE IN LOSS OF COMPANIES LINKED BY VIRTUE OF PARTICIPATING INTEREST</t>
    </r>
  </si>
  <si>
    <r>
      <rPr>
        <b/>
        <sz val="9"/>
        <color indexed="62"/>
        <rFont val="Arial"/>
        <family val="2"/>
      </rPr>
      <t>VIII SHARE IN LOSS OF JOINT VENTURES</t>
    </r>
  </si>
  <si>
    <r>
      <rPr>
        <b/>
        <sz val="9"/>
        <color indexed="62"/>
        <rFont val="Arial"/>
        <family val="2"/>
      </rPr>
      <t>XII  INCOME TAX</t>
    </r>
  </si>
  <si>
    <r>
      <rPr>
        <b/>
        <sz val="9"/>
        <color indexed="18"/>
        <rFont val="Arial"/>
        <family val="2"/>
      </rPr>
      <t>DISCONTINUED OPERATIONS (to be filled in by undertakings subject to IFRS only with discontinued operations)</t>
    </r>
  </si>
  <si>
    <r>
      <rPr>
        <sz val="9"/>
        <rFont val="Arial"/>
        <family val="2"/>
      </rPr>
      <t xml:space="preserve"> 1 Pre-tax profit from discontinued operations</t>
    </r>
  </si>
  <si>
    <r>
      <rPr>
        <sz val="9"/>
        <rFont val="Arial"/>
        <family val="2"/>
      </rPr>
      <t xml:space="preserve"> 2 Pre-tax loss on discontinued operations</t>
    </r>
  </si>
  <si>
    <r>
      <rPr>
        <b/>
        <sz val="9"/>
        <color indexed="62"/>
        <rFont val="Arial"/>
        <family val="2"/>
      </rPr>
      <t>XV INCOME TAX OF DISCONTINUED OPERATIONS</t>
    </r>
  </si>
  <si>
    <r>
      <rPr>
        <b/>
        <sz val="9"/>
        <color indexed="18"/>
        <rFont val="Arial"/>
        <family val="2"/>
      </rPr>
      <t>TOTAL OPERATIONS (to be filled in only by undertakings subject to IFRS with discontinued operations)</t>
    </r>
  </si>
  <si>
    <r>
      <rPr>
        <b/>
        <sz val="9"/>
        <color indexed="18"/>
        <rFont val="Arial"/>
        <family val="2"/>
      </rPr>
      <t>APPENDIX to the P&amp;L (to be filled in by undertakings that draw up consolidated annual financial statements)</t>
    </r>
  </si>
  <si>
    <r>
      <rPr>
        <b/>
        <sz val="9"/>
        <color indexed="18"/>
        <rFont val="Arial"/>
        <family val="2"/>
      </rPr>
      <t xml:space="preserve"> 1 Attributable to owners of the parent</t>
    </r>
  </si>
  <si>
    <r>
      <rPr>
        <b/>
        <sz val="9"/>
        <color indexed="18"/>
        <rFont val="Arial"/>
        <family val="2"/>
      </rPr>
      <t xml:space="preserve"> 2 Attributable to minority (non-controlling) interest</t>
    </r>
  </si>
  <si>
    <r>
      <rPr>
        <b/>
        <sz val="9"/>
        <rFont val="Arial"/>
        <family val="2"/>
      </rPr>
      <t>STATEMENT OF OTHER COMPRHENSIVE INCOME (to be filled in by undertakings subject to IFRS)</t>
    </r>
  </si>
  <si>
    <r>
      <rPr>
        <b/>
        <sz val="9"/>
        <rFont val="Arial"/>
        <family val="2"/>
      </rPr>
      <t xml:space="preserve">I PROFIT OR LOSS FOR THE PERIOD </t>
    </r>
  </si>
  <si>
    <r>
      <rPr>
        <b/>
        <sz val="9"/>
        <color indexed="18"/>
        <rFont val="Arial"/>
        <family val="2"/>
      </rPr>
      <t>APPENDIX to the Statement on comprehensive income (to be filled in by undertakings that draw up consolidated statements)</t>
    </r>
  </si>
  <si>
    <r>
      <rPr>
        <b/>
        <sz val="9"/>
        <color indexed="18"/>
        <rFont val="Arial"/>
        <family val="2"/>
      </rPr>
      <t>1 Attributable to owners of the parent</t>
    </r>
  </si>
  <si>
    <r>
      <rPr>
        <b/>
        <sz val="9"/>
        <color indexed="18"/>
        <rFont val="Arial"/>
        <family val="2"/>
      </rPr>
      <t>2 Attributable to minority (non-controlling) interest</t>
    </r>
  </si>
  <si>
    <r>
      <rPr>
        <b/>
        <sz val="12"/>
        <rFont val="Arial"/>
        <family val="2"/>
      </rPr>
      <t>STATEMENT OF CASH FLOWS - indirect method</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</si>
  <si>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</si>
  <si>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</si>
  <si>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</si>
  <si>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</si>
  <si>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</si>
  <si>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</si>
  <si>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</si>
  <si>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indexed="18"/>
        <rFont val="Arial"/>
        <family val="2"/>
      </rPr>
      <t>Cash flow from operating activities</t>
    </r>
  </si>
  <si>
    <r>
      <rPr>
        <sz val="9"/>
        <rFont val="Arial"/>
        <family val="2"/>
      </rPr>
      <t>1 Pre-tax profit</t>
    </r>
  </si>
  <si>
    <r>
      <rPr>
        <sz val="9"/>
        <rFont val="Arial"/>
        <family val="2"/>
      </rPr>
      <t>2 Adjustments (ADP 003 to 010):</t>
    </r>
  </si>
  <si>
    <r>
      <rPr>
        <i/>
        <sz val="9"/>
        <rFont val="Arial"/>
        <family val="2"/>
      </rPr>
      <t xml:space="preserve"> a) Depreciation</t>
    </r>
  </si>
  <si>
    <r>
      <rPr>
        <i/>
        <sz val="9"/>
        <rFont val="Arial"/>
        <family val="2"/>
      </rPr>
      <t xml:space="preserve"> b) Gains and losses from sale and value adjustment of fixed tangible and intangible assets</t>
    </r>
  </si>
  <si>
    <r>
      <rPr>
        <i/>
        <sz val="9"/>
        <rFont val="Arial"/>
        <family val="2"/>
      </rPr>
      <t xml:space="preserve"> c) Gains and losses from sale and unrealised gains and losses and value adjustment of financial assets</t>
    </r>
  </si>
  <si>
    <r>
      <rPr>
        <i/>
        <sz val="9"/>
        <rFont val="Arial"/>
        <family val="2"/>
      </rPr>
      <t xml:space="preserve"> d) Interest and dividend income</t>
    </r>
  </si>
  <si>
    <r>
      <rPr>
        <i/>
        <sz val="9"/>
        <rFont val="Arial"/>
        <family val="2"/>
      </rPr>
      <t xml:space="preserve"> e) Interest expenses</t>
    </r>
  </si>
  <si>
    <r>
      <rPr>
        <i/>
        <sz val="9"/>
        <rFont val="Arial"/>
        <family val="2"/>
      </rPr>
      <t xml:space="preserve"> f) Provisions</t>
    </r>
  </si>
  <si>
    <r>
      <rPr>
        <i/>
        <sz val="9"/>
        <rFont val="Arial"/>
        <family val="2"/>
      </rPr>
      <t xml:space="preserve"> g) Exchange rate differences (unrealised)</t>
    </r>
  </si>
  <si>
    <r>
      <rPr>
        <i/>
        <sz val="9"/>
        <rFont val="Arial"/>
        <family val="2"/>
      </rPr>
      <t xml:space="preserve"> h) Other adjustments for non-cash transactions and unrealised gains and losses</t>
    </r>
  </si>
  <si>
    <r>
      <rPr>
        <b/>
        <sz val="9"/>
        <rFont val="Arial"/>
        <family val="2"/>
      </rPr>
      <t xml:space="preserve">I  Cash flow increase or decrease before changes in working capital </t>
    </r>
    <r>
      <rPr>
        <sz val="9"/>
        <rFont val="Arial"/>
        <family val="2"/>
      </rPr>
      <t>(ADP 001+002)</t>
    </r>
  </si>
  <si>
    <r>
      <rPr>
        <sz val="9"/>
        <rFont val="Arial"/>
        <family val="2"/>
      </rPr>
      <t>3 Changes in the working capital (ADP 013 to 016)</t>
    </r>
  </si>
  <si>
    <r>
      <rPr>
        <i/>
        <sz val="9"/>
        <rFont val="Arial"/>
        <family val="2"/>
      </rPr>
      <t xml:space="preserve"> a) Increase or decrease in short-term liabilities</t>
    </r>
  </si>
  <si>
    <r>
      <rPr>
        <i/>
        <sz val="9"/>
        <rFont val="Arial"/>
        <family val="2"/>
      </rPr>
      <t xml:space="preserve"> b) Increase or decrease in short-term receivables</t>
    </r>
  </si>
  <si>
    <r>
      <rPr>
        <i/>
        <sz val="9"/>
        <rFont val="Arial"/>
        <family val="2"/>
      </rPr>
      <t xml:space="preserve"> c) Increase or decrease in inventories</t>
    </r>
  </si>
  <si>
    <r>
      <rPr>
        <i/>
        <sz val="9"/>
        <rFont val="Arial"/>
        <family val="2"/>
      </rPr>
      <t xml:space="preserve"> d) Other increase or decrease in working capital</t>
    </r>
  </si>
  <si>
    <r>
      <rPr>
        <b/>
        <sz val="9"/>
        <rFont val="Arial"/>
        <family val="2"/>
      </rPr>
      <t xml:space="preserve">II Cash from operations </t>
    </r>
    <r>
      <rPr>
        <sz val="9"/>
        <rFont val="Arial"/>
        <family val="2"/>
      </rPr>
      <t>(ADP 011+012)</t>
    </r>
  </si>
  <si>
    <r>
      <rPr>
        <sz val="9"/>
        <rFont val="Arial"/>
        <family val="2"/>
      </rPr>
      <t>4 Interest paid</t>
    </r>
  </si>
  <si>
    <r>
      <rPr>
        <sz val="9"/>
        <rFont val="Arial"/>
        <family val="2"/>
      </rPr>
      <t>5 Income tax paid</t>
    </r>
  </si>
  <si>
    <r>
      <rPr>
        <b/>
        <sz val="9"/>
        <color indexed="18"/>
        <rFont val="Arial"/>
        <family val="2"/>
      </rPr>
      <t xml:space="preserve">A) NET CASH FLOW FROM OPERATING ACTIVITIES </t>
    </r>
    <r>
      <rPr>
        <sz val="9"/>
        <color indexed="18"/>
        <rFont val="Arial"/>
        <family val="2"/>
      </rPr>
      <t>(ADP 017 to 019)</t>
    </r>
  </si>
  <si>
    <r>
      <rPr>
        <b/>
        <sz val="9"/>
        <color indexed="18"/>
        <rFont val="Arial"/>
        <family val="2"/>
      </rPr>
      <t>Cash flow from investment activities</t>
    </r>
  </si>
  <si>
    <r>
      <rPr>
        <sz val="9"/>
        <rFont val="Arial"/>
        <family val="2"/>
      </rPr>
      <t>1 Cash receipts from sales of fixed tangible and intangible assets</t>
    </r>
  </si>
  <si>
    <r>
      <rPr>
        <sz val="9"/>
        <rFont val="Arial"/>
        <family val="2"/>
      </rPr>
      <t>2 Cash receipts from sales of financial instruments</t>
    </r>
  </si>
  <si>
    <r>
      <rPr>
        <sz val="9"/>
        <rFont val="Arial"/>
        <family val="2"/>
      </rPr>
      <t>3 Interest received</t>
    </r>
  </si>
  <si>
    <r>
      <rPr>
        <sz val="9"/>
        <rFont val="Arial"/>
        <family val="2"/>
      </rPr>
      <t>4 Dividends received</t>
    </r>
  </si>
  <si>
    <r>
      <rPr>
        <sz val="9"/>
        <rFont val="Arial"/>
        <family val="2"/>
      </rPr>
      <t>5 Cash receipts from repayment of loans and deposits</t>
    </r>
  </si>
  <si>
    <r>
      <rPr>
        <sz val="9"/>
        <rFont val="Arial"/>
        <family val="2"/>
      </rPr>
      <t>6 Other cash receipts from investment activities</t>
    </r>
  </si>
  <si>
    <r>
      <rPr>
        <b/>
        <sz val="9"/>
        <rFont val="Arial"/>
        <family val="2"/>
      </rPr>
      <t xml:space="preserve">III Total cash receipts from investment activities </t>
    </r>
    <r>
      <rPr>
        <sz val="9"/>
        <rFont val="Arial"/>
        <family val="2"/>
      </rPr>
      <t>(ADP 021 to 026)</t>
    </r>
  </si>
  <si>
    <r>
      <rPr>
        <sz val="9"/>
        <rFont val="Arial"/>
        <family val="2"/>
      </rPr>
      <t>1 Cash payments for the purchase of fixed tangible and intangible assets</t>
    </r>
  </si>
  <si>
    <r>
      <rPr>
        <sz val="9"/>
        <rFont val="Arial"/>
        <family val="2"/>
      </rPr>
      <t>2 Cash payments for the acquisition of financial instruments</t>
    </r>
  </si>
  <si>
    <r>
      <rPr>
        <sz val="9"/>
        <rFont val="Arial"/>
        <family val="2"/>
      </rPr>
      <t>3 Cash payments for loans and deposits for the period</t>
    </r>
  </si>
  <si>
    <r>
      <rPr>
        <sz val="9"/>
        <rFont val="Arial"/>
        <family val="2"/>
      </rPr>
      <t>4 Acquisition of a subsidiary, net of cash acquired</t>
    </r>
  </si>
  <si>
    <r>
      <rPr>
        <sz val="9"/>
        <rFont val="Arial"/>
        <family val="2"/>
      </rPr>
      <t>5 Other cash payments from investment activities</t>
    </r>
  </si>
  <si>
    <r>
      <rPr>
        <b/>
        <sz val="9"/>
        <rFont val="Arial"/>
        <family val="2"/>
      </rPr>
      <t xml:space="preserve">IV Total cash payments from investment activities </t>
    </r>
    <r>
      <rPr>
        <sz val="9"/>
        <rFont val="Arial"/>
        <family val="2"/>
      </rPr>
      <t>(ADP 028 to 032)</t>
    </r>
  </si>
  <si>
    <r>
      <rPr>
        <b/>
        <sz val="9"/>
        <color indexed="18"/>
        <rFont val="Arial"/>
        <family val="2"/>
      </rPr>
      <t xml:space="preserve">B) NET CASH FLOW FROM INVESTMENT ACTIVITIES </t>
    </r>
    <r>
      <rPr>
        <sz val="9"/>
        <color indexed="18"/>
        <rFont val="Arial"/>
        <family val="2"/>
      </rPr>
      <t>(ADP 027 +033)</t>
    </r>
  </si>
  <si>
    <r>
      <rPr>
        <b/>
        <sz val="9"/>
        <color indexed="18"/>
        <rFont val="Arial"/>
        <family val="2"/>
      </rPr>
      <t>Cash flow from financing activities</t>
    </r>
  </si>
  <si>
    <r>
      <rPr>
        <sz val="9"/>
        <rFont val="Arial"/>
        <family val="2"/>
      </rPr>
      <t>1 Cash receipts from the increase in initial (subscribed) capital</t>
    </r>
  </si>
  <si>
    <r>
      <rPr>
        <sz val="9"/>
        <rFont val="Arial"/>
        <family val="2"/>
      </rPr>
      <t>2 Cash receipts from the issue of equity financial instruments and debt financial instruments</t>
    </r>
  </si>
  <si>
    <r>
      <rPr>
        <sz val="9"/>
        <rFont val="Arial"/>
        <family val="2"/>
      </rPr>
      <t>3 Cash receipts from credit principals, loans and other borrowings</t>
    </r>
  </si>
  <si>
    <r>
      <rPr>
        <sz val="9"/>
        <rFont val="Arial"/>
        <family val="2"/>
      </rPr>
      <t>4 Other cash receipts from financing activities</t>
    </r>
  </si>
  <si>
    <r>
      <rPr>
        <b/>
        <sz val="9"/>
        <rFont val="Arial"/>
        <family val="2"/>
      </rPr>
      <t xml:space="preserve">V Total cash receipts from financing activities </t>
    </r>
    <r>
      <rPr>
        <sz val="9"/>
        <rFont val="Arial"/>
        <family val="2"/>
      </rPr>
      <t>(ADP 035 to 038)</t>
    </r>
  </si>
  <si>
    <r>
      <rPr>
        <sz val="9"/>
        <rFont val="Arial"/>
        <family val="2"/>
      </rPr>
      <t>1 Cash payments for the repayment of credit principals, loans and other borrowings and debt financial instruments</t>
    </r>
  </si>
  <si>
    <r>
      <rPr>
        <sz val="9"/>
        <rFont val="Arial"/>
        <family val="2"/>
      </rPr>
      <t>2 Cash payments for dividends</t>
    </r>
  </si>
  <si>
    <r>
      <rPr>
        <sz val="9"/>
        <rFont val="Arial"/>
        <family val="2"/>
      </rPr>
      <t xml:space="preserve">3 Cash payments for finance lease </t>
    </r>
  </si>
  <si>
    <r>
      <rPr>
        <sz val="9"/>
        <rFont val="Arial"/>
        <family val="2"/>
      </rPr>
      <t>4 Cash payments for the redemption of treasury shares and decrease in initial (subscribed) capital</t>
    </r>
  </si>
  <si>
    <r>
      <rPr>
        <sz val="9"/>
        <rFont val="Arial"/>
        <family val="2"/>
      </rPr>
      <t>5 Other cash payments from financing activities</t>
    </r>
  </si>
  <si>
    <r>
      <rPr>
        <b/>
        <sz val="9"/>
        <rFont val="Arial"/>
        <family val="2"/>
      </rPr>
      <t xml:space="preserve">VI Total cash payments from financing activities </t>
    </r>
    <r>
      <rPr>
        <sz val="9"/>
        <rFont val="Arial"/>
        <family val="2"/>
      </rPr>
      <t>(ADP 040 to 044)</t>
    </r>
  </si>
  <si>
    <r>
      <rPr>
        <b/>
        <sz val="9"/>
        <color indexed="18"/>
        <rFont val="Arial"/>
        <family val="2"/>
      </rPr>
      <t xml:space="preserve">C) NET CASH FLOW FROM FINANCING ACTIVITIES </t>
    </r>
    <r>
      <rPr>
        <sz val="9"/>
        <color indexed="18"/>
        <rFont val="Arial"/>
        <family val="2"/>
      </rPr>
      <t>(ADP 039 +045)</t>
    </r>
  </si>
  <si>
    <r>
      <rPr>
        <sz val="9"/>
        <rFont val="Arial"/>
        <family val="2"/>
      </rPr>
      <t>1 Unrealised exchange rate differences in respect of cash and cash equivalents</t>
    </r>
  </si>
  <si>
    <r>
      <rPr>
        <b/>
        <sz val="9"/>
        <color indexed="18"/>
        <rFont val="Arial"/>
        <family val="2"/>
      </rPr>
      <t xml:space="preserve">D) NET INCREASE OR DECREASE IN CASH FLOWS </t>
    </r>
    <r>
      <rPr>
        <sz val="9"/>
        <color indexed="18"/>
        <rFont val="Arial"/>
        <family val="2"/>
      </rPr>
      <t>(ADP 020+034+046+047)</t>
    </r>
  </si>
  <si>
    <r>
      <rPr>
        <b/>
        <sz val="9"/>
        <color indexed="18"/>
        <rFont val="Arial"/>
        <family val="2"/>
      </rPr>
      <t>E) CASH AND CASH EQUIVALENTS AT THE BEGINNING OF THE PERIOD</t>
    </r>
  </si>
  <si>
    <r>
      <rPr>
        <b/>
        <sz val="9"/>
        <color indexed="18"/>
        <rFont val="Arial"/>
        <family val="2"/>
      </rPr>
      <t>F) CASH AND CASH EQUIVALENTS AT THE END OF THE PERIOD</t>
    </r>
    <r>
      <rPr>
        <sz val="9"/>
        <color indexed="18"/>
        <rFont val="Arial"/>
        <family val="2"/>
      </rPr>
      <t>(ADP 048+049)</t>
    </r>
  </si>
  <si>
    <r>
      <rPr>
        <b/>
        <sz val="12"/>
        <rFont val="Arial"/>
        <family val="2"/>
      </rPr>
      <t>STATEMENT OF CASH FLOWS - direct method</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</si>
  <si>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</si>
  <si>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</si>
  <si>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</si>
  <si>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</si>
  <si>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</si>
  <si>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</si>
  <si>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</si>
  <si>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indexed="18"/>
        <rFont val="Arial"/>
        <family val="2"/>
      </rPr>
      <t>Cash flow from operating activities</t>
    </r>
  </si>
  <si>
    <r>
      <rPr>
        <sz val="9"/>
        <rFont val="Arial"/>
        <family val="2"/>
      </rPr>
      <t xml:space="preserve">  1 Cash receipts from customers</t>
    </r>
  </si>
  <si>
    <r>
      <rPr>
        <sz val="9"/>
        <rFont val="Arial"/>
        <family val="2"/>
      </rPr>
      <t xml:space="preserve">  2 Cash receipts from royalties, fees, commissions and other revenue</t>
    </r>
  </si>
  <si>
    <r>
      <rPr>
        <sz val="9"/>
        <rFont val="Arial"/>
        <family val="2"/>
      </rPr>
      <t xml:space="preserve">  3 Cash receipts from insurance premiums</t>
    </r>
  </si>
  <si>
    <r>
      <rPr>
        <sz val="9"/>
        <rFont val="Arial"/>
        <family val="2"/>
      </rPr>
      <t xml:space="preserve">  4 Cash receipts from tax refund</t>
    </r>
  </si>
  <si>
    <r>
      <rPr>
        <b/>
        <sz val="9"/>
        <color indexed="18"/>
        <rFont val="Arial"/>
        <family val="2"/>
      </rPr>
      <t>Cash flow from investment activities</t>
    </r>
  </si>
  <si>
    <r>
      <rPr>
        <sz val="9"/>
        <rFont val="Arial"/>
        <family val="2"/>
      </rPr>
      <t xml:space="preserve"> 1 Cash receipts from sales of fixed tangible and intangible assets</t>
    </r>
  </si>
  <si>
    <r>
      <rPr>
        <sz val="9"/>
        <rFont val="Arial"/>
        <family val="2"/>
      </rPr>
      <t xml:space="preserve"> 2 Cash receipts from sales of financial instruments</t>
    </r>
  </si>
  <si>
    <r>
      <rPr>
        <sz val="9"/>
        <rFont val="Arial"/>
        <family val="2"/>
      </rPr>
      <t xml:space="preserve"> 3 Interest received</t>
    </r>
  </si>
  <si>
    <r>
      <rPr>
        <sz val="9"/>
        <rFont val="Arial"/>
        <family val="2"/>
      </rPr>
      <t xml:space="preserve"> 4 Dividends received</t>
    </r>
  </si>
  <si>
    <r>
      <rPr>
        <sz val="9"/>
        <rFont val="Arial"/>
        <family val="2"/>
      </rPr>
      <t xml:space="preserve"> 5 Cash receipts from the repayment of loans and deposits</t>
    </r>
  </si>
  <si>
    <r>
      <rPr>
        <sz val="9"/>
        <rFont val="Arial"/>
        <family val="2"/>
      </rPr>
      <t xml:space="preserve"> 6 Other cash receipts from investment activities</t>
    </r>
  </si>
  <si>
    <r>
      <rPr>
        <sz val="9"/>
        <rFont val="Arial"/>
        <family val="2"/>
      </rPr>
      <t xml:space="preserve"> 1 Cash payments for the purchase of fixed tangible and intangible assets</t>
    </r>
  </si>
  <si>
    <r>
      <rPr>
        <sz val="9"/>
        <rFont val="Arial"/>
        <family val="2"/>
      </rPr>
      <t xml:space="preserve"> 2 Cash payments for the acquisition of financial instruments</t>
    </r>
  </si>
  <si>
    <r>
      <rPr>
        <sz val="9"/>
        <rFont val="Arial"/>
        <family val="2"/>
      </rPr>
      <t xml:space="preserve"> 3 Cash payments for loans and deposits</t>
    </r>
  </si>
  <si>
    <r>
      <rPr>
        <sz val="9"/>
        <rFont val="Arial"/>
        <family val="2"/>
      </rPr>
      <t xml:space="preserve"> 4 Acquisition of a subsidiary, net of cash acquired</t>
    </r>
  </si>
  <si>
    <r>
      <rPr>
        <sz val="9"/>
        <rFont val="Arial"/>
        <family val="2"/>
      </rPr>
      <t xml:space="preserve"> 5 Other cash payments from investment activities</t>
    </r>
  </si>
  <si>
    <r>
      <rPr>
        <b/>
        <sz val="9"/>
        <color indexed="18"/>
        <rFont val="Arial"/>
        <family val="2"/>
      </rPr>
      <t>Cash flow from financing activities</t>
    </r>
  </si>
  <si>
    <r>
      <rPr>
        <sz val="9"/>
        <rFont val="Arial"/>
        <family val="2"/>
      </rPr>
      <t xml:space="preserve">     1 Cash receipts from the increase in initial (subscribed) capital</t>
    </r>
  </si>
  <si>
    <r>
      <rPr>
        <sz val="9"/>
        <rFont val="Arial"/>
        <family val="2"/>
      </rPr>
      <t xml:space="preserve">     2 Cash receipts the from issue of equity financial instruments and debt financial instruments</t>
    </r>
  </si>
  <si>
    <r>
      <rPr>
        <sz val="9"/>
        <rFont val="Arial"/>
        <family val="2"/>
      </rPr>
      <t xml:space="preserve">     3 Cash receipts from credit principals, loans and other borrowings</t>
    </r>
  </si>
  <si>
    <r>
      <rPr>
        <sz val="9"/>
        <rFont val="Arial"/>
        <family val="2"/>
      </rPr>
      <t xml:space="preserve">     4 Other cash receipts from financing activities</t>
    </r>
  </si>
  <si>
    <r>
      <rPr>
        <sz val="9"/>
        <rFont val="Arial"/>
        <family val="2"/>
      </rPr>
      <t xml:space="preserve">     1 Cash payments for the repayment of credit principals, loans andother borrowings and debt financial instruments</t>
    </r>
  </si>
  <si>
    <r>
      <rPr>
        <sz val="9"/>
        <rFont val="Arial"/>
        <family val="2"/>
      </rPr>
      <t xml:space="preserve">     2 Cash payments for dividends</t>
    </r>
  </si>
  <si>
    <r>
      <rPr>
        <sz val="9"/>
        <rFont val="Arial"/>
        <family val="2"/>
      </rPr>
      <t xml:space="preserve">     3 Cash payments for finance lease </t>
    </r>
  </si>
  <si>
    <r>
      <rPr>
        <sz val="9"/>
        <rFont val="Arial"/>
        <family val="2"/>
      </rPr>
      <t xml:space="preserve">     4 Cash payments for the redemption of treasury shares and decrease in initial (subscribed) capital</t>
    </r>
  </si>
  <si>
    <r>
      <rPr>
        <sz val="9"/>
        <rFont val="Arial"/>
        <family val="2"/>
      </rPr>
      <t xml:space="preserve">     5 Other cash payments from financing activities</t>
    </r>
  </si>
  <si>
    <r>
      <rPr>
        <sz val="9"/>
        <rFont val="Arial"/>
        <family val="2"/>
      </rPr>
      <t xml:space="preserve">  1 Unrealised exchange rate differences in respect of cash and cash equivalents</t>
    </r>
  </si>
  <si>
    <r>
      <rPr>
        <b/>
        <sz val="9"/>
        <color indexed="18"/>
        <rFont val="Arial"/>
        <family val="2"/>
      </rPr>
      <t>E) CASH AND CASH EQUIVALENTS AT THE BEGINNING OF THE PERIOD</t>
    </r>
  </si>
  <si>
    <r>
      <rPr>
        <b/>
        <sz val="12"/>
        <rFont val="Arial"/>
        <family val="2"/>
      </rPr>
      <t>STATEMENT OF CHANGES IN EQUITY</t>
    </r>
  </si>
  <si>
    <r>
      <rPr>
        <b/>
        <sz val="10"/>
        <rFont val="Arial"/>
        <family val="2"/>
      </rPr>
      <t>for the period from</t>
    </r>
  </si>
  <si>
    <r>
      <rPr>
        <b/>
        <sz val="10"/>
        <rFont val="Arial"/>
        <family val="2"/>
      </rPr>
      <t>to</t>
    </r>
  </si>
  <si>
    <r>
      <rPr>
        <sz val="10"/>
        <rFont val="Arial"/>
        <family val="2"/>
      </rPr>
      <t>in HRK</t>
    </r>
  </si>
  <si>
    <r>
      <rPr>
        <b/>
        <sz val="8"/>
        <color indexed="9"/>
        <rFont val="Arial"/>
        <family val="2"/>
      </rPr>
      <t>Item</t>
    </r>
  </si>
  <si>
    <r>
      <rPr>
        <b/>
        <sz val="8"/>
        <color indexed="9"/>
        <rFont val="Arial"/>
        <family val="2"/>
      </rPr>
      <t xml:space="preserve">ADP
</t>
    </r>
    <r>
      <rPr>
        <b/>
        <sz val="7"/>
        <color indexed="9"/>
        <rFont val="Arial"/>
        <family val="2"/>
      </rPr>
      <t>code</t>
    </r>
  </si>
  <si>
    <r>
      <rPr>
        <b/>
        <sz val="8"/>
        <color indexed="9"/>
        <rFont val="Arial"/>
        <family val="2"/>
      </rPr>
      <t>Attributable to owners of the parent</t>
    </r>
  </si>
  <si>
    <r>
      <rPr>
        <b/>
        <sz val="8"/>
        <color indexed="9"/>
        <rFont val="Arial"/>
        <family val="2"/>
      </rPr>
      <t xml:space="preserve">Minority </t>
    </r>
    <r>
      <rPr>
        <b/>
        <sz val="7"/>
        <color indexed="9"/>
        <rFont val="Arial"/>
        <family val="2"/>
      </rPr>
      <t>(non-controlling)</t>
    </r>
    <r>
      <rPr>
        <b/>
        <sz val="8"/>
        <color indexed="9"/>
        <rFont val="Arial"/>
        <family val="2"/>
      </rPr>
      <t xml:space="preserve">
 interest</t>
    </r>
  </si>
  <si>
    <r>
      <rPr>
        <b/>
        <sz val="8"/>
        <color indexed="9"/>
        <rFont val="Arial"/>
        <family val="2"/>
      </rPr>
      <t>Total capital and reserves</t>
    </r>
  </si>
  <si>
    <r>
      <rPr>
        <b/>
        <sz val="8"/>
        <color indexed="9"/>
        <rFont val="Arial"/>
        <family val="2"/>
      </rPr>
      <t>Initial (subscribed) capital</t>
    </r>
  </si>
  <si>
    <r>
      <rPr>
        <b/>
        <sz val="8"/>
        <color indexed="9"/>
        <rFont val="Arial"/>
        <family val="2"/>
      </rPr>
      <t>Capital reserves</t>
    </r>
  </si>
  <si>
    <r>
      <rPr>
        <b/>
        <sz val="8"/>
        <color indexed="9"/>
        <rFont val="Arial"/>
        <family val="2"/>
      </rPr>
      <t>Legal reserves</t>
    </r>
  </si>
  <si>
    <r>
      <rPr>
        <b/>
        <sz val="8"/>
        <color indexed="9"/>
        <rFont val="Arial"/>
        <family val="2"/>
      </rPr>
      <t>Reserves for treasury shares</t>
    </r>
  </si>
  <si>
    <r>
      <rPr>
        <b/>
        <sz val="8"/>
        <color indexed="9"/>
        <rFont val="Arial"/>
        <family val="2"/>
      </rPr>
      <t>Treasury shares and holdings (deductible item)</t>
    </r>
  </si>
  <si>
    <r>
      <rPr>
        <b/>
        <sz val="8"/>
        <color indexed="9"/>
        <rFont val="Arial"/>
        <family val="2"/>
      </rPr>
      <t>Statutory reserves</t>
    </r>
  </si>
  <si>
    <r>
      <rPr>
        <b/>
        <sz val="8"/>
        <color indexed="9"/>
        <rFont val="Arial"/>
        <family val="2"/>
      </rPr>
      <t>Other reserves</t>
    </r>
  </si>
  <si>
    <r>
      <rPr>
        <b/>
        <sz val="8"/>
        <color indexed="9"/>
        <rFont val="Arial"/>
        <family val="2"/>
      </rPr>
      <t>Revaluation reserves</t>
    </r>
  </si>
  <si>
    <r>
      <rPr>
        <b/>
        <sz val="8"/>
        <color indexed="9"/>
        <rFont val="Arial"/>
        <family val="2"/>
      </rPr>
      <t>Cash flow hedge - effective portion</t>
    </r>
  </si>
  <si>
    <r>
      <rPr>
        <b/>
        <sz val="8"/>
        <color indexed="9"/>
        <rFont val="Arial"/>
        <family val="2"/>
      </rPr>
      <t>Hedge of a net investment in a foreign operation - effective portion</t>
    </r>
  </si>
  <si>
    <r>
      <rPr>
        <b/>
        <sz val="8"/>
        <color indexed="9"/>
        <rFont val="Arial"/>
        <family val="2"/>
      </rPr>
      <t>Retained profit / loss brought forward</t>
    </r>
  </si>
  <si>
    <r>
      <rPr>
        <b/>
        <sz val="8"/>
        <color indexed="9"/>
        <rFont val="Arial"/>
        <family val="2"/>
      </rPr>
      <t>Profit/loss for the business year</t>
    </r>
  </si>
  <si>
    <r>
      <rPr>
        <b/>
        <sz val="8"/>
        <color indexed="9"/>
        <rFont val="Arial"/>
        <family val="2"/>
      </rPr>
      <t>Total attributable to owners of the parent</t>
    </r>
  </si>
  <si>
    <r>
      <rPr>
        <b/>
        <sz val="8"/>
        <color indexed="9"/>
        <rFont val="Arial"/>
        <family val="2"/>
      </rPr>
      <t>3</t>
    </r>
  </si>
  <si>
    <r>
      <rPr>
        <b/>
        <sz val="8"/>
        <color indexed="9"/>
        <rFont val="Arial"/>
        <family val="2"/>
      </rPr>
      <t>4</t>
    </r>
  </si>
  <si>
    <r>
      <rPr>
        <b/>
        <sz val="8"/>
        <color indexed="9"/>
        <rFont val="Arial"/>
        <family val="2"/>
      </rPr>
      <t>5</t>
    </r>
  </si>
  <si>
    <r>
      <rPr>
        <b/>
        <sz val="8"/>
        <color indexed="9"/>
        <rFont val="Arial"/>
        <family val="2"/>
      </rPr>
      <t>6</t>
    </r>
  </si>
  <si>
    <r>
      <rPr>
        <b/>
        <sz val="8"/>
        <color indexed="9"/>
        <rFont val="Arial"/>
        <family val="2"/>
      </rPr>
      <t>7</t>
    </r>
  </si>
  <si>
    <r>
      <rPr>
        <b/>
        <sz val="8"/>
        <color indexed="9"/>
        <rFont val="Arial"/>
        <family val="2"/>
      </rPr>
      <t>8</t>
    </r>
  </si>
  <si>
    <r>
      <rPr>
        <b/>
        <sz val="8"/>
        <color indexed="9"/>
        <rFont val="Arial"/>
        <family val="2"/>
      </rPr>
      <t>9</t>
    </r>
  </si>
  <si>
    <r>
      <rPr>
        <b/>
        <sz val="8"/>
        <color indexed="9"/>
        <rFont val="Arial"/>
        <family val="2"/>
      </rPr>
      <t>10</t>
    </r>
  </si>
  <si>
    <r>
      <rPr>
        <b/>
        <sz val="8"/>
        <color indexed="9"/>
        <rFont val="Arial"/>
        <family val="2"/>
      </rPr>
      <t>11</t>
    </r>
  </si>
  <si>
    <r>
      <rPr>
        <b/>
        <sz val="8"/>
        <color indexed="9"/>
        <rFont val="Arial"/>
        <family val="2"/>
      </rPr>
      <t>12</t>
    </r>
  </si>
  <si>
    <r>
      <rPr>
        <b/>
        <sz val="8"/>
        <color indexed="9"/>
        <rFont val="Arial"/>
        <family val="2"/>
      </rPr>
      <t>13</t>
    </r>
  </si>
  <si>
    <r>
      <rPr>
        <b/>
        <sz val="8"/>
        <color indexed="18"/>
        <rFont val="Arial"/>
        <family val="2"/>
      </rPr>
      <t>Previous period</t>
    </r>
  </si>
  <si>
    <r>
      <rPr>
        <b/>
        <sz val="8"/>
        <rFont val="Arial"/>
        <family val="2"/>
      </rPr>
      <t>1 Balance on the first day of the previous business year</t>
    </r>
  </si>
  <si>
    <r>
      <rPr>
        <sz val="8"/>
        <rFont val="Arial"/>
        <family val="2"/>
      </rPr>
      <t>2 Changes in accounting policies</t>
    </r>
  </si>
  <si>
    <r>
      <rPr>
        <sz val="8"/>
        <rFont val="Arial"/>
        <family val="2"/>
      </rPr>
      <t>3 Correction of errors</t>
    </r>
  </si>
  <si>
    <r>
      <rPr>
        <b/>
        <sz val="8"/>
        <rFont val="Arial"/>
        <family val="2"/>
      </rPr>
      <t xml:space="preserve">4 Balance on the first day of the previous business year (restated) </t>
    </r>
    <r>
      <rPr>
        <sz val="8"/>
        <rFont val="Arial"/>
        <family val="2"/>
      </rPr>
      <t>(ADP 01 to 03)</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</si>
  <si>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</si>
  <si>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</si>
  <si>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</si>
  <si>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9 Profit or loss arising from effective cash flow hedge</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</si>
  <si>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</si>
  <si>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</si>
  <si>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</si>
  <si>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</si>
  <si>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</si>
  <si>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sz val="8"/>
        <rFont val="Arial"/>
        <family val="2"/>
      </rPr>
      <t>18 Redemption of treasury shares/holdings</t>
    </r>
  </si>
  <si>
    <r>
      <rPr>
        <b/>
        <sz val="8"/>
        <color indexed="18"/>
        <rFont val="Arial"/>
        <family val="2"/>
      </rPr>
      <t>APPENDIX TO THE STATEMENT OF CHANGES IN EQUITY (to be filled in by undertakings that draw up financial statements in accordance with the IFRS)</t>
    </r>
  </si>
  <si>
    <r>
      <rPr>
        <b/>
        <sz val="8"/>
        <color indexed="18"/>
        <rFont val="Arial"/>
        <family val="2"/>
      </rPr>
      <t xml:space="preserve">   I OTHER COMPREHENSIVE INCOME OF THE PREVIOUS PERIOD, NET OF TAX </t>
    </r>
    <r>
      <rPr>
        <sz val="8"/>
        <color indexed="18"/>
        <rFont val="Arial"/>
        <family val="2"/>
      </rPr>
      <t>(ADP 06 to 14)</t>
    </r>
  </si>
  <si>
    <r>
      <rPr>
        <b/>
        <sz val="8"/>
        <color indexed="18"/>
        <rFont val="Arial"/>
        <family val="2"/>
      </rPr>
      <t>Current period</t>
    </r>
  </si>
  <si>
    <r>
      <rPr>
        <b/>
        <sz val="8"/>
        <rFont val="Arial"/>
        <family val="2"/>
      </rPr>
      <t>1 Balance on the first day of the current business year</t>
    </r>
  </si>
  <si>
    <r>
      <rPr>
        <sz val="8"/>
        <rFont val="Arial"/>
        <family val="2"/>
      </rPr>
      <t>2 Changes in accounting policies</t>
    </r>
  </si>
  <si>
    <r>
      <rPr>
        <sz val="8"/>
        <rFont val="Arial"/>
        <family val="2"/>
      </rPr>
      <t>3 Correction of errors</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</si>
  <si>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</si>
  <si>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</si>
  <si>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</si>
  <si>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</si>
  <si>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</si>
  <si>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</si>
  <si>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</si>
  <si>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</si>
  <si>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b/>
        <sz val="8"/>
        <color indexed="18"/>
        <rFont val="Arial"/>
        <family val="2"/>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</si>
  <si>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</si>
  <si>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</si>
  <si>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</si>
  <si>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</si>
  <si>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</si>
  <si>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</si>
  <si>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</si>
  <si>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</si>
  <si>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</si>
  <si>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</si>
  <si>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</si>
  <si>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</si>
  <si>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rPr>
      <t>(ADP 091 to 096)</t>
    </r>
  </si>
  <si>
    <r>
      <t xml:space="preserve">C)  LONG-TERM LIABILITIES </t>
    </r>
    <r>
      <rPr>
        <sz val="9"/>
        <rFont val="Arial"/>
        <family val="2"/>
      </rPr>
      <t>(ADP 098 to 108)</t>
    </r>
  </si>
  <si>
    <r>
      <t xml:space="preserve">D)  SHORT-TERM LIABILITIES </t>
    </r>
    <r>
      <rPr>
        <sz val="9"/>
        <rFont val="Arial"/>
        <family val="2"/>
      </rPr>
      <t>(ADP 110 to 123)</t>
    </r>
  </si>
  <si>
    <t>F)  TOTAL – LIABILITIES (ADP 067+090+097+109+124)</t>
  </si>
  <si>
    <r>
      <t xml:space="preserve">I OPERATING INCOME </t>
    </r>
    <r>
      <rPr>
        <sz val="9"/>
        <color indexed="62"/>
        <rFont val="Arial"/>
        <family val="2"/>
      </rPr>
      <t>(ADP 002 to 006)</t>
    </r>
  </si>
  <si>
    <r>
      <rPr>
        <b/>
        <sz val="9"/>
        <color indexed="62"/>
        <rFont val="Arial"/>
        <family val="2"/>
      </rPr>
      <t xml:space="preserve">II OPERATING EXPENSES </t>
    </r>
    <r>
      <rPr>
        <sz val="9"/>
        <color indexed="62"/>
        <rFont val="Arial"/>
        <family val="2"/>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</si>
  <si>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</si>
  <si>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</si>
  <si>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</si>
  <si>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</si>
  <si>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indexed="62"/>
        <rFont val="Arial"/>
        <family val="2"/>
      </rPr>
      <t xml:space="preserve">III FINANCIAL INCOME </t>
    </r>
    <r>
      <rPr>
        <sz val="9"/>
        <color indexed="62"/>
        <rFont val="Arial"/>
        <family val="2"/>
      </rPr>
      <t>(ADP 031 to 040)</t>
    </r>
  </si>
  <si>
    <r>
      <rPr>
        <b/>
        <sz val="9"/>
        <color indexed="62"/>
        <rFont val="Arial"/>
        <family val="2"/>
      </rPr>
      <t xml:space="preserve">IV FINANCIAL EXPENSES </t>
    </r>
    <r>
      <rPr>
        <sz val="9"/>
        <color indexed="62"/>
        <rFont val="Arial"/>
        <family val="2"/>
      </rPr>
      <t>(ADP 042 to 048)</t>
    </r>
  </si>
  <si>
    <r>
      <rPr>
        <b/>
        <sz val="9"/>
        <color indexed="62"/>
        <rFont val="Arial"/>
        <family val="2"/>
      </rPr>
      <t xml:space="preserve">IX   TOTAL INCOME </t>
    </r>
    <r>
      <rPr>
        <sz val="9"/>
        <color indexed="62"/>
        <rFont val="Arial"/>
        <family val="2"/>
      </rPr>
      <t>(ADP 001+030+049 +050)</t>
    </r>
  </si>
  <si>
    <r>
      <rPr>
        <b/>
        <sz val="9"/>
        <color indexed="62"/>
        <rFont val="Arial"/>
        <family val="2"/>
      </rPr>
      <t xml:space="preserve">X    TOTAL EXPENDITURE </t>
    </r>
    <r>
      <rPr>
        <sz val="9"/>
        <color indexed="62"/>
        <rFont val="Arial"/>
        <family val="2"/>
      </rPr>
      <t>(ADP 007+041+051 + 052)</t>
    </r>
  </si>
  <si>
    <r>
      <rPr>
        <b/>
        <sz val="9"/>
        <color indexed="62"/>
        <rFont val="Arial"/>
        <family val="2"/>
      </rPr>
      <t xml:space="preserve">XI   PRE-TAX PROFIT OR LOSS </t>
    </r>
    <r>
      <rPr>
        <sz val="9"/>
        <color indexed="62"/>
        <rFont val="Arial"/>
        <family val="2"/>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</si>
  <si>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</si>
  <si>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</si>
  <si>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</si>
  <si>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</si>
  <si>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</si>
  <si>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indexed="62"/>
        <rFont val="Arial"/>
        <family val="2"/>
      </rPr>
      <t>XIV PRE-TAX PROFIT OR LOSS OF DISCONTINUED OPERATIONS</t>
    </r>
    <r>
      <rPr>
        <sz val="9"/>
        <color indexed="62"/>
        <rFont val="Arial"/>
        <family val="2"/>
      </rPr>
      <t xml:space="preserve"> </t>
    </r>
    <r>
      <rPr>
        <sz val="9"/>
        <color indexed="62"/>
        <rFont val="Arial"/>
        <family val="2"/>
      </rPr>
      <t xml:space="preserve"> (ADP 063-064)</t>
    </r>
  </si>
  <si>
    <t xml:space="preserve"> 1 Discontinued operations profit for the period (ADP 062-065)</t>
  </si>
  <si>
    <t xml:space="preserve"> 2 Discontinued operations loss for the period (ADP 065-062)</t>
  </si>
  <si>
    <r>
      <rPr>
        <b/>
        <sz val="9"/>
        <color indexed="62"/>
        <rFont val="Arial"/>
        <family val="2"/>
      </rPr>
      <t xml:space="preserve">XVI PRE-TAX PROFIT OR LOSS </t>
    </r>
    <r>
      <rPr>
        <sz val="9"/>
        <color indexed="62"/>
        <rFont val="Arial"/>
        <family val="2"/>
      </rPr>
      <t>(ADP 055-+062)</t>
    </r>
  </si>
  <si>
    <t xml:space="preserve"> 1 Pre-tax profit (ADP 068)</t>
  </si>
  <si>
    <t xml:space="preserve"> 2 Pre-tax loss (ADP 068)</t>
  </si>
  <si>
    <r>
      <rPr>
        <b/>
        <sz val="9"/>
        <color indexed="62"/>
        <rFont val="Arial"/>
        <family val="2"/>
      </rPr>
      <t xml:space="preserve">XVII INCOME TAX </t>
    </r>
    <r>
      <rPr>
        <sz val="9"/>
        <color indexed="62"/>
        <rFont val="Arial"/>
        <family val="2"/>
      </rPr>
      <t>(ADP 058+065)</t>
    </r>
  </si>
  <si>
    <r>
      <t xml:space="preserve">XVIII PROFIT OR LOSS FOR THE PERIOD </t>
    </r>
    <r>
      <rPr>
        <sz val="9"/>
        <color indexed="62"/>
        <rFont val="Arial"/>
        <family val="2"/>
      </rPr>
      <t>(ADP 068-071)</t>
    </r>
  </si>
  <si>
    <t xml:space="preserve"> 1 Profit for the period (ADP 068-071)</t>
  </si>
  <si>
    <t xml:space="preserve"> 2 Loss for the period (ADP 071-068)</t>
  </si>
  <si>
    <r>
      <rPr>
        <b/>
        <sz val="9"/>
        <color indexed="18"/>
        <rFont val="Arial"/>
        <family val="2"/>
      </rPr>
      <t xml:space="preserve">XIX PROFIT OR LOSS FOR THE PERIOD </t>
    </r>
    <r>
      <rPr>
        <sz val="9"/>
        <color indexed="18"/>
        <rFont val="Arial"/>
        <family val="2"/>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</si>
  <si>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</si>
  <si>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</si>
  <si>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</si>
  <si>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</si>
  <si>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</si>
  <si>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</si>
  <si>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</si>
  <si>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</si>
  <si>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</si>
  <si>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</si>
  <si>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</si>
  <si>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</si>
  <si>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</si>
  <si>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</si>
  <si>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</si>
  <si>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</si>
  <si>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</si>
  <si>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</si>
  <si>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</si>
  <si>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</si>
  <si>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</si>
  <si>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</si>
  <si>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</si>
  <si>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</si>
  <si>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</si>
  <si>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</si>
  <si>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</si>
  <si>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</si>
  <si>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</si>
  <si>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</si>
  <si>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</si>
  <si>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</si>
  <si>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rPr>
      <t>(ADP 015 to 020)</t>
    </r>
  </si>
  <si>
    <r>
      <t xml:space="preserve">IV Total cash payments from investment activities </t>
    </r>
    <r>
      <rPr>
        <sz val="9"/>
        <rFont val="Arial"/>
        <family val="2"/>
      </rPr>
      <t>(ADP 022 to 026)</t>
    </r>
  </si>
  <si>
    <r>
      <t xml:space="preserve">V Total cash receipts from financing activities </t>
    </r>
    <r>
      <rPr>
        <sz val="9"/>
        <rFont val="Arial"/>
        <family val="2"/>
      </rPr>
      <t>(ADP 029 to 032)</t>
    </r>
  </si>
  <si>
    <r>
      <t xml:space="preserve">VI Total cash payments from financing activities </t>
    </r>
    <r>
      <rPr>
        <sz val="9"/>
        <rFont val="Arial"/>
        <family val="2"/>
      </rPr>
      <t>(ADP 034 to 038)</t>
    </r>
  </si>
  <si>
    <r>
      <rPr>
        <b/>
        <sz val="9"/>
        <color indexed="18"/>
        <rFont val="Arial"/>
        <family val="2"/>
      </rPr>
      <t xml:space="preserve">C) NET CASH FLOW FROM FINANCING ACTIVITIES </t>
    </r>
    <r>
      <rPr>
        <sz val="9"/>
        <color indexed="18"/>
        <rFont val="Arial"/>
        <family val="2"/>
      </rPr>
      <t>(ADP 033 +039)</t>
    </r>
  </si>
  <si>
    <r>
      <rPr>
        <b/>
        <sz val="9"/>
        <color indexed="18"/>
        <rFont val="Arial"/>
        <family val="2"/>
      </rPr>
      <t xml:space="preserve">D) NET INCREASE OR DECREASE IN CASH FLOWS </t>
    </r>
    <r>
      <rPr>
        <sz val="9"/>
        <color indexed="18"/>
        <rFont val="Arial"/>
        <family val="2"/>
      </rPr>
      <t>(ADP 014 + 028 + 040 + 041)</t>
    </r>
  </si>
  <si>
    <r>
      <rPr>
        <b/>
        <sz val="9"/>
        <color indexed="18"/>
        <rFont val="Arial"/>
        <family val="2"/>
      </rPr>
      <t>F) CASH AND CASH EQUIVALENTS AT THE END OF THE PERIOD (</t>
    </r>
    <r>
      <rPr>
        <sz val="9"/>
        <color indexed="18"/>
        <rFont val="Arial"/>
        <family val="2"/>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</si>
  <si>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</si>
  <si>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</si>
  <si>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</si>
  <si>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</si>
  <si>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</si>
  <si>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</si>
  <si>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</si>
  <si>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</si>
  <si>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</si>
  <si>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</si>
  <si>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</si>
  <si>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</si>
  <si>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</si>
  <si>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</si>
  <si>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</si>
  <si>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</si>
  <si>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</si>
  <si>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</si>
  <si>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</si>
  <si>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indexed="18"/>
        <rFont val="Arial"/>
        <family val="2"/>
      </rPr>
      <t xml:space="preserve">  II COMPREHENSIVE INCOME OR LOSS FOR THE PREVIOUS PERIOD </t>
    </r>
    <r>
      <rPr>
        <sz val="8"/>
        <color indexed="18"/>
        <rFont val="Arial"/>
        <family val="2"/>
      </rPr>
      <t>(ADP 05+25)</t>
    </r>
  </si>
  <si>
    <r>
      <rPr>
        <b/>
        <sz val="8"/>
        <color indexed="18"/>
        <rFont val="Arial"/>
        <family val="2"/>
      </rPr>
      <t xml:space="preserve">III TRANSACTIONS WITH OWNERS IN THE PREVIOUS PERIOD RECOGNISED DIRECTLY IN EQUITY  </t>
    </r>
    <r>
      <rPr>
        <sz val="8"/>
        <color indexed="18"/>
        <rFont val="Arial"/>
        <family val="2"/>
      </rPr>
      <t>(ADP 15 to 23)</t>
    </r>
  </si>
  <si>
    <r>
      <t xml:space="preserve">4 Balance on the first day of the current business year (restated) </t>
    </r>
    <r>
      <rPr>
        <sz val="8"/>
        <rFont val="Arial"/>
        <family val="2"/>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</si>
  <si>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</si>
  <si>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</si>
  <si>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</si>
  <si>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rPr>
      <t>(ADP 31 to 50)</t>
    </r>
  </si>
  <si>
    <r>
      <rPr>
        <b/>
        <sz val="8"/>
        <color indexed="18"/>
        <rFont val="Arial"/>
        <family val="2"/>
      </rPr>
      <t xml:space="preserve">III TRANSACTIONS WITH OWNERS IN THE CURRENT PERIOD RECOGNISED DIRECTLY IN EQUITY  </t>
    </r>
    <r>
      <rPr>
        <sz val="8"/>
        <color indexed="18"/>
        <rFont val="Arial"/>
        <family val="2"/>
      </rPr>
      <t xml:space="preserve">  (ADP 42 to 50)</t>
    </r>
  </si>
  <si>
    <t xml:space="preserve">   I OTHER COMPREHENSIVE INCOME FOR THE CURRENT PERIOD, NET OF TAX (ADP 33 to 41)</t>
  </si>
  <si>
    <r>
      <t xml:space="preserve">  II COMPREHENSIVE INCOME OR LOSS FOR THE CURRENT PERIOD </t>
    </r>
    <r>
      <rPr>
        <sz val="8"/>
        <color indexed="18"/>
        <rFont val="Arial"/>
        <family val="2"/>
      </rPr>
      <t>(ADP 32 do 52)</t>
    </r>
  </si>
  <si>
    <t xml:space="preserve">    2 Concessions, patents, licences, trademarks, software and other rights</t>
  </si>
  <si>
    <t xml:space="preserve">    1 Research and development </t>
  </si>
  <si>
    <t>03036138</t>
  </si>
  <si>
    <t>HR</t>
  </si>
  <si>
    <t>090006523</t>
  </si>
  <si>
    <t>51228874907</t>
  </si>
  <si>
    <t>74780000p0wHNTXNI633</t>
  </si>
  <si>
    <t>2574</t>
  </si>
  <si>
    <t>LUKA PLOČE d.d.</t>
  </si>
  <si>
    <t>PLOČE</t>
  </si>
  <si>
    <t>Trg kralja Tomislava 21</t>
  </si>
  <si>
    <t>financije@luka-ploce.hr</t>
  </si>
  <si>
    <t>www.luka-ploce.hr</t>
  </si>
  <si>
    <t>KN</t>
  </si>
  <si>
    <t>RN</t>
  </si>
  <si>
    <t>DANIELA MARELIĆ</t>
  </si>
  <si>
    <t>020/603-223</t>
  </si>
  <si>
    <t>d.marelic@luka-ploce.hr</t>
  </si>
  <si>
    <t>Submitter: LUKA PLOČE d.d.</t>
  </si>
  <si>
    <t>Submitter:  LUKA PLOČE d.d.</t>
  </si>
  <si>
    <t>balance as at 31.12.2021.</t>
  </si>
  <si>
    <t>for the period 01.01.2021. to 31.12.2021.</t>
  </si>
  <si>
    <r>
      <t xml:space="preserve">NOTES TO FINANCIAL STATEMENTS - TFI
(drawn up for quarterly reporting periods)
Name of the issuer:   </t>
    </r>
    <r>
      <rPr>
        <u val="single"/>
        <sz val="8"/>
        <rFont val="Arial"/>
        <family val="2"/>
      </rPr>
      <t xml:space="preserve">   LUKA PLOČE D.D.                                                       </t>
    </r>
    <r>
      <rPr>
        <u val="single"/>
        <sz val="8"/>
        <color indexed="9"/>
        <rFont val="Arial"/>
        <family val="2"/>
      </rPr>
      <t xml:space="preserve">  </t>
    </r>
    <r>
      <rPr>
        <sz val="8"/>
        <rFont val="Arial"/>
        <family val="2"/>
      </rPr>
      <t xml:space="preserve">
Personal identification number (OIB):   </t>
    </r>
    <r>
      <rPr>
        <u val="single"/>
        <sz val="8"/>
        <rFont val="Arial"/>
        <family val="2"/>
      </rPr>
      <t xml:space="preserve">51228874907                         </t>
    </r>
    <r>
      <rPr>
        <u val="single"/>
        <sz val="8"/>
        <color indexed="9"/>
        <rFont val="Arial"/>
        <family val="2"/>
      </rPr>
      <t>.</t>
    </r>
    <r>
      <rPr>
        <sz val="8"/>
        <rFont val="Arial"/>
        <family val="2"/>
      </rPr>
      <t xml:space="preserve">
Reporting period: </t>
    </r>
    <r>
      <rPr>
        <u val="single"/>
        <sz val="8"/>
        <rFont val="Arial"/>
        <family val="2"/>
      </rPr>
      <t xml:space="preserve">01.01.2021.-31.12.2021.                                                    </t>
    </r>
    <r>
      <rPr>
        <u val="single"/>
        <sz val="8"/>
        <color indexed="9"/>
        <rFont val="Arial"/>
        <family val="2"/>
      </rPr>
      <t>.</t>
    </r>
    <r>
      <rPr>
        <sz val="8"/>
        <rFont val="Arial"/>
        <family val="2"/>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</si>
</sst>
</file>

<file path=xl/styles.xml><?xml version="1.0" encoding="utf-8"?>
<styleSheet xmlns="http://schemas.openxmlformats.org/spreadsheetml/2006/main">
  <numFmts count="10">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000"/>
    <numFmt numFmtId="165" formatCode="00"/>
  </numFmts>
  <fonts count="74">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9"/>
      <color indexed="62"/>
      <name val="Arial"/>
      <family val="2"/>
    </font>
    <font>
      <sz val="9"/>
      <color indexed="12"/>
      <name val="Arial"/>
      <family val="2"/>
    </font>
    <font>
      <b/>
      <sz val="8"/>
      <name val="Arial"/>
      <family val="2"/>
    </font>
    <font>
      <b/>
      <sz val="8"/>
      <color indexed="18"/>
      <name val="Arial"/>
      <family val="2"/>
    </font>
    <font>
      <i/>
      <sz val="9"/>
      <name val="Arial"/>
      <family val="2"/>
    </font>
    <font>
      <sz val="8"/>
      <color indexed="18"/>
      <name val="Arial"/>
      <family val="2"/>
    </font>
    <font>
      <sz val="8"/>
      <color indexed="12"/>
      <name val="Arial"/>
      <family val="2"/>
    </font>
    <font>
      <b/>
      <sz val="12"/>
      <color indexed="8"/>
      <name val="Arial"/>
      <family val="2"/>
    </font>
    <font>
      <b/>
      <sz val="12"/>
      <color indexed="8"/>
      <name val="Arial Rounded MT Bold"/>
      <family val="2"/>
    </font>
    <font>
      <b/>
      <sz val="11"/>
      <name val="Arial"/>
      <family val="2"/>
    </font>
    <font>
      <sz val="11"/>
      <name val="Arial"/>
      <family val="2"/>
    </font>
    <font>
      <sz val="10"/>
      <name val="Times New Roman"/>
      <family val="1"/>
    </font>
    <font>
      <sz val="11"/>
      <color indexed="9"/>
      <name val="Arial"/>
      <family val="2"/>
    </font>
    <font>
      <b/>
      <sz val="7"/>
      <name val="Arial"/>
      <family val="2"/>
    </font>
    <font>
      <sz val="9"/>
      <color indexed="62"/>
      <name val="Arial"/>
      <family val="2"/>
    </font>
    <font>
      <b/>
      <sz val="7"/>
      <color indexed="9"/>
      <name val="Arial"/>
      <family val="2"/>
    </font>
    <font>
      <u val="single"/>
      <sz val="8"/>
      <name val="Arial"/>
      <family val="2"/>
    </font>
    <font>
      <u val="single"/>
      <sz val="8"/>
      <color indexed="9"/>
      <name val="Arial"/>
      <family val="2"/>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Arial"/>
      <family val="2"/>
    </font>
    <font>
      <sz val="11"/>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theme="4"/>
      <name val="Arial"/>
      <family val="2"/>
    </font>
    <font>
      <sz val="11"/>
      <color theme="1"/>
      <name val="Arial"/>
      <family val="2"/>
    </font>
    <font>
      <sz val="11"/>
      <color theme="0"/>
      <name val="Arial"/>
      <family val="2"/>
    </font>
    <font>
      <b/>
      <sz val="8"/>
      <color rgb="FFFFFFFF"/>
      <name val="Arial"/>
      <family val="2"/>
    </font>
    <font>
      <b/>
      <sz val="12"/>
      <color theme="1"/>
      <name val="Arial Rounded MT Bold"/>
      <family val="2"/>
    </font>
    <font>
      <b/>
      <sz val="12"/>
      <color theme="1"/>
      <name val="Arial"/>
      <family val="2"/>
    </font>
    <font>
      <b/>
      <sz val="9"/>
      <color rgb="FF000080"/>
      <name val="Arial"/>
      <family val="2"/>
    </font>
    <font>
      <b/>
      <sz val="9"/>
      <color rgb="FF333399"/>
      <name val="Arial"/>
      <family val="2"/>
    </font>
    <font>
      <b/>
      <sz val="8"/>
      <color rgb="FF00008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style="thin">
        <color indexed="8"/>
      </left>
      <right style="thin">
        <color indexed="8"/>
      </right>
      <top style="thin">
        <color indexed="22"/>
      </top>
      <bottom/>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bottom style="thin">
        <color indexed="22"/>
      </bottom>
    </border>
    <border>
      <left/>
      <right/>
      <top/>
      <bottom style="thin">
        <color indexed="22"/>
      </bottom>
    </border>
    <border>
      <left/>
      <right style="thin"/>
      <top/>
      <bottom style="thin">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0" applyNumberFormat="0" applyBorder="0" applyAlignment="0" applyProtection="0"/>
    <xf numFmtId="0" fontId="9"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2" applyNumberFormat="0" applyAlignment="0" applyProtection="0"/>
    <xf numFmtId="0" fontId="52" fillId="28" borderId="3"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48" fillId="0" borderId="0">
      <alignment/>
      <protection/>
    </xf>
    <xf numFmtId="9" fontId="0" fillId="0" borderId="0" applyFont="0" applyFill="0" applyBorder="0" applyAlignment="0" applyProtection="0"/>
    <xf numFmtId="0" fontId="59" fillId="0" borderId="7" applyNumberFormat="0" applyFill="0" applyAlignment="0" applyProtection="0"/>
    <xf numFmtId="0" fontId="60" fillId="31" borderId="8" applyNumberFormat="0" applyAlignment="0" applyProtection="0"/>
    <xf numFmtId="0" fontId="6" fillId="0" borderId="0">
      <alignment vertical="top"/>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9">
    <xf numFmtId="0" fontId="0" fillId="0" borderId="0" xfId="0" applyAlignment="1">
      <alignment/>
    </xf>
    <xf numFmtId="0" fontId="0" fillId="0" borderId="0" xfId="51" applyFont="1" applyProtection="1">
      <alignment/>
      <protection/>
    </xf>
    <xf numFmtId="0" fontId="7" fillId="0" borderId="0" xfId="56" applyFont="1" applyFill="1" applyBorder="1" applyAlignment="1" applyProtection="1">
      <alignment horizontal="center" vertical="center" wrapText="1"/>
      <protection/>
    </xf>
    <xf numFmtId="0" fontId="0" fillId="0" borderId="0" xfId="51" applyFont="1" applyBorder="1" applyAlignment="1" applyProtection="1">
      <alignment horizontal="center" vertical="center" wrapText="1"/>
      <protection/>
    </xf>
    <xf numFmtId="0" fontId="5" fillId="0" borderId="0" xfId="56"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165" fontId="14" fillId="0" borderId="11" xfId="0" applyNumberFormat="1" applyFont="1" applyFill="1" applyBorder="1" applyAlignment="1" applyProtection="1">
      <alignment horizontal="center" vertical="center"/>
      <protection/>
    </xf>
    <xf numFmtId="165" fontId="14" fillId="2" borderId="11" xfId="0" applyNumberFormat="1" applyFont="1" applyFill="1" applyBorder="1" applyAlignment="1" applyProtection="1">
      <alignment horizontal="center" vertical="center"/>
      <protection/>
    </xf>
    <xf numFmtId="165" fontId="14" fillId="2" borderId="12" xfId="0" applyNumberFormat="1" applyFont="1" applyFill="1" applyBorder="1" applyAlignment="1" applyProtection="1">
      <alignment horizontal="center" vertical="center"/>
      <protection/>
    </xf>
    <xf numFmtId="14" fontId="5" fillId="34" borderId="0" xfId="56" applyNumberFormat="1" applyFont="1" applyFill="1" applyBorder="1" applyAlignment="1" applyProtection="1">
      <alignment horizontal="center" vertical="center"/>
      <protection locked="0"/>
    </xf>
    <xf numFmtId="0" fontId="0" fillId="0" borderId="0" xfId="0" applyAlignment="1" applyProtection="1">
      <alignment/>
      <protection/>
    </xf>
    <xf numFmtId="0" fontId="3" fillId="33" borderId="13" xfId="0" applyFont="1" applyFill="1" applyBorder="1" applyAlignment="1" applyProtection="1">
      <alignment horizontal="center" vertical="center" wrapText="1"/>
      <protection/>
    </xf>
    <xf numFmtId="0" fontId="14" fillId="33" borderId="13" xfId="0" applyFont="1" applyFill="1" applyBorder="1" applyAlignment="1" applyProtection="1">
      <alignment horizontal="center" vertical="center"/>
      <protection/>
    </xf>
    <xf numFmtId="3" fontId="14" fillId="33" borderId="13" xfId="0" applyNumberFormat="1"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protection/>
    </xf>
    <xf numFmtId="164" fontId="3" fillId="2" borderId="13" xfId="0" applyNumberFormat="1" applyFont="1" applyFill="1" applyBorder="1" applyAlignment="1" applyProtection="1">
      <alignment horizontal="center" vertical="center"/>
      <protection/>
    </xf>
    <xf numFmtId="0" fontId="0" fillId="0" borderId="0" xfId="51" applyProtection="1">
      <alignment/>
      <protection/>
    </xf>
    <xf numFmtId="0" fontId="14" fillId="33" borderId="13" xfId="51" applyFont="1" applyFill="1" applyBorder="1" applyAlignment="1" applyProtection="1">
      <alignment horizontal="center" vertical="center"/>
      <protection/>
    </xf>
    <xf numFmtId="3" fontId="14" fillId="33" borderId="13" xfId="51" applyNumberFormat="1" applyFont="1" applyFill="1" applyBorder="1" applyAlignment="1" applyProtection="1">
      <alignment horizontal="center" vertical="center" wrapText="1"/>
      <protection/>
    </xf>
    <xf numFmtId="0" fontId="0" fillId="0" borderId="0" xfId="51" applyAlignment="1" applyProtection="1">
      <alignment wrapText="1"/>
      <protection/>
    </xf>
    <xf numFmtId="0" fontId="3" fillId="33" borderId="14" xfId="51" applyFont="1" applyFill="1" applyBorder="1" applyAlignment="1" applyProtection="1">
      <alignment horizontal="center" vertical="center" wrapText="1"/>
      <protection/>
    </xf>
    <xf numFmtId="0" fontId="14" fillId="33" borderId="15" xfId="51" applyFont="1" applyFill="1" applyBorder="1" applyAlignment="1" applyProtection="1">
      <alignment horizontal="center" vertical="center" wrapText="1"/>
      <protection/>
    </xf>
    <xf numFmtId="164" fontId="3" fillId="0" borderId="16" xfId="0" applyNumberFormat="1" applyFont="1" applyFill="1" applyBorder="1" applyAlignment="1" applyProtection="1">
      <alignment horizontal="center" vertical="center" wrapText="1"/>
      <protection/>
    </xf>
    <xf numFmtId="164" fontId="3" fillId="35" borderId="17" xfId="0" applyNumberFormat="1" applyFont="1" applyFill="1" applyBorder="1" applyAlignment="1" applyProtection="1">
      <alignment horizontal="center" vertical="center" wrapText="1"/>
      <protection/>
    </xf>
    <xf numFmtId="164" fontId="3" fillId="0" borderId="17" xfId="0" applyNumberFormat="1" applyFont="1" applyFill="1" applyBorder="1" applyAlignment="1" applyProtection="1">
      <alignment horizontal="center" vertical="center" wrapText="1"/>
      <protection/>
    </xf>
    <xf numFmtId="164" fontId="3" fillId="35" borderId="18" xfId="0" applyNumberFormat="1" applyFont="1" applyFill="1" applyBorder="1" applyAlignment="1" applyProtection="1">
      <alignment horizontal="center" vertical="center" wrapText="1"/>
      <protection/>
    </xf>
    <xf numFmtId="0" fontId="14" fillId="33" borderId="15" xfId="51" applyFont="1" applyFill="1" applyBorder="1" applyAlignment="1" applyProtection="1">
      <alignment horizontal="center" vertical="center"/>
      <protection/>
    </xf>
    <xf numFmtId="164" fontId="3" fillId="0" borderId="16" xfId="0" applyNumberFormat="1" applyFont="1" applyFill="1" applyBorder="1" applyAlignment="1" applyProtection="1">
      <alignment horizontal="center" vertical="center"/>
      <protection/>
    </xf>
    <xf numFmtId="164" fontId="3" fillId="0" borderId="17" xfId="0" applyNumberFormat="1" applyFont="1" applyFill="1" applyBorder="1" applyAlignment="1" applyProtection="1">
      <alignment horizontal="center" vertical="center"/>
      <protection/>
    </xf>
    <xf numFmtId="164" fontId="3" fillId="35" borderId="17" xfId="0" applyNumberFormat="1" applyFont="1" applyFill="1" applyBorder="1" applyAlignment="1" applyProtection="1">
      <alignment horizontal="center" vertical="center"/>
      <protection/>
    </xf>
    <xf numFmtId="164" fontId="3" fillId="35" borderId="18"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shrinkToFit="1"/>
      <protection locked="0"/>
    </xf>
    <xf numFmtId="3" fontId="65" fillId="2" borderId="13" xfId="0" applyNumberFormat="1" applyFont="1" applyFill="1" applyBorder="1" applyAlignment="1" applyProtection="1">
      <alignment horizontal="right" vertical="center" shrinkToFit="1"/>
      <protection/>
    </xf>
    <xf numFmtId="3" fontId="0" fillId="0" borderId="0" xfId="0" applyNumberFormat="1" applyAlignment="1" applyProtection="1">
      <alignment/>
      <protection/>
    </xf>
    <xf numFmtId="3" fontId="0" fillId="0" borderId="0" xfId="51" applyNumberFormat="1" applyProtection="1">
      <alignment/>
      <protection/>
    </xf>
    <xf numFmtId="3" fontId="14" fillId="33" borderId="14" xfId="51" applyNumberFormat="1" applyFont="1" applyFill="1" applyBorder="1" applyAlignment="1" applyProtection="1">
      <alignment horizontal="center" vertical="center" wrapText="1"/>
      <protection/>
    </xf>
    <xf numFmtId="3" fontId="14" fillId="33" borderId="15" xfId="51" applyNumberFormat="1" applyFont="1" applyFill="1" applyBorder="1" applyAlignment="1" applyProtection="1">
      <alignment horizontal="center" vertical="center" wrapText="1"/>
      <protection/>
    </xf>
    <xf numFmtId="3" fontId="4" fillId="0" borderId="16" xfId="0" applyNumberFormat="1" applyFont="1" applyFill="1" applyBorder="1" applyAlignment="1" applyProtection="1">
      <alignment horizontal="right" vertical="center" wrapText="1"/>
      <protection locked="0"/>
    </xf>
    <xf numFmtId="3" fontId="13" fillId="35" borderId="17" xfId="0" applyNumberFormat="1" applyFont="1" applyFill="1" applyBorder="1" applyAlignment="1" applyProtection="1">
      <alignment horizontal="right" vertical="center" wrapText="1"/>
      <protection/>
    </xf>
    <xf numFmtId="3" fontId="4" fillId="0" borderId="17" xfId="0" applyNumberFormat="1" applyFont="1" applyFill="1" applyBorder="1" applyAlignment="1" applyProtection="1">
      <alignment horizontal="right" vertical="center" wrapText="1"/>
      <protection locked="0"/>
    </xf>
    <xf numFmtId="3" fontId="13" fillId="35" borderId="18" xfId="0" applyNumberFormat="1" applyFont="1" applyFill="1" applyBorder="1" applyAlignment="1" applyProtection="1">
      <alignment horizontal="right" vertical="center" wrapText="1"/>
      <protection/>
    </xf>
    <xf numFmtId="3" fontId="4" fillId="0" borderId="16" xfId="0" applyNumberFormat="1" applyFont="1" applyFill="1" applyBorder="1" applyAlignment="1" applyProtection="1">
      <alignment vertical="center" wrapText="1"/>
      <protection locked="0"/>
    </xf>
    <xf numFmtId="3" fontId="4" fillId="0" borderId="17" xfId="0" applyNumberFormat="1" applyFont="1" applyFill="1" applyBorder="1" applyAlignment="1" applyProtection="1">
      <alignment vertical="center" wrapText="1"/>
      <protection locked="0"/>
    </xf>
    <xf numFmtId="3" fontId="13" fillId="35" borderId="17" xfId="0" applyNumberFormat="1" applyFont="1" applyFill="1" applyBorder="1" applyAlignment="1" applyProtection="1">
      <alignment vertical="center" wrapText="1"/>
      <protection/>
    </xf>
    <xf numFmtId="3" fontId="13" fillId="35" borderId="18" xfId="0" applyNumberFormat="1" applyFont="1" applyFill="1" applyBorder="1" applyAlignment="1" applyProtection="1">
      <alignment vertical="center" wrapText="1"/>
      <protection/>
    </xf>
    <xf numFmtId="3" fontId="0" fillId="0" borderId="0" xfId="51" applyNumberFormat="1" applyAlignment="1" applyProtection="1">
      <alignment wrapText="1"/>
      <protection/>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13" fillId="35" borderId="17" xfId="0" applyNumberFormat="1" applyFont="1" applyFill="1" applyBorder="1" applyAlignment="1" applyProtection="1">
      <alignment vertical="center"/>
      <protection/>
    </xf>
    <xf numFmtId="3" fontId="13" fillId="35" borderId="18" xfId="0" applyNumberFormat="1" applyFont="1" applyFill="1" applyBorder="1" applyAlignment="1" applyProtection="1">
      <alignment vertical="center"/>
      <protection/>
    </xf>
    <xf numFmtId="3" fontId="0" fillId="0" borderId="0" xfId="56" applyNumberFormat="1" applyFont="1" applyAlignment="1" applyProtection="1">
      <alignment wrapText="1"/>
      <protection/>
    </xf>
    <xf numFmtId="3" fontId="0" fillId="0" borderId="0" xfId="51" applyNumberFormat="1" applyFont="1" applyProtection="1">
      <alignment/>
      <protection/>
    </xf>
    <xf numFmtId="3" fontId="0" fillId="0" borderId="0" xfId="51" applyNumberFormat="1" applyFont="1" applyBorder="1" applyAlignment="1" applyProtection="1">
      <alignment horizontal="center" vertical="center" wrapText="1"/>
      <protection/>
    </xf>
    <xf numFmtId="3" fontId="0" fillId="0" borderId="0" xfId="56" applyNumberFormat="1" applyFont="1" applyBorder="1" applyAlignment="1" applyProtection="1">
      <alignment wrapText="1"/>
      <protection/>
    </xf>
    <xf numFmtId="3" fontId="0" fillId="0" borderId="0" xfId="51" applyNumberFormat="1" applyFont="1" applyProtection="1">
      <alignment/>
      <protection/>
    </xf>
    <xf numFmtId="3" fontId="8" fillId="33" borderId="19"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18" fillId="2" borderId="11" xfId="0" applyNumberFormat="1" applyFont="1" applyFill="1" applyBorder="1" applyAlignment="1" applyProtection="1">
      <alignment vertical="center" shrinkToFit="1"/>
      <protection/>
    </xf>
    <xf numFmtId="3" fontId="2" fillId="36" borderId="11" xfId="0" applyNumberFormat="1" applyFont="1" applyFill="1" applyBorder="1" applyAlignment="1" applyProtection="1">
      <alignment vertical="center" shrinkToFit="1"/>
      <protection/>
    </xf>
    <xf numFmtId="3" fontId="18" fillId="2" borderId="12" xfId="0" applyNumberFormat="1" applyFont="1" applyFill="1" applyBorder="1" applyAlignment="1" applyProtection="1">
      <alignment vertical="center" shrinkToFit="1"/>
      <protection/>
    </xf>
    <xf numFmtId="0" fontId="66" fillId="37" borderId="20" xfId="52" applyFont="1" applyFill="1" applyBorder="1">
      <alignment/>
      <protection/>
    </xf>
    <xf numFmtId="0" fontId="48" fillId="37" borderId="21" xfId="52" applyFill="1" applyBorder="1">
      <alignment/>
      <protection/>
    </xf>
    <xf numFmtId="0" fontId="48" fillId="0" borderId="0" xfId="52">
      <alignment/>
      <protection/>
    </xf>
    <xf numFmtId="0" fontId="21" fillId="37" borderId="22" xfId="52" applyFont="1" applyFill="1" applyBorder="1" applyAlignment="1">
      <alignment horizontal="center" vertical="center"/>
      <protection/>
    </xf>
    <xf numFmtId="0" fontId="21" fillId="37" borderId="0" xfId="52" applyFont="1" applyFill="1" applyBorder="1" applyAlignment="1">
      <alignment horizontal="center" vertical="center"/>
      <protection/>
    </xf>
    <xf numFmtId="0" fontId="21" fillId="37" borderId="23" xfId="52" applyFont="1" applyFill="1" applyBorder="1" applyAlignment="1">
      <alignment horizontal="center" vertical="center"/>
      <protection/>
    </xf>
    <xf numFmtId="0" fontId="4" fillId="37" borderId="0" xfId="52" applyFont="1" applyFill="1" applyBorder="1" applyAlignment="1">
      <alignment horizontal="center" vertical="center"/>
      <protection/>
    </xf>
    <xf numFmtId="0" fontId="4" fillId="37" borderId="24" xfId="52" applyFont="1" applyFill="1" applyBorder="1" applyAlignment="1">
      <alignment vertical="center"/>
      <protection/>
    </xf>
    <xf numFmtId="0" fontId="47" fillId="0" borderId="0" xfId="52" applyFont="1" applyFill="1">
      <alignment/>
      <protection/>
    </xf>
    <xf numFmtId="0" fontId="3" fillId="37" borderId="22" xfId="52" applyFont="1" applyFill="1" applyBorder="1" applyAlignment="1">
      <alignment vertical="center" wrapText="1"/>
      <protection/>
    </xf>
    <xf numFmtId="0" fontId="3" fillId="37" borderId="0" xfId="52" applyFont="1" applyFill="1" applyBorder="1" applyAlignment="1">
      <alignment horizontal="right" vertical="center" wrapText="1"/>
      <protection/>
    </xf>
    <xf numFmtId="0" fontId="3" fillId="37" borderId="0" xfId="52" applyFont="1" applyFill="1" applyBorder="1" applyAlignment="1">
      <alignment vertical="center" wrapText="1"/>
      <protection/>
    </xf>
    <xf numFmtId="14" fontId="3" fillId="37" borderId="0" xfId="52" applyNumberFormat="1" applyFont="1" applyFill="1" applyBorder="1" applyAlignment="1" applyProtection="1">
      <alignment horizontal="center" vertical="center"/>
      <protection locked="0"/>
    </xf>
    <xf numFmtId="1" fontId="3" fillId="37" borderId="0" xfId="52" applyNumberFormat="1" applyFont="1" applyFill="1" applyBorder="1" applyAlignment="1" applyProtection="1">
      <alignment horizontal="center" vertical="center"/>
      <protection locked="0"/>
    </xf>
    <xf numFmtId="0" fontId="4" fillId="37" borderId="23" xfId="52" applyFont="1" applyFill="1" applyBorder="1" applyAlignment="1">
      <alignment vertical="center"/>
      <protection/>
    </xf>
    <xf numFmtId="14" fontId="3" fillId="38" borderId="0" xfId="52" applyNumberFormat="1" applyFont="1" applyFill="1" applyBorder="1" applyAlignment="1" applyProtection="1">
      <alignment horizontal="center" vertical="center"/>
      <protection locked="0"/>
    </xf>
    <xf numFmtId="0" fontId="48" fillId="39" borderId="0" xfId="52" applyFill="1">
      <alignment/>
      <protection/>
    </xf>
    <xf numFmtId="1" fontId="3" fillId="40" borderId="25" xfId="52" applyNumberFormat="1" applyFont="1" applyFill="1" applyBorder="1" applyAlignment="1" applyProtection="1">
      <alignment horizontal="center" vertical="center"/>
      <protection locked="0"/>
    </xf>
    <xf numFmtId="1" fontId="3" fillId="38" borderId="0" xfId="52" applyNumberFormat="1" applyFont="1" applyFill="1" applyBorder="1" applyAlignment="1" applyProtection="1">
      <alignment horizontal="center" vertical="center"/>
      <protection locked="0"/>
    </xf>
    <xf numFmtId="0" fontId="48" fillId="37" borderId="23" xfId="52" applyFill="1" applyBorder="1">
      <alignment/>
      <protection/>
    </xf>
    <xf numFmtId="0" fontId="22" fillId="37" borderId="22" xfId="52" applyFont="1" applyFill="1" applyBorder="1" applyAlignment="1">
      <alignment wrapText="1"/>
      <protection/>
    </xf>
    <xf numFmtId="0" fontId="22" fillId="37" borderId="23" xfId="52" applyFont="1" applyFill="1" applyBorder="1" applyAlignment="1">
      <alignment wrapText="1"/>
      <protection/>
    </xf>
    <xf numFmtId="0" fontId="22" fillId="37" borderId="22" xfId="52" applyFont="1" applyFill="1" applyBorder="1">
      <alignment/>
      <protection/>
    </xf>
    <xf numFmtId="0" fontId="22" fillId="37" borderId="0" xfId="52" applyFont="1" applyFill="1" applyBorder="1">
      <alignment/>
      <protection/>
    </xf>
    <xf numFmtId="0" fontId="22" fillId="37" borderId="0" xfId="52" applyFont="1" applyFill="1" applyBorder="1" applyAlignment="1">
      <alignment wrapText="1"/>
      <protection/>
    </xf>
    <xf numFmtId="0" fontId="22" fillId="37" borderId="23" xfId="52" applyFont="1" applyFill="1" applyBorder="1">
      <alignment/>
      <protection/>
    </xf>
    <xf numFmtId="0" fontId="4" fillId="37" borderId="0" xfId="52" applyFont="1" applyFill="1" applyBorder="1" applyAlignment="1">
      <alignment horizontal="right" vertical="center" wrapText="1"/>
      <protection/>
    </xf>
    <xf numFmtId="0" fontId="23" fillId="37" borderId="23" xfId="52" applyFont="1" applyFill="1" applyBorder="1" applyAlignment="1">
      <alignment vertical="center"/>
      <protection/>
    </xf>
    <xf numFmtId="0" fontId="4" fillId="37" borderId="22" xfId="52" applyFont="1" applyFill="1" applyBorder="1" applyAlignment="1">
      <alignment horizontal="right" vertical="center" wrapText="1"/>
      <protection/>
    </xf>
    <xf numFmtId="0" fontId="23" fillId="37" borderId="0" xfId="52" applyFont="1" applyFill="1" applyBorder="1" applyAlignment="1">
      <alignment vertical="center"/>
      <protection/>
    </xf>
    <xf numFmtId="0" fontId="22" fillId="37" borderId="0" xfId="52" applyFont="1" applyFill="1" applyBorder="1" applyAlignment="1">
      <alignment vertical="top"/>
      <protection/>
    </xf>
    <xf numFmtId="0" fontId="3" fillId="40" borderId="25" xfId="52" applyFont="1" applyFill="1" applyBorder="1" applyAlignment="1" applyProtection="1">
      <alignment horizontal="center" vertical="center"/>
      <protection locked="0"/>
    </xf>
    <xf numFmtId="0" fontId="3" fillId="37" borderId="0" xfId="52" applyFont="1" applyFill="1" applyBorder="1" applyAlignment="1">
      <alignment vertical="center"/>
      <protection/>
    </xf>
    <xf numFmtId="0" fontId="22" fillId="37" borderId="0" xfId="52" applyFont="1" applyFill="1" applyBorder="1" applyAlignment="1">
      <alignment vertical="center"/>
      <protection/>
    </xf>
    <xf numFmtId="0" fontId="22" fillId="37" borderId="23" xfId="52" applyFont="1" applyFill="1" applyBorder="1" applyAlignment="1">
      <alignment vertical="center"/>
      <protection/>
    </xf>
    <xf numFmtId="0" fontId="22" fillId="37" borderId="0" xfId="52" applyFont="1" applyFill="1" applyBorder="1" applyAlignment="1">
      <alignment/>
      <protection/>
    </xf>
    <xf numFmtId="0" fontId="67" fillId="37" borderId="0" xfId="52" applyFont="1" applyFill="1" applyBorder="1" applyAlignment="1">
      <alignment vertical="center"/>
      <protection/>
    </xf>
    <xf numFmtId="0" fontId="67" fillId="37" borderId="23" xfId="52" applyFont="1" applyFill="1" applyBorder="1" applyAlignment="1">
      <alignment vertical="center"/>
      <protection/>
    </xf>
    <xf numFmtId="0" fontId="3" fillId="37" borderId="0" xfId="52" applyFont="1" applyFill="1" applyBorder="1" applyAlignment="1">
      <alignment horizontal="center" vertical="center"/>
      <protection/>
    </xf>
    <xf numFmtId="0" fontId="4" fillId="37" borderId="23" xfId="52" applyFont="1" applyFill="1" applyBorder="1" applyAlignment="1">
      <alignment horizontal="center" vertical="center"/>
      <protection/>
    </xf>
    <xf numFmtId="0" fontId="3" fillId="40" borderId="26" xfId="52" applyFont="1" applyFill="1" applyBorder="1" applyAlignment="1" applyProtection="1">
      <alignment horizontal="center" vertical="center"/>
      <protection locked="0"/>
    </xf>
    <xf numFmtId="0" fontId="22" fillId="37" borderId="0" xfId="52" applyFont="1" applyFill="1" applyBorder="1" applyAlignment="1">
      <alignment vertical="top" wrapText="1"/>
      <protection/>
    </xf>
    <xf numFmtId="0" fontId="22" fillId="37" borderId="22" xfId="52" applyFont="1" applyFill="1" applyBorder="1" applyAlignment="1">
      <alignment vertical="top"/>
      <protection/>
    </xf>
    <xf numFmtId="0" fontId="67" fillId="37" borderId="23" xfId="52" applyFont="1" applyFill="1" applyBorder="1">
      <alignment/>
      <protection/>
    </xf>
    <xf numFmtId="0" fontId="48" fillId="37" borderId="27" xfId="52" applyFill="1" applyBorder="1">
      <alignment/>
      <protection/>
    </xf>
    <xf numFmtId="0" fontId="48" fillId="37" borderId="28" xfId="52" applyFill="1" applyBorder="1">
      <alignment/>
      <protection/>
    </xf>
    <xf numFmtId="0" fontId="48" fillId="37" borderId="26" xfId="52" applyFill="1" applyBorder="1">
      <alignment/>
      <protection/>
    </xf>
    <xf numFmtId="49" fontId="3" fillId="40" borderId="25" xfId="52" applyNumberFormat="1" applyFont="1" applyFill="1" applyBorder="1" applyAlignment="1" applyProtection="1">
      <alignment horizontal="center" vertical="center"/>
      <protection locked="0"/>
    </xf>
    <xf numFmtId="164" fontId="3" fillId="37" borderId="13" xfId="0" applyNumberFormat="1" applyFont="1" applyFill="1" applyBorder="1" applyAlignment="1" applyProtection="1">
      <alignment horizontal="center" vertical="center"/>
      <protection/>
    </xf>
    <xf numFmtId="0" fontId="50" fillId="0" borderId="0" xfId="52" applyFont="1">
      <alignment/>
      <protection/>
    </xf>
    <xf numFmtId="0" fontId="50" fillId="0" borderId="0" xfId="52" applyFont="1" applyFill="1">
      <alignment/>
      <protection/>
    </xf>
    <xf numFmtId="3" fontId="0" fillId="0" borderId="0" xfId="51" applyNumberFormat="1" applyProtection="1">
      <alignment/>
      <protection locked="0"/>
    </xf>
    <xf numFmtId="3" fontId="13" fillId="2" borderId="13" xfId="0" applyNumberFormat="1" applyFont="1" applyFill="1" applyBorder="1" applyAlignment="1" applyProtection="1">
      <alignment horizontal="right" vertical="center" shrinkToFit="1"/>
      <protection/>
    </xf>
    <xf numFmtId="3" fontId="13" fillId="2" borderId="13" xfId="0" applyNumberFormat="1" applyFont="1" applyFill="1" applyBorder="1" applyAlignment="1" applyProtection="1">
      <alignment horizontal="right" vertical="center" shrinkToFit="1"/>
      <protection locked="0"/>
    </xf>
    <xf numFmtId="3" fontId="13" fillId="2" borderId="13" xfId="0" applyNumberFormat="1" applyFont="1" applyFill="1" applyBorder="1" applyAlignment="1" applyProtection="1">
      <alignment vertical="center"/>
      <protection/>
    </xf>
    <xf numFmtId="3" fontId="4" fillId="2" borderId="13" xfId="0" applyNumberFormat="1" applyFont="1" applyFill="1" applyBorder="1" applyAlignment="1" applyProtection="1">
      <alignment vertical="center"/>
      <protection locked="0"/>
    </xf>
    <xf numFmtId="164" fontId="3" fillId="2" borderId="17" xfId="0" applyNumberFormat="1" applyFont="1" applyFill="1" applyBorder="1" applyAlignment="1" applyProtection="1">
      <alignment horizontal="center" vertical="center"/>
      <protection/>
    </xf>
    <xf numFmtId="3" fontId="4" fillId="2" borderId="17" xfId="0" applyNumberFormat="1" applyFont="1" applyFill="1" applyBorder="1" applyAlignment="1" applyProtection="1">
      <alignment vertical="center"/>
      <protection locked="0"/>
    </xf>
    <xf numFmtId="3" fontId="68" fillId="33" borderId="19" xfId="0" applyNumberFormat="1" applyFont="1" applyFill="1" applyBorder="1" applyAlignment="1" applyProtection="1">
      <alignment horizontal="center" vertical="center" wrapText="1"/>
      <protection/>
    </xf>
    <xf numFmtId="3" fontId="8" fillId="33" borderId="13" xfId="0" applyNumberFormat="1" applyFont="1" applyFill="1" applyBorder="1" applyAlignment="1" applyProtection="1">
      <alignment horizontal="center" vertical="center" wrapText="1"/>
      <protection/>
    </xf>
    <xf numFmtId="3" fontId="8" fillId="33" borderId="13" xfId="0" applyNumberFormat="1" applyFont="1" applyFill="1" applyBorder="1" applyAlignment="1" applyProtection="1">
      <alignment horizontal="center" vertical="center"/>
      <protection/>
    </xf>
    <xf numFmtId="3" fontId="2" fillId="0" borderId="29" xfId="0" applyNumberFormat="1" applyFont="1" applyFill="1" applyBorder="1" applyAlignment="1" applyProtection="1">
      <alignment vertical="center" shrinkToFit="1"/>
      <protection locked="0"/>
    </xf>
    <xf numFmtId="3" fontId="18" fillId="2" borderId="29" xfId="0" applyNumberFormat="1" applyFont="1" applyFill="1" applyBorder="1" applyAlignment="1" applyProtection="1">
      <alignment vertical="center" shrinkToFit="1"/>
      <protection/>
    </xf>
    <xf numFmtId="3" fontId="4" fillId="0" borderId="13" xfId="0" applyNumberFormat="1" applyFont="1" applyBorder="1" applyAlignment="1" applyProtection="1">
      <alignment horizontal="right" vertical="center" shrinkToFit="1"/>
      <protection locked="0"/>
    </xf>
    <xf numFmtId="0" fontId="4" fillId="37" borderId="22" xfId="52" applyFont="1" applyFill="1" applyBorder="1" applyAlignment="1">
      <alignment horizontal="right" vertical="center" wrapText="1"/>
      <protection/>
    </xf>
    <xf numFmtId="0" fontId="4" fillId="37" borderId="0" xfId="52" applyFont="1" applyFill="1" applyBorder="1" applyAlignment="1">
      <alignment horizontal="right" vertical="center" wrapText="1"/>
      <protection/>
    </xf>
    <xf numFmtId="0" fontId="22" fillId="40" borderId="27" xfId="52" applyFont="1" applyFill="1" applyBorder="1" applyAlignment="1" applyProtection="1">
      <alignment vertical="center"/>
      <protection locked="0"/>
    </xf>
    <xf numFmtId="0" fontId="22" fillId="40" borderId="28" xfId="52" applyFont="1" applyFill="1" applyBorder="1" applyAlignment="1" applyProtection="1">
      <alignment vertical="center"/>
      <protection locked="0"/>
    </xf>
    <xf numFmtId="0" fontId="22" fillId="40" borderId="26" xfId="52" applyFont="1" applyFill="1" applyBorder="1" applyAlignment="1" applyProtection="1">
      <alignment vertical="center"/>
      <protection locked="0"/>
    </xf>
    <xf numFmtId="0" fontId="4" fillId="37" borderId="20" xfId="52" applyFont="1" applyFill="1" applyBorder="1" applyAlignment="1">
      <alignment horizontal="left" vertical="center" wrapText="1"/>
      <protection/>
    </xf>
    <xf numFmtId="0" fontId="4" fillId="37" borderId="30" xfId="52" applyFont="1" applyFill="1" applyBorder="1" applyAlignment="1">
      <alignment horizontal="left" vertical="center" wrapText="1"/>
      <protection/>
    </xf>
    <xf numFmtId="0" fontId="22" fillId="37" borderId="0" xfId="52" applyFont="1" applyFill="1" applyBorder="1">
      <alignment/>
      <protection/>
    </xf>
    <xf numFmtId="0" fontId="3" fillId="40" borderId="27" xfId="52" applyFont="1" applyFill="1" applyBorder="1" applyAlignment="1" applyProtection="1">
      <alignment vertical="center"/>
      <protection locked="0"/>
    </xf>
    <xf numFmtId="0" fontId="3" fillId="40" borderId="28" xfId="52" applyFont="1" applyFill="1" applyBorder="1" applyAlignment="1" applyProtection="1">
      <alignment vertical="center"/>
      <protection locked="0"/>
    </xf>
    <xf numFmtId="0" fontId="3" fillId="40" borderId="26" xfId="52" applyFont="1" applyFill="1" applyBorder="1" applyAlignment="1" applyProtection="1">
      <alignment vertical="center"/>
      <protection locked="0"/>
    </xf>
    <xf numFmtId="0" fontId="4" fillId="37" borderId="0" xfId="52" applyFont="1" applyFill="1" applyBorder="1" applyAlignment="1">
      <alignment vertical="center"/>
      <protection/>
    </xf>
    <xf numFmtId="49" fontId="3" fillId="40" borderId="27" xfId="52" applyNumberFormat="1" applyFont="1" applyFill="1" applyBorder="1" applyAlignment="1" applyProtection="1">
      <alignment vertical="center"/>
      <protection locked="0"/>
    </xf>
    <xf numFmtId="49" fontId="3" fillId="40" borderId="28" xfId="52" applyNumberFormat="1" applyFont="1" applyFill="1" applyBorder="1" applyAlignment="1" applyProtection="1">
      <alignment vertical="center"/>
      <protection locked="0"/>
    </xf>
    <xf numFmtId="49" fontId="3" fillId="40" borderId="26" xfId="52" applyNumberFormat="1" applyFont="1" applyFill="1" applyBorder="1" applyAlignment="1" applyProtection="1">
      <alignment vertical="center"/>
      <protection locked="0"/>
    </xf>
    <xf numFmtId="0" fontId="4" fillId="37" borderId="0" xfId="52" applyFont="1" applyFill="1" applyBorder="1" applyAlignment="1">
      <alignment horizontal="center" vertical="center"/>
      <protection/>
    </xf>
    <xf numFmtId="0" fontId="4" fillId="37" borderId="23" xfId="52" applyFont="1" applyFill="1" applyBorder="1" applyAlignment="1">
      <alignment horizontal="center" vertical="center"/>
      <protection/>
    </xf>
    <xf numFmtId="0" fontId="3" fillId="40" borderId="27" xfId="52" applyFont="1" applyFill="1" applyBorder="1" applyAlignment="1" applyProtection="1">
      <alignment horizontal="center" vertical="center"/>
      <protection locked="0"/>
    </xf>
    <xf numFmtId="0" fontId="3" fillId="40" borderId="26" xfId="52" applyFont="1" applyFill="1" applyBorder="1" applyAlignment="1" applyProtection="1">
      <alignment horizontal="center" vertical="center"/>
      <protection locked="0"/>
    </xf>
    <xf numFmtId="0" fontId="4" fillId="37" borderId="22" xfId="52" applyFont="1" applyFill="1" applyBorder="1" applyAlignment="1">
      <alignment horizontal="left" vertical="center"/>
      <protection/>
    </xf>
    <xf numFmtId="0" fontId="4" fillId="37" borderId="0" xfId="52" applyFont="1" applyFill="1" applyBorder="1" applyAlignment="1">
      <alignment horizontal="left" vertical="center"/>
      <protection/>
    </xf>
    <xf numFmtId="0" fontId="22" fillId="37" borderId="0" xfId="52" applyFont="1" applyFill="1" applyBorder="1" applyAlignment="1">
      <alignment vertical="top"/>
      <protection/>
    </xf>
    <xf numFmtId="0" fontId="4" fillId="37" borderId="0" xfId="52" applyFont="1" applyFill="1" applyBorder="1" applyAlignment="1">
      <alignment vertical="top"/>
      <protection/>
    </xf>
    <xf numFmtId="0" fontId="3" fillId="40" borderId="27" xfId="52" applyFont="1" applyFill="1" applyBorder="1" applyAlignment="1" applyProtection="1">
      <alignment horizontal="right" vertical="center"/>
      <protection locked="0"/>
    </xf>
    <xf numFmtId="0" fontId="3" fillId="40" borderId="28" xfId="52" applyFont="1" applyFill="1" applyBorder="1" applyAlignment="1" applyProtection="1">
      <alignment horizontal="right" vertical="center"/>
      <protection locked="0"/>
    </xf>
    <xf numFmtId="0" fontId="3" fillId="40" borderId="26" xfId="52" applyFont="1" applyFill="1" applyBorder="1" applyAlignment="1" applyProtection="1">
      <alignment horizontal="right" vertical="center"/>
      <protection locked="0"/>
    </xf>
    <xf numFmtId="0" fontId="22" fillId="37" borderId="0" xfId="52" applyFont="1" applyFill="1" applyBorder="1" applyProtection="1">
      <alignment/>
      <protection locked="0"/>
    </xf>
    <xf numFmtId="0" fontId="22" fillId="37" borderId="0" xfId="52" applyFont="1" applyFill="1" applyBorder="1" applyAlignment="1">
      <alignment vertical="top" wrapText="1"/>
      <protection/>
    </xf>
    <xf numFmtId="0" fontId="4" fillId="37" borderId="22" xfId="52" applyFont="1" applyFill="1" applyBorder="1" applyAlignment="1">
      <alignment horizontal="center" vertical="center"/>
      <protection/>
    </xf>
    <xf numFmtId="0" fontId="4" fillId="37" borderId="22" xfId="52" applyFont="1" applyFill="1" applyBorder="1" applyAlignment="1">
      <alignment horizontal="right" vertical="center"/>
      <protection/>
    </xf>
    <xf numFmtId="0" fontId="4" fillId="37" borderId="0" xfId="52" applyFont="1" applyFill="1" applyBorder="1" applyAlignment="1">
      <alignment horizontal="right" vertical="center"/>
      <protection/>
    </xf>
    <xf numFmtId="0" fontId="23" fillId="37" borderId="0" xfId="52" applyFont="1" applyFill="1" applyBorder="1" applyAlignment="1">
      <alignment vertical="center"/>
      <protection/>
    </xf>
    <xf numFmtId="0" fontId="22" fillId="40" borderId="27" xfId="52" applyFont="1" applyFill="1" applyBorder="1" applyProtection="1">
      <alignment/>
      <protection locked="0"/>
    </xf>
    <xf numFmtId="0" fontId="22" fillId="40" borderId="28" xfId="52" applyFont="1" applyFill="1" applyBorder="1" applyProtection="1">
      <alignment/>
      <protection locked="0"/>
    </xf>
    <xf numFmtId="0" fontId="22" fillId="40" borderId="26" xfId="52" applyFont="1" applyFill="1" applyBorder="1" applyProtection="1">
      <alignment/>
      <protection locked="0"/>
    </xf>
    <xf numFmtId="49" fontId="3" fillId="40" borderId="27" xfId="52" applyNumberFormat="1" applyFont="1" applyFill="1" applyBorder="1" applyAlignment="1" applyProtection="1">
      <alignment horizontal="center" vertical="center"/>
      <protection locked="0"/>
    </xf>
    <xf numFmtId="49" fontId="3" fillId="40" borderId="26" xfId="52" applyNumberFormat="1" applyFont="1" applyFill="1" applyBorder="1" applyAlignment="1" applyProtection="1">
      <alignment horizontal="center" vertical="center"/>
      <protection locked="0"/>
    </xf>
    <xf numFmtId="0" fontId="22" fillId="37" borderId="22" xfId="52" applyFont="1" applyFill="1" applyBorder="1" applyAlignment="1">
      <alignment vertical="center" wrapText="1"/>
      <protection/>
    </xf>
    <xf numFmtId="0" fontId="22" fillId="37" borderId="0" xfId="52" applyFont="1" applyFill="1" applyBorder="1" applyAlignment="1">
      <alignment vertical="center" wrapText="1"/>
      <protection/>
    </xf>
    <xf numFmtId="0" fontId="4" fillId="37" borderId="23" xfId="52" applyFont="1" applyFill="1" applyBorder="1" applyAlignment="1">
      <alignment horizontal="right" vertical="center" wrapText="1"/>
      <protection/>
    </xf>
    <xf numFmtId="0" fontId="23" fillId="37" borderId="22" xfId="52" applyFont="1" applyFill="1" applyBorder="1" applyAlignment="1">
      <alignment vertical="center"/>
      <protection/>
    </xf>
    <xf numFmtId="0" fontId="69" fillId="37" borderId="22" xfId="52" applyFont="1" applyFill="1" applyBorder="1" applyAlignment="1">
      <alignment horizontal="center" vertical="center" wrapText="1"/>
      <protection/>
    </xf>
    <xf numFmtId="0" fontId="69" fillId="37" borderId="0" xfId="52" applyFont="1" applyFill="1" applyBorder="1" applyAlignment="1">
      <alignment horizontal="center" vertical="center" wrapText="1"/>
      <protection/>
    </xf>
    <xf numFmtId="0" fontId="4" fillId="37" borderId="23" xfId="52" applyFont="1" applyFill="1" applyBorder="1" applyAlignment="1">
      <alignment horizontal="right" vertical="center"/>
      <protection/>
    </xf>
    <xf numFmtId="0" fontId="22" fillId="37" borderId="0" xfId="52" applyFont="1" applyFill="1" applyBorder="1" applyAlignment="1">
      <alignment wrapText="1"/>
      <protection/>
    </xf>
    <xf numFmtId="0" fontId="22" fillId="37" borderId="22" xfId="52" applyFont="1" applyFill="1" applyBorder="1" applyAlignment="1">
      <alignment wrapText="1"/>
      <protection/>
    </xf>
    <xf numFmtId="0" fontId="70" fillId="37" borderId="31" xfId="52" applyFont="1" applyFill="1" applyBorder="1" applyAlignment="1">
      <alignment vertical="center"/>
      <protection/>
    </xf>
    <xf numFmtId="0" fontId="70" fillId="37" borderId="20" xfId="52" applyFont="1" applyFill="1" applyBorder="1" applyAlignment="1">
      <alignment vertical="center"/>
      <protection/>
    </xf>
    <xf numFmtId="0" fontId="21" fillId="37" borderId="22" xfId="52" applyFont="1" applyFill="1" applyBorder="1" applyAlignment="1">
      <alignment horizontal="center" vertical="center"/>
      <protection/>
    </xf>
    <xf numFmtId="0" fontId="21" fillId="37" borderId="0" xfId="52" applyFont="1" applyFill="1" applyBorder="1" applyAlignment="1">
      <alignment horizontal="center" vertical="center"/>
      <protection/>
    </xf>
    <xf numFmtId="0" fontId="21" fillId="37" borderId="23" xfId="52" applyFont="1" applyFill="1" applyBorder="1" applyAlignment="1">
      <alignment horizontal="center" vertical="center"/>
      <protection/>
    </xf>
    <xf numFmtId="0" fontId="3" fillId="37" borderId="22" xfId="52" applyFont="1" applyFill="1" applyBorder="1" applyAlignment="1">
      <alignment vertical="center" wrapText="1"/>
      <protection/>
    </xf>
    <xf numFmtId="0" fontId="3" fillId="37" borderId="0" xfId="52" applyFont="1" applyFill="1" applyBorder="1" applyAlignment="1">
      <alignment vertical="center" wrapText="1"/>
      <protection/>
    </xf>
    <xf numFmtId="14" fontId="3" fillId="40" borderId="27" xfId="52" applyNumberFormat="1" applyFont="1" applyFill="1" applyBorder="1" applyAlignment="1" applyProtection="1">
      <alignment horizontal="center" vertical="center"/>
      <protection locked="0"/>
    </xf>
    <xf numFmtId="14" fontId="3" fillId="40" borderId="26" xfId="52" applyNumberFormat="1" applyFont="1" applyFill="1" applyBorder="1" applyAlignment="1" applyProtection="1">
      <alignment horizontal="center" vertical="center"/>
      <protection locked="0"/>
    </xf>
    <xf numFmtId="0" fontId="3" fillId="0" borderId="22" xfId="52" applyFont="1" applyFill="1" applyBorder="1" applyAlignment="1">
      <alignment horizontal="center" vertical="center" wrapText="1"/>
      <protection/>
    </xf>
    <xf numFmtId="0" fontId="3" fillId="0" borderId="0" xfId="52" applyFont="1" applyFill="1" applyBorder="1" applyAlignment="1">
      <alignment horizontal="center" vertical="center" wrapText="1"/>
      <protection/>
    </xf>
    <xf numFmtId="0" fontId="3" fillId="0" borderId="23" xfId="52" applyFont="1" applyFill="1" applyBorder="1" applyAlignment="1">
      <alignment horizontal="center" vertical="center" wrapText="1"/>
      <protection/>
    </xf>
    <xf numFmtId="0" fontId="3" fillId="2"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37"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protection/>
    </xf>
    <xf numFmtId="0" fontId="10" fillId="41" borderId="13" xfId="0" applyFont="1" applyFill="1" applyBorder="1" applyAlignment="1" applyProtection="1">
      <alignment horizontal="left" vertical="center" wrapText="1"/>
      <protection/>
    </xf>
    <xf numFmtId="0" fontId="11" fillId="41" borderId="13" xfId="0" applyFont="1" applyFill="1" applyBorder="1" applyAlignment="1" applyProtection="1">
      <alignment vertical="center"/>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8" xfId="0" applyFont="1" applyFill="1" applyBorder="1" applyAlignment="1" applyProtection="1">
      <alignment horizontal="right" vertical="top" wrapText="1"/>
      <protection/>
    </xf>
    <xf numFmtId="0" fontId="0" fillId="0" borderId="28" xfId="0" applyFont="1" applyBorder="1" applyAlignment="1" applyProtection="1">
      <alignment horizontal="right" vertical="top" wrapText="1"/>
      <protection/>
    </xf>
    <xf numFmtId="0" fontId="5" fillId="34" borderId="32" xfId="0" applyFont="1" applyFill="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3" xfId="0" applyBorder="1" applyAlignment="1" applyProtection="1">
      <alignment vertical="center" wrapText="1"/>
      <protection locked="0"/>
    </xf>
    <xf numFmtId="0" fontId="14" fillId="33"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41" borderId="13" xfId="0" applyFont="1" applyFill="1" applyBorder="1" applyAlignment="1" applyProtection="1">
      <alignment horizontal="left" vertical="center" wrapText="1"/>
      <protection/>
    </xf>
    <xf numFmtId="0" fontId="71" fillId="2" borderId="13" xfId="0" applyFont="1" applyFill="1" applyBorder="1" applyAlignment="1" applyProtection="1">
      <alignment horizontal="left" vertical="center" wrapText="1"/>
      <protection/>
    </xf>
    <xf numFmtId="0" fontId="10" fillId="2"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indent="1"/>
      <protection/>
    </xf>
    <xf numFmtId="0" fontId="4" fillId="0" borderId="32" xfId="0" applyFont="1" applyFill="1" applyBorder="1" applyAlignment="1" applyProtection="1">
      <alignment horizontal="left" vertical="center" wrapText="1" indent="1"/>
      <protection/>
    </xf>
    <xf numFmtId="0" fontId="4" fillId="0" borderId="30" xfId="0" applyFont="1" applyFill="1" applyBorder="1" applyAlignment="1" applyProtection="1">
      <alignment horizontal="left" vertical="center" wrapText="1" indent="1"/>
      <protection/>
    </xf>
    <xf numFmtId="0" fontId="4" fillId="0" borderId="33" xfId="0" applyFont="1" applyFill="1" applyBorder="1" applyAlignment="1" applyProtection="1">
      <alignment horizontal="left" vertical="center" wrapText="1" indent="1"/>
      <protection/>
    </xf>
    <xf numFmtId="0" fontId="4" fillId="0" borderId="13" xfId="0" applyFont="1" applyFill="1" applyBorder="1" applyAlignment="1" applyProtection="1">
      <alignment horizontal="left" vertical="center" wrapText="1" indent="1"/>
      <protection/>
    </xf>
    <xf numFmtId="0" fontId="10" fillId="41" borderId="13" xfId="0" applyFont="1" applyFill="1" applyBorder="1" applyAlignment="1" applyProtection="1">
      <alignment vertical="center" wrapText="1"/>
      <protection/>
    </xf>
    <xf numFmtId="0" fontId="0" fillId="0" borderId="13" xfId="0" applyBorder="1" applyAlignment="1" applyProtection="1">
      <alignment/>
      <protection/>
    </xf>
    <xf numFmtId="0" fontId="16" fillId="0"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indent="1"/>
      <protection/>
    </xf>
    <xf numFmtId="0" fontId="72" fillId="2" borderId="13" xfId="0" applyFont="1" applyFill="1" applyBorder="1" applyAlignment="1" applyProtection="1">
      <alignment horizontal="left" vertical="center" wrapText="1"/>
      <protection/>
    </xf>
    <xf numFmtId="0" fontId="12" fillId="2" borderId="13" xfId="0" applyFont="1" applyFill="1" applyBorder="1" applyAlignment="1" applyProtection="1">
      <alignment horizontal="left" vertical="center" wrapText="1"/>
      <protection/>
    </xf>
    <xf numFmtId="0" fontId="3" fillId="41" borderId="13" xfId="0" applyFont="1" applyFill="1" applyBorder="1" applyAlignment="1" applyProtection="1">
      <alignment horizontal="left" vertical="center" wrapText="1"/>
      <protection/>
    </xf>
    <xf numFmtId="0" fontId="3" fillId="41" borderId="13" xfId="0" applyFont="1" applyFill="1" applyBorder="1" applyAlignment="1" applyProtection="1">
      <alignment vertical="center" wrapText="1"/>
      <protection/>
    </xf>
    <xf numFmtId="0" fontId="12" fillId="0" borderId="13" xfId="0" applyFont="1" applyFill="1" applyBorder="1" applyAlignment="1" applyProtection="1">
      <alignment horizontal="left" vertical="center" wrapText="1"/>
      <protection/>
    </xf>
    <xf numFmtId="0" fontId="5" fillId="0" borderId="0" xfId="51" applyFont="1" applyFill="1" applyBorder="1" applyAlignment="1" applyProtection="1">
      <alignment horizontal="center" vertical="top" wrapText="1"/>
      <protection locked="0"/>
    </xf>
    <xf numFmtId="0" fontId="7" fillId="0" borderId="0" xfId="51" applyFont="1" applyFill="1" applyBorder="1" applyAlignment="1" applyProtection="1">
      <alignment horizontal="center" vertical="center" wrapText="1"/>
      <protection/>
    </xf>
    <xf numFmtId="0" fontId="0" fillId="0" borderId="0" xfId="51"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alignment/>
      <protection locked="0"/>
    </xf>
    <xf numFmtId="0" fontId="5" fillId="42" borderId="27" xfId="51" applyFont="1" applyFill="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8" xfId="0" applyBorder="1" applyAlignment="1" applyProtection="1">
      <alignment/>
      <protection locked="0"/>
    </xf>
    <xf numFmtId="0" fontId="14" fillId="33" borderId="13" xfId="51" applyFont="1" applyFill="1" applyBorder="1" applyAlignment="1" applyProtection="1">
      <alignment horizontal="center" vertical="center"/>
      <protection/>
    </xf>
    <xf numFmtId="0" fontId="3" fillId="33" borderId="13" xfId="51" applyFont="1" applyFill="1" applyBorder="1" applyAlignment="1" applyProtection="1">
      <alignment horizontal="center" vertical="center" wrapText="1"/>
      <protection/>
    </xf>
    <xf numFmtId="3" fontId="14" fillId="33" borderId="13" xfId="51" applyNumberFormat="1" applyFont="1" applyFill="1" applyBorder="1" applyAlignment="1" applyProtection="1">
      <alignment horizontal="center" vertical="center" wrapText="1"/>
      <protection/>
    </xf>
    <xf numFmtId="3" fontId="0" fillId="0" borderId="13" xfId="0" applyNumberFormat="1" applyBorder="1" applyAlignment="1" applyProtection="1">
      <alignment horizontal="center" vertical="center" wrapText="1"/>
      <protection/>
    </xf>
    <xf numFmtId="0" fontId="10" fillId="35" borderId="34" xfId="0" applyFont="1" applyFill="1" applyBorder="1" applyAlignment="1" applyProtection="1">
      <alignment horizontal="left" vertical="center" wrapText="1"/>
      <protection/>
    </xf>
    <xf numFmtId="0" fontId="10" fillId="35" borderId="35" xfId="0" applyFont="1" applyFill="1" applyBorder="1" applyAlignment="1" applyProtection="1">
      <alignment horizontal="left" vertical="center" wrapText="1"/>
      <protection/>
    </xf>
    <xf numFmtId="0" fontId="10" fillId="35" borderId="36"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4" fillId="0" borderId="38" xfId="0" applyFont="1" applyFill="1" applyBorder="1" applyAlignment="1" applyProtection="1">
      <alignment horizontal="left" vertical="center" wrapText="1"/>
      <protection/>
    </xf>
    <xf numFmtId="0" fontId="4" fillId="0" borderId="39" xfId="0" applyFont="1" applyFill="1" applyBorder="1" applyAlignment="1" applyProtection="1">
      <alignment horizontal="left" vertical="center" wrapText="1"/>
      <protection/>
    </xf>
    <xf numFmtId="0" fontId="10" fillId="35" borderId="37" xfId="0" applyFont="1" applyFill="1" applyBorder="1" applyAlignment="1" applyProtection="1">
      <alignment horizontal="left" vertical="center" wrapText="1"/>
      <protection/>
    </xf>
    <xf numFmtId="0" fontId="10" fillId="35" borderId="38" xfId="0" applyFont="1" applyFill="1" applyBorder="1" applyAlignment="1" applyProtection="1">
      <alignment horizontal="left" vertical="center" wrapText="1"/>
      <protection/>
    </xf>
    <xf numFmtId="0" fontId="10" fillId="35" borderId="39" xfId="0" applyFont="1" applyFill="1" applyBorder="1" applyAlignment="1" applyProtection="1">
      <alignment horizontal="left" vertical="center" wrapText="1"/>
      <protection/>
    </xf>
    <xf numFmtId="0" fontId="10" fillId="0" borderId="37"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39" xfId="0" applyFont="1" applyFill="1" applyBorder="1" applyAlignment="1" applyProtection="1">
      <alignment horizontal="left" vertical="center" wrapText="1"/>
      <protection/>
    </xf>
    <xf numFmtId="0" fontId="4" fillId="0" borderId="40" xfId="0" applyFont="1" applyFill="1" applyBorder="1" applyAlignment="1" applyProtection="1">
      <alignment horizontal="left" vertical="center" wrapText="1"/>
      <protection/>
    </xf>
    <xf numFmtId="0" fontId="4" fillId="0" borderId="41" xfId="0" applyFont="1" applyFill="1" applyBorder="1" applyAlignment="1" applyProtection="1">
      <alignment horizontal="left" vertical="center" wrapText="1"/>
      <protection/>
    </xf>
    <xf numFmtId="0" fontId="4" fillId="0" borderId="42" xfId="0" applyFont="1" applyFill="1" applyBorder="1" applyAlignment="1" applyProtection="1">
      <alignment horizontal="left" vertical="center" wrapText="1"/>
      <protection/>
    </xf>
    <xf numFmtId="0" fontId="3" fillId="35" borderId="37" xfId="0" applyFont="1" applyFill="1" applyBorder="1" applyAlignment="1" applyProtection="1">
      <alignment horizontal="left" vertical="center" wrapText="1"/>
      <protection/>
    </xf>
    <xf numFmtId="0" fontId="3" fillId="35" borderId="38" xfId="0" applyFont="1" applyFill="1" applyBorder="1" applyAlignment="1" applyProtection="1">
      <alignment horizontal="left" vertical="center" wrapText="1"/>
      <protection/>
    </xf>
    <xf numFmtId="0" fontId="3" fillId="35" borderId="39" xfId="0" applyFont="1" applyFill="1" applyBorder="1" applyAlignment="1" applyProtection="1">
      <alignment horizontal="left" vertical="center" wrapText="1"/>
      <protection/>
    </xf>
    <xf numFmtId="0" fontId="10" fillId="43" borderId="31" xfId="0" applyFont="1" applyFill="1" applyBorder="1" applyAlignment="1" applyProtection="1">
      <alignment horizontal="left" vertical="center" wrapText="1" shrinkToFit="1"/>
      <protection/>
    </xf>
    <xf numFmtId="0" fontId="10" fillId="43" borderId="20" xfId="0" applyFont="1" applyFill="1" applyBorder="1" applyAlignment="1" applyProtection="1">
      <alignment horizontal="left" vertical="center" wrapText="1" shrinkToFit="1"/>
      <protection/>
    </xf>
    <xf numFmtId="0" fontId="10" fillId="43" borderId="21" xfId="0" applyFont="1" applyFill="1" applyBorder="1" applyAlignment="1" applyProtection="1">
      <alignment horizontal="left" vertical="center" wrapText="1" shrinkToFit="1"/>
      <protection/>
    </xf>
    <xf numFmtId="0" fontId="4" fillId="35" borderId="37"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wrapText="1"/>
      <protection/>
    </xf>
    <xf numFmtId="0" fontId="4" fillId="35" borderId="39" xfId="0" applyFont="1" applyFill="1" applyBorder="1" applyAlignment="1" applyProtection="1">
      <alignment horizontal="left" vertical="center" wrapText="1"/>
      <protection/>
    </xf>
    <xf numFmtId="0" fontId="16" fillId="0" borderId="37" xfId="0" applyFont="1" applyFill="1" applyBorder="1" applyAlignment="1" applyProtection="1">
      <alignment horizontal="left" vertical="center" wrapText="1"/>
      <protection/>
    </xf>
    <xf numFmtId="0" fontId="16" fillId="0" borderId="38" xfId="0" applyFont="1" applyFill="1" applyBorder="1" applyAlignment="1" applyProtection="1">
      <alignment horizontal="left" vertical="center" wrapText="1"/>
      <protection/>
    </xf>
    <xf numFmtId="0" fontId="16" fillId="0" borderId="39" xfId="0" applyFont="1" applyFill="1" applyBorder="1" applyAlignment="1" applyProtection="1">
      <alignment horizontal="left" vertical="center" wrapText="1"/>
      <protection/>
    </xf>
    <xf numFmtId="0" fontId="14" fillId="33" borderId="43" xfId="51" applyFont="1" applyFill="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0" xfId="0" applyAlignment="1" applyProtection="1">
      <alignment horizontal="center" wrapText="1"/>
      <protection/>
    </xf>
    <xf numFmtId="0" fontId="14" fillId="34" borderId="32" xfId="51" applyFont="1" applyFill="1" applyBorder="1" applyAlignment="1" applyProtection="1">
      <alignment vertical="center" wrapText="1"/>
      <protection locked="0"/>
    </xf>
    <xf numFmtId="0" fontId="0" fillId="0" borderId="28" xfId="51" applyFont="1" applyBorder="1" applyAlignment="1" applyProtection="1">
      <alignment horizontal="right" vertical="top" wrapText="1"/>
      <protection/>
    </xf>
    <xf numFmtId="0" fontId="0" fillId="0" borderId="28" xfId="0" applyBorder="1" applyAlignment="1" applyProtection="1">
      <alignment horizontal="right" wrapText="1"/>
      <protection/>
    </xf>
    <xf numFmtId="0" fontId="3" fillId="33" borderId="46" xfId="51" applyFont="1" applyFill="1"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28" xfId="51" applyFont="1" applyBorder="1" applyAlignment="1" applyProtection="1">
      <alignment horizontal="right" vertical="top" wrapText="1"/>
      <protection locked="0"/>
    </xf>
    <xf numFmtId="0" fontId="0" fillId="0" borderId="28" xfId="0" applyFont="1" applyBorder="1" applyAlignment="1" applyProtection="1">
      <alignment horizontal="right"/>
      <protection locked="0"/>
    </xf>
    <xf numFmtId="0" fontId="4" fillId="0" borderId="17" xfId="0" applyFont="1" applyFill="1" applyBorder="1" applyAlignment="1" applyProtection="1">
      <alignment horizontal="left" vertical="center" wrapText="1" indent="1"/>
      <protection/>
    </xf>
    <xf numFmtId="0" fontId="4" fillId="2" borderId="17" xfId="0" applyFont="1" applyFill="1" applyBorder="1" applyAlignment="1" applyProtection="1">
      <alignment horizontal="left" vertical="center" wrapText="1" indent="1"/>
      <protection/>
    </xf>
    <xf numFmtId="0" fontId="10" fillId="43" borderId="31" xfId="0" applyFont="1" applyFill="1" applyBorder="1" applyAlignment="1" applyProtection="1">
      <alignment horizontal="left" vertical="center" shrinkToFit="1"/>
      <protection/>
    </xf>
    <xf numFmtId="0" fontId="4" fillId="43" borderId="20" xfId="0" applyFont="1" applyFill="1" applyBorder="1" applyAlignment="1" applyProtection="1">
      <alignment horizontal="left" vertical="center" shrinkToFit="1"/>
      <protection/>
    </xf>
    <xf numFmtId="0" fontId="4" fillId="43" borderId="21"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wrapText="1" indent="1"/>
      <protection/>
    </xf>
    <xf numFmtId="0" fontId="71" fillId="35" borderId="18" xfId="0" applyFont="1" applyFill="1" applyBorder="1" applyAlignment="1" applyProtection="1">
      <alignment horizontal="left" vertical="center" wrapText="1"/>
      <protection/>
    </xf>
    <xf numFmtId="0" fontId="10" fillId="35" borderId="18"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3" fillId="35" borderId="17" xfId="0" applyFont="1" applyFill="1" applyBorder="1" applyAlignment="1" applyProtection="1">
      <alignment horizontal="left" vertical="center" wrapText="1"/>
      <protection/>
    </xf>
    <xf numFmtId="0" fontId="71" fillId="35" borderId="17" xfId="0" applyFont="1" applyFill="1" applyBorder="1" applyAlignment="1" applyProtection="1">
      <alignment horizontal="left" vertical="center" wrapText="1"/>
      <protection/>
    </xf>
    <xf numFmtId="0" fontId="10" fillId="35" borderId="17"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4" fillId="2" borderId="37" xfId="0" applyFont="1" applyFill="1" applyBorder="1" applyAlignment="1" applyProtection="1">
      <alignment horizontal="left" vertical="center" wrapText="1" indent="1"/>
      <protection/>
    </xf>
    <xf numFmtId="0" fontId="4" fillId="2" borderId="38" xfId="0" applyFont="1" applyFill="1" applyBorder="1" applyAlignment="1" applyProtection="1">
      <alignment horizontal="left" vertical="center" wrapText="1" indent="1"/>
      <protection/>
    </xf>
    <xf numFmtId="0" fontId="4" fillId="2" borderId="39" xfId="0" applyFont="1" applyFill="1" applyBorder="1" applyAlignment="1" applyProtection="1">
      <alignment horizontal="left" vertical="center" wrapText="1" indent="1"/>
      <protection/>
    </xf>
    <xf numFmtId="0" fontId="4" fillId="0" borderId="16" xfId="0" applyFont="1" applyFill="1" applyBorder="1" applyAlignment="1" applyProtection="1">
      <alignment horizontal="left" vertical="center" wrapText="1"/>
      <protection/>
    </xf>
    <xf numFmtId="0" fontId="73" fillId="2" borderId="11" xfId="0" applyFont="1" applyFill="1" applyBorder="1" applyAlignment="1" applyProtection="1">
      <alignment horizontal="left" vertical="center" wrapText="1"/>
      <protection/>
    </xf>
    <xf numFmtId="0" fontId="15" fillId="2" borderId="11" xfId="0" applyFont="1" applyFill="1" applyBorder="1" applyAlignment="1" applyProtection="1">
      <alignment horizontal="left" vertical="center" wrapText="1"/>
      <protection/>
    </xf>
    <xf numFmtId="0" fontId="73" fillId="2" borderId="12" xfId="0" applyFont="1" applyFill="1" applyBorder="1" applyAlignment="1" applyProtection="1">
      <alignment horizontal="left" vertical="center" wrapText="1"/>
      <protection/>
    </xf>
    <xf numFmtId="0" fontId="15" fillId="2" borderId="12"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14" fillId="2" borderId="12" xfId="0" applyFont="1" applyFill="1" applyBorder="1" applyAlignment="1" applyProtection="1">
      <alignment horizontal="left" vertical="center" wrapText="1"/>
      <protection/>
    </xf>
    <xf numFmtId="0" fontId="15" fillId="44" borderId="49" xfId="0" applyFont="1" applyFill="1" applyBorder="1" applyAlignment="1" applyProtection="1">
      <alignment horizontal="left" vertical="center"/>
      <protection/>
    </xf>
    <xf numFmtId="0" fontId="2" fillId="0" borderId="49" xfId="0" applyFont="1" applyBorder="1" applyAlignment="1" applyProtection="1">
      <alignment vertical="center"/>
      <protection/>
    </xf>
    <xf numFmtId="0" fontId="2" fillId="0" borderId="49" xfId="0" applyFont="1" applyBorder="1" applyAlignment="1" applyProtection="1">
      <alignment/>
      <protection/>
    </xf>
    <xf numFmtId="0" fontId="14" fillId="0" borderId="11" xfId="0" applyFont="1" applyBorder="1" applyAlignment="1" applyProtection="1">
      <alignment horizontal="left" vertical="center" wrapText="1"/>
      <protection/>
    </xf>
    <xf numFmtId="0" fontId="14" fillId="2" borderId="11" xfId="0" applyFont="1" applyFill="1" applyBorder="1" applyAlignment="1" applyProtection="1">
      <alignment horizontal="left" vertical="center" wrapText="1"/>
      <protection/>
    </xf>
    <xf numFmtId="3" fontId="8" fillId="33" borderId="50"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protection/>
    </xf>
    <xf numFmtId="3" fontId="8" fillId="33" borderId="51" xfId="0" applyNumberFormat="1" applyFont="1" applyFill="1" applyBorder="1" applyAlignment="1" applyProtection="1">
      <alignment horizontal="center" vertical="center" wrapText="1"/>
      <protection/>
    </xf>
    <xf numFmtId="3" fontId="2" fillId="0" borderId="52" xfId="0" applyNumberFormat="1" applyFont="1" applyBorder="1" applyAlignment="1" applyProtection="1">
      <alignment/>
      <protection/>
    </xf>
    <xf numFmtId="49" fontId="8" fillId="33" borderId="53"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5" fillId="44" borderId="54" xfId="0" applyFont="1" applyFill="1" applyBorder="1" applyAlignment="1" applyProtection="1">
      <alignment horizontal="left" vertical="center"/>
      <protection/>
    </xf>
    <xf numFmtId="0" fontId="17" fillId="44" borderId="54" xfId="0" applyFont="1" applyFill="1" applyBorder="1" applyAlignment="1" applyProtection="1">
      <alignment vertical="center"/>
      <protection/>
    </xf>
    <xf numFmtId="0" fontId="2" fillId="0" borderId="54" xfId="0" applyFont="1" applyBorder="1" applyAlignment="1" applyProtection="1">
      <alignment vertical="center"/>
      <protection/>
    </xf>
    <xf numFmtId="0" fontId="7" fillId="0" borderId="0" xfId="56" applyFont="1" applyFill="1" applyBorder="1" applyAlignment="1" applyProtection="1">
      <alignment horizontal="center" vertical="center" wrapText="1"/>
      <protection/>
    </xf>
    <xf numFmtId="0" fontId="0" fillId="0" borderId="0" xfId="51" applyFont="1" applyBorder="1" applyAlignment="1" applyProtection="1">
      <alignment horizontal="center" vertical="center" wrapText="1"/>
      <protection/>
    </xf>
    <xf numFmtId="0" fontId="5" fillId="0" borderId="0" xfId="56" applyFont="1" applyFill="1" applyBorder="1" applyAlignment="1" applyProtection="1">
      <alignment horizontal="center" vertical="center"/>
      <protection/>
    </xf>
    <xf numFmtId="0" fontId="8" fillId="33" borderId="55" xfId="0" applyFont="1" applyFill="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6"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2" fillId="0" borderId="19" xfId="0" applyFont="1" applyBorder="1" applyAlignment="1" applyProtection="1">
      <alignment/>
      <protection/>
    </xf>
    <xf numFmtId="0" fontId="2" fillId="0" borderId="0" xfId="0" applyFont="1" applyAlignment="1">
      <alignment horizontal="left" vertical="top"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2"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Percent" xfId="53"/>
    <cellStyle name="Povezana ćelija" xfId="54"/>
    <cellStyle name="Provjera ćelije" xfId="55"/>
    <cellStyle name="Style 1" xfId="56"/>
    <cellStyle name="Tekst objašnjenja" xfId="57"/>
    <cellStyle name="Tekst upozorenja" xfId="58"/>
    <cellStyle name="Ukupni zbroj" xfId="59"/>
    <cellStyle name="Unos" xfId="60"/>
    <cellStyle name="Currency" xfId="61"/>
    <cellStyle name="Currency [0]"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4">
      <selection activeCell="L10" sqref="L10"/>
    </sheetView>
  </sheetViews>
  <sheetFormatPr defaultColWidth="9.140625" defaultRowHeight="12.75"/>
  <cols>
    <col min="1" max="8" width="9.140625" style="64" customWidth="1"/>
    <col min="9" max="9" width="15.28125" style="64" customWidth="1"/>
    <col min="10" max="16384" width="9.140625" style="64" customWidth="1"/>
  </cols>
  <sheetData>
    <row r="1" spans="1:10" ht="15.75">
      <c r="A1" s="172" t="s">
        <v>0</v>
      </c>
      <c r="B1" s="173"/>
      <c r="C1" s="173"/>
      <c r="D1" s="62"/>
      <c r="E1" s="62"/>
      <c r="F1" s="62"/>
      <c r="G1" s="62"/>
      <c r="H1" s="62"/>
      <c r="I1" s="62"/>
      <c r="J1" s="63"/>
    </row>
    <row r="2" spans="1:14" ht="14.25" customHeight="1">
      <c r="A2" s="174" t="s">
        <v>1</v>
      </c>
      <c r="B2" s="175"/>
      <c r="C2" s="175"/>
      <c r="D2" s="175"/>
      <c r="E2" s="175"/>
      <c r="F2" s="175"/>
      <c r="G2" s="175"/>
      <c r="H2" s="175"/>
      <c r="I2" s="175"/>
      <c r="J2" s="176"/>
      <c r="N2" s="111" t="s">
        <v>393</v>
      </c>
    </row>
    <row r="3" spans="1:14" ht="15">
      <c r="A3" s="65"/>
      <c r="B3" s="66"/>
      <c r="C3" s="66"/>
      <c r="D3" s="66"/>
      <c r="E3" s="66"/>
      <c r="F3" s="66"/>
      <c r="G3" s="66"/>
      <c r="H3" s="66"/>
      <c r="I3" s="66"/>
      <c r="J3" s="67"/>
      <c r="N3" s="111" t="s">
        <v>394</v>
      </c>
    </row>
    <row r="4" spans="1:14" ht="33" customHeight="1">
      <c r="A4" s="177" t="s">
        <v>2</v>
      </c>
      <c r="B4" s="178"/>
      <c r="C4" s="178"/>
      <c r="D4" s="178"/>
      <c r="E4" s="179">
        <v>44197</v>
      </c>
      <c r="F4" s="180"/>
      <c r="G4" s="68" t="s">
        <v>3</v>
      </c>
      <c r="H4" s="179">
        <v>44561</v>
      </c>
      <c r="I4" s="180"/>
      <c r="J4" s="69"/>
      <c r="N4" s="111" t="s">
        <v>395</v>
      </c>
    </row>
    <row r="5" spans="1:14" s="70" customFormat="1" ht="9.75" customHeight="1">
      <c r="A5" s="181"/>
      <c r="B5" s="182"/>
      <c r="C5" s="182"/>
      <c r="D5" s="182"/>
      <c r="E5" s="182"/>
      <c r="F5" s="182"/>
      <c r="G5" s="182"/>
      <c r="H5" s="182"/>
      <c r="I5" s="182"/>
      <c r="J5" s="183"/>
      <c r="N5" s="112" t="s">
        <v>396</v>
      </c>
    </row>
    <row r="6" spans="1:14" ht="20.25" customHeight="1">
      <c r="A6" s="71"/>
      <c r="B6" s="72" t="s">
        <v>4</v>
      </c>
      <c r="C6" s="73"/>
      <c r="D6" s="73"/>
      <c r="E6" s="79">
        <v>2021</v>
      </c>
      <c r="F6" s="74"/>
      <c r="G6" s="68"/>
      <c r="H6" s="74"/>
      <c r="I6" s="75"/>
      <c r="J6" s="76"/>
      <c r="N6" s="111"/>
    </row>
    <row r="7" spans="1:10" s="78" customFormat="1" ht="10.5" customHeight="1">
      <c r="A7" s="71"/>
      <c r="B7" s="73"/>
      <c r="C7" s="73"/>
      <c r="D7" s="73"/>
      <c r="E7" s="77"/>
      <c r="F7" s="77"/>
      <c r="G7" s="68"/>
      <c r="H7" s="74"/>
      <c r="I7" s="75"/>
      <c r="J7" s="76"/>
    </row>
    <row r="8" spans="1:10" ht="20.25" customHeight="1">
      <c r="A8" s="71"/>
      <c r="B8" s="72" t="s">
        <v>5</v>
      </c>
      <c r="C8" s="73"/>
      <c r="D8" s="73"/>
      <c r="E8" s="79" t="s">
        <v>396</v>
      </c>
      <c r="F8" s="74"/>
      <c r="G8" s="68"/>
      <c r="H8" s="74"/>
      <c r="I8" s="75"/>
      <c r="J8" s="76"/>
    </row>
    <row r="9" spans="1:10" s="78" customFormat="1" ht="10.5" customHeight="1">
      <c r="A9" s="71"/>
      <c r="B9" s="73"/>
      <c r="C9" s="73"/>
      <c r="D9" s="73"/>
      <c r="E9" s="77"/>
      <c r="F9" s="77"/>
      <c r="G9" s="68"/>
      <c r="H9" s="77"/>
      <c r="I9" s="80"/>
      <c r="J9" s="76"/>
    </row>
    <row r="10" spans="1:10" ht="37.5" customHeight="1">
      <c r="A10" s="167" t="s">
        <v>6</v>
      </c>
      <c r="B10" s="168"/>
      <c r="C10" s="168"/>
      <c r="D10" s="168"/>
      <c r="E10" s="168"/>
      <c r="F10" s="168"/>
      <c r="G10" s="168"/>
      <c r="H10" s="168"/>
      <c r="I10" s="168"/>
      <c r="J10" s="81"/>
    </row>
    <row r="11" spans="1:10" ht="24" customHeight="1">
      <c r="A11" s="155" t="s">
        <v>7</v>
      </c>
      <c r="B11" s="169"/>
      <c r="C11" s="161" t="s">
        <v>506</v>
      </c>
      <c r="D11" s="162"/>
      <c r="E11" s="82"/>
      <c r="F11" s="127" t="s">
        <v>8</v>
      </c>
      <c r="G11" s="165"/>
      <c r="H11" s="143" t="s">
        <v>507</v>
      </c>
      <c r="I11" s="144"/>
      <c r="J11" s="83"/>
    </row>
    <row r="12" spans="1:10" ht="14.25" customHeight="1">
      <c r="A12" s="84"/>
      <c r="B12" s="85"/>
      <c r="C12" s="85"/>
      <c r="D12" s="85"/>
      <c r="E12" s="170"/>
      <c r="F12" s="170"/>
      <c r="G12" s="170"/>
      <c r="H12" s="170"/>
      <c r="I12" s="86"/>
      <c r="J12" s="83"/>
    </row>
    <row r="13" spans="1:10" ht="21" customHeight="1">
      <c r="A13" s="126" t="s">
        <v>9</v>
      </c>
      <c r="B13" s="165"/>
      <c r="C13" s="161" t="s">
        <v>508</v>
      </c>
      <c r="D13" s="162"/>
      <c r="E13" s="171"/>
      <c r="F13" s="170"/>
      <c r="G13" s="170"/>
      <c r="H13" s="170"/>
      <c r="I13" s="86"/>
      <c r="J13" s="83"/>
    </row>
    <row r="14" spans="1:10" ht="10.5" customHeight="1">
      <c r="A14" s="82"/>
      <c r="B14" s="86"/>
      <c r="C14" s="85"/>
      <c r="D14" s="85"/>
      <c r="E14" s="133"/>
      <c r="F14" s="133"/>
      <c r="G14" s="133"/>
      <c r="H14" s="133"/>
      <c r="I14" s="85"/>
      <c r="J14" s="87"/>
    </row>
    <row r="15" spans="1:10" ht="22.5" customHeight="1">
      <c r="A15" s="126" t="s">
        <v>10</v>
      </c>
      <c r="B15" s="165"/>
      <c r="C15" s="161" t="s">
        <v>509</v>
      </c>
      <c r="D15" s="162"/>
      <c r="E15" s="166"/>
      <c r="F15" s="157"/>
      <c r="G15" s="88" t="s">
        <v>11</v>
      </c>
      <c r="H15" s="143" t="s">
        <v>510</v>
      </c>
      <c r="I15" s="144"/>
      <c r="J15" s="89"/>
    </row>
    <row r="16" spans="1:10" ht="10.5" customHeight="1">
      <c r="A16" s="82"/>
      <c r="B16" s="86"/>
      <c r="C16" s="85"/>
      <c r="D16" s="85"/>
      <c r="E16" s="133"/>
      <c r="F16" s="133"/>
      <c r="G16" s="133"/>
      <c r="H16" s="133"/>
      <c r="I16" s="85"/>
      <c r="J16" s="87"/>
    </row>
    <row r="17" spans="1:10" ht="22.5" customHeight="1">
      <c r="A17" s="90"/>
      <c r="B17" s="88" t="s">
        <v>12</v>
      </c>
      <c r="C17" s="161" t="s">
        <v>511</v>
      </c>
      <c r="D17" s="162"/>
      <c r="E17" s="91"/>
      <c r="F17" s="91"/>
      <c r="G17" s="91"/>
      <c r="H17" s="91"/>
      <c r="I17" s="91"/>
      <c r="J17" s="89"/>
    </row>
    <row r="18" spans="1:10" ht="15">
      <c r="A18" s="163"/>
      <c r="B18" s="164"/>
      <c r="C18" s="133"/>
      <c r="D18" s="133"/>
      <c r="E18" s="133"/>
      <c r="F18" s="133"/>
      <c r="G18" s="133"/>
      <c r="H18" s="133"/>
      <c r="I18" s="85"/>
      <c r="J18" s="87"/>
    </row>
    <row r="19" spans="1:10" ht="15">
      <c r="A19" s="155" t="s">
        <v>13</v>
      </c>
      <c r="B19" s="156"/>
      <c r="C19" s="134" t="s">
        <v>512</v>
      </c>
      <c r="D19" s="135"/>
      <c r="E19" s="135"/>
      <c r="F19" s="135"/>
      <c r="G19" s="135"/>
      <c r="H19" s="135"/>
      <c r="I19" s="135"/>
      <c r="J19" s="136"/>
    </row>
    <row r="20" spans="1:10" ht="15">
      <c r="A20" s="84"/>
      <c r="B20" s="85"/>
      <c r="C20" s="92"/>
      <c r="D20" s="85"/>
      <c r="E20" s="133"/>
      <c r="F20" s="133"/>
      <c r="G20" s="133"/>
      <c r="H20" s="133"/>
      <c r="I20" s="85"/>
      <c r="J20" s="87"/>
    </row>
    <row r="21" spans="1:10" ht="15">
      <c r="A21" s="155" t="s">
        <v>14</v>
      </c>
      <c r="B21" s="156"/>
      <c r="C21" s="143">
        <v>20340</v>
      </c>
      <c r="D21" s="144"/>
      <c r="E21" s="133"/>
      <c r="F21" s="133"/>
      <c r="G21" s="134" t="s">
        <v>513</v>
      </c>
      <c r="H21" s="135"/>
      <c r="I21" s="135"/>
      <c r="J21" s="136"/>
    </row>
    <row r="22" spans="1:10" ht="15">
      <c r="A22" s="84"/>
      <c r="B22" s="85"/>
      <c r="C22" s="85"/>
      <c r="D22" s="85"/>
      <c r="E22" s="133"/>
      <c r="F22" s="133"/>
      <c r="G22" s="133"/>
      <c r="H22" s="133"/>
      <c r="I22" s="85"/>
      <c r="J22" s="87"/>
    </row>
    <row r="23" spans="1:10" ht="15">
      <c r="A23" s="155" t="s">
        <v>15</v>
      </c>
      <c r="B23" s="156"/>
      <c r="C23" s="134" t="s">
        <v>514</v>
      </c>
      <c r="D23" s="135"/>
      <c r="E23" s="135"/>
      <c r="F23" s="135"/>
      <c r="G23" s="135"/>
      <c r="H23" s="135"/>
      <c r="I23" s="135"/>
      <c r="J23" s="136"/>
    </row>
    <row r="24" spans="1:10" ht="15">
      <c r="A24" s="84"/>
      <c r="B24" s="85"/>
      <c r="C24" s="85"/>
      <c r="D24" s="85"/>
      <c r="E24" s="133"/>
      <c r="F24" s="133"/>
      <c r="G24" s="133"/>
      <c r="H24" s="133"/>
      <c r="I24" s="85"/>
      <c r="J24" s="87"/>
    </row>
    <row r="25" spans="1:10" ht="15">
      <c r="A25" s="155" t="s">
        <v>16</v>
      </c>
      <c r="B25" s="156"/>
      <c r="C25" s="158" t="s">
        <v>515</v>
      </c>
      <c r="D25" s="159"/>
      <c r="E25" s="159"/>
      <c r="F25" s="159"/>
      <c r="G25" s="159"/>
      <c r="H25" s="159"/>
      <c r="I25" s="159"/>
      <c r="J25" s="160"/>
    </row>
    <row r="26" spans="1:10" ht="15">
      <c r="A26" s="84"/>
      <c r="B26" s="85"/>
      <c r="C26" s="92"/>
      <c r="D26" s="85"/>
      <c r="E26" s="133"/>
      <c r="F26" s="133"/>
      <c r="G26" s="133"/>
      <c r="H26" s="133"/>
      <c r="I26" s="85"/>
      <c r="J26" s="87"/>
    </row>
    <row r="27" spans="1:10" ht="15">
      <c r="A27" s="155" t="s">
        <v>17</v>
      </c>
      <c r="B27" s="156"/>
      <c r="C27" s="158" t="s">
        <v>516</v>
      </c>
      <c r="D27" s="159"/>
      <c r="E27" s="159"/>
      <c r="F27" s="159"/>
      <c r="G27" s="159"/>
      <c r="H27" s="159"/>
      <c r="I27" s="159"/>
      <c r="J27" s="160"/>
    </row>
    <row r="28" spans="1:10" ht="13.5" customHeight="1">
      <c r="A28" s="84"/>
      <c r="B28" s="85"/>
      <c r="C28" s="92"/>
      <c r="D28" s="85"/>
      <c r="E28" s="133"/>
      <c r="F28" s="133"/>
      <c r="G28" s="133"/>
      <c r="H28" s="133"/>
      <c r="I28" s="85"/>
      <c r="J28" s="87"/>
    </row>
    <row r="29" spans="1:10" ht="22.5" customHeight="1">
      <c r="A29" s="126" t="s">
        <v>18</v>
      </c>
      <c r="B29" s="156"/>
      <c r="C29" s="93">
        <v>374</v>
      </c>
      <c r="D29" s="94"/>
      <c r="E29" s="137"/>
      <c r="F29" s="137"/>
      <c r="G29" s="137"/>
      <c r="H29" s="137"/>
      <c r="I29" s="95"/>
      <c r="J29" s="96"/>
    </row>
    <row r="30" spans="1:10" ht="15">
      <c r="A30" s="84"/>
      <c r="B30" s="85"/>
      <c r="C30" s="85"/>
      <c r="D30" s="85"/>
      <c r="E30" s="133"/>
      <c r="F30" s="133"/>
      <c r="G30" s="133"/>
      <c r="H30" s="133"/>
      <c r="I30" s="95"/>
      <c r="J30" s="96"/>
    </row>
    <row r="31" spans="1:10" ht="15">
      <c r="A31" s="155" t="s">
        <v>19</v>
      </c>
      <c r="B31" s="156"/>
      <c r="C31" s="109" t="s">
        <v>517</v>
      </c>
      <c r="D31" s="154" t="s">
        <v>20</v>
      </c>
      <c r="E31" s="141"/>
      <c r="F31" s="141"/>
      <c r="G31" s="141"/>
      <c r="H31" s="97"/>
      <c r="I31" s="98" t="s">
        <v>21</v>
      </c>
      <c r="J31" s="99" t="s">
        <v>22</v>
      </c>
    </row>
    <row r="32" spans="1:10" ht="15">
      <c r="A32" s="155"/>
      <c r="B32" s="156"/>
      <c r="C32" s="100"/>
      <c r="D32" s="68"/>
      <c r="E32" s="157"/>
      <c r="F32" s="157"/>
      <c r="G32" s="157"/>
      <c r="H32" s="157"/>
      <c r="I32" s="95"/>
      <c r="J32" s="96"/>
    </row>
    <row r="33" spans="1:10" ht="15">
      <c r="A33" s="155" t="s">
        <v>23</v>
      </c>
      <c r="B33" s="156"/>
      <c r="C33" s="93" t="s">
        <v>518</v>
      </c>
      <c r="D33" s="154" t="s">
        <v>24</v>
      </c>
      <c r="E33" s="141"/>
      <c r="F33" s="141"/>
      <c r="G33" s="141"/>
      <c r="H33" s="91"/>
      <c r="I33" s="98" t="s">
        <v>25</v>
      </c>
      <c r="J33" s="99" t="s">
        <v>26</v>
      </c>
    </row>
    <row r="34" spans="1:10" ht="15">
      <c r="A34" s="84"/>
      <c r="B34" s="85"/>
      <c r="C34" s="85"/>
      <c r="D34" s="85"/>
      <c r="E34" s="133"/>
      <c r="F34" s="133"/>
      <c r="G34" s="133"/>
      <c r="H34" s="133"/>
      <c r="I34" s="85"/>
      <c r="J34" s="87"/>
    </row>
    <row r="35" spans="1:10" ht="15">
      <c r="A35" s="154" t="s">
        <v>27</v>
      </c>
      <c r="B35" s="141"/>
      <c r="C35" s="141"/>
      <c r="D35" s="141"/>
      <c r="E35" s="141" t="s">
        <v>28</v>
      </c>
      <c r="F35" s="141"/>
      <c r="G35" s="141"/>
      <c r="H35" s="141"/>
      <c r="I35" s="141"/>
      <c r="J35" s="101" t="s">
        <v>29</v>
      </c>
    </row>
    <row r="36" spans="1:10" ht="15">
      <c r="A36" s="84"/>
      <c r="B36" s="85"/>
      <c r="C36" s="85"/>
      <c r="D36" s="85"/>
      <c r="E36" s="133"/>
      <c r="F36" s="133"/>
      <c r="G36" s="133"/>
      <c r="H36" s="133"/>
      <c r="I36" s="85"/>
      <c r="J36" s="96"/>
    </row>
    <row r="37" spans="1:10" ht="15">
      <c r="A37" s="149"/>
      <c r="B37" s="150"/>
      <c r="C37" s="150"/>
      <c r="D37" s="150"/>
      <c r="E37" s="149"/>
      <c r="F37" s="150"/>
      <c r="G37" s="150"/>
      <c r="H37" s="150"/>
      <c r="I37" s="151"/>
      <c r="J37" s="102"/>
    </row>
    <row r="38" spans="1:10" ht="15">
      <c r="A38" s="84"/>
      <c r="B38" s="85"/>
      <c r="C38" s="92"/>
      <c r="D38" s="153"/>
      <c r="E38" s="153"/>
      <c r="F38" s="153"/>
      <c r="G38" s="153"/>
      <c r="H38" s="153"/>
      <c r="I38" s="153"/>
      <c r="J38" s="87"/>
    </row>
    <row r="39" spans="1:10" ht="15">
      <c r="A39" s="149"/>
      <c r="B39" s="150"/>
      <c r="C39" s="150"/>
      <c r="D39" s="151"/>
      <c r="E39" s="149"/>
      <c r="F39" s="150"/>
      <c r="G39" s="150"/>
      <c r="H39" s="150"/>
      <c r="I39" s="151"/>
      <c r="J39" s="93"/>
    </row>
    <row r="40" spans="1:10" ht="15">
      <c r="A40" s="84"/>
      <c r="B40" s="85"/>
      <c r="C40" s="92"/>
      <c r="D40" s="103"/>
      <c r="E40" s="153"/>
      <c r="F40" s="153"/>
      <c r="G40" s="153"/>
      <c r="H40" s="153"/>
      <c r="I40" s="86"/>
      <c r="J40" s="87"/>
    </row>
    <row r="41" spans="1:10" ht="15">
      <c r="A41" s="149"/>
      <c r="B41" s="150"/>
      <c r="C41" s="150"/>
      <c r="D41" s="151"/>
      <c r="E41" s="149"/>
      <c r="F41" s="150"/>
      <c r="G41" s="150"/>
      <c r="H41" s="150"/>
      <c r="I41" s="151"/>
      <c r="J41" s="93"/>
    </row>
    <row r="42" spans="1:10" ht="15">
      <c r="A42" s="84"/>
      <c r="B42" s="85"/>
      <c r="C42" s="92"/>
      <c r="D42" s="103"/>
      <c r="E42" s="153"/>
      <c r="F42" s="153"/>
      <c r="G42" s="153"/>
      <c r="H42" s="153"/>
      <c r="I42" s="86"/>
      <c r="J42" s="87"/>
    </row>
    <row r="43" spans="1:10" ht="15">
      <c r="A43" s="149"/>
      <c r="B43" s="150"/>
      <c r="C43" s="150"/>
      <c r="D43" s="151"/>
      <c r="E43" s="149"/>
      <c r="F43" s="150"/>
      <c r="G43" s="150"/>
      <c r="H43" s="150"/>
      <c r="I43" s="151"/>
      <c r="J43" s="93"/>
    </row>
    <row r="44" spans="1:10" ht="15">
      <c r="A44" s="104"/>
      <c r="B44" s="92"/>
      <c r="C44" s="147"/>
      <c r="D44" s="147"/>
      <c r="E44" s="133"/>
      <c r="F44" s="133"/>
      <c r="G44" s="147"/>
      <c r="H44" s="147"/>
      <c r="I44" s="147"/>
      <c r="J44" s="87"/>
    </row>
    <row r="45" spans="1:10" ht="15">
      <c r="A45" s="149"/>
      <c r="B45" s="150"/>
      <c r="C45" s="150"/>
      <c r="D45" s="151"/>
      <c r="E45" s="149"/>
      <c r="F45" s="150"/>
      <c r="G45" s="150"/>
      <c r="H45" s="150"/>
      <c r="I45" s="151"/>
      <c r="J45" s="93"/>
    </row>
    <row r="46" spans="1:10" ht="15">
      <c r="A46" s="104"/>
      <c r="B46" s="92"/>
      <c r="C46" s="92"/>
      <c r="D46" s="85"/>
      <c r="E46" s="152"/>
      <c r="F46" s="152"/>
      <c r="G46" s="147"/>
      <c r="H46" s="147"/>
      <c r="I46" s="85"/>
      <c r="J46" s="87"/>
    </row>
    <row r="47" spans="1:10" ht="15">
      <c r="A47" s="149"/>
      <c r="B47" s="150"/>
      <c r="C47" s="150"/>
      <c r="D47" s="151"/>
      <c r="E47" s="149"/>
      <c r="F47" s="150"/>
      <c r="G47" s="150"/>
      <c r="H47" s="150"/>
      <c r="I47" s="151"/>
      <c r="J47" s="93"/>
    </row>
    <row r="48" spans="1:10" ht="15">
      <c r="A48" s="104"/>
      <c r="B48" s="92"/>
      <c r="C48" s="92"/>
      <c r="D48" s="85"/>
      <c r="E48" s="133"/>
      <c r="F48" s="133"/>
      <c r="G48" s="147"/>
      <c r="H48" s="147"/>
      <c r="I48" s="85"/>
      <c r="J48" s="105" t="s">
        <v>30</v>
      </c>
    </row>
    <row r="49" spans="1:10" ht="15">
      <c r="A49" s="104"/>
      <c r="B49" s="92"/>
      <c r="C49" s="92"/>
      <c r="D49" s="85"/>
      <c r="E49" s="133"/>
      <c r="F49" s="133"/>
      <c r="G49" s="147"/>
      <c r="H49" s="147"/>
      <c r="I49" s="85"/>
      <c r="J49" s="105" t="s">
        <v>31</v>
      </c>
    </row>
    <row r="50" spans="1:10" ht="14.25" customHeight="1">
      <c r="A50" s="126" t="s">
        <v>32</v>
      </c>
      <c r="B50" s="127"/>
      <c r="C50" s="143"/>
      <c r="D50" s="144"/>
      <c r="E50" s="145" t="s">
        <v>33</v>
      </c>
      <c r="F50" s="146"/>
      <c r="G50" s="134"/>
      <c r="H50" s="135"/>
      <c r="I50" s="135"/>
      <c r="J50" s="136"/>
    </row>
    <row r="51" spans="1:10" ht="15">
      <c r="A51" s="104"/>
      <c r="B51" s="92"/>
      <c r="C51" s="147"/>
      <c r="D51" s="147"/>
      <c r="E51" s="133"/>
      <c r="F51" s="133"/>
      <c r="G51" s="148" t="s">
        <v>34</v>
      </c>
      <c r="H51" s="148"/>
      <c r="I51" s="148"/>
      <c r="J51" s="76"/>
    </row>
    <row r="52" spans="1:10" ht="13.5" customHeight="1">
      <c r="A52" s="126" t="s">
        <v>35</v>
      </c>
      <c r="B52" s="127"/>
      <c r="C52" s="134" t="s">
        <v>519</v>
      </c>
      <c r="D52" s="135"/>
      <c r="E52" s="135"/>
      <c r="F52" s="135"/>
      <c r="G52" s="135"/>
      <c r="H52" s="135"/>
      <c r="I52" s="135"/>
      <c r="J52" s="136"/>
    </row>
    <row r="53" spans="1:10" ht="15">
      <c r="A53" s="84"/>
      <c r="B53" s="85"/>
      <c r="C53" s="137" t="s">
        <v>36</v>
      </c>
      <c r="D53" s="137"/>
      <c r="E53" s="137"/>
      <c r="F53" s="137"/>
      <c r="G53" s="137"/>
      <c r="H53" s="137"/>
      <c r="I53" s="137"/>
      <c r="J53" s="87"/>
    </row>
    <row r="54" spans="1:10" ht="15">
      <c r="A54" s="126" t="s">
        <v>37</v>
      </c>
      <c r="B54" s="127"/>
      <c r="C54" s="138" t="s">
        <v>520</v>
      </c>
      <c r="D54" s="139"/>
      <c r="E54" s="140"/>
      <c r="F54" s="133"/>
      <c r="G54" s="133"/>
      <c r="H54" s="141"/>
      <c r="I54" s="141"/>
      <c r="J54" s="142"/>
    </row>
    <row r="55" spans="1:10" ht="15">
      <c r="A55" s="84"/>
      <c r="B55" s="85"/>
      <c r="C55" s="92"/>
      <c r="D55" s="85"/>
      <c r="E55" s="133"/>
      <c r="F55" s="133"/>
      <c r="G55" s="133"/>
      <c r="H55" s="133"/>
      <c r="I55" s="85"/>
      <c r="J55" s="87"/>
    </row>
    <row r="56" spans="1:10" ht="14.25" customHeight="1">
      <c r="A56" s="126" t="s">
        <v>38</v>
      </c>
      <c r="B56" s="127"/>
      <c r="C56" s="128" t="s">
        <v>521</v>
      </c>
      <c r="D56" s="129"/>
      <c r="E56" s="129"/>
      <c r="F56" s="129"/>
      <c r="G56" s="129"/>
      <c r="H56" s="129"/>
      <c r="I56" s="129"/>
      <c r="J56" s="130"/>
    </row>
    <row r="57" spans="1:10" ht="15">
      <c r="A57" s="84"/>
      <c r="B57" s="85"/>
      <c r="C57" s="85"/>
      <c r="D57" s="85"/>
      <c r="E57" s="133"/>
      <c r="F57" s="133"/>
      <c r="G57" s="133"/>
      <c r="H57" s="133"/>
      <c r="I57" s="85"/>
      <c r="J57" s="87"/>
    </row>
    <row r="58" spans="1:10" ht="15">
      <c r="A58" s="126" t="s">
        <v>39</v>
      </c>
      <c r="B58" s="127"/>
      <c r="C58" s="128"/>
      <c r="D58" s="129"/>
      <c r="E58" s="129"/>
      <c r="F58" s="129"/>
      <c r="G58" s="129"/>
      <c r="H58" s="129"/>
      <c r="I58" s="129"/>
      <c r="J58" s="130"/>
    </row>
    <row r="59" spans="1:10" ht="14.25" customHeight="1">
      <c r="A59" s="84"/>
      <c r="B59" s="85"/>
      <c r="C59" s="131" t="s">
        <v>40</v>
      </c>
      <c r="D59" s="131"/>
      <c r="E59" s="131"/>
      <c r="F59" s="131"/>
      <c r="G59" s="85"/>
      <c r="H59" s="85"/>
      <c r="I59" s="85"/>
      <c r="J59" s="87"/>
    </row>
    <row r="60" spans="1:10" ht="15">
      <c r="A60" s="126" t="s">
        <v>41</v>
      </c>
      <c r="B60" s="127"/>
      <c r="C60" s="128"/>
      <c r="D60" s="129"/>
      <c r="E60" s="129"/>
      <c r="F60" s="129"/>
      <c r="G60" s="129"/>
      <c r="H60" s="129"/>
      <c r="I60" s="129"/>
      <c r="J60" s="130"/>
    </row>
    <row r="61" spans="1:10" ht="14.25" customHeight="1">
      <c r="A61" s="106"/>
      <c r="B61" s="107"/>
      <c r="C61" s="132" t="s">
        <v>42</v>
      </c>
      <c r="D61" s="132"/>
      <c r="E61" s="132"/>
      <c r="F61" s="132"/>
      <c r="G61" s="132"/>
      <c r="H61" s="107"/>
      <c r="I61" s="107"/>
      <c r="J61" s="108"/>
    </row>
    <row r="68" ht="27" customHeight="1"/>
    <row r="72" ht="38.25" customHeight="1"/>
  </sheetData>
  <sheetProtection sheet="1" objects="1" scenarios="1" formatCells="0" insertRows="0"/>
  <mergeCells count="122">
    <mergeCell ref="C13:D13"/>
    <mergeCell ref="E13:F13"/>
    <mergeCell ref="G13:H13"/>
    <mergeCell ref="A1:C1"/>
    <mergeCell ref="A2:J2"/>
    <mergeCell ref="A4:D4"/>
    <mergeCell ref="E4:F4"/>
    <mergeCell ref="H4:I4"/>
    <mergeCell ref="A5:J5"/>
    <mergeCell ref="E14:F14"/>
    <mergeCell ref="G14:H14"/>
    <mergeCell ref="A10:I10"/>
    <mergeCell ref="A11:B11"/>
    <mergeCell ref="C11:D11"/>
    <mergeCell ref="F11:G11"/>
    <mergeCell ref="H11:I11"/>
    <mergeCell ref="E12:F12"/>
    <mergeCell ref="G12:H12"/>
    <mergeCell ref="A13:B13"/>
    <mergeCell ref="A15:B15"/>
    <mergeCell ref="C15:D15"/>
    <mergeCell ref="E15:F15"/>
    <mergeCell ref="H15:I15"/>
    <mergeCell ref="E16:F16"/>
    <mergeCell ref="G16:H16"/>
    <mergeCell ref="C17:D17"/>
    <mergeCell ref="A18:B18"/>
    <mergeCell ref="C18:D18"/>
    <mergeCell ref="E18:F18"/>
    <mergeCell ref="G18:H18"/>
    <mergeCell ref="A19:B19"/>
    <mergeCell ref="C19:J19"/>
    <mergeCell ref="E20:F20"/>
    <mergeCell ref="G20:H20"/>
    <mergeCell ref="A21:B21"/>
    <mergeCell ref="C21:D21"/>
    <mergeCell ref="E21:F21"/>
    <mergeCell ref="G21:J21"/>
    <mergeCell ref="E22:F22"/>
    <mergeCell ref="G22:H22"/>
    <mergeCell ref="A23:B23"/>
    <mergeCell ref="C23:J23"/>
    <mergeCell ref="E24:F24"/>
    <mergeCell ref="G24:H24"/>
    <mergeCell ref="A25:B25"/>
    <mergeCell ref="C25:J25"/>
    <mergeCell ref="E26:F26"/>
    <mergeCell ref="G26:H26"/>
    <mergeCell ref="A27:B27"/>
    <mergeCell ref="C27:J27"/>
    <mergeCell ref="E28:F28"/>
    <mergeCell ref="G28:H28"/>
    <mergeCell ref="A29:B29"/>
    <mergeCell ref="E29:F29"/>
    <mergeCell ref="G29:H29"/>
    <mergeCell ref="E30:F30"/>
    <mergeCell ref="G30:H30"/>
    <mergeCell ref="A31:B31"/>
    <mergeCell ref="D31:G31"/>
    <mergeCell ref="A32:B32"/>
    <mergeCell ref="E32:F32"/>
    <mergeCell ref="G32:H32"/>
    <mergeCell ref="A33:B33"/>
    <mergeCell ref="D33:G33"/>
    <mergeCell ref="E34:F34"/>
    <mergeCell ref="G34:H34"/>
    <mergeCell ref="A35:D35"/>
    <mergeCell ref="E35:I35"/>
    <mergeCell ref="E36:F36"/>
    <mergeCell ref="G36:H36"/>
    <mergeCell ref="A37:D37"/>
    <mergeCell ref="E37:I37"/>
    <mergeCell ref="D38:I38"/>
    <mergeCell ref="A39:D39"/>
    <mergeCell ref="E39:I39"/>
    <mergeCell ref="E40:F40"/>
    <mergeCell ref="G40:H40"/>
    <mergeCell ref="A41:D41"/>
    <mergeCell ref="E41:I41"/>
    <mergeCell ref="E42:F42"/>
    <mergeCell ref="G42:H42"/>
    <mergeCell ref="A43:D43"/>
    <mergeCell ref="E43:I43"/>
    <mergeCell ref="C44:D44"/>
    <mergeCell ref="E44:F44"/>
    <mergeCell ref="G44:I44"/>
    <mergeCell ref="A45:D45"/>
    <mergeCell ref="E45:I45"/>
    <mergeCell ref="E46:F46"/>
    <mergeCell ref="G46:H46"/>
    <mergeCell ref="A47:D47"/>
    <mergeCell ref="E47:I47"/>
    <mergeCell ref="E48:F48"/>
    <mergeCell ref="G48:H48"/>
    <mergeCell ref="E49:F49"/>
    <mergeCell ref="G49:H49"/>
    <mergeCell ref="A50:B50"/>
    <mergeCell ref="C50:D50"/>
    <mergeCell ref="E50:F50"/>
    <mergeCell ref="G50:J50"/>
    <mergeCell ref="C51:D51"/>
    <mergeCell ref="E51:F51"/>
    <mergeCell ref="G51:I51"/>
    <mergeCell ref="A52:B52"/>
    <mergeCell ref="C52:J52"/>
    <mergeCell ref="C53:I53"/>
    <mergeCell ref="A54:B54"/>
    <mergeCell ref="C54:E54"/>
    <mergeCell ref="F54:G54"/>
    <mergeCell ref="H54:J54"/>
    <mergeCell ref="E55:F55"/>
    <mergeCell ref="G55:H55"/>
    <mergeCell ref="A56:B56"/>
    <mergeCell ref="C56:J56"/>
    <mergeCell ref="E57:F57"/>
    <mergeCell ref="G57:H57"/>
    <mergeCell ref="A58:B58"/>
    <mergeCell ref="C58:J58"/>
    <mergeCell ref="C59:F59"/>
    <mergeCell ref="A60:B60"/>
    <mergeCell ref="C60:J60"/>
    <mergeCell ref="C61:G61"/>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874015748031497" right="0" top="0" bottom="0" header="0.31496062992125984" footer="0.31496062992125984"/>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110" zoomScaleSheetLayoutView="110" zoomScalePageLayoutView="0" workbookViewId="0" topLeftCell="A1">
      <selection activeCell="I135" sqref="I135"/>
    </sheetView>
  </sheetViews>
  <sheetFormatPr defaultColWidth="8.8515625" defaultRowHeight="12.75"/>
  <cols>
    <col min="1" max="7" width="8.8515625" style="10" customWidth="1"/>
    <col min="8" max="9" width="16.140625" style="33" customWidth="1"/>
    <col min="10" max="10" width="10.28125" style="10" bestFit="1" customWidth="1"/>
    <col min="11" max="16384" width="8.8515625" style="10" customWidth="1"/>
  </cols>
  <sheetData>
    <row r="1" spans="1:9" ht="12.75">
      <c r="A1" s="191" t="s">
        <v>43</v>
      </c>
      <c r="B1" s="192"/>
      <c r="C1" s="192"/>
      <c r="D1" s="192"/>
      <c r="E1" s="192"/>
      <c r="F1" s="192"/>
      <c r="G1" s="192"/>
      <c r="H1" s="192"/>
      <c r="I1" s="192"/>
    </row>
    <row r="2" spans="1:9" ht="12.75">
      <c r="A2" s="193" t="s">
        <v>524</v>
      </c>
      <c r="B2" s="194"/>
      <c r="C2" s="194"/>
      <c r="D2" s="194"/>
      <c r="E2" s="194"/>
      <c r="F2" s="194"/>
      <c r="G2" s="194"/>
      <c r="H2" s="194"/>
      <c r="I2" s="194"/>
    </row>
    <row r="3" spans="1:9" ht="12.75">
      <c r="A3" s="195" t="s">
        <v>44</v>
      </c>
      <c r="B3" s="196"/>
      <c r="C3" s="196"/>
      <c r="D3" s="196"/>
      <c r="E3" s="196"/>
      <c r="F3" s="196"/>
      <c r="G3" s="196"/>
      <c r="H3" s="196"/>
      <c r="I3" s="196"/>
    </row>
    <row r="4" spans="1:9" ht="12.75">
      <c r="A4" s="197" t="s">
        <v>522</v>
      </c>
      <c r="B4" s="198"/>
      <c r="C4" s="198"/>
      <c r="D4" s="198"/>
      <c r="E4" s="198"/>
      <c r="F4" s="198"/>
      <c r="G4" s="198"/>
      <c r="H4" s="198"/>
      <c r="I4" s="199"/>
    </row>
    <row r="5" spans="1:9" ht="45">
      <c r="A5" s="202" t="s">
        <v>45</v>
      </c>
      <c r="B5" s="203"/>
      <c r="C5" s="203"/>
      <c r="D5" s="203"/>
      <c r="E5" s="203"/>
      <c r="F5" s="203"/>
      <c r="G5" s="11" t="s">
        <v>46</v>
      </c>
      <c r="H5" s="13" t="s">
        <v>47</v>
      </c>
      <c r="I5" s="13" t="s">
        <v>48</v>
      </c>
    </row>
    <row r="6" spans="1:9" ht="12.75">
      <c r="A6" s="200">
        <v>1</v>
      </c>
      <c r="B6" s="201"/>
      <c r="C6" s="201"/>
      <c r="D6" s="201"/>
      <c r="E6" s="201"/>
      <c r="F6" s="201"/>
      <c r="G6" s="12">
        <v>2</v>
      </c>
      <c r="H6" s="13">
        <v>3</v>
      </c>
      <c r="I6" s="13">
        <v>4</v>
      </c>
    </row>
    <row r="7" spans="1:9" ht="12.75">
      <c r="A7" s="204"/>
      <c r="B7" s="204"/>
      <c r="C7" s="204"/>
      <c r="D7" s="204"/>
      <c r="E7" s="204"/>
      <c r="F7" s="204"/>
      <c r="G7" s="204"/>
      <c r="H7" s="204"/>
      <c r="I7" s="204"/>
    </row>
    <row r="8" spans="1:9" ht="12.75" customHeight="1">
      <c r="A8" s="185" t="s">
        <v>49</v>
      </c>
      <c r="B8" s="185"/>
      <c r="C8" s="185"/>
      <c r="D8" s="185"/>
      <c r="E8" s="185"/>
      <c r="F8" s="185"/>
      <c r="G8" s="14">
        <v>1</v>
      </c>
      <c r="H8" s="31">
        <v>0</v>
      </c>
      <c r="I8" s="31">
        <v>0</v>
      </c>
    </row>
    <row r="9" spans="1:9" ht="12.75" customHeight="1">
      <c r="A9" s="184" t="s">
        <v>50</v>
      </c>
      <c r="B9" s="184"/>
      <c r="C9" s="184"/>
      <c r="D9" s="184"/>
      <c r="E9" s="184"/>
      <c r="F9" s="184"/>
      <c r="G9" s="15">
        <v>2</v>
      </c>
      <c r="H9" s="32">
        <f>H10+H17+H27+H38+H43</f>
        <v>388902913</v>
      </c>
      <c r="I9" s="32">
        <f>I10+I17+I27+I38+I43</f>
        <v>393097292</v>
      </c>
    </row>
    <row r="10" spans="1:9" ht="12.75" customHeight="1">
      <c r="A10" s="188" t="s">
        <v>51</v>
      </c>
      <c r="B10" s="188"/>
      <c r="C10" s="188"/>
      <c r="D10" s="188"/>
      <c r="E10" s="188"/>
      <c r="F10" s="188"/>
      <c r="G10" s="15">
        <v>3</v>
      </c>
      <c r="H10" s="32">
        <f>H11+H12+H13+H14+H15+H16</f>
        <v>414985</v>
      </c>
      <c r="I10" s="32">
        <f>I11+I12+I13+I14+I15+I16</f>
        <v>272464</v>
      </c>
    </row>
    <row r="11" spans="1:9" ht="12.75" customHeight="1">
      <c r="A11" s="186" t="s">
        <v>505</v>
      </c>
      <c r="B11" s="186"/>
      <c r="C11" s="186"/>
      <c r="D11" s="186"/>
      <c r="E11" s="186"/>
      <c r="F11" s="186"/>
      <c r="G11" s="14">
        <v>4</v>
      </c>
      <c r="H11" s="125">
        <v>0</v>
      </c>
      <c r="I11" s="125">
        <v>0</v>
      </c>
    </row>
    <row r="12" spans="1:9" ht="22.5" customHeight="1">
      <c r="A12" s="186" t="s">
        <v>504</v>
      </c>
      <c r="B12" s="186"/>
      <c r="C12" s="186"/>
      <c r="D12" s="186"/>
      <c r="E12" s="186"/>
      <c r="F12" s="186"/>
      <c r="G12" s="14">
        <v>5</v>
      </c>
      <c r="H12" s="125">
        <v>0</v>
      </c>
      <c r="I12" s="125">
        <v>0</v>
      </c>
    </row>
    <row r="13" spans="1:9" ht="12.75" customHeight="1">
      <c r="A13" s="186" t="s">
        <v>52</v>
      </c>
      <c r="B13" s="186"/>
      <c r="C13" s="186"/>
      <c r="D13" s="186"/>
      <c r="E13" s="186"/>
      <c r="F13" s="186"/>
      <c r="G13" s="14">
        <v>6</v>
      </c>
      <c r="H13" s="125">
        <v>0</v>
      </c>
      <c r="I13" s="125">
        <v>0</v>
      </c>
    </row>
    <row r="14" spans="1:9" ht="12.75" customHeight="1">
      <c r="A14" s="186" t="s">
        <v>53</v>
      </c>
      <c r="B14" s="186"/>
      <c r="C14" s="186"/>
      <c r="D14" s="186"/>
      <c r="E14" s="186"/>
      <c r="F14" s="186"/>
      <c r="G14" s="14">
        <v>7</v>
      </c>
      <c r="H14" s="125">
        <v>0</v>
      </c>
      <c r="I14" s="125">
        <v>0</v>
      </c>
    </row>
    <row r="15" spans="1:9" ht="12.75" customHeight="1">
      <c r="A15" s="186" t="s">
        <v>54</v>
      </c>
      <c r="B15" s="186"/>
      <c r="C15" s="186"/>
      <c r="D15" s="186"/>
      <c r="E15" s="186"/>
      <c r="F15" s="186"/>
      <c r="G15" s="14">
        <v>8</v>
      </c>
      <c r="H15" s="125">
        <v>0</v>
      </c>
      <c r="I15" s="125">
        <v>0</v>
      </c>
    </row>
    <row r="16" spans="1:9" ht="12.75" customHeight="1">
      <c r="A16" s="186" t="s">
        <v>55</v>
      </c>
      <c r="B16" s="186"/>
      <c r="C16" s="186"/>
      <c r="D16" s="186"/>
      <c r="E16" s="186"/>
      <c r="F16" s="186"/>
      <c r="G16" s="14">
        <v>9</v>
      </c>
      <c r="H16" s="125">
        <v>414985</v>
      </c>
      <c r="I16" s="125">
        <v>272464</v>
      </c>
    </row>
    <row r="17" spans="1:9" ht="12.75" customHeight="1">
      <c r="A17" s="188" t="s">
        <v>56</v>
      </c>
      <c r="B17" s="188"/>
      <c r="C17" s="188"/>
      <c r="D17" s="188"/>
      <c r="E17" s="188"/>
      <c r="F17" s="188"/>
      <c r="G17" s="15">
        <v>10</v>
      </c>
      <c r="H17" s="32">
        <f>H18+H19+H20+H21+H22+H23+H24+H25+H26</f>
        <v>376991491</v>
      </c>
      <c r="I17" s="32">
        <f>I18+I19+I20+I21+I22+I23+I24+I25+I26</f>
        <v>383227917</v>
      </c>
    </row>
    <row r="18" spans="1:9" ht="12.75" customHeight="1">
      <c r="A18" s="186" t="s">
        <v>57</v>
      </c>
      <c r="B18" s="186"/>
      <c r="C18" s="186"/>
      <c r="D18" s="186"/>
      <c r="E18" s="186"/>
      <c r="F18" s="186"/>
      <c r="G18" s="14">
        <v>11</v>
      </c>
      <c r="H18" s="31">
        <v>39167581</v>
      </c>
      <c r="I18" s="31">
        <v>37497934</v>
      </c>
    </row>
    <row r="19" spans="1:9" ht="12.75" customHeight="1">
      <c r="A19" s="186" t="s">
        <v>58</v>
      </c>
      <c r="B19" s="186"/>
      <c r="C19" s="186"/>
      <c r="D19" s="186"/>
      <c r="E19" s="186"/>
      <c r="F19" s="186"/>
      <c r="G19" s="14">
        <v>12</v>
      </c>
      <c r="H19" s="31">
        <v>8015664</v>
      </c>
      <c r="I19" s="31">
        <v>7841580</v>
      </c>
    </row>
    <row r="20" spans="1:9" ht="12.75" customHeight="1">
      <c r="A20" s="186" t="s">
        <v>59</v>
      </c>
      <c r="B20" s="186"/>
      <c r="C20" s="186"/>
      <c r="D20" s="186"/>
      <c r="E20" s="186"/>
      <c r="F20" s="186"/>
      <c r="G20" s="14">
        <v>13</v>
      </c>
      <c r="H20" s="31">
        <v>301671223</v>
      </c>
      <c r="I20" s="31">
        <v>311017312</v>
      </c>
    </row>
    <row r="21" spans="1:9" ht="12.75" customHeight="1">
      <c r="A21" s="186" t="s">
        <v>60</v>
      </c>
      <c r="B21" s="186"/>
      <c r="C21" s="186"/>
      <c r="D21" s="186"/>
      <c r="E21" s="186"/>
      <c r="F21" s="186"/>
      <c r="G21" s="14">
        <v>14</v>
      </c>
      <c r="H21" s="31">
        <v>19102744</v>
      </c>
      <c r="I21" s="31">
        <v>17376829</v>
      </c>
    </row>
    <row r="22" spans="1:9" ht="12.75" customHeight="1">
      <c r="A22" s="186" t="s">
        <v>61</v>
      </c>
      <c r="B22" s="186"/>
      <c r="C22" s="186"/>
      <c r="D22" s="186"/>
      <c r="E22" s="186"/>
      <c r="F22" s="186"/>
      <c r="G22" s="14">
        <v>15</v>
      </c>
      <c r="H22" s="31">
        <v>0</v>
      </c>
      <c r="I22" s="31">
        <v>0</v>
      </c>
    </row>
    <row r="23" spans="1:9" ht="12.75" customHeight="1">
      <c r="A23" s="186" t="s">
        <v>62</v>
      </c>
      <c r="B23" s="186"/>
      <c r="C23" s="186"/>
      <c r="D23" s="186"/>
      <c r="E23" s="186"/>
      <c r="F23" s="186"/>
      <c r="G23" s="14">
        <v>16</v>
      </c>
      <c r="H23" s="31">
        <v>1586907</v>
      </c>
      <c r="I23" s="31">
        <v>1154115</v>
      </c>
    </row>
    <row r="24" spans="1:9" ht="12.75" customHeight="1">
      <c r="A24" s="186" t="s">
        <v>63</v>
      </c>
      <c r="B24" s="186"/>
      <c r="C24" s="186"/>
      <c r="D24" s="186"/>
      <c r="E24" s="186"/>
      <c r="F24" s="186"/>
      <c r="G24" s="14">
        <v>17</v>
      </c>
      <c r="H24" s="31">
        <v>3061015</v>
      </c>
      <c r="I24" s="31">
        <v>4849276</v>
      </c>
    </row>
    <row r="25" spans="1:9" ht="12.75" customHeight="1">
      <c r="A25" s="186" t="s">
        <v>64</v>
      </c>
      <c r="B25" s="186"/>
      <c r="C25" s="186"/>
      <c r="D25" s="186"/>
      <c r="E25" s="186"/>
      <c r="F25" s="186"/>
      <c r="G25" s="14">
        <v>18</v>
      </c>
      <c r="H25" s="31">
        <v>0</v>
      </c>
      <c r="I25" s="31">
        <v>0</v>
      </c>
    </row>
    <row r="26" spans="1:9" ht="12.75" customHeight="1">
      <c r="A26" s="186" t="s">
        <v>65</v>
      </c>
      <c r="B26" s="186"/>
      <c r="C26" s="186"/>
      <c r="D26" s="186"/>
      <c r="E26" s="186"/>
      <c r="F26" s="186"/>
      <c r="G26" s="14">
        <v>19</v>
      </c>
      <c r="H26" s="31">
        <v>4386357</v>
      </c>
      <c r="I26" s="31">
        <v>3490871</v>
      </c>
    </row>
    <row r="27" spans="1:9" ht="12.75" customHeight="1">
      <c r="A27" s="188" t="s">
        <v>66</v>
      </c>
      <c r="B27" s="188"/>
      <c r="C27" s="188"/>
      <c r="D27" s="188"/>
      <c r="E27" s="188"/>
      <c r="F27" s="188"/>
      <c r="G27" s="15">
        <v>20</v>
      </c>
      <c r="H27" s="32">
        <f>SUM(H28:H37)</f>
        <v>7581439</v>
      </c>
      <c r="I27" s="32">
        <f>SUM(I28:I37)</f>
        <v>7581439</v>
      </c>
    </row>
    <row r="28" spans="1:9" ht="12.75" customHeight="1">
      <c r="A28" s="186" t="s">
        <v>67</v>
      </c>
      <c r="B28" s="186"/>
      <c r="C28" s="186"/>
      <c r="D28" s="186"/>
      <c r="E28" s="186"/>
      <c r="F28" s="186"/>
      <c r="G28" s="14">
        <v>21</v>
      </c>
      <c r="H28" s="31">
        <v>7501939</v>
      </c>
      <c r="I28" s="31">
        <v>7501939</v>
      </c>
    </row>
    <row r="29" spans="1:9" ht="12.75" customHeight="1">
      <c r="A29" s="186" t="s">
        <v>68</v>
      </c>
      <c r="B29" s="186"/>
      <c r="C29" s="186"/>
      <c r="D29" s="186"/>
      <c r="E29" s="186"/>
      <c r="F29" s="186"/>
      <c r="G29" s="14">
        <v>22</v>
      </c>
      <c r="H29" s="31">
        <v>0</v>
      </c>
      <c r="I29" s="31">
        <v>0</v>
      </c>
    </row>
    <row r="30" spans="1:9" ht="12.75" customHeight="1">
      <c r="A30" s="186" t="s">
        <v>69</v>
      </c>
      <c r="B30" s="186"/>
      <c r="C30" s="186"/>
      <c r="D30" s="186"/>
      <c r="E30" s="186"/>
      <c r="F30" s="186"/>
      <c r="G30" s="14">
        <v>23</v>
      </c>
      <c r="H30" s="31">
        <v>0</v>
      </c>
      <c r="I30" s="31">
        <v>0</v>
      </c>
    </row>
    <row r="31" spans="1:9" ht="24" customHeight="1">
      <c r="A31" s="186" t="s">
        <v>70</v>
      </c>
      <c r="B31" s="186"/>
      <c r="C31" s="186"/>
      <c r="D31" s="186"/>
      <c r="E31" s="186"/>
      <c r="F31" s="186"/>
      <c r="G31" s="14">
        <v>24</v>
      </c>
      <c r="H31" s="31">
        <v>79500</v>
      </c>
      <c r="I31" s="31">
        <v>79500</v>
      </c>
    </row>
    <row r="32" spans="1:9" ht="23.25" customHeight="1">
      <c r="A32" s="186" t="s">
        <v>71</v>
      </c>
      <c r="B32" s="186"/>
      <c r="C32" s="186"/>
      <c r="D32" s="186"/>
      <c r="E32" s="186"/>
      <c r="F32" s="186"/>
      <c r="G32" s="14">
        <v>25</v>
      </c>
      <c r="H32" s="31">
        <v>0</v>
      </c>
      <c r="I32" s="31">
        <v>0</v>
      </c>
    </row>
    <row r="33" spans="1:9" ht="21" customHeight="1">
      <c r="A33" s="186" t="s">
        <v>72</v>
      </c>
      <c r="B33" s="186"/>
      <c r="C33" s="186"/>
      <c r="D33" s="186"/>
      <c r="E33" s="186"/>
      <c r="F33" s="186"/>
      <c r="G33" s="14">
        <v>26</v>
      </c>
      <c r="H33" s="31">
        <v>0</v>
      </c>
      <c r="I33" s="31">
        <v>0</v>
      </c>
    </row>
    <row r="34" spans="1:9" ht="12.75" customHeight="1">
      <c r="A34" s="186" t="s">
        <v>73</v>
      </c>
      <c r="B34" s="186"/>
      <c r="C34" s="186"/>
      <c r="D34" s="186"/>
      <c r="E34" s="186"/>
      <c r="F34" s="186"/>
      <c r="G34" s="14">
        <v>27</v>
      </c>
      <c r="H34" s="31">
        <v>0</v>
      </c>
      <c r="I34" s="31">
        <v>0</v>
      </c>
    </row>
    <row r="35" spans="1:9" ht="12.75" customHeight="1">
      <c r="A35" s="186" t="s">
        <v>74</v>
      </c>
      <c r="B35" s="186"/>
      <c r="C35" s="186"/>
      <c r="D35" s="186"/>
      <c r="E35" s="186"/>
      <c r="F35" s="186"/>
      <c r="G35" s="14">
        <v>28</v>
      </c>
      <c r="H35" s="31">
        <v>0</v>
      </c>
      <c r="I35" s="31">
        <v>0</v>
      </c>
    </row>
    <row r="36" spans="1:9" ht="12.75" customHeight="1">
      <c r="A36" s="186" t="s">
        <v>75</v>
      </c>
      <c r="B36" s="186"/>
      <c r="C36" s="186"/>
      <c r="D36" s="186"/>
      <c r="E36" s="186"/>
      <c r="F36" s="186"/>
      <c r="G36" s="14">
        <v>29</v>
      </c>
      <c r="H36" s="31">
        <v>0</v>
      </c>
      <c r="I36" s="31">
        <v>0</v>
      </c>
    </row>
    <row r="37" spans="1:9" ht="12.75" customHeight="1">
      <c r="A37" s="186" t="s">
        <v>76</v>
      </c>
      <c r="B37" s="186"/>
      <c r="C37" s="186"/>
      <c r="D37" s="186"/>
      <c r="E37" s="186"/>
      <c r="F37" s="186"/>
      <c r="G37" s="14">
        <v>30</v>
      </c>
      <c r="H37" s="31">
        <v>0</v>
      </c>
      <c r="I37" s="31">
        <v>0</v>
      </c>
    </row>
    <row r="38" spans="1:9" ht="12.75" customHeight="1">
      <c r="A38" s="188" t="s">
        <v>77</v>
      </c>
      <c r="B38" s="188"/>
      <c r="C38" s="188"/>
      <c r="D38" s="188"/>
      <c r="E38" s="188"/>
      <c r="F38" s="188"/>
      <c r="G38" s="15">
        <v>31</v>
      </c>
      <c r="H38" s="32">
        <f>H39+H40+H41+H42</f>
        <v>1183448</v>
      </c>
      <c r="I38" s="32">
        <f>I39+I40+I41+I42</f>
        <v>983104</v>
      </c>
    </row>
    <row r="39" spans="1:9" ht="12.75" customHeight="1">
      <c r="A39" s="186" t="s">
        <v>78</v>
      </c>
      <c r="B39" s="186"/>
      <c r="C39" s="186"/>
      <c r="D39" s="186"/>
      <c r="E39" s="186"/>
      <c r="F39" s="186"/>
      <c r="G39" s="14">
        <v>32</v>
      </c>
      <c r="H39" s="31">
        <v>0</v>
      </c>
      <c r="I39" s="31">
        <v>0</v>
      </c>
    </row>
    <row r="40" spans="1:9" ht="27" customHeight="1">
      <c r="A40" s="186" t="s">
        <v>79</v>
      </c>
      <c r="B40" s="186"/>
      <c r="C40" s="186"/>
      <c r="D40" s="186"/>
      <c r="E40" s="186"/>
      <c r="F40" s="186"/>
      <c r="G40" s="14">
        <v>33</v>
      </c>
      <c r="H40" s="31">
        <v>0</v>
      </c>
      <c r="I40" s="31">
        <v>0</v>
      </c>
    </row>
    <row r="41" spans="1:9" ht="12.75" customHeight="1">
      <c r="A41" s="186" t="s">
        <v>80</v>
      </c>
      <c r="B41" s="186"/>
      <c r="C41" s="186"/>
      <c r="D41" s="186"/>
      <c r="E41" s="186"/>
      <c r="F41" s="186"/>
      <c r="G41" s="14">
        <v>34</v>
      </c>
      <c r="H41" s="31">
        <v>0</v>
      </c>
      <c r="I41" s="31">
        <v>0</v>
      </c>
    </row>
    <row r="42" spans="1:9" ht="12.75" customHeight="1">
      <c r="A42" s="186" t="s">
        <v>81</v>
      </c>
      <c r="B42" s="186"/>
      <c r="C42" s="186"/>
      <c r="D42" s="186"/>
      <c r="E42" s="186"/>
      <c r="F42" s="186"/>
      <c r="G42" s="14">
        <v>35</v>
      </c>
      <c r="H42" s="31">
        <v>1183448</v>
      </c>
      <c r="I42" s="31">
        <v>983104</v>
      </c>
    </row>
    <row r="43" spans="1:9" ht="12.75" customHeight="1">
      <c r="A43" s="186" t="s">
        <v>82</v>
      </c>
      <c r="B43" s="186"/>
      <c r="C43" s="186"/>
      <c r="D43" s="186"/>
      <c r="E43" s="186"/>
      <c r="F43" s="186"/>
      <c r="G43" s="14">
        <v>36</v>
      </c>
      <c r="H43" s="31">
        <v>2731550</v>
      </c>
      <c r="I43" s="31">
        <v>1032368</v>
      </c>
    </row>
    <row r="44" spans="1:9" ht="12.75" customHeight="1">
      <c r="A44" s="184" t="s">
        <v>83</v>
      </c>
      <c r="B44" s="184"/>
      <c r="C44" s="184"/>
      <c r="D44" s="184"/>
      <c r="E44" s="184"/>
      <c r="F44" s="184"/>
      <c r="G44" s="15">
        <v>37</v>
      </c>
      <c r="H44" s="32">
        <f>H45+H53+H60+H70</f>
        <v>175183919</v>
      </c>
      <c r="I44" s="32">
        <f>I45+I53+I60+I70</f>
        <v>192988951</v>
      </c>
    </row>
    <row r="45" spans="1:9" ht="12.75" customHeight="1">
      <c r="A45" s="188" t="s">
        <v>84</v>
      </c>
      <c r="B45" s="188"/>
      <c r="C45" s="188"/>
      <c r="D45" s="188"/>
      <c r="E45" s="188"/>
      <c r="F45" s="188"/>
      <c r="G45" s="15">
        <v>38</v>
      </c>
      <c r="H45" s="32">
        <f>SUM(H46:H52)</f>
        <v>6323739</v>
      </c>
      <c r="I45" s="32">
        <f>SUM(I46:I52)</f>
        <v>3794946</v>
      </c>
    </row>
    <row r="46" spans="1:9" ht="12.75" customHeight="1">
      <c r="A46" s="186" t="s">
        <v>85</v>
      </c>
      <c r="B46" s="186"/>
      <c r="C46" s="186"/>
      <c r="D46" s="186"/>
      <c r="E46" s="186"/>
      <c r="F46" s="186"/>
      <c r="G46" s="14">
        <v>39</v>
      </c>
      <c r="H46" s="31">
        <v>3428185</v>
      </c>
      <c r="I46" s="31">
        <v>3789530</v>
      </c>
    </row>
    <row r="47" spans="1:9" ht="12.75" customHeight="1">
      <c r="A47" s="186" t="s">
        <v>86</v>
      </c>
      <c r="B47" s="186"/>
      <c r="C47" s="186"/>
      <c r="D47" s="186"/>
      <c r="E47" s="186"/>
      <c r="F47" s="186"/>
      <c r="G47" s="14">
        <v>40</v>
      </c>
      <c r="H47" s="31">
        <v>0</v>
      </c>
      <c r="I47" s="31">
        <v>0</v>
      </c>
    </row>
    <row r="48" spans="1:9" ht="12.75" customHeight="1">
      <c r="A48" s="186" t="s">
        <v>87</v>
      </c>
      <c r="B48" s="186"/>
      <c r="C48" s="186"/>
      <c r="D48" s="186"/>
      <c r="E48" s="186"/>
      <c r="F48" s="186"/>
      <c r="G48" s="14">
        <v>41</v>
      </c>
      <c r="H48" s="31">
        <v>0</v>
      </c>
      <c r="I48" s="31">
        <v>0</v>
      </c>
    </row>
    <row r="49" spans="1:9" ht="12.75" customHeight="1">
      <c r="A49" s="186" t="s">
        <v>88</v>
      </c>
      <c r="B49" s="186"/>
      <c r="C49" s="186"/>
      <c r="D49" s="186"/>
      <c r="E49" s="186"/>
      <c r="F49" s="186"/>
      <c r="G49" s="14">
        <v>42</v>
      </c>
      <c r="H49" s="31">
        <v>2891977</v>
      </c>
      <c r="I49" s="31">
        <v>0</v>
      </c>
    </row>
    <row r="50" spans="1:9" ht="12.75" customHeight="1">
      <c r="A50" s="186" t="s">
        <v>89</v>
      </c>
      <c r="B50" s="186"/>
      <c r="C50" s="186"/>
      <c r="D50" s="186"/>
      <c r="E50" s="186"/>
      <c r="F50" s="186"/>
      <c r="G50" s="14">
        <v>43</v>
      </c>
      <c r="H50" s="31">
        <v>3577</v>
      </c>
      <c r="I50" s="31">
        <v>5416</v>
      </c>
    </row>
    <row r="51" spans="1:9" ht="12.75" customHeight="1">
      <c r="A51" s="186" t="s">
        <v>90</v>
      </c>
      <c r="B51" s="186"/>
      <c r="C51" s="186"/>
      <c r="D51" s="186"/>
      <c r="E51" s="186"/>
      <c r="F51" s="186"/>
      <c r="G51" s="14">
        <v>44</v>
      </c>
      <c r="H51" s="31">
        <v>0</v>
      </c>
      <c r="I51" s="31">
        <v>0</v>
      </c>
    </row>
    <row r="52" spans="1:9" ht="12.75" customHeight="1">
      <c r="A52" s="186" t="s">
        <v>91</v>
      </c>
      <c r="B52" s="186"/>
      <c r="C52" s="186"/>
      <c r="D52" s="186"/>
      <c r="E52" s="186"/>
      <c r="F52" s="186"/>
      <c r="G52" s="14">
        <v>45</v>
      </c>
      <c r="H52" s="31">
        <v>0</v>
      </c>
      <c r="I52" s="31">
        <v>0</v>
      </c>
    </row>
    <row r="53" spans="1:9" ht="12.75" customHeight="1">
      <c r="A53" s="188" t="s">
        <v>92</v>
      </c>
      <c r="B53" s="188"/>
      <c r="C53" s="188"/>
      <c r="D53" s="188"/>
      <c r="E53" s="188"/>
      <c r="F53" s="188"/>
      <c r="G53" s="15">
        <v>46</v>
      </c>
      <c r="H53" s="32">
        <f>SUM(H54:H59)</f>
        <v>90828490</v>
      </c>
      <c r="I53" s="32">
        <f>SUM(I54:I59)</f>
        <v>67965532</v>
      </c>
    </row>
    <row r="54" spans="1:9" ht="12.75" customHeight="1">
      <c r="A54" s="186" t="s">
        <v>93</v>
      </c>
      <c r="B54" s="186"/>
      <c r="C54" s="186"/>
      <c r="D54" s="186"/>
      <c r="E54" s="186"/>
      <c r="F54" s="186"/>
      <c r="G54" s="14">
        <v>47</v>
      </c>
      <c r="H54" s="31">
        <v>1134237</v>
      </c>
      <c r="I54" s="31">
        <v>591068</v>
      </c>
    </row>
    <row r="55" spans="1:9" ht="23.25" customHeight="1">
      <c r="A55" s="186" t="s">
        <v>94</v>
      </c>
      <c r="B55" s="186"/>
      <c r="C55" s="186"/>
      <c r="D55" s="186"/>
      <c r="E55" s="186"/>
      <c r="F55" s="186"/>
      <c r="G55" s="14">
        <v>48</v>
      </c>
      <c r="H55" s="31">
        <v>0</v>
      </c>
      <c r="I55" s="31">
        <v>0</v>
      </c>
    </row>
    <row r="56" spans="1:9" ht="12.75" customHeight="1">
      <c r="A56" s="186" t="s">
        <v>95</v>
      </c>
      <c r="B56" s="186"/>
      <c r="C56" s="186"/>
      <c r="D56" s="186"/>
      <c r="E56" s="186"/>
      <c r="F56" s="186"/>
      <c r="G56" s="14">
        <v>49</v>
      </c>
      <c r="H56" s="31">
        <v>87880478</v>
      </c>
      <c r="I56" s="31">
        <v>64411077</v>
      </c>
    </row>
    <row r="57" spans="1:9" ht="12.75" customHeight="1">
      <c r="A57" s="186" t="s">
        <v>96</v>
      </c>
      <c r="B57" s="186"/>
      <c r="C57" s="186"/>
      <c r="D57" s="186"/>
      <c r="E57" s="186"/>
      <c r="F57" s="186"/>
      <c r="G57" s="14">
        <v>50</v>
      </c>
      <c r="H57" s="31">
        <v>8943</v>
      </c>
      <c r="I57" s="31">
        <v>3786</v>
      </c>
    </row>
    <row r="58" spans="1:9" ht="12.75" customHeight="1">
      <c r="A58" s="186" t="s">
        <v>97</v>
      </c>
      <c r="B58" s="186"/>
      <c r="C58" s="186"/>
      <c r="D58" s="186"/>
      <c r="E58" s="186"/>
      <c r="F58" s="186"/>
      <c r="G58" s="14">
        <v>51</v>
      </c>
      <c r="H58" s="31">
        <v>1793961</v>
      </c>
      <c r="I58" s="31">
        <v>2908159</v>
      </c>
    </row>
    <row r="59" spans="1:9" ht="12.75" customHeight="1">
      <c r="A59" s="186" t="s">
        <v>98</v>
      </c>
      <c r="B59" s="186"/>
      <c r="C59" s="186"/>
      <c r="D59" s="186"/>
      <c r="E59" s="186"/>
      <c r="F59" s="186"/>
      <c r="G59" s="14">
        <v>52</v>
      </c>
      <c r="H59" s="31">
        <v>10871</v>
      </c>
      <c r="I59" s="31">
        <v>51442</v>
      </c>
    </row>
    <row r="60" spans="1:9" ht="12.75" customHeight="1">
      <c r="A60" s="188" t="s">
        <v>99</v>
      </c>
      <c r="B60" s="188"/>
      <c r="C60" s="188"/>
      <c r="D60" s="188"/>
      <c r="E60" s="188"/>
      <c r="F60" s="188"/>
      <c r="G60" s="15">
        <v>53</v>
      </c>
      <c r="H60" s="32">
        <f>SUM(H61:H69)</f>
        <v>5839324</v>
      </c>
      <c r="I60" s="32">
        <f>SUM(I61:I69)</f>
        <v>8446453</v>
      </c>
    </row>
    <row r="61" spans="1:9" ht="12.75" customHeight="1">
      <c r="A61" s="186" t="s">
        <v>100</v>
      </c>
      <c r="B61" s="186"/>
      <c r="C61" s="186"/>
      <c r="D61" s="186"/>
      <c r="E61" s="186"/>
      <c r="F61" s="186"/>
      <c r="G61" s="14">
        <v>54</v>
      </c>
      <c r="H61" s="125">
        <v>0</v>
      </c>
      <c r="I61" s="125">
        <v>0</v>
      </c>
    </row>
    <row r="62" spans="1:9" ht="27" customHeight="1">
      <c r="A62" s="186" t="s">
        <v>101</v>
      </c>
      <c r="B62" s="186"/>
      <c r="C62" s="186"/>
      <c r="D62" s="186"/>
      <c r="E62" s="186"/>
      <c r="F62" s="186"/>
      <c r="G62" s="14">
        <v>55</v>
      </c>
      <c r="H62" s="125">
        <v>0</v>
      </c>
      <c r="I62" s="125">
        <v>0</v>
      </c>
    </row>
    <row r="63" spans="1:9" ht="12.75" customHeight="1">
      <c r="A63" s="186" t="s">
        <v>102</v>
      </c>
      <c r="B63" s="186"/>
      <c r="C63" s="186"/>
      <c r="D63" s="186"/>
      <c r="E63" s="186"/>
      <c r="F63" s="186"/>
      <c r="G63" s="14">
        <v>56</v>
      </c>
      <c r="H63" s="125">
        <v>1595628</v>
      </c>
      <c r="I63" s="125">
        <v>2145627</v>
      </c>
    </row>
    <row r="64" spans="1:9" ht="25.5" customHeight="1">
      <c r="A64" s="186" t="s">
        <v>103</v>
      </c>
      <c r="B64" s="186"/>
      <c r="C64" s="186"/>
      <c r="D64" s="186"/>
      <c r="E64" s="186"/>
      <c r="F64" s="186"/>
      <c r="G64" s="14">
        <v>57</v>
      </c>
      <c r="H64" s="125">
        <v>0</v>
      </c>
      <c r="I64" s="125">
        <v>0</v>
      </c>
    </row>
    <row r="65" spans="1:9" ht="21" customHeight="1">
      <c r="A65" s="186" t="s">
        <v>104</v>
      </c>
      <c r="B65" s="186"/>
      <c r="C65" s="186"/>
      <c r="D65" s="186"/>
      <c r="E65" s="186"/>
      <c r="F65" s="186"/>
      <c r="G65" s="14">
        <v>58</v>
      </c>
      <c r="H65" s="125">
        <v>0</v>
      </c>
      <c r="I65" s="125">
        <v>0</v>
      </c>
    </row>
    <row r="66" spans="1:9" ht="21" customHeight="1">
      <c r="A66" s="186" t="s">
        <v>105</v>
      </c>
      <c r="B66" s="186"/>
      <c r="C66" s="186"/>
      <c r="D66" s="186"/>
      <c r="E66" s="186"/>
      <c r="F66" s="186"/>
      <c r="G66" s="14">
        <v>59</v>
      </c>
      <c r="H66" s="125">
        <v>0</v>
      </c>
      <c r="I66" s="125">
        <v>0</v>
      </c>
    </row>
    <row r="67" spans="1:9" ht="12.75" customHeight="1">
      <c r="A67" s="186" t="s">
        <v>106</v>
      </c>
      <c r="B67" s="186"/>
      <c r="C67" s="186"/>
      <c r="D67" s="186"/>
      <c r="E67" s="186"/>
      <c r="F67" s="186"/>
      <c r="G67" s="14">
        <v>60</v>
      </c>
      <c r="H67" s="125">
        <v>237392</v>
      </c>
      <c r="I67" s="125">
        <v>264660</v>
      </c>
    </row>
    <row r="68" spans="1:9" ht="12.75" customHeight="1">
      <c r="A68" s="186" t="s">
        <v>107</v>
      </c>
      <c r="B68" s="186"/>
      <c r="C68" s="186"/>
      <c r="D68" s="186"/>
      <c r="E68" s="186"/>
      <c r="F68" s="186"/>
      <c r="G68" s="14">
        <v>61</v>
      </c>
      <c r="H68" s="125">
        <v>4006304</v>
      </c>
      <c r="I68" s="125">
        <v>6036166</v>
      </c>
    </row>
    <row r="69" spans="1:9" ht="12.75" customHeight="1">
      <c r="A69" s="186" t="s">
        <v>108</v>
      </c>
      <c r="B69" s="186"/>
      <c r="C69" s="186"/>
      <c r="D69" s="186"/>
      <c r="E69" s="186"/>
      <c r="F69" s="186"/>
      <c r="G69" s="14">
        <v>62</v>
      </c>
      <c r="H69" s="125">
        <v>0</v>
      </c>
      <c r="I69" s="125">
        <v>0</v>
      </c>
    </row>
    <row r="70" spans="1:9" ht="12.75" customHeight="1">
      <c r="A70" s="186" t="s">
        <v>109</v>
      </c>
      <c r="B70" s="186"/>
      <c r="C70" s="186"/>
      <c r="D70" s="186"/>
      <c r="E70" s="186"/>
      <c r="F70" s="186"/>
      <c r="G70" s="14">
        <v>63</v>
      </c>
      <c r="H70" s="125">
        <v>72192366</v>
      </c>
      <c r="I70" s="125">
        <v>112782020</v>
      </c>
    </row>
    <row r="71" spans="1:9" ht="12.75" customHeight="1">
      <c r="A71" s="185" t="s">
        <v>110</v>
      </c>
      <c r="B71" s="185"/>
      <c r="C71" s="185"/>
      <c r="D71" s="185"/>
      <c r="E71" s="185"/>
      <c r="F71" s="185"/>
      <c r="G71" s="14">
        <v>64</v>
      </c>
      <c r="H71" s="125">
        <v>862888</v>
      </c>
      <c r="I71" s="125">
        <v>913617</v>
      </c>
    </row>
    <row r="72" spans="1:9" ht="12.75" customHeight="1">
      <c r="A72" s="184" t="s">
        <v>111</v>
      </c>
      <c r="B72" s="184"/>
      <c r="C72" s="184"/>
      <c r="D72" s="184"/>
      <c r="E72" s="184"/>
      <c r="F72" s="184"/>
      <c r="G72" s="15">
        <v>65</v>
      </c>
      <c r="H72" s="32">
        <f>H8+H9+H44+H71</f>
        <v>564949720</v>
      </c>
      <c r="I72" s="32">
        <f>I8+I9+I44+I71</f>
        <v>586999860</v>
      </c>
    </row>
    <row r="73" spans="1:9" ht="12.75" customHeight="1">
      <c r="A73" s="185" t="s">
        <v>112</v>
      </c>
      <c r="B73" s="185"/>
      <c r="C73" s="185"/>
      <c r="D73" s="185"/>
      <c r="E73" s="185"/>
      <c r="F73" s="185"/>
      <c r="G73" s="14">
        <v>66</v>
      </c>
      <c r="H73" s="31">
        <v>0</v>
      </c>
      <c r="I73" s="31">
        <v>0</v>
      </c>
    </row>
    <row r="74" spans="1:9" ht="12.75">
      <c r="A74" s="189" t="s">
        <v>113</v>
      </c>
      <c r="B74" s="190"/>
      <c r="C74" s="190"/>
      <c r="D74" s="190"/>
      <c r="E74" s="190"/>
      <c r="F74" s="190"/>
      <c r="G74" s="190"/>
      <c r="H74" s="190"/>
      <c r="I74" s="190"/>
    </row>
    <row r="75" spans="1:9" ht="12.75" customHeight="1">
      <c r="A75" s="184" t="s">
        <v>114</v>
      </c>
      <c r="B75" s="184"/>
      <c r="C75" s="184"/>
      <c r="D75" s="184"/>
      <c r="E75" s="184"/>
      <c r="F75" s="184"/>
      <c r="G75" s="15">
        <v>67</v>
      </c>
      <c r="H75" s="32">
        <f>H76+H77+H78+H84+H85+H91+H94+H97</f>
        <v>400304726</v>
      </c>
      <c r="I75" s="32">
        <f>I76+I77+I78+I84+I85+I91+I94+I97</f>
        <v>427886147</v>
      </c>
    </row>
    <row r="76" spans="1:9" ht="12.75" customHeight="1">
      <c r="A76" s="186" t="s">
        <v>115</v>
      </c>
      <c r="B76" s="186"/>
      <c r="C76" s="186"/>
      <c r="D76" s="186"/>
      <c r="E76" s="186"/>
      <c r="F76" s="186"/>
      <c r="G76" s="14">
        <v>68</v>
      </c>
      <c r="H76" s="31">
        <v>169186800</v>
      </c>
      <c r="I76" s="31">
        <v>169186800</v>
      </c>
    </row>
    <row r="77" spans="1:9" ht="12.75" customHeight="1">
      <c r="A77" s="186" t="s">
        <v>116</v>
      </c>
      <c r="B77" s="186"/>
      <c r="C77" s="186"/>
      <c r="D77" s="186"/>
      <c r="E77" s="186"/>
      <c r="F77" s="186"/>
      <c r="G77" s="14">
        <v>69</v>
      </c>
      <c r="H77" s="31">
        <v>88107087</v>
      </c>
      <c r="I77" s="31">
        <v>88107087</v>
      </c>
    </row>
    <row r="78" spans="1:9" ht="12.75" customHeight="1">
      <c r="A78" s="188" t="s">
        <v>117</v>
      </c>
      <c r="B78" s="188"/>
      <c r="C78" s="188"/>
      <c r="D78" s="188"/>
      <c r="E78" s="188"/>
      <c r="F78" s="188"/>
      <c r="G78" s="15">
        <v>70</v>
      </c>
      <c r="H78" s="32">
        <f>SUM(H79:H83)</f>
        <v>39187370</v>
      </c>
      <c r="I78" s="32">
        <f>SUM(I79:I83)</f>
        <v>39187370</v>
      </c>
    </row>
    <row r="79" spans="1:9" ht="12.75" customHeight="1">
      <c r="A79" s="186" t="s">
        <v>118</v>
      </c>
      <c r="B79" s="186"/>
      <c r="C79" s="186"/>
      <c r="D79" s="186"/>
      <c r="E79" s="186"/>
      <c r="F79" s="186"/>
      <c r="G79" s="14">
        <v>71</v>
      </c>
      <c r="H79" s="125">
        <v>8459340</v>
      </c>
      <c r="I79" s="125">
        <v>8459340</v>
      </c>
    </row>
    <row r="80" spans="1:9" ht="12.75" customHeight="1">
      <c r="A80" s="186" t="s">
        <v>119</v>
      </c>
      <c r="B80" s="186"/>
      <c r="C80" s="186"/>
      <c r="D80" s="186"/>
      <c r="E80" s="186"/>
      <c r="F80" s="186"/>
      <c r="G80" s="14">
        <v>72</v>
      </c>
      <c r="H80" s="125">
        <v>8904560</v>
      </c>
      <c r="I80" s="125">
        <v>8904560</v>
      </c>
    </row>
    <row r="81" spans="1:9" ht="12.75" customHeight="1">
      <c r="A81" s="186" t="s">
        <v>120</v>
      </c>
      <c r="B81" s="186"/>
      <c r="C81" s="186"/>
      <c r="D81" s="186"/>
      <c r="E81" s="186"/>
      <c r="F81" s="186"/>
      <c r="G81" s="14">
        <v>73</v>
      </c>
      <c r="H81" s="125">
        <v>-1066316</v>
      </c>
      <c r="I81" s="125">
        <v>-1066316</v>
      </c>
    </row>
    <row r="82" spans="1:9" ht="12.75" customHeight="1">
      <c r="A82" s="186" t="s">
        <v>121</v>
      </c>
      <c r="B82" s="186"/>
      <c r="C82" s="186"/>
      <c r="D82" s="186"/>
      <c r="E82" s="186"/>
      <c r="F82" s="186"/>
      <c r="G82" s="14">
        <v>74</v>
      </c>
      <c r="H82" s="125">
        <v>0</v>
      </c>
      <c r="I82" s="125">
        <v>0</v>
      </c>
    </row>
    <row r="83" spans="1:9" ht="12.75" customHeight="1">
      <c r="A83" s="186" t="s">
        <v>122</v>
      </c>
      <c r="B83" s="186"/>
      <c r="C83" s="186"/>
      <c r="D83" s="186"/>
      <c r="E83" s="186"/>
      <c r="F83" s="186"/>
      <c r="G83" s="14">
        <v>75</v>
      </c>
      <c r="H83" s="125">
        <v>22889786</v>
      </c>
      <c r="I83" s="125">
        <v>22889786</v>
      </c>
    </row>
    <row r="84" spans="1:9" ht="12.75" customHeight="1">
      <c r="A84" s="187" t="s">
        <v>123</v>
      </c>
      <c r="B84" s="187"/>
      <c r="C84" s="187"/>
      <c r="D84" s="187"/>
      <c r="E84" s="187"/>
      <c r="F84" s="187"/>
      <c r="G84" s="110">
        <v>76</v>
      </c>
      <c r="H84" s="31">
        <v>0</v>
      </c>
      <c r="I84" s="31">
        <v>0</v>
      </c>
    </row>
    <row r="85" spans="1:9" ht="12.75" customHeight="1">
      <c r="A85" s="188" t="s">
        <v>399</v>
      </c>
      <c r="B85" s="188"/>
      <c r="C85" s="188"/>
      <c r="D85" s="188"/>
      <c r="E85" s="188"/>
      <c r="F85" s="188"/>
      <c r="G85" s="15">
        <v>77</v>
      </c>
      <c r="H85" s="32">
        <f>H86+H87+H88+H89+H90</f>
        <v>0</v>
      </c>
      <c r="I85" s="32">
        <f>I86+I87+I88+I89+I90</f>
        <v>0</v>
      </c>
    </row>
    <row r="86" spans="1:9" ht="25.5" customHeight="1">
      <c r="A86" s="186" t="s">
        <v>400</v>
      </c>
      <c r="B86" s="186"/>
      <c r="C86" s="186"/>
      <c r="D86" s="186"/>
      <c r="E86" s="186"/>
      <c r="F86" s="186"/>
      <c r="G86" s="14">
        <v>78</v>
      </c>
      <c r="H86" s="31">
        <v>0</v>
      </c>
      <c r="I86" s="31">
        <v>0</v>
      </c>
    </row>
    <row r="87" spans="1:9" ht="12.75" customHeight="1">
      <c r="A87" s="186" t="s">
        <v>124</v>
      </c>
      <c r="B87" s="186"/>
      <c r="C87" s="186"/>
      <c r="D87" s="186"/>
      <c r="E87" s="186"/>
      <c r="F87" s="186"/>
      <c r="G87" s="14">
        <v>79</v>
      </c>
      <c r="H87" s="31">
        <v>0</v>
      </c>
      <c r="I87" s="31">
        <v>0</v>
      </c>
    </row>
    <row r="88" spans="1:9" ht="12.75" customHeight="1">
      <c r="A88" s="186" t="s">
        <v>125</v>
      </c>
      <c r="B88" s="186"/>
      <c r="C88" s="186"/>
      <c r="D88" s="186"/>
      <c r="E88" s="186"/>
      <c r="F88" s="186"/>
      <c r="G88" s="14">
        <v>80</v>
      </c>
      <c r="H88" s="31">
        <v>0</v>
      </c>
      <c r="I88" s="31">
        <v>0</v>
      </c>
    </row>
    <row r="89" spans="1:9" ht="12.75" customHeight="1">
      <c r="A89" s="186" t="s">
        <v>401</v>
      </c>
      <c r="B89" s="186"/>
      <c r="C89" s="186"/>
      <c r="D89" s="186"/>
      <c r="E89" s="186"/>
      <c r="F89" s="186"/>
      <c r="G89" s="14">
        <v>81</v>
      </c>
      <c r="H89" s="31">
        <v>0</v>
      </c>
      <c r="I89" s="31">
        <v>0</v>
      </c>
    </row>
    <row r="90" spans="1:9" ht="25.5" customHeight="1">
      <c r="A90" s="186" t="s">
        <v>402</v>
      </c>
      <c r="B90" s="186"/>
      <c r="C90" s="186"/>
      <c r="D90" s="186"/>
      <c r="E90" s="186"/>
      <c r="F90" s="186"/>
      <c r="G90" s="14">
        <v>82</v>
      </c>
      <c r="H90" s="31">
        <v>0</v>
      </c>
      <c r="I90" s="31">
        <v>0</v>
      </c>
    </row>
    <row r="91" spans="1:9" ht="24" customHeight="1">
      <c r="A91" s="188" t="s">
        <v>403</v>
      </c>
      <c r="B91" s="188"/>
      <c r="C91" s="188"/>
      <c r="D91" s="188"/>
      <c r="E91" s="188"/>
      <c r="F91" s="188"/>
      <c r="G91" s="15">
        <v>83</v>
      </c>
      <c r="H91" s="32">
        <f>H92-H93</f>
        <v>113640559</v>
      </c>
      <c r="I91" s="32">
        <f>I92-I93</f>
        <v>103823469</v>
      </c>
    </row>
    <row r="92" spans="1:9" ht="12.75" customHeight="1">
      <c r="A92" s="186" t="s">
        <v>126</v>
      </c>
      <c r="B92" s="186"/>
      <c r="C92" s="186"/>
      <c r="D92" s="186"/>
      <c r="E92" s="186"/>
      <c r="F92" s="186"/>
      <c r="G92" s="14">
        <v>84</v>
      </c>
      <c r="H92" s="31">
        <v>113640559</v>
      </c>
      <c r="I92" s="31">
        <v>103823469</v>
      </c>
    </row>
    <row r="93" spans="1:9" ht="12.75" customHeight="1">
      <c r="A93" s="186" t="s">
        <v>127</v>
      </c>
      <c r="B93" s="186"/>
      <c r="C93" s="186"/>
      <c r="D93" s="186"/>
      <c r="E93" s="186"/>
      <c r="F93" s="186"/>
      <c r="G93" s="14">
        <v>85</v>
      </c>
      <c r="H93" s="31">
        <v>0</v>
      </c>
      <c r="I93" s="31">
        <v>0</v>
      </c>
    </row>
    <row r="94" spans="1:9" ht="12.75" customHeight="1">
      <c r="A94" s="188" t="s">
        <v>404</v>
      </c>
      <c r="B94" s="188"/>
      <c r="C94" s="188"/>
      <c r="D94" s="188"/>
      <c r="E94" s="188"/>
      <c r="F94" s="188"/>
      <c r="G94" s="15">
        <v>86</v>
      </c>
      <c r="H94" s="32">
        <f>H95-H96</f>
        <v>-9817090</v>
      </c>
      <c r="I94" s="32">
        <f>I95-I96</f>
        <v>27581421</v>
      </c>
    </row>
    <row r="95" spans="1:9" ht="12.75" customHeight="1">
      <c r="A95" s="186" t="s">
        <v>128</v>
      </c>
      <c r="B95" s="186"/>
      <c r="C95" s="186"/>
      <c r="D95" s="186"/>
      <c r="E95" s="186"/>
      <c r="F95" s="186"/>
      <c r="G95" s="14">
        <v>87</v>
      </c>
      <c r="H95" s="31">
        <v>0</v>
      </c>
      <c r="I95" s="31">
        <v>27581421</v>
      </c>
    </row>
    <row r="96" spans="1:9" ht="12.75" customHeight="1">
      <c r="A96" s="186" t="s">
        <v>129</v>
      </c>
      <c r="B96" s="186"/>
      <c r="C96" s="186"/>
      <c r="D96" s="186"/>
      <c r="E96" s="186"/>
      <c r="F96" s="186"/>
      <c r="G96" s="14">
        <v>88</v>
      </c>
      <c r="H96" s="31">
        <v>9817090</v>
      </c>
      <c r="I96" s="31">
        <v>0</v>
      </c>
    </row>
    <row r="97" spans="1:9" ht="12.75" customHeight="1">
      <c r="A97" s="186" t="s">
        <v>130</v>
      </c>
      <c r="B97" s="186"/>
      <c r="C97" s="186"/>
      <c r="D97" s="186"/>
      <c r="E97" s="186"/>
      <c r="F97" s="186"/>
      <c r="G97" s="14">
        <v>89</v>
      </c>
      <c r="H97" s="31">
        <v>0</v>
      </c>
      <c r="I97" s="31">
        <v>0</v>
      </c>
    </row>
    <row r="98" spans="1:9" ht="12.75" customHeight="1">
      <c r="A98" s="184" t="s">
        <v>405</v>
      </c>
      <c r="B98" s="184"/>
      <c r="C98" s="184"/>
      <c r="D98" s="184"/>
      <c r="E98" s="184"/>
      <c r="F98" s="184"/>
      <c r="G98" s="15">
        <v>90</v>
      </c>
      <c r="H98" s="32">
        <f>SUM(H99:H104)</f>
        <v>4398578</v>
      </c>
      <c r="I98" s="32">
        <f>SUM(I99:I104)</f>
        <v>5142392</v>
      </c>
    </row>
    <row r="99" spans="1:9" ht="31.5" customHeight="1">
      <c r="A99" s="186" t="s">
        <v>131</v>
      </c>
      <c r="B99" s="186"/>
      <c r="C99" s="186"/>
      <c r="D99" s="186"/>
      <c r="E99" s="186"/>
      <c r="F99" s="186"/>
      <c r="G99" s="14">
        <v>91</v>
      </c>
      <c r="H99" s="31">
        <v>1908147</v>
      </c>
      <c r="I99" s="31">
        <v>3051961</v>
      </c>
    </row>
    <row r="100" spans="1:9" ht="12.75" customHeight="1">
      <c r="A100" s="186" t="s">
        <v>132</v>
      </c>
      <c r="B100" s="186"/>
      <c r="C100" s="186"/>
      <c r="D100" s="186"/>
      <c r="E100" s="186"/>
      <c r="F100" s="186"/>
      <c r="G100" s="14">
        <v>92</v>
      </c>
      <c r="H100" s="31">
        <v>0</v>
      </c>
      <c r="I100" s="31">
        <v>0</v>
      </c>
    </row>
    <row r="101" spans="1:9" ht="12.75" customHeight="1">
      <c r="A101" s="186" t="s">
        <v>133</v>
      </c>
      <c r="B101" s="186"/>
      <c r="C101" s="186"/>
      <c r="D101" s="186"/>
      <c r="E101" s="186"/>
      <c r="F101" s="186"/>
      <c r="G101" s="14">
        <v>93</v>
      </c>
      <c r="H101" s="31">
        <v>2490431</v>
      </c>
      <c r="I101" s="31">
        <v>2090431</v>
      </c>
    </row>
    <row r="102" spans="1:9" ht="12.75" customHeight="1">
      <c r="A102" s="186" t="s">
        <v>134</v>
      </c>
      <c r="B102" s="186"/>
      <c r="C102" s="186"/>
      <c r="D102" s="186"/>
      <c r="E102" s="186"/>
      <c r="F102" s="186"/>
      <c r="G102" s="14">
        <v>94</v>
      </c>
      <c r="H102" s="31">
        <v>0</v>
      </c>
      <c r="I102" s="31">
        <v>0</v>
      </c>
    </row>
    <row r="103" spans="1:9" ht="12.75" customHeight="1">
      <c r="A103" s="186" t="s">
        <v>135</v>
      </c>
      <c r="B103" s="186"/>
      <c r="C103" s="186"/>
      <c r="D103" s="186"/>
      <c r="E103" s="186"/>
      <c r="F103" s="186"/>
      <c r="G103" s="14">
        <v>95</v>
      </c>
      <c r="H103" s="31">
        <v>0</v>
      </c>
      <c r="I103" s="31">
        <v>0</v>
      </c>
    </row>
    <row r="104" spans="1:9" ht="12.75" customHeight="1">
      <c r="A104" s="186" t="s">
        <v>136</v>
      </c>
      <c r="B104" s="186"/>
      <c r="C104" s="186"/>
      <c r="D104" s="186"/>
      <c r="E104" s="186"/>
      <c r="F104" s="186"/>
      <c r="G104" s="14">
        <v>96</v>
      </c>
      <c r="H104" s="31">
        <v>0</v>
      </c>
      <c r="I104" s="31">
        <v>0</v>
      </c>
    </row>
    <row r="105" spans="1:9" ht="12.75" customHeight="1">
      <c r="A105" s="184" t="s">
        <v>406</v>
      </c>
      <c r="B105" s="184"/>
      <c r="C105" s="184"/>
      <c r="D105" s="184"/>
      <c r="E105" s="184"/>
      <c r="F105" s="184"/>
      <c r="G105" s="15">
        <v>97</v>
      </c>
      <c r="H105" s="32">
        <f>SUM(H106:H116)</f>
        <v>131435164</v>
      </c>
      <c r="I105" s="32">
        <f>SUM(I106:I116)</f>
        <v>122980153</v>
      </c>
    </row>
    <row r="106" spans="1:9" ht="12.75" customHeight="1">
      <c r="A106" s="186" t="s">
        <v>137</v>
      </c>
      <c r="B106" s="186"/>
      <c r="C106" s="186"/>
      <c r="D106" s="186"/>
      <c r="E106" s="186"/>
      <c r="F106" s="186"/>
      <c r="G106" s="14">
        <v>98</v>
      </c>
      <c r="H106" s="31">
        <v>0</v>
      </c>
      <c r="I106" s="31">
        <v>0</v>
      </c>
    </row>
    <row r="107" spans="1:9" ht="24" customHeight="1">
      <c r="A107" s="186" t="s">
        <v>138</v>
      </c>
      <c r="B107" s="186"/>
      <c r="C107" s="186"/>
      <c r="D107" s="186"/>
      <c r="E107" s="186"/>
      <c r="F107" s="186"/>
      <c r="G107" s="14">
        <v>99</v>
      </c>
      <c r="H107" s="31">
        <v>0</v>
      </c>
      <c r="I107" s="31">
        <v>0</v>
      </c>
    </row>
    <row r="108" spans="1:9" ht="12.75" customHeight="1">
      <c r="A108" s="186" t="s">
        <v>139</v>
      </c>
      <c r="B108" s="186"/>
      <c r="C108" s="186"/>
      <c r="D108" s="186"/>
      <c r="E108" s="186"/>
      <c r="F108" s="186"/>
      <c r="G108" s="14">
        <v>100</v>
      </c>
      <c r="H108" s="31">
        <v>0</v>
      </c>
      <c r="I108" s="31">
        <v>0</v>
      </c>
    </row>
    <row r="109" spans="1:9" ht="21" customHeight="1">
      <c r="A109" s="186" t="s">
        <v>140</v>
      </c>
      <c r="B109" s="186"/>
      <c r="C109" s="186"/>
      <c r="D109" s="186"/>
      <c r="E109" s="186"/>
      <c r="F109" s="186"/>
      <c r="G109" s="14">
        <v>101</v>
      </c>
      <c r="H109" s="31">
        <v>0</v>
      </c>
      <c r="I109" s="31">
        <v>0</v>
      </c>
    </row>
    <row r="110" spans="1:9" ht="12.75" customHeight="1">
      <c r="A110" s="186" t="s">
        <v>141</v>
      </c>
      <c r="B110" s="186"/>
      <c r="C110" s="186"/>
      <c r="D110" s="186"/>
      <c r="E110" s="186"/>
      <c r="F110" s="186"/>
      <c r="G110" s="14">
        <v>102</v>
      </c>
      <c r="H110" s="31">
        <v>0</v>
      </c>
      <c r="I110" s="31">
        <v>0</v>
      </c>
    </row>
    <row r="111" spans="1:9" ht="12.75" customHeight="1">
      <c r="A111" s="186" t="s">
        <v>142</v>
      </c>
      <c r="B111" s="186"/>
      <c r="C111" s="186"/>
      <c r="D111" s="186"/>
      <c r="E111" s="186"/>
      <c r="F111" s="186"/>
      <c r="G111" s="14">
        <v>103</v>
      </c>
      <c r="H111" s="31">
        <v>95589837</v>
      </c>
      <c r="I111" s="31">
        <v>87862057</v>
      </c>
    </row>
    <row r="112" spans="1:9" ht="12.75" customHeight="1">
      <c r="A112" s="186" t="s">
        <v>143</v>
      </c>
      <c r="B112" s="186"/>
      <c r="C112" s="186"/>
      <c r="D112" s="186"/>
      <c r="E112" s="186"/>
      <c r="F112" s="186"/>
      <c r="G112" s="14">
        <v>104</v>
      </c>
      <c r="H112" s="31">
        <v>0</v>
      </c>
      <c r="I112" s="31">
        <v>0</v>
      </c>
    </row>
    <row r="113" spans="1:9" ht="12.75" customHeight="1">
      <c r="A113" s="186" t="s">
        <v>144</v>
      </c>
      <c r="B113" s="186"/>
      <c r="C113" s="186"/>
      <c r="D113" s="186"/>
      <c r="E113" s="186"/>
      <c r="F113" s="186"/>
      <c r="G113" s="14">
        <v>105</v>
      </c>
      <c r="H113" s="31">
        <v>0</v>
      </c>
      <c r="I113" s="31">
        <v>0</v>
      </c>
    </row>
    <row r="114" spans="1:9" ht="12.75" customHeight="1">
      <c r="A114" s="186" t="s">
        <v>145</v>
      </c>
      <c r="B114" s="186"/>
      <c r="C114" s="186"/>
      <c r="D114" s="186"/>
      <c r="E114" s="186"/>
      <c r="F114" s="186"/>
      <c r="G114" s="14">
        <v>106</v>
      </c>
      <c r="H114" s="31">
        <v>0</v>
      </c>
      <c r="I114" s="31">
        <v>0</v>
      </c>
    </row>
    <row r="115" spans="1:9" ht="12.75" customHeight="1">
      <c r="A115" s="186" t="s">
        <v>146</v>
      </c>
      <c r="B115" s="186"/>
      <c r="C115" s="186"/>
      <c r="D115" s="186"/>
      <c r="E115" s="186"/>
      <c r="F115" s="186"/>
      <c r="G115" s="14">
        <v>107</v>
      </c>
      <c r="H115" s="31">
        <v>35845327</v>
      </c>
      <c r="I115" s="31">
        <v>35118096</v>
      </c>
    </row>
    <row r="116" spans="1:9" ht="12.75" customHeight="1">
      <c r="A116" s="186" t="s">
        <v>147</v>
      </c>
      <c r="B116" s="186"/>
      <c r="C116" s="186"/>
      <c r="D116" s="186"/>
      <c r="E116" s="186"/>
      <c r="F116" s="186"/>
      <c r="G116" s="14">
        <v>108</v>
      </c>
      <c r="H116" s="31">
        <v>0</v>
      </c>
      <c r="I116" s="31">
        <v>0</v>
      </c>
    </row>
    <row r="117" spans="1:9" ht="12.75" customHeight="1">
      <c r="A117" s="184" t="s">
        <v>407</v>
      </c>
      <c r="B117" s="184"/>
      <c r="C117" s="184"/>
      <c r="D117" s="184"/>
      <c r="E117" s="184"/>
      <c r="F117" s="184"/>
      <c r="G117" s="15">
        <v>109</v>
      </c>
      <c r="H117" s="32">
        <f>SUM(H118:H131)</f>
        <v>26353033</v>
      </c>
      <c r="I117" s="32">
        <f>SUM(I118:I131)</f>
        <v>30380398</v>
      </c>
    </row>
    <row r="118" spans="1:9" ht="12.75" customHeight="1">
      <c r="A118" s="186" t="s">
        <v>148</v>
      </c>
      <c r="B118" s="186"/>
      <c r="C118" s="186"/>
      <c r="D118" s="186"/>
      <c r="E118" s="186"/>
      <c r="F118" s="186"/>
      <c r="G118" s="14">
        <v>110</v>
      </c>
      <c r="H118" s="31">
        <v>338047</v>
      </c>
      <c r="I118" s="31">
        <v>183338</v>
      </c>
    </row>
    <row r="119" spans="1:9" ht="21.75" customHeight="1">
      <c r="A119" s="186" t="s">
        <v>149</v>
      </c>
      <c r="B119" s="186"/>
      <c r="C119" s="186"/>
      <c r="D119" s="186"/>
      <c r="E119" s="186"/>
      <c r="F119" s="186"/>
      <c r="G119" s="14">
        <v>111</v>
      </c>
      <c r="H119" s="31">
        <v>0</v>
      </c>
      <c r="I119" s="31">
        <v>0</v>
      </c>
    </row>
    <row r="120" spans="1:9" ht="12.75" customHeight="1">
      <c r="A120" s="186" t="s">
        <v>150</v>
      </c>
      <c r="B120" s="186"/>
      <c r="C120" s="186"/>
      <c r="D120" s="186"/>
      <c r="E120" s="186"/>
      <c r="F120" s="186"/>
      <c r="G120" s="14">
        <v>112</v>
      </c>
      <c r="H120" s="31">
        <v>175695</v>
      </c>
      <c r="I120" s="31">
        <v>280444</v>
      </c>
    </row>
    <row r="121" spans="1:9" ht="23.25" customHeight="1">
      <c r="A121" s="186" t="s">
        <v>151</v>
      </c>
      <c r="B121" s="186"/>
      <c r="C121" s="186"/>
      <c r="D121" s="186"/>
      <c r="E121" s="186"/>
      <c r="F121" s="186"/>
      <c r="G121" s="14">
        <v>113</v>
      </c>
      <c r="H121" s="31">
        <v>0</v>
      </c>
      <c r="I121" s="31">
        <v>0</v>
      </c>
    </row>
    <row r="122" spans="1:9" ht="12.75" customHeight="1">
      <c r="A122" s="186" t="s">
        <v>152</v>
      </c>
      <c r="B122" s="186"/>
      <c r="C122" s="186"/>
      <c r="D122" s="186"/>
      <c r="E122" s="186"/>
      <c r="F122" s="186"/>
      <c r="G122" s="14">
        <v>114</v>
      </c>
      <c r="H122" s="31">
        <v>0</v>
      </c>
      <c r="I122" s="31">
        <v>0</v>
      </c>
    </row>
    <row r="123" spans="1:9" ht="12.75" customHeight="1">
      <c r="A123" s="186" t="s">
        <v>153</v>
      </c>
      <c r="B123" s="186"/>
      <c r="C123" s="186"/>
      <c r="D123" s="186"/>
      <c r="E123" s="186"/>
      <c r="F123" s="186"/>
      <c r="G123" s="14">
        <v>115</v>
      </c>
      <c r="H123" s="31">
        <v>9154442</v>
      </c>
      <c r="I123" s="31">
        <v>7477622</v>
      </c>
    </row>
    <row r="124" spans="1:9" ht="12.75" customHeight="1">
      <c r="A124" s="186" t="s">
        <v>154</v>
      </c>
      <c r="B124" s="186"/>
      <c r="C124" s="186"/>
      <c r="D124" s="186"/>
      <c r="E124" s="186"/>
      <c r="F124" s="186"/>
      <c r="G124" s="14">
        <v>116</v>
      </c>
      <c r="H124" s="31">
        <v>0</v>
      </c>
      <c r="I124" s="31">
        <v>0</v>
      </c>
    </row>
    <row r="125" spans="1:9" ht="12.75" customHeight="1">
      <c r="A125" s="186" t="s">
        <v>155</v>
      </c>
      <c r="B125" s="186"/>
      <c r="C125" s="186"/>
      <c r="D125" s="186"/>
      <c r="E125" s="186"/>
      <c r="F125" s="186"/>
      <c r="G125" s="14">
        <v>117</v>
      </c>
      <c r="H125" s="31">
        <v>3513787</v>
      </c>
      <c r="I125" s="31">
        <v>6904552</v>
      </c>
    </row>
    <row r="126" spans="1:9" ht="12.75">
      <c r="A126" s="186" t="s">
        <v>156</v>
      </c>
      <c r="B126" s="186"/>
      <c r="C126" s="186"/>
      <c r="D126" s="186"/>
      <c r="E126" s="186"/>
      <c r="F126" s="186"/>
      <c r="G126" s="14">
        <v>118</v>
      </c>
      <c r="H126" s="31">
        <v>0</v>
      </c>
      <c r="I126" s="31">
        <v>0</v>
      </c>
    </row>
    <row r="127" spans="1:9" ht="12.75">
      <c r="A127" s="186" t="s">
        <v>157</v>
      </c>
      <c r="B127" s="186"/>
      <c r="C127" s="186"/>
      <c r="D127" s="186"/>
      <c r="E127" s="186"/>
      <c r="F127" s="186"/>
      <c r="G127" s="14">
        <v>119</v>
      </c>
      <c r="H127" s="31">
        <v>6696028</v>
      </c>
      <c r="I127" s="31">
        <v>3569399</v>
      </c>
    </row>
    <row r="128" spans="1:9" ht="12.75">
      <c r="A128" s="186" t="s">
        <v>158</v>
      </c>
      <c r="B128" s="186"/>
      <c r="C128" s="186"/>
      <c r="D128" s="186"/>
      <c r="E128" s="186"/>
      <c r="F128" s="186"/>
      <c r="G128" s="14">
        <v>120</v>
      </c>
      <c r="H128" s="31">
        <v>1891827</v>
      </c>
      <c r="I128" s="31">
        <v>6826679</v>
      </c>
    </row>
    <row r="129" spans="1:9" ht="12.75">
      <c r="A129" s="186" t="s">
        <v>159</v>
      </c>
      <c r="B129" s="186"/>
      <c r="C129" s="186"/>
      <c r="D129" s="186"/>
      <c r="E129" s="186"/>
      <c r="F129" s="186"/>
      <c r="G129" s="14">
        <v>121</v>
      </c>
      <c r="H129" s="31">
        <v>0</v>
      </c>
      <c r="I129" s="31">
        <v>0</v>
      </c>
    </row>
    <row r="130" spans="1:9" ht="12.75">
      <c r="A130" s="186" t="s">
        <v>160</v>
      </c>
      <c r="B130" s="186"/>
      <c r="C130" s="186"/>
      <c r="D130" s="186"/>
      <c r="E130" s="186"/>
      <c r="F130" s="186"/>
      <c r="G130" s="14">
        <v>122</v>
      </c>
      <c r="H130" s="31">
        <v>0</v>
      </c>
      <c r="I130" s="31">
        <v>0</v>
      </c>
    </row>
    <row r="131" spans="1:9" ht="12.75">
      <c r="A131" s="186" t="s">
        <v>161</v>
      </c>
      <c r="B131" s="186"/>
      <c r="C131" s="186"/>
      <c r="D131" s="186"/>
      <c r="E131" s="186"/>
      <c r="F131" s="186"/>
      <c r="G131" s="14">
        <v>123</v>
      </c>
      <c r="H131" s="31">
        <v>4583207</v>
      </c>
      <c r="I131" s="31">
        <v>5138364</v>
      </c>
    </row>
    <row r="132" spans="1:9" ht="21.75" customHeight="1">
      <c r="A132" s="185" t="s">
        <v>162</v>
      </c>
      <c r="B132" s="185"/>
      <c r="C132" s="185"/>
      <c r="D132" s="185"/>
      <c r="E132" s="185"/>
      <c r="F132" s="185"/>
      <c r="G132" s="14">
        <v>124</v>
      </c>
      <c r="H132" s="31">
        <v>2458219</v>
      </c>
      <c r="I132" s="31">
        <v>610770</v>
      </c>
    </row>
    <row r="133" spans="1:9" ht="12.75">
      <c r="A133" s="184" t="s">
        <v>408</v>
      </c>
      <c r="B133" s="184"/>
      <c r="C133" s="184"/>
      <c r="D133" s="184"/>
      <c r="E133" s="184"/>
      <c r="F133" s="184"/>
      <c r="G133" s="15">
        <v>125</v>
      </c>
      <c r="H133" s="32">
        <f>H75+H98+H105+H117+H132</f>
        <v>564949720</v>
      </c>
      <c r="I133" s="32">
        <f>I75+I98+I105+I117+I132</f>
        <v>586999860</v>
      </c>
    </row>
    <row r="134" spans="1:9" ht="12.75">
      <c r="A134" s="185" t="s">
        <v>163</v>
      </c>
      <c r="B134" s="185"/>
      <c r="C134" s="185"/>
      <c r="D134" s="185"/>
      <c r="E134" s="185"/>
      <c r="F134" s="185"/>
      <c r="G134" s="14">
        <v>126</v>
      </c>
      <c r="H134" s="31">
        <f>H72-H133</f>
        <v>0</v>
      </c>
      <c r="I134" s="31">
        <f>I133-I72</f>
        <v>0</v>
      </c>
    </row>
  </sheetData>
  <sheetProtection sheet="1" objects="1" scenarios="1"/>
  <mergeCells count="134">
    <mergeCell ref="A56:F56"/>
    <mergeCell ref="A86:F86"/>
    <mergeCell ref="A87:F87"/>
    <mergeCell ref="A59:F59"/>
    <mergeCell ref="A68:F68"/>
    <mergeCell ref="A69:F69"/>
    <mergeCell ref="A60:F60"/>
    <mergeCell ref="A73:F73"/>
    <mergeCell ref="A61:F61"/>
    <mergeCell ref="A72:F72"/>
    <mergeCell ref="A38:F38"/>
    <mergeCell ref="A39:F39"/>
    <mergeCell ref="A29:F29"/>
    <mergeCell ref="A30:F30"/>
    <mergeCell ref="A32:F32"/>
    <mergeCell ref="A33:F33"/>
    <mergeCell ref="A31:F31"/>
    <mergeCell ref="A28:F28"/>
    <mergeCell ref="A88:F88"/>
    <mergeCell ref="A53:F53"/>
    <mergeCell ref="A75:F75"/>
    <mergeCell ref="A76:F76"/>
    <mergeCell ref="A77:F77"/>
    <mergeCell ref="A63:F63"/>
    <mergeCell ref="A57:F57"/>
    <mergeCell ref="A58:F58"/>
    <mergeCell ref="A41:F41"/>
    <mergeCell ref="A89:F89"/>
    <mergeCell ref="A90:F90"/>
    <mergeCell ref="A18:F18"/>
    <mergeCell ref="A19:F19"/>
    <mergeCell ref="A20:F20"/>
    <mergeCell ref="A21:F21"/>
    <mergeCell ref="A40:F40"/>
    <mergeCell ref="A35:F35"/>
    <mergeCell ref="A36:F36"/>
    <mergeCell ref="A37:F37"/>
    <mergeCell ref="A44:F44"/>
    <mergeCell ref="A45:F45"/>
    <mergeCell ref="A67:F67"/>
    <mergeCell ref="A47:F47"/>
    <mergeCell ref="A65:F65"/>
    <mergeCell ref="A66:F66"/>
    <mergeCell ref="A62:F62"/>
    <mergeCell ref="A54:F54"/>
    <mergeCell ref="A55:F55"/>
    <mergeCell ref="A50:F50"/>
    <mergeCell ref="A127:F127"/>
    <mergeCell ref="A119:F119"/>
    <mergeCell ref="A120:F120"/>
    <mergeCell ref="A121:F121"/>
    <mergeCell ref="A122:F122"/>
    <mergeCell ref="A123:F123"/>
    <mergeCell ref="A124:F124"/>
    <mergeCell ref="A125:F125"/>
    <mergeCell ref="A126:F126"/>
    <mergeCell ref="A115:F115"/>
    <mergeCell ref="A116:F116"/>
    <mergeCell ref="A106:F106"/>
    <mergeCell ref="A107:F107"/>
    <mergeCell ref="A108:F108"/>
    <mergeCell ref="A109:F109"/>
    <mergeCell ref="A110:F110"/>
    <mergeCell ref="A111:F111"/>
    <mergeCell ref="A10:F10"/>
    <mergeCell ref="A11:F11"/>
    <mergeCell ref="A102:F102"/>
    <mergeCell ref="A103:F103"/>
    <mergeCell ref="A98:F98"/>
    <mergeCell ref="A99:F99"/>
    <mergeCell ref="A46:F46"/>
    <mergeCell ref="A51:F51"/>
    <mergeCell ref="A52:F52"/>
    <mergeCell ref="A93:F93"/>
    <mergeCell ref="A22:F22"/>
    <mergeCell ref="A23:F23"/>
    <mergeCell ref="A4:I4"/>
    <mergeCell ref="A16:F16"/>
    <mergeCell ref="A17:F17"/>
    <mergeCell ref="A6:F6"/>
    <mergeCell ref="A5:F5"/>
    <mergeCell ref="A7:I7"/>
    <mergeCell ref="A8:F8"/>
    <mergeCell ref="A9:F9"/>
    <mergeCell ref="A80:F80"/>
    <mergeCell ref="A34:F34"/>
    <mergeCell ref="A1:I1"/>
    <mergeCell ref="A2:I2"/>
    <mergeCell ref="A3:I3"/>
    <mergeCell ref="A25:F25"/>
    <mergeCell ref="A26:F26"/>
    <mergeCell ref="A27:F27"/>
    <mergeCell ref="A24:F24"/>
    <mergeCell ref="A15:F15"/>
    <mergeCell ref="A12:F12"/>
    <mergeCell ref="A13:F13"/>
    <mergeCell ref="A14:F14"/>
    <mergeCell ref="A105:F105"/>
    <mergeCell ref="A94:F94"/>
    <mergeCell ref="A95:F95"/>
    <mergeCell ref="A42:F42"/>
    <mergeCell ref="A43:F43"/>
    <mergeCell ref="A48:F48"/>
    <mergeCell ref="A49:F49"/>
    <mergeCell ref="A92:F92"/>
    <mergeCell ref="A64:F64"/>
    <mergeCell ref="A81:F81"/>
    <mergeCell ref="A104:F104"/>
    <mergeCell ref="A96:F96"/>
    <mergeCell ref="A97:F97"/>
    <mergeCell ref="A100:F100"/>
    <mergeCell ref="A101:F101"/>
    <mergeCell ref="A70:F70"/>
    <mergeCell ref="A74:I74"/>
    <mergeCell ref="A71:F71"/>
    <mergeCell ref="A82:F82"/>
    <mergeCell ref="A83:F83"/>
    <mergeCell ref="A131:F131"/>
    <mergeCell ref="A132:F132"/>
    <mergeCell ref="A84:F84"/>
    <mergeCell ref="A85:F85"/>
    <mergeCell ref="A78:F78"/>
    <mergeCell ref="A79:F79"/>
    <mergeCell ref="A91:F91"/>
    <mergeCell ref="A133:F133"/>
    <mergeCell ref="A134:F134"/>
    <mergeCell ref="A112:F112"/>
    <mergeCell ref="A113:F113"/>
    <mergeCell ref="A114:F114"/>
    <mergeCell ref="A128:F128"/>
    <mergeCell ref="A129:F129"/>
    <mergeCell ref="A130:F130"/>
    <mergeCell ref="A117:F117"/>
    <mergeCell ref="A118:F118"/>
  </mergeCells>
  <dataValidations count="7">
    <dataValidation type="whole" operator="greaterThanOrEqual" allowBlank="1" showInputMessage="1" showErrorMessage="1" errorTitle="Incorrect entry" error="You can enter only positive whole numbers." sqref="H65488:I65488">
      <formula1>0</formula1>
    </dataValidation>
    <dataValidation type="whole" operator="notEqual" allowBlank="1" showInputMessage="1" showErrorMessage="1" errorTitle="Incorrect entry" error="You can enter only whole numbers. This ADP code can have a negative sign." sqref="H65496:I65496">
      <formula1>9999999999</formula1>
    </dataValidation>
    <dataValidation type="whole" operator="notEqual" allowBlank="1" showInputMessage="1" showErrorMessage="1" errorTitle="Incorrect entry" error="You can enter only positive or negative whole numbers." sqref="H65489:I65489">
      <formula1>9999999999</formula1>
    </dataValidation>
    <dataValidation type="whole" operator="notEqual" allowBlank="1" showInputMessage="1" showErrorMessage="1" errorTitle="Incorrect entry" error="You can enter only positive or negative whole numbers." sqref="H65487:I65487">
      <formula1>999999999999</formula1>
    </dataValidation>
    <dataValidation type="whole" operator="notEqual" allowBlank="1" showInputMessage="1" showErrorMessage="1" errorTitle="Incorrect entry" error="You can enter only whole numbers." sqref="H65536:I65536">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pageMargins left="1.1811023622047245" right="0.7480314960629921" top="0" bottom="0" header="0.5118110236220472" footer="0.5118110236220472"/>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K113"/>
  <sheetViews>
    <sheetView zoomScaleSheetLayoutView="110" zoomScalePageLayoutView="0" workbookViewId="0" topLeftCell="A1">
      <selection activeCell="H89" sqref="H89:K89"/>
    </sheetView>
  </sheetViews>
  <sheetFormatPr defaultColWidth="9.140625" defaultRowHeight="12.75"/>
  <cols>
    <col min="1" max="7" width="9.140625" style="16" customWidth="1"/>
    <col min="8" max="11" width="14.7109375" style="34" customWidth="1"/>
    <col min="12" max="16384" width="9.140625" style="16" customWidth="1"/>
  </cols>
  <sheetData>
    <row r="1" spans="1:9" ht="12.75">
      <c r="A1" s="222" t="s">
        <v>164</v>
      </c>
      <c r="B1" s="192"/>
      <c r="C1" s="192"/>
      <c r="D1" s="192"/>
      <c r="E1" s="192"/>
      <c r="F1" s="192"/>
      <c r="G1" s="192"/>
      <c r="H1" s="192"/>
      <c r="I1" s="192"/>
    </row>
    <row r="2" spans="1:11" ht="12.75">
      <c r="A2" s="221" t="s">
        <v>525</v>
      </c>
      <c r="B2" s="194"/>
      <c r="C2" s="194"/>
      <c r="D2" s="194"/>
      <c r="E2" s="194"/>
      <c r="F2" s="194"/>
      <c r="G2" s="194"/>
      <c r="H2" s="194"/>
      <c r="I2" s="194"/>
      <c r="J2" s="113"/>
      <c r="K2" s="113"/>
    </row>
    <row r="3" spans="1:11" ht="12.75">
      <c r="A3" s="223" t="s">
        <v>165</v>
      </c>
      <c r="B3" s="224"/>
      <c r="C3" s="224"/>
      <c r="D3" s="224"/>
      <c r="E3" s="224"/>
      <c r="F3" s="224"/>
      <c r="G3" s="224"/>
      <c r="H3" s="224"/>
      <c r="I3" s="224"/>
      <c r="J3" s="225"/>
      <c r="K3" s="225"/>
    </row>
    <row r="4" spans="1:11" ht="12.75">
      <c r="A4" s="226" t="s">
        <v>523</v>
      </c>
      <c r="B4" s="227"/>
      <c r="C4" s="227"/>
      <c r="D4" s="227"/>
      <c r="E4" s="227"/>
      <c r="F4" s="227"/>
      <c r="G4" s="227"/>
      <c r="H4" s="227"/>
      <c r="I4" s="227"/>
      <c r="J4" s="228"/>
      <c r="K4" s="228"/>
    </row>
    <row r="5" spans="1:11" ht="21.75" customHeight="1">
      <c r="A5" s="230" t="s">
        <v>166</v>
      </c>
      <c r="B5" s="203"/>
      <c r="C5" s="203"/>
      <c r="D5" s="203"/>
      <c r="E5" s="203"/>
      <c r="F5" s="203"/>
      <c r="G5" s="230" t="s">
        <v>167</v>
      </c>
      <c r="H5" s="231" t="s">
        <v>168</v>
      </c>
      <c r="I5" s="232"/>
      <c r="J5" s="231" t="s">
        <v>169</v>
      </c>
      <c r="K5" s="232"/>
    </row>
    <row r="6" spans="1:11" ht="12.75">
      <c r="A6" s="203"/>
      <c r="B6" s="203"/>
      <c r="C6" s="203"/>
      <c r="D6" s="203"/>
      <c r="E6" s="203"/>
      <c r="F6" s="203"/>
      <c r="G6" s="203"/>
      <c r="H6" s="18" t="s">
        <v>170</v>
      </c>
      <c r="I6" s="18" t="s">
        <v>171</v>
      </c>
      <c r="J6" s="18" t="s">
        <v>172</v>
      </c>
      <c r="K6" s="18" t="s">
        <v>173</v>
      </c>
    </row>
    <row r="7" spans="1:11" ht="12.75">
      <c r="A7" s="229">
        <v>1</v>
      </c>
      <c r="B7" s="201"/>
      <c r="C7" s="201"/>
      <c r="D7" s="201"/>
      <c r="E7" s="201"/>
      <c r="F7" s="201"/>
      <c r="G7" s="17">
        <v>2</v>
      </c>
      <c r="H7" s="18">
        <v>3</v>
      </c>
      <c r="I7" s="18">
        <v>4</v>
      </c>
      <c r="J7" s="18">
        <v>5</v>
      </c>
      <c r="K7" s="18">
        <v>6</v>
      </c>
    </row>
    <row r="8" spans="1:11" ht="12.75">
      <c r="A8" s="216" t="s">
        <v>409</v>
      </c>
      <c r="B8" s="217"/>
      <c r="C8" s="217"/>
      <c r="D8" s="217"/>
      <c r="E8" s="217"/>
      <c r="F8" s="217"/>
      <c r="G8" s="15">
        <v>1</v>
      </c>
      <c r="H8" s="114">
        <f>SUM(H9:H13)</f>
        <v>214320404</v>
      </c>
      <c r="I8" s="114">
        <f>SUM(I9:I13)</f>
        <v>101670263</v>
      </c>
      <c r="J8" s="114">
        <f>SUM(J9:J13)</f>
        <v>363747824</v>
      </c>
      <c r="K8" s="114">
        <f>SUM(K9:K13)</f>
        <v>48284384</v>
      </c>
    </row>
    <row r="9" spans="1:11" ht="12.75">
      <c r="A9" s="186" t="s">
        <v>174</v>
      </c>
      <c r="B9" s="186"/>
      <c r="C9" s="186"/>
      <c r="D9" s="186"/>
      <c r="E9" s="186"/>
      <c r="F9" s="186"/>
      <c r="G9" s="14">
        <v>2</v>
      </c>
      <c r="H9" s="31">
        <v>3652634</v>
      </c>
      <c r="I9" s="31">
        <v>1043366</v>
      </c>
      <c r="J9" s="31">
        <v>6092342</v>
      </c>
      <c r="K9" s="31">
        <v>2218301</v>
      </c>
    </row>
    <row r="10" spans="1:11" ht="12.75">
      <c r="A10" s="186" t="s">
        <v>175</v>
      </c>
      <c r="B10" s="186"/>
      <c r="C10" s="186"/>
      <c r="D10" s="186"/>
      <c r="E10" s="186"/>
      <c r="F10" s="186"/>
      <c r="G10" s="14">
        <v>3</v>
      </c>
      <c r="H10" s="31">
        <v>209257558</v>
      </c>
      <c r="I10" s="31">
        <v>100258951</v>
      </c>
      <c r="J10" s="31">
        <v>355036148</v>
      </c>
      <c r="K10" s="31">
        <v>45229409</v>
      </c>
    </row>
    <row r="11" spans="1:11" ht="12.75">
      <c r="A11" s="186" t="s">
        <v>176</v>
      </c>
      <c r="B11" s="186"/>
      <c r="C11" s="186"/>
      <c r="D11" s="186"/>
      <c r="E11" s="186"/>
      <c r="F11" s="186"/>
      <c r="G11" s="14">
        <v>4</v>
      </c>
      <c r="H11" s="31">
        <v>722946</v>
      </c>
      <c r="I11" s="31">
        <v>229783</v>
      </c>
      <c r="J11" s="31">
        <v>871450</v>
      </c>
      <c r="K11" s="31">
        <v>201007</v>
      </c>
    </row>
    <row r="12" spans="1:11" ht="12.75">
      <c r="A12" s="186" t="s">
        <v>177</v>
      </c>
      <c r="B12" s="186"/>
      <c r="C12" s="186"/>
      <c r="D12" s="186"/>
      <c r="E12" s="186"/>
      <c r="F12" s="186"/>
      <c r="G12" s="14">
        <v>5</v>
      </c>
      <c r="H12" s="31">
        <v>0</v>
      </c>
      <c r="I12" s="31">
        <v>0</v>
      </c>
      <c r="J12" s="31">
        <v>0</v>
      </c>
      <c r="K12" s="31">
        <v>0</v>
      </c>
    </row>
    <row r="13" spans="1:11" ht="12.75">
      <c r="A13" s="186" t="s">
        <v>178</v>
      </c>
      <c r="B13" s="186"/>
      <c r="C13" s="186"/>
      <c r="D13" s="186"/>
      <c r="E13" s="186"/>
      <c r="F13" s="186"/>
      <c r="G13" s="14">
        <v>6</v>
      </c>
      <c r="H13" s="31">
        <v>687266</v>
      </c>
      <c r="I13" s="31">
        <v>138163</v>
      </c>
      <c r="J13" s="31">
        <v>1747884</v>
      </c>
      <c r="K13" s="31">
        <v>635667</v>
      </c>
    </row>
    <row r="14" spans="1:11" ht="21.75" customHeight="1">
      <c r="A14" s="216" t="s">
        <v>410</v>
      </c>
      <c r="B14" s="217"/>
      <c r="C14" s="217"/>
      <c r="D14" s="217"/>
      <c r="E14" s="217"/>
      <c r="F14" s="217"/>
      <c r="G14" s="15">
        <v>7</v>
      </c>
      <c r="H14" s="114">
        <f>H15+H16+H20+H24+H25+H26+H29+H36</f>
        <v>219928140</v>
      </c>
      <c r="I14" s="114">
        <f>I15+I16+I20+I24+I25+I26+I29+I36</f>
        <v>102531384</v>
      </c>
      <c r="J14" s="114">
        <f>J15+J16+J20+J24+J25+J26+J29+J36</f>
        <v>327560197</v>
      </c>
      <c r="K14" s="114">
        <f>K15+K16+K20+K24+K25+K26+K29+K36</f>
        <v>37767980</v>
      </c>
    </row>
    <row r="15" spans="1:11" ht="12.75">
      <c r="A15" s="186" t="s">
        <v>179</v>
      </c>
      <c r="B15" s="186"/>
      <c r="C15" s="186"/>
      <c r="D15" s="186"/>
      <c r="E15" s="186"/>
      <c r="F15" s="186"/>
      <c r="G15" s="14">
        <v>8</v>
      </c>
      <c r="H15" s="31">
        <v>0</v>
      </c>
      <c r="I15" s="31">
        <v>0</v>
      </c>
      <c r="J15" s="31">
        <v>0</v>
      </c>
      <c r="K15" s="31">
        <v>0</v>
      </c>
    </row>
    <row r="16" spans="1:11" ht="12.75">
      <c r="A16" s="188" t="s">
        <v>411</v>
      </c>
      <c r="B16" s="188"/>
      <c r="C16" s="188"/>
      <c r="D16" s="188"/>
      <c r="E16" s="188"/>
      <c r="F16" s="188"/>
      <c r="G16" s="15">
        <v>9</v>
      </c>
      <c r="H16" s="114">
        <f>SUM(H17:H19)</f>
        <v>129845384</v>
      </c>
      <c r="I16" s="114">
        <f>SUM(I17:I19)</f>
        <v>75611489</v>
      </c>
      <c r="J16" s="114">
        <f>SUM(J17:J19)</f>
        <v>242108911</v>
      </c>
      <c r="K16" s="114">
        <f>SUM(K17:K19)</f>
        <v>12719153</v>
      </c>
    </row>
    <row r="17" spans="1:11" ht="12.75">
      <c r="A17" s="214" t="s">
        <v>180</v>
      </c>
      <c r="B17" s="214"/>
      <c r="C17" s="214"/>
      <c r="D17" s="214"/>
      <c r="E17" s="214"/>
      <c r="F17" s="214"/>
      <c r="G17" s="14">
        <v>10</v>
      </c>
      <c r="H17" s="31">
        <v>12289562</v>
      </c>
      <c r="I17" s="31">
        <v>3146334</v>
      </c>
      <c r="J17" s="31">
        <v>17455823</v>
      </c>
      <c r="K17" s="31">
        <v>5900260</v>
      </c>
    </row>
    <row r="18" spans="1:11" ht="12.75">
      <c r="A18" s="214" t="s">
        <v>181</v>
      </c>
      <c r="B18" s="214"/>
      <c r="C18" s="214"/>
      <c r="D18" s="214"/>
      <c r="E18" s="214"/>
      <c r="F18" s="214"/>
      <c r="G18" s="14">
        <v>11</v>
      </c>
      <c r="H18" s="31">
        <v>99503478</v>
      </c>
      <c r="I18" s="31">
        <v>66968162</v>
      </c>
      <c r="J18" s="31">
        <v>202503477</v>
      </c>
      <c r="K18" s="31">
        <v>-18</v>
      </c>
    </row>
    <row r="19" spans="1:11" ht="12.75">
      <c r="A19" s="214" t="s">
        <v>182</v>
      </c>
      <c r="B19" s="214"/>
      <c r="C19" s="214"/>
      <c r="D19" s="214"/>
      <c r="E19" s="214"/>
      <c r="F19" s="214"/>
      <c r="G19" s="14">
        <v>12</v>
      </c>
      <c r="H19" s="31">
        <v>18052344</v>
      </c>
      <c r="I19" s="31">
        <v>5496993</v>
      </c>
      <c r="J19" s="31">
        <v>22149611</v>
      </c>
      <c r="K19" s="31">
        <v>6818911</v>
      </c>
    </row>
    <row r="20" spans="1:11" ht="12.75">
      <c r="A20" s="188" t="s">
        <v>412</v>
      </c>
      <c r="B20" s="188"/>
      <c r="C20" s="188"/>
      <c r="D20" s="188"/>
      <c r="E20" s="188"/>
      <c r="F20" s="188"/>
      <c r="G20" s="15">
        <v>13</v>
      </c>
      <c r="H20" s="114">
        <f>SUM(H21:H23)</f>
        <v>53687587</v>
      </c>
      <c r="I20" s="114">
        <f>SUM(I21:I23)</f>
        <v>13690734</v>
      </c>
      <c r="J20" s="114">
        <f>SUM(J21:J23)</f>
        <v>57533218</v>
      </c>
      <c r="K20" s="114">
        <f>SUM(K21:K23)</f>
        <v>14987911</v>
      </c>
    </row>
    <row r="21" spans="1:11" ht="12.75">
      <c r="A21" s="214" t="s">
        <v>183</v>
      </c>
      <c r="B21" s="214"/>
      <c r="C21" s="214"/>
      <c r="D21" s="214"/>
      <c r="E21" s="214"/>
      <c r="F21" s="214"/>
      <c r="G21" s="14">
        <v>14</v>
      </c>
      <c r="H21" s="31">
        <v>34164016</v>
      </c>
      <c r="I21" s="31">
        <v>8749245</v>
      </c>
      <c r="J21" s="31">
        <v>36331504</v>
      </c>
      <c r="K21" s="31">
        <v>9433736</v>
      </c>
    </row>
    <row r="22" spans="1:11" ht="12.75">
      <c r="A22" s="214" t="s">
        <v>184</v>
      </c>
      <c r="B22" s="214"/>
      <c r="C22" s="214"/>
      <c r="D22" s="214"/>
      <c r="E22" s="214"/>
      <c r="F22" s="214"/>
      <c r="G22" s="14">
        <v>15</v>
      </c>
      <c r="H22" s="31">
        <v>12227039</v>
      </c>
      <c r="I22" s="31">
        <v>3081611</v>
      </c>
      <c r="J22" s="31">
        <v>13466346</v>
      </c>
      <c r="K22" s="31">
        <v>3566159</v>
      </c>
    </row>
    <row r="23" spans="1:11" ht="12.75">
      <c r="A23" s="214" t="s">
        <v>185</v>
      </c>
      <c r="B23" s="214"/>
      <c r="C23" s="214"/>
      <c r="D23" s="214"/>
      <c r="E23" s="214"/>
      <c r="F23" s="214"/>
      <c r="G23" s="14">
        <v>16</v>
      </c>
      <c r="H23" s="31">
        <v>7296532</v>
      </c>
      <c r="I23" s="31">
        <v>1859878</v>
      </c>
      <c r="J23" s="31">
        <v>7735368</v>
      </c>
      <c r="K23" s="31">
        <v>1988016</v>
      </c>
    </row>
    <row r="24" spans="1:11" ht="12.75">
      <c r="A24" s="186" t="s">
        <v>186</v>
      </c>
      <c r="B24" s="186"/>
      <c r="C24" s="186"/>
      <c r="D24" s="186"/>
      <c r="E24" s="186"/>
      <c r="F24" s="186"/>
      <c r="G24" s="14">
        <v>17</v>
      </c>
      <c r="H24" s="31">
        <v>13656043</v>
      </c>
      <c r="I24" s="31">
        <v>3688068</v>
      </c>
      <c r="J24" s="31">
        <v>15613647</v>
      </c>
      <c r="K24" s="31">
        <v>3928724</v>
      </c>
    </row>
    <row r="25" spans="1:11" ht="12.75">
      <c r="A25" s="186" t="s">
        <v>187</v>
      </c>
      <c r="B25" s="186"/>
      <c r="C25" s="186"/>
      <c r="D25" s="186"/>
      <c r="E25" s="186"/>
      <c r="F25" s="186"/>
      <c r="G25" s="14">
        <v>18</v>
      </c>
      <c r="H25" s="31">
        <v>15342322</v>
      </c>
      <c r="I25" s="31">
        <v>2144289</v>
      </c>
      <c r="J25" s="31">
        <v>8800465</v>
      </c>
      <c r="K25" s="31">
        <v>2628236</v>
      </c>
    </row>
    <row r="26" spans="1:11" ht="12.75">
      <c r="A26" s="188" t="s">
        <v>413</v>
      </c>
      <c r="B26" s="188"/>
      <c r="C26" s="188"/>
      <c r="D26" s="188"/>
      <c r="E26" s="188"/>
      <c r="F26" s="188"/>
      <c r="G26" s="15">
        <v>19</v>
      </c>
      <c r="H26" s="114">
        <f>H27+H28</f>
        <v>1888347</v>
      </c>
      <c r="I26" s="114">
        <f>I27+I28</f>
        <v>1888347</v>
      </c>
      <c r="J26" s="114">
        <f>J27+J28</f>
        <v>1216339</v>
      </c>
      <c r="K26" s="114">
        <f>K27+K28</f>
        <v>1216339</v>
      </c>
    </row>
    <row r="27" spans="1:11" ht="12.75">
      <c r="A27" s="214" t="s">
        <v>188</v>
      </c>
      <c r="B27" s="214"/>
      <c r="C27" s="214"/>
      <c r="D27" s="214"/>
      <c r="E27" s="214"/>
      <c r="F27" s="214"/>
      <c r="G27" s="14">
        <v>20</v>
      </c>
      <c r="H27" s="31">
        <v>799274</v>
      </c>
      <c r="I27" s="31">
        <v>799274</v>
      </c>
      <c r="J27" s="31">
        <v>259310</v>
      </c>
      <c r="K27" s="31">
        <v>259310</v>
      </c>
    </row>
    <row r="28" spans="1:11" ht="12.75">
      <c r="A28" s="214" t="s">
        <v>189</v>
      </c>
      <c r="B28" s="214"/>
      <c r="C28" s="214"/>
      <c r="D28" s="214"/>
      <c r="E28" s="214"/>
      <c r="F28" s="214"/>
      <c r="G28" s="14">
        <v>21</v>
      </c>
      <c r="H28" s="31">
        <v>1089073</v>
      </c>
      <c r="I28" s="31">
        <v>1089073</v>
      </c>
      <c r="J28" s="31">
        <v>957029</v>
      </c>
      <c r="K28" s="31">
        <v>957029</v>
      </c>
    </row>
    <row r="29" spans="1:11" ht="12.75">
      <c r="A29" s="188" t="s">
        <v>414</v>
      </c>
      <c r="B29" s="188"/>
      <c r="C29" s="188"/>
      <c r="D29" s="188"/>
      <c r="E29" s="188"/>
      <c r="F29" s="188"/>
      <c r="G29" s="15">
        <v>22</v>
      </c>
      <c r="H29" s="114">
        <f>SUM(H30:H35)</f>
        <v>5508457</v>
      </c>
      <c r="I29" s="114">
        <f>SUM(I30:I35)</f>
        <v>5508457</v>
      </c>
      <c r="J29" s="114">
        <f>SUM(J30:J35)</f>
        <v>2287617</v>
      </c>
      <c r="K29" s="114">
        <f>SUM(K30:K35)</f>
        <v>2287617</v>
      </c>
    </row>
    <row r="30" spans="1:11" ht="12.75">
      <c r="A30" s="214" t="s">
        <v>190</v>
      </c>
      <c r="B30" s="214"/>
      <c r="C30" s="214"/>
      <c r="D30" s="214"/>
      <c r="E30" s="214"/>
      <c r="F30" s="214"/>
      <c r="G30" s="14">
        <v>23</v>
      </c>
      <c r="H30" s="31">
        <v>4008457</v>
      </c>
      <c r="I30" s="31">
        <v>4008457</v>
      </c>
      <c r="J30" s="31">
        <v>1745375</v>
      </c>
      <c r="K30" s="31">
        <v>1745375</v>
      </c>
    </row>
    <row r="31" spans="1:11" ht="12.75">
      <c r="A31" s="214" t="s">
        <v>191</v>
      </c>
      <c r="B31" s="214"/>
      <c r="C31" s="214"/>
      <c r="D31" s="214"/>
      <c r="E31" s="214"/>
      <c r="F31" s="214"/>
      <c r="G31" s="14">
        <v>24</v>
      </c>
      <c r="H31" s="31">
        <v>0</v>
      </c>
      <c r="I31" s="31">
        <v>0</v>
      </c>
      <c r="J31" s="31">
        <v>0</v>
      </c>
      <c r="K31" s="31">
        <v>0</v>
      </c>
    </row>
    <row r="32" spans="1:11" ht="12.75">
      <c r="A32" s="214" t="s">
        <v>192</v>
      </c>
      <c r="B32" s="214"/>
      <c r="C32" s="214"/>
      <c r="D32" s="214"/>
      <c r="E32" s="214"/>
      <c r="F32" s="214"/>
      <c r="G32" s="14">
        <v>25</v>
      </c>
      <c r="H32" s="31">
        <v>1500000</v>
      </c>
      <c r="I32" s="31">
        <v>1500000</v>
      </c>
      <c r="J32" s="31">
        <v>542242</v>
      </c>
      <c r="K32" s="31">
        <v>542242</v>
      </c>
    </row>
    <row r="33" spans="1:11" ht="12.75">
      <c r="A33" s="214" t="s">
        <v>193</v>
      </c>
      <c r="B33" s="214"/>
      <c r="C33" s="214"/>
      <c r="D33" s="214"/>
      <c r="E33" s="214"/>
      <c r="F33" s="214"/>
      <c r="G33" s="14">
        <v>26</v>
      </c>
      <c r="H33" s="31">
        <v>0</v>
      </c>
      <c r="I33" s="31">
        <v>0</v>
      </c>
      <c r="J33" s="31">
        <v>0</v>
      </c>
      <c r="K33" s="31">
        <v>0</v>
      </c>
    </row>
    <row r="34" spans="1:11" ht="12.75">
      <c r="A34" s="214" t="s">
        <v>194</v>
      </c>
      <c r="B34" s="214"/>
      <c r="C34" s="214"/>
      <c r="D34" s="214"/>
      <c r="E34" s="214"/>
      <c r="F34" s="214"/>
      <c r="G34" s="14">
        <v>27</v>
      </c>
      <c r="H34" s="31">
        <v>0</v>
      </c>
      <c r="I34" s="31">
        <v>0</v>
      </c>
      <c r="J34" s="31">
        <v>0</v>
      </c>
      <c r="K34" s="31">
        <v>0</v>
      </c>
    </row>
    <row r="35" spans="1:11" ht="12.75">
      <c r="A35" s="214" t="s">
        <v>195</v>
      </c>
      <c r="B35" s="214"/>
      <c r="C35" s="214"/>
      <c r="D35" s="214"/>
      <c r="E35" s="214"/>
      <c r="F35" s="214"/>
      <c r="G35" s="14">
        <v>28</v>
      </c>
      <c r="H35" s="31">
        <v>0</v>
      </c>
      <c r="I35" s="31">
        <v>0</v>
      </c>
      <c r="J35" s="31">
        <v>0</v>
      </c>
      <c r="K35" s="31">
        <v>0</v>
      </c>
    </row>
    <row r="36" spans="1:11" ht="12.75">
      <c r="A36" s="186" t="s">
        <v>196</v>
      </c>
      <c r="B36" s="186"/>
      <c r="C36" s="186"/>
      <c r="D36" s="186"/>
      <c r="E36" s="186"/>
      <c r="F36" s="186"/>
      <c r="G36" s="14">
        <v>29</v>
      </c>
      <c r="H36" s="31">
        <v>0</v>
      </c>
      <c r="I36" s="31">
        <v>0</v>
      </c>
      <c r="J36" s="31">
        <v>0</v>
      </c>
      <c r="K36" s="31">
        <v>0</v>
      </c>
    </row>
    <row r="37" spans="1:11" ht="12.75">
      <c r="A37" s="216" t="s">
        <v>415</v>
      </c>
      <c r="B37" s="217"/>
      <c r="C37" s="217"/>
      <c r="D37" s="217"/>
      <c r="E37" s="217"/>
      <c r="F37" s="217"/>
      <c r="G37" s="15">
        <v>30</v>
      </c>
      <c r="H37" s="114">
        <f>SUM(H38:H47)</f>
        <v>2482408</v>
      </c>
      <c r="I37" s="114">
        <f>SUM(I38:I47)</f>
        <v>511021</v>
      </c>
      <c r="J37" s="114">
        <f>SUM(J38:J47)</f>
        <v>3226063</v>
      </c>
      <c r="K37" s="114">
        <f>SUM(K38:K47)</f>
        <v>1826219</v>
      </c>
    </row>
    <row r="38" spans="1:11" ht="23.25" customHeight="1">
      <c r="A38" s="186" t="s">
        <v>197</v>
      </c>
      <c r="B38" s="186"/>
      <c r="C38" s="186"/>
      <c r="D38" s="186"/>
      <c r="E38" s="186"/>
      <c r="F38" s="186"/>
      <c r="G38" s="14">
        <v>31</v>
      </c>
      <c r="H38" s="31">
        <v>0</v>
      </c>
      <c r="I38" s="31">
        <v>0</v>
      </c>
      <c r="J38" s="31">
        <v>0</v>
      </c>
      <c r="K38" s="31">
        <v>0</v>
      </c>
    </row>
    <row r="39" spans="1:11" ht="24.75" customHeight="1">
      <c r="A39" s="186" t="s">
        <v>198</v>
      </c>
      <c r="B39" s="186"/>
      <c r="C39" s="186"/>
      <c r="D39" s="186"/>
      <c r="E39" s="186"/>
      <c r="F39" s="186"/>
      <c r="G39" s="14">
        <v>32</v>
      </c>
      <c r="H39" s="31">
        <v>0</v>
      </c>
      <c r="I39" s="31">
        <v>0</v>
      </c>
      <c r="J39" s="31">
        <v>0</v>
      </c>
      <c r="K39" s="31">
        <v>0</v>
      </c>
    </row>
    <row r="40" spans="1:11" ht="24.75" customHeight="1">
      <c r="A40" s="186" t="s">
        <v>199</v>
      </c>
      <c r="B40" s="186"/>
      <c r="C40" s="186"/>
      <c r="D40" s="186"/>
      <c r="E40" s="186"/>
      <c r="F40" s="186"/>
      <c r="G40" s="14">
        <v>33</v>
      </c>
      <c r="H40" s="31">
        <v>0</v>
      </c>
      <c r="I40" s="31">
        <v>0</v>
      </c>
      <c r="J40" s="31">
        <v>0</v>
      </c>
      <c r="K40" s="31">
        <v>0</v>
      </c>
    </row>
    <row r="41" spans="1:11" ht="24.75" customHeight="1">
      <c r="A41" s="186" t="s">
        <v>200</v>
      </c>
      <c r="B41" s="186"/>
      <c r="C41" s="186"/>
      <c r="D41" s="186"/>
      <c r="E41" s="186"/>
      <c r="F41" s="186"/>
      <c r="G41" s="14">
        <v>34</v>
      </c>
      <c r="H41" s="31">
        <v>34297</v>
      </c>
      <c r="I41" s="31">
        <v>12655</v>
      </c>
      <c r="J41" s="31">
        <v>60802</v>
      </c>
      <c r="K41" s="31">
        <v>16307</v>
      </c>
    </row>
    <row r="42" spans="1:11" ht="24.75" customHeight="1">
      <c r="A42" s="186" t="s">
        <v>201</v>
      </c>
      <c r="B42" s="186"/>
      <c r="C42" s="186"/>
      <c r="D42" s="186"/>
      <c r="E42" s="186"/>
      <c r="F42" s="186"/>
      <c r="G42" s="14">
        <v>35</v>
      </c>
      <c r="H42" s="31">
        <v>0</v>
      </c>
      <c r="I42" s="31">
        <v>0</v>
      </c>
      <c r="J42" s="31">
        <v>0</v>
      </c>
      <c r="K42" s="31">
        <v>0</v>
      </c>
    </row>
    <row r="43" spans="1:11" ht="12.75">
      <c r="A43" s="186" t="s">
        <v>202</v>
      </c>
      <c r="B43" s="186"/>
      <c r="C43" s="186"/>
      <c r="D43" s="186"/>
      <c r="E43" s="186"/>
      <c r="F43" s="186"/>
      <c r="G43" s="14">
        <v>36</v>
      </c>
      <c r="H43" s="31">
        <v>0</v>
      </c>
      <c r="I43" s="31">
        <v>0</v>
      </c>
      <c r="J43" s="31">
        <v>0</v>
      </c>
      <c r="K43" s="31">
        <v>0</v>
      </c>
    </row>
    <row r="44" spans="1:11" ht="12.75">
      <c r="A44" s="186" t="s">
        <v>203</v>
      </c>
      <c r="B44" s="186"/>
      <c r="C44" s="186"/>
      <c r="D44" s="186"/>
      <c r="E44" s="186"/>
      <c r="F44" s="186"/>
      <c r="G44" s="14">
        <v>37</v>
      </c>
      <c r="H44" s="31">
        <v>30109</v>
      </c>
      <c r="I44" s="31">
        <v>80</v>
      </c>
      <c r="J44" s="31">
        <v>8399</v>
      </c>
      <c r="K44" s="31">
        <v>6834</v>
      </c>
    </row>
    <row r="45" spans="1:11" ht="12.75">
      <c r="A45" s="186" t="s">
        <v>204</v>
      </c>
      <c r="B45" s="186"/>
      <c r="C45" s="186"/>
      <c r="D45" s="186"/>
      <c r="E45" s="186"/>
      <c r="F45" s="186"/>
      <c r="G45" s="14">
        <v>38</v>
      </c>
      <c r="H45" s="31">
        <v>2418002</v>
      </c>
      <c r="I45" s="31">
        <v>498286</v>
      </c>
      <c r="J45" s="31">
        <v>3156862</v>
      </c>
      <c r="K45" s="31">
        <v>1803078</v>
      </c>
    </row>
    <row r="46" spans="1:11" ht="12.75">
      <c r="A46" s="186" t="s">
        <v>205</v>
      </c>
      <c r="B46" s="186"/>
      <c r="C46" s="186"/>
      <c r="D46" s="186"/>
      <c r="E46" s="186"/>
      <c r="F46" s="186"/>
      <c r="G46" s="14">
        <v>39</v>
      </c>
      <c r="H46" s="31">
        <v>0</v>
      </c>
      <c r="I46" s="31">
        <v>0</v>
      </c>
      <c r="J46" s="31">
        <v>0</v>
      </c>
      <c r="K46" s="31">
        <v>0</v>
      </c>
    </row>
    <row r="47" spans="1:11" ht="12.75">
      <c r="A47" s="186" t="s">
        <v>206</v>
      </c>
      <c r="B47" s="186"/>
      <c r="C47" s="186"/>
      <c r="D47" s="186"/>
      <c r="E47" s="186"/>
      <c r="F47" s="186"/>
      <c r="G47" s="14">
        <v>40</v>
      </c>
      <c r="H47" s="31">
        <v>0</v>
      </c>
      <c r="I47" s="31">
        <v>0</v>
      </c>
      <c r="J47" s="31">
        <v>0</v>
      </c>
      <c r="K47" s="31">
        <v>0</v>
      </c>
    </row>
    <row r="48" spans="1:11" ht="12.75">
      <c r="A48" s="216" t="s">
        <v>416</v>
      </c>
      <c r="B48" s="217"/>
      <c r="C48" s="217"/>
      <c r="D48" s="217"/>
      <c r="E48" s="217"/>
      <c r="F48" s="217"/>
      <c r="G48" s="15">
        <v>41</v>
      </c>
      <c r="H48" s="114">
        <f>SUM(H49:H55)</f>
        <v>8682274</v>
      </c>
      <c r="I48" s="114">
        <f>SUM(I49:I55)</f>
        <v>6020040</v>
      </c>
      <c r="J48" s="114">
        <f>SUM(J49:J55)</f>
        <v>5358945</v>
      </c>
      <c r="K48" s="114">
        <f>SUM(K49:K55)</f>
        <v>1059375</v>
      </c>
    </row>
    <row r="49" spans="1:11" ht="24.75" customHeight="1">
      <c r="A49" s="186" t="s">
        <v>207</v>
      </c>
      <c r="B49" s="186"/>
      <c r="C49" s="186"/>
      <c r="D49" s="186"/>
      <c r="E49" s="186"/>
      <c r="F49" s="186"/>
      <c r="G49" s="14">
        <v>42</v>
      </c>
      <c r="H49" s="31">
        <v>0</v>
      </c>
      <c r="I49" s="31">
        <v>0</v>
      </c>
      <c r="J49" s="31">
        <v>0</v>
      </c>
      <c r="K49" s="31">
        <v>0</v>
      </c>
    </row>
    <row r="50" spans="1:11" ht="24" customHeight="1">
      <c r="A50" s="211" t="s">
        <v>208</v>
      </c>
      <c r="B50" s="211"/>
      <c r="C50" s="211"/>
      <c r="D50" s="211"/>
      <c r="E50" s="211"/>
      <c r="F50" s="211"/>
      <c r="G50" s="14">
        <v>43</v>
      </c>
      <c r="H50" s="31">
        <v>0</v>
      </c>
      <c r="I50" s="31">
        <v>0</v>
      </c>
      <c r="J50" s="31">
        <v>0</v>
      </c>
      <c r="K50" s="31">
        <v>0</v>
      </c>
    </row>
    <row r="51" spans="1:11" ht="12.75">
      <c r="A51" s="211" t="s">
        <v>209</v>
      </c>
      <c r="B51" s="211"/>
      <c r="C51" s="211"/>
      <c r="D51" s="211"/>
      <c r="E51" s="211"/>
      <c r="F51" s="211"/>
      <c r="G51" s="14">
        <v>44</v>
      </c>
      <c r="H51" s="31">
        <v>4373320</v>
      </c>
      <c r="I51" s="31">
        <v>3523520</v>
      </c>
      <c r="J51" s="31">
        <v>4050959</v>
      </c>
      <c r="K51" s="31">
        <v>968104</v>
      </c>
    </row>
    <row r="52" spans="1:11" ht="12.75">
      <c r="A52" s="211" t="s">
        <v>210</v>
      </c>
      <c r="B52" s="211"/>
      <c r="C52" s="211"/>
      <c r="D52" s="211"/>
      <c r="E52" s="211"/>
      <c r="F52" s="211"/>
      <c r="G52" s="14">
        <v>45</v>
      </c>
      <c r="H52" s="31">
        <v>4233566</v>
      </c>
      <c r="I52" s="31">
        <v>2421132</v>
      </c>
      <c r="J52" s="31">
        <v>1307986</v>
      </c>
      <c r="K52" s="31">
        <v>91271</v>
      </c>
    </row>
    <row r="53" spans="1:11" ht="12.75">
      <c r="A53" s="211" t="s">
        <v>211</v>
      </c>
      <c r="B53" s="211"/>
      <c r="C53" s="211"/>
      <c r="D53" s="211"/>
      <c r="E53" s="211"/>
      <c r="F53" s="211"/>
      <c r="G53" s="14">
        <v>46</v>
      </c>
      <c r="H53" s="31">
        <v>75388</v>
      </c>
      <c r="I53" s="31">
        <v>75388</v>
      </c>
      <c r="J53" s="31">
        <v>0</v>
      </c>
      <c r="K53" s="31">
        <v>0</v>
      </c>
    </row>
    <row r="54" spans="1:11" ht="12.75">
      <c r="A54" s="211" t="s">
        <v>212</v>
      </c>
      <c r="B54" s="211"/>
      <c r="C54" s="211"/>
      <c r="D54" s="211"/>
      <c r="E54" s="211"/>
      <c r="F54" s="211"/>
      <c r="G54" s="14">
        <v>47</v>
      </c>
      <c r="H54" s="31">
        <v>0</v>
      </c>
      <c r="I54" s="31">
        <v>0</v>
      </c>
      <c r="J54" s="31">
        <v>0</v>
      </c>
      <c r="K54" s="31">
        <v>0</v>
      </c>
    </row>
    <row r="55" spans="1:11" ht="12.75">
      <c r="A55" s="211" t="s">
        <v>213</v>
      </c>
      <c r="B55" s="211"/>
      <c r="C55" s="211"/>
      <c r="D55" s="211"/>
      <c r="E55" s="211"/>
      <c r="F55" s="211"/>
      <c r="G55" s="14">
        <v>48</v>
      </c>
      <c r="H55" s="31">
        <v>0</v>
      </c>
      <c r="I55" s="31">
        <v>0</v>
      </c>
      <c r="J55" s="31">
        <v>0</v>
      </c>
      <c r="K55" s="31">
        <v>0</v>
      </c>
    </row>
    <row r="56" spans="1:11" ht="21.75" customHeight="1">
      <c r="A56" s="220" t="s">
        <v>214</v>
      </c>
      <c r="B56" s="220"/>
      <c r="C56" s="220"/>
      <c r="D56" s="220"/>
      <c r="E56" s="220"/>
      <c r="F56" s="220"/>
      <c r="G56" s="14">
        <v>49</v>
      </c>
      <c r="H56" s="31">
        <v>0</v>
      </c>
      <c r="I56" s="31">
        <v>0</v>
      </c>
      <c r="J56" s="31">
        <v>0</v>
      </c>
      <c r="K56" s="31">
        <v>0</v>
      </c>
    </row>
    <row r="57" spans="1:11" ht="12.75">
      <c r="A57" s="220" t="s">
        <v>215</v>
      </c>
      <c r="B57" s="220"/>
      <c r="C57" s="220"/>
      <c r="D57" s="220"/>
      <c r="E57" s="220"/>
      <c r="F57" s="220"/>
      <c r="G57" s="14">
        <v>50</v>
      </c>
      <c r="H57" s="31">
        <v>0</v>
      </c>
      <c r="I57" s="31">
        <v>0</v>
      </c>
      <c r="J57" s="31">
        <v>0</v>
      </c>
      <c r="K57" s="31">
        <v>0</v>
      </c>
    </row>
    <row r="58" spans="1:11" ht="24" customHeight="1">
      <c r="A58" s="220" t="s">
        <v>216</v>
      </c>
      <c r="B58" s="220"/>
      <c r="C58" s="220"/>
      <c r="D58" s="220"/>
      <c r="E58" s="220"/>
      <c r="F58" s="220"/>
      <c r="G58" s="14">
        <v>51</v>
      </c>
      <c r="H58" s="31">
        <v>0</v>
      </c>
      <c r="I58" s="31">
        <v>0</v>
      </c>
      <c r="J58" s="31">
        <v>0</v>
      </c>
      <c r="K58" s="31">
        <v>0</v>
      </c>
    </row>
    <row r="59" spans="1:11" ht="12.75">
      <c r="A59" s="220" t="s">
        <v>217</v>
      </c>
      <c r="B59" s="220"/>
      <c r="C59" s="220"/>
      <c r="D59" s="220"/>
      <c r="E59" s="220"/>
      <c r="F59" s="220"/>
      <c r="G59" s="14">
        <v>52</v>
      </c>
      <c r="H59" s="31">
        <v>0</v>
      </c>
      <c r="I59" s="31">
        <v>0</v>
      </c>
      <c r="J59" s="31">
        <v>0</v>
      </c>
      <c r="K59" s="31">
        <v>0</v>
      </c>
    </row>
    <row r="60" spans="1:11" ht="12.75">
      <c r="A60" s="216" t="s">
        <v>417</v>
      </c>
      <c r="B60" s="217"/>
      <c r="C60" s="217"/>
      <c r="D60" s="217"/>
      <c r="E60" s="217"/>
      <c r="F60" s="217"/>
      <c r="G60" s="15">
        <v>53</v>
      </c>
      <c r="H60" s="114">
        <f>H8+H37+H56+H57</f>
        <v>216802812</v>
      </c>
      <c r="I60" s="114">
        <f>I8+I37+I56+I57</f>
        <v>102181284</v>
      </c>
      <c r="J60" s="114">
        <f>J8+J37+J56+J57</f>
        <v>366973887</v>
      </c>
      <c r="K60" s="114">
        <f>K8+K37+K56+K57</f>
        <v>50110603</v>
      </c>
    </row>
    <row r="61" spans="1:11" ht="12.75">
      <c r="A61" s="216" t="s">
        <v>418</v>
      </c>
      <c r="B61" s="217"/>
      <c r="C61" s="217"/>
      <c r="D61" s="217"/>
      <c r="E61" s="217"/>
      <c r="F61" s="217"/>
      <c r="G61" s="15">
        <v>54</v>
      </c>
      <c r="H61" s="114">
        <f>H14+H48+H58+H59</f>
        <v>228610414</v>
      </c>
      <c r="I61" s="114">
        <f>I14+I48+I58+I59</f>
        <v>108551424</v>
      </c>
      <c r="J61" s="114">
        <f>J14+J48+J58+J59</f>
        <v>332919142</v>
      </c>
      <c r="K61" s="114">
        <f>K14+K48+K58+K59</f>
        <v>38827355</v>
      </c>
    </row>
    <row r="62" spans="1:11" ht="12.75">
      <c r="A62" s="216" t="s">
        <v>419</v>
      </c>
      <c r="B62" s="217"/>
      <c r="C62" s="217"/>
      <c r="D62" s="217"/>
      <c r="E62" s="217"/>
      <c r="F62" s="217"/>
      <c r="G62" s="15">
        <v>55</v>
      </c>
      <c r="H62" s="114">
        <f>H60-H61</f>
        <v>-11807602</v>
      </c>
      <c r="I62" s="114">
        <f>I60-I61</f>
        <v>-6370140</v>
      </c>
      <c r="J62" s="114">
        <f>J60-J61</f>
        <v>34054745</v>
      </c>
      <c r="K62" s="114">
        <f>K60-K61</f>
        <v>11283248</v>
      </c>
    </row>
    <row r="63" spans="1:11" ht="12.75">
      <c r="A63" s="215" t="s">
        <v>421</v>
      </c>
      <c r="B63" s="215"/>
      <c r="C63" s="215"/>
      <c r="D63" s="215"/>
      <c r="E63" s="215"/>
      <c r="F63" s="215"/>
      <c r="G63" s="15">
        <v>56</v>
      </c>
      <c r="H63" s="114">
        <f>+IF((H60-H61)&gt;0,(H60-H61),0)</f>
        <v>0</v>
      </c>
      <c r="I63" s="114">
        <f>+IF((I60-I61)&gt;0,(I60-I61),0)</f>
        <v>0</v>
      </c>
      <c r="J63" s="114">
        <f>+IF((J60-J61)&gt;0,(J60-J61),0)</f>
        <v>34054745</v>
      </c>
      <c r="K63" s="114">
        <f>+IF((K60-K61)&gt;0,(K60-K61),0)</f>
        <v>11283248</v>
      </c>
    </row>
    <row r="64" spans="1:11" ht="12.75">
      <c r="A64" s="215" t="s">
        <v>420</v>
      </c>
      <c r="B64" s="215"/>
      <c r="C64" s="215"/>
      <c r="D64" s="215"/>
      <c r="E64" s="215"/>
      <c r="F64" s="215"/>
      <c r="G64" s="15">
        <v>57</v>
      </c>
      <c r="H64" s="114">
        <f>+IF((H60-H61)&lt;0,(H60-H61),0)</f>
        <v>-11807602</v>
      </c>
      <c r="I64" s="114">
        <f>+IF((I60-I61)&lt;0,(I60-I61),0)</f>
        <v>-6370140</v>
      </c>
      <c r="J64" s="114">
        <f>+IF((J60-J61)&lt;0,(J60-J61),0)</f>
        <v>0</v>
      </c>
      <c r="K64" s="114">
        <f>+IF((K60-K61)&lt;0,(K60-K61),0)</f>
        <v>0</v>
      </c>
    </row>
    <row r="65" spans="1:11" ht="12.75">
      <c r="A65" s="220" t="s">
        <v>218</v>
      </c>
      <c r="B65" s="220"/>
      <c r="C65" s="220"/>
      <c r="D65" s="220"/>
      <c r="E65" s="220"/>
      <c r="F65" s="220"/>
      <c r="G65" s="14">
        <v>58</v>
      </c>
      <c r="H65" s="31">
        <v>-1990512</v>
      </c>
      <c r="I65" s="31">
        <v>-1990512</v>
      </c>
      <c r="J65" s="31">
        <v>6473324</v>
      </c>
      <c r="K65" s="31">
        <v>6473324</v>
      </c>
    </row>
    <row r="66" spans="1:11" ht="12.75">
      <c r="A66" s="216" t="s">
        <v>422</v>
      </c>
      <c r="B66" s="217"/>
      <c r="C66" s="217"/>
      <c r="D66" s="217"/>
      <c r="E66" s="217"/>
      <c r="F66" s="217"/>
      <c r="G66" s="15">
        <v>59</v>
      </c>
      <c r="H66" s="114">
        <f>H62-H65</f>
        <v>-9817090</v>
      </c>
      <c r="I66" s="114">
        <f>I62-I65</f>
        <v>-4379628</v>
      </c>
      <c r="J66" s="114">
        <f>J62-J65</f>
        <v>27581421</v>
      </c>
      <c r="K66" s="114">
        <f>K62-K65</f>
        <v>4809924</v>
      </c>
    </row>
    <row r="67" spans="1:11" ht="12.75">
      <c r="A67" s="215" t="s">
        <v>423</v>
      </c>
      <c r="B67" s="215"/>
      <c r="C67" s="215"/>
      <c r="D67" s="215"/>
      <c r="E67" s="215"/>
      <c r="F67" s="215"/>
      <c r="G67" s="15">
        <v>60</v>
      </c>
      <c r="H67" s="114">
        <f>+IF((H62-H65)&gt;0,(H62-H65),0)</f>
        <v>0</v>
      </c>
      <c r="I67" s="114">
        <f>+IF((I62-I65)&gt;0,(I62-I65),0)</f>
        <v>0</v>
      </c>
      <c r="J67" s="114">
        <f>+IF((J62-J65)&gt;0,(J62-J65),0)</f>
        <v>27581421</v>
      </c>
      <c r="K67" s="114">
        <f>+IF((K62-K65)&gt;0,(K62-K65),0)</f>
        <v>4809924</v>
      </c>
    </row>
    <row r="68" spans="1:11" ht="12.75">
      <c r="A68" s="215" t="s">
        <v>424</v>
      </c>
      <c r="B68" s="215"/>
      <c r="C68" s="215"/>
      <c r="D68" s="215"/>
      <c r="E68" s="215"/>
      <c r="F68" s="215"/>
      <c r="G68" s="15">
        <v>61</v>
      </c>
      <c r="H68" s="114">
        <f>+IF((H62-H65)&lt;0,(H62-H65),0)</f>
        <v>-9817090</v>
      </c>
      <c r="I68" s="114">
        <f>+IF((I62-I65)&lt;0,(I62-I65),0)</f>
        <v>-4379628</v>
      </c>
      <c r="J68" s="114">
        <f>+IF((J62-J65)&lt;0,(J62-J65),0)</f>
        <v>0</v>
      </c>
      <c r="K68" s="114">
        <f>+IF((K62-K65)&lt;0,(K62-K65),0)</f>
        <v>0</v>
      </c>
    </row>
    <row r="69" spans="1:11" ht="12.75">
      <c r="A69" s="189" t="s">
        <v>219</v>
      </c>
      <c r="B69" s="189"/>
      <c r="C69" s="189"/>
      <c r="D69" s="189"/>
      <c r="E69" s="189"/>
      <c r="F69" s="189"/>
      <c r="G69" s="212"/>
      <c r="H69" s="212"/>
      <c r="I69" s="212"/>
      <c r="J69" s="213"/>
      <c r="K69" s="213"/>
    </row>
    <row r="70" spans="1:11" ht="21.75" customHeight="1">
      <c r="A70" s="216" t="s">
        <v>425</v>
      </c>
      <c r="B70" s="217"/>
      <c r="C70" s="217"/>
      <c r="D70" s="217"/>
      <c r="E70" s="217"/>
      <c r="F70" s="217"/>
      <c r="G70" s="15">
        <v>62</v>
      </c>
      <c r="H70" s="114">
        <f>H71-H72</f>
        <v>0</v>
      </c>
      <c r="I70" s="114">
        <f>I71-I72</f>
        <v>0</v>
      </c>
      <c r="J70" s="114">
        <f>J71-J72</f>
        <v>0</v>
      </c>
      <c r="K70" s="114">
        <f>K71-K72</f>
        <v>0</v>
      </c>
    </row>
    <row r="71" spans="1:11" ht="12.75">
      <c r="A71" s="211" t="s">
        <v>220</v>
      </c>
      <c r="B71" s="211"/>
      <c r="C71" s="211"/>
      <c r="D71" s="211"/>
      <c r="E71" s="211"/>
      <c r="F71" s="211"/>
      <c r="G71" s="14">
        <v>63</v>
      </c>
      <c r="H71" s="31">
        <v>0</v>
      </c>
      <c r="I71" s="31">
        <v>0</v>
      </c>
      <c r="J71" s="31">
        <v>0</v>
      </c>
      <c r="K71" s="31">
        <v>0</v>
      </c>
    </row>
    <row r="72" spans="1:11" ht="12.75">
      <c r="A72" s="211" t="s">
        <v>221</v>
      </c>
      <c r="B72" s="211"/>
      <c r="C72" s="211"/>
      <c r="D72" s="211"/>
      <c r="E72" s="211"/>
      <c r="F72" s="211"/>
      <c r="G72" s="14">
        <v>64</v>
      </c>
      <c r="H72" s="31">
        <v>0</v>
      </c>
      <c r="I72" s="31">
        <v>0</v>
      </c>
      <c r="J72" s="31">
        <v>0</v>
      </c>
      <c r="K72" s="31">
        <v>0</v>
      </c>
    </row>
    <row r="73" spans="1:11" ht="12.75">
      <c r="A73" s="220" t="s">
        <v>222</v>
      </c>
      <c r="B73" s="220"/>
      <c r="C73" s="220"/>
      <c r="D73" s="220"/>
      <c r="E73" s="220"/>
      <c r="F73" s="220"/>
      <c r="G73" s="14">
        <v>65</v>
      </c>
      <c r="H73" s="31">
        <v>0</v>
      </c>
      <c r="I73" s="31">
        <v>0</v>
      </c>
      <c r="J73" s="31">
        <v>0</v>
      </c>
      <c r="K73" s="31">
        <v>0</v>
      </c>
    </row>
    <row r="74" spans="1:11" ht="12.75">
      <c r="A74" s="215" t="s">
        <v>426</v>
      </c>
      <c r="B74" s="215"/>
      <c r="C74" s="215"/>
      <c r="D74" s="215"/>
      <c r="E74" s="215"/>
      <c r="F74" s="215"/>
      <c r="G74" s="15">
        <v>66</v>
      </c>
      <c r="H74" s="115">
        <v>0</v>
      </c>
      <c r="I74" s="115">
        <v>0</v>
      </c>
      <c r="J74" s="115">
        <v>0</v>
      </c>
      <c r="K74" s="115">
        <v>0</v>
      </c>
    </row>
    <row r="75" spans="1:11" ht="12.75">
      <c r="A75" s="215" t="s">
        <v>427</v>
      </c>
      <c r="B75" s="215"/>
      <c r="C75" s="215"/>
      <c r="D75" s="215"/>
      <c r="E75" s="215"/>
      <c r="F75" s="215"/>
      <c r="G75" s="15">
        <v>67</v>
      </c>
      <c r="H75" s="115">
        <v>0</v>
      </c>
      <c r="I75" s="115">
        <v>0</v>
      </c>
      <c r="J75" s="115">
        <v>0</v>
      </c>
      <c r="K75" s="115">
        <v>0</v>
      </c>
    </row>
    <row r="76" spans="1:11" ht="12.75">
      <c r="A76" s="189" t="s">
        <v>223</v>
      </c>
      <c r="B76" s="189"/>
      <c r="C76" s="189"/>
      <c r="D76" s="189"/>
      <c r="E76" s="189"/>
      <c r="F76" s="189"/>
      <c r="G76" s="212"/>
      <c r="H76" s="212"/>
      <c r="I76" s="212"/>
      <c r="J76" s="213"/>
      <c r="K76" s="213"/>
    </row>
    <row r="77" spans="1:11" ht="12.75">
      <c r="A77" s="216" t="s">
        <v>428</v>
      </c>
      <c r="B77" s="217"/>
      <c r="C77" s="217"/>
      <c r="D77" s="217"/>
      <c r="E77" s="217"/>
      <c r="F77" s="217"/>
      <c r="G77" s="15">
        <v>68</v>
      </c>
      <c r="H77" s="31">
        <v>0</v>
      </c>
      <c r="I77" s="31">
        <v>0</v>
      </c>
      <c r="J77" s="31">
        <v>0</v>
      </c>
      <c r="K77" s="31">
        <v>0</v>
      </c>
    </row>
    <row r="78" spans="1:11" ht="12.75">
      <c r="A78" s="211" t="s">
        <v>429</v>
      </c>
      <c r="B78" s="211"/>
      <c r="C78" s="211"/>
      <c r="D78" s="211"/>
      <c r="E78" s="211"/>
      <c r="F78" s="211"/>
      <c r="G78" s="110">
        <v>69</v>
      </c>
      <c r="H78" s="31">
        <v>0</v>
      </c>
      <c r="I78" s="31">
        <v>0</v>
      </c>
      <c r="J78" s="31">
        <v>0</v>
      </c>
      <c r="K78" s="31">
        <v>0</v>
      </c>
    </row>
    <row r="79" spans="1:11" ht="12.75">
      <c r="A79" s="211" t="s">
        <v>430</v>
      </c>
      <c r="B79" s="211"/>
      <c r="C79" s="211"/>
      <c r="D79" s="211"/>
      <c r="E79" s="211"/>
      <c r="F79" s="211"/>
      <c r="G79" s="110">
        <v>70</v>
      </c>
      <c r="H79" s="31">
        <v>0</v>
      </c>
      <c r="I79" s="31">
        <v>0</v>
      </c>
      <c r="J79" s="31">
        <v>0</v>
      </c>
      <c r="K79" s="31">
        <v>0</v>
      </c>
    </row>
    <row r="80" spans="1:11" ht="12.75">
      <c r="A80" s="216" t="s">
        <v>431</v>
      </c>
      <c r="B80" s="217"/>
      <c r="C80" s="217"/>
      <c r="D80" s="217"/>
      <c r="E80" s="217"/>
      <c r="F80" s="217"/>
      <c r="G80" s="15">
        <v>71</v>
      </c>
      <c r="H80" s="31">
        <v>0</v>
      </c>
      <c r="I80" s="31">
        <v>0</v>
      </c>
      <c r="J80" s="31">
        <v>0</v>
      </c>
      <c r="K80" s="31">
        <v>0</v>
      </c>
    </row>
    <row r="81" spans="1:11" ht="12.75">
      <c r="A81" s="216" t="s">
        <v>432</v>
      </c>
      <c r="B81" s="217"/>
      <c r="C81" s="217"/>
      <c r="D81" s="217"/>
      <c r="E81" s="217"/>
      <c r="F81" s="217"/>
      <c r="G81" s="15">
        <v>72</v>
      </c>
      <c r="H81" s="31">
        <v>0</v>
      </c>
      <c r="I81" s="31">
        <v>0</v>
      </c>
      <c r="J81" s="31">
        <v>0</v>
      </c>
      <c r="K81" s="31">
        <v>0</v>
      </c>
    </row>
    <row r="82" spans="1:11" ht="12.75">
      <c r="A82" s="215" t="s">
        <v>433</v>
      </c>
      <c r="B82" s="215"/>
      <c r="C82" s="215"/>
      <c r="D82" s="215"/>
      <c r="E82" s="215"/>
      <c r="F82" s="215"/>
      <c r="G82" s="15">
        <v>73</v>
      </c>
      <c r="H82" s="31">
        <v>0</v>
      </c>
      <c r="I82" s="31">
        <v>0</v>
      </c>
      <c r="J82" s="31">
        <v>0</v>
      </c>
      <c r="K82" s="31">
        <v>0</v>
      </c>
    </row>
    <row r="83" spans="1:11" ht="12.75">
      <c r="A83" s="215" t="s">
        <v>434</v>
      </c>
      <c r="B83" s="215"/>
      <c r="C83" s="215"/>
      <c r="D83" s="215"/>
      <c r="E83" s="215"/>
      <c r="F83" s="215"/>
      <c r="G83" s="15">
        <v>74</v>
      </c>
      <c r="H83" s="31">
        <v>0</v>
      </c>
      <c r="I83" s="31">
        <v>0</v>
      </c>
      <c r="J83" s="31">
        <v>0</v>
      </c>
      <c r="K83" s="31">
        <v>0</v>
      </c>
    </row>
    <row r="84" spans="1:11" ht="12.75">
      <c r="A84" s="189" t="s">
        <v>224</v>
      </c>
      <c r="B84" s="189"/>
      <c r="C84" s="189"/>
      <c r="D84" s="189"/>
      <c r="E84" s="189"/>
      <c r="F84" s="189"/>
      <c r="G84" s="212"/>
      <c r="H84" s="212"/>
      <c r="I84" s="212"/>
      <c r="J84" s="213"/>
      <c r="K84" s="213"/>
    </row>
    <row r="85" spans="1:11" ht="12.75">
      <c r="A85" s="205" t="s">
        <v>435</v>
      </c>
      <c r="B85" s="206"/>
      <c r="C85" s="206"/>
      <c r="D85" s="206"/>
      <c r="E85" s="206"/>
      <c r="F85" s="206"/>
      <c r="G85" s="15">
        <v>75</v>
      </c>
      <c r="H85" s="116">
        <f>H86+H87</f>
        <v>0</v>
      </c>
      <c r="I85" s="116">
        <f>I86+I87</f>
        <v>0</v>
      </c>
      <c r="J85" s="116">
        <f>J86+J87</f>
        <v>0</v>
      </c>
      <c r="K85" s="116">
        <f>K86+K87</f>
        <v>0</v>
      </c>
    </row>
    <row r="86" spans="1:11" ht="12.75">
      <c r="A86" s="207" t="s">
        <v>225</v>
      </c>
      <c r="B86" s="207"/>
      <c r="C86" s="207"/>
      <c r="D86" s="207"/>
      <c r="E86" s="207"/>
      <c r="F86" s="207"/>
      <c r="G86" s="14">
        <v>76</v>
      </c>
      <c r="H86" s="31">
        <v>0</v>
      </c>
      <c r="I86" s="31">
        <v>0</v>
      </c>
      <c r="J86" s="31">
        <v>0</v>
      </c>
      <c r="K86" s="31">
        <v>0</v>
      </c>
    </row>
    <row r="87" spans="1:11" ht="12.75">
      <c r="A87" s="207" t="s">
        <v>226</v>
      </c>
      <c r="B87" s="207"/>
      <c r="C87" s="207"/>
      <c r="D87" s="207"/>
      <c r="E87" s="207"/>
      <c r="F87" s="207"/>
      <c r="G87" s="14">
        <v>77</v>
      </c>
      <c r="H87" s="31">
        <v>0</v>
      </c>
      <c r="I87" s="31">
        <v>0</v>
      </c>
      <c r="J87" s="31">
        <v>0</v>
      </c>
      <c r="K87" s="31">
        <v>0</v>
      </c>
    </row>
    <row r="88" spans="1:11" ht="12.75">
      <c r="A88" s="218" t="s">
        <v>227</v>
      </c>
      <c r="B88" s="218"/>
      <c r="C88" s="218"/>
      <c r="D88" s="218"/>
      <c r="E88" s="218"/>
      <c r="F88" s="218"/>
      <c r="G88" s="219"/>
      <c r="H88" s="219"/>
      <c r="I88" s="219"/>
      <c r="J88" s="213"/>
      <c r="K88" s="213"/>
    </row>
    <row r="89" spans="1:11" ht="12.75">
      <c r="A89" s="185" t="s">
        <v>228</v>
      </c>
      <c r="B89" s="185"/>
      <c r="C89" s="185"/>
      <c r="D89" s="185"/>
      <c r="E89" s="185"/>
      <c r="F89" s="185"/>
      <c r="G89" s="14">
        <v>78</v>
      </c>
      <c r="H89" s="31">
        <f>H66</f>
        <v>-9817090</v>
      </c>
      <c r="I89" s="31">
        <f>I66</f>
        <v>-4379628</v>
      </c>
      <c r="J89" s="31">
        <f>J66</f>
        <v>27581421</v>
      </c>
      <c r="K89" s="31">
        <f>K66</f>
        <v>4809924</v>
      </c>
    </row>
    <row r="90" spans="1:11" ht="24" customHeight="1">
      <c r="A90" s="184" t="s">
        <v>436</v>
      </c>
      <c r="B90" s="184"/>
      <c r="C90" s="184"/>
      <c r="D90" s="184"/>
      <c r="E90" s="184"/>
      <c r="F90" s="184"/>
      <c r="G90" s="15">
        <v>79</v>
      </c>
      <c r="H90" s="116">
        <f>H91+H98</f>
        <v>0</v>
      </c>
      <c r="I90" s="116">
        <f>I91+I98</f>
        <v>0</v>
      </c>
      <c r="J90" s="116">
        <f>J91+J98</f>
        <v>0</v>
      </c>
      <c r="K90" s="116">
        <f>K91+K98</f>
        <v>0</v>
      </c>
    </row>
    <row r="91" spans="1:11" ht="24" customHeight="1">
      <c r="A91" s="184" t="s">
        <v>437</v>
      </c>
      <c r="B91" s="184"/>
      <c r="C91" s="184"/>
      <c r="D91" s="184"/>
      <c r="E91" s="184"/>
      <c r="F91" s="184"/>
      <c r="G91" s="15">
        <v>80</v>
      </c>
      <c r="H91" s="116">
        <f>SUM(H92:H96)</f>
        <v>0</v>
      </c>
      <c r="I91" s="116">
        <f>SUM(I92:I96)</f>
        <v>0</v>
      </c>
      <c r="J91" s="116">
        <f>SUM(J92:J96)</f>
        <v>0</v>
      </c>
      <c r="K91" s="116">
        <f>SUM(K92:K96)</f>
        <v>0</v>
      </c>
    </row>
    <row r="92" spans="1:11" ht="24.75" customHeight="1">
      <c r="A92" s="208" t="s">
        <v>438</v>
      </c>
      <c r="B92" s="209"/>
      <c r="C92" s="209"/>
      <c r="D92" s="209"/>
      <c r="E92" s="209"/>
      <c r="F92" s="210"/>
      <c r="G92" s="14">
        <v>81</v>
      </c>
      <c r="H92" s="31">
        <v>0</v>
      </c>
      <c r="I92" s="31">
        <v>0</v>
      </c>
      <c r="J92" s="31">
        <v>0</v>
      </c>
      <c r="K92" s="31">
        <v>0</v>
      </c>
    </row>
    <row r="93" spans="1:11" ht="21.75" customHeight="1">
      <c r="A93" s="211" t="s">
        <v>439</v>
      </c>
      <c r="B93" s="211"/>
      <c r="C93" s="211"/>
      <c r="D93" s="211"/>
      <c r="E93" s="211"/>
      <c r="F93" s="211"/>
      <c r="G93" s="14">
        <v>82</v>
      </c>
      <c r="H93" s="31">
        <v>0</v>
      </c>
      <c r="I93" s="31">
        <v>0</v>
      </c>
      <c r="J93" s="31">
        <v>0</v>
      </c>
      <c r="K93" s="31">
        <v>0</v>
      </c>
    </row>
    <row r="94" spans="1:11" ht="21.75" customHeight="1">
      <c r="A94" s="211" t="s">
        <v>440</v>
      </c>
      <c r="B94" s="211"/>
      <c r="C94" s="211"/>
      <c r="D94" s="211"/>
      <c r="E94" s="211"/>
      <c r="F94" s="211"/>
      <c r="G94" s="14">
        <v>83</v>
      </c>
      <c r="H94" s="31">
        <v>0</v>
      </c>
      <c r="I94" s="31">
        <v>0</v>
      </c>
      <c r="J94" s="31">
        <v>0</v>
      </c>
      <c r="K94" s="31">
        <v>0</v>
      </c>
    </row>
    <row r="95" spans="1:11" ht="21.75" customHeight="1">
      <c r="A95" s="211" t="s">
        <v>441</v>
      </c>
      <c r="B95" s="211"/>
      <c r="C95" s="211"/>
      <c r="D95" s="211"/>
      <c r="E95" s="211"/>
      <c r="F95" s="211"/>
      <c r="G95" s="14">
        <v>84</v>
      </c>
      <c r="H95" s="31">
        <v>0</v>
      </c>
      <c r="I95" s="31">
        <v>0</v>
      </c>
      <c r="J95" s="31">
        <v>0</v>
      </c>
      <c r="K95" s="31">
        <v>0</v>
      </c>
    </row>
    <row r="96" spans="1:11" ht="21.75" customHeight="1">
      <c r="A96" s="211" t="s">
        <v>442</v>
      </c>
      <c r="B96" s="211"/>
      <c r="C96" s="211"/>
      <c r="D96" s="211"/>
      <c r="E96" s="211"/>
      <c r="F96" s="211"/>
      <c r="G96" s="14">
        <v>85</v>
      </c>
      <c r="H96" s="31">
        <v>0</v>
      </c>
      <c r="I96" s="31">
        <v>0</v>
      </c>
      <c r="J96" s="31">
        <v>0</v>
      </c>
      <c r="K96" s="31">
        <v>0</v>
      </c>
    </row>
    <row r="97" spans="1:11" ht="21.75" customHeight="1">
      <c r="A97" s="211" t="s">
        <v>443</v>
      </c>
      <c r="B97" s="211"/>
      <c r="C97" s="211"/>
      <c r="D97" s="211"/>
      <c r="E97" s="211"/>
      <c r="F97" s="211"/>
      <c r="G97" s="14">
        <v>86</v>
      </c>
      <c r="H97" s="31">
        <v>0</v>
      </c>
      <c r="I97" s="31">
        <v>0</v>
      </c>
      <c r="J97" s="31">
        <v>0</v>
      </c>
      <c r="K97" s="31">
        <v>0</v>
      </c>
    </row>
    <row r="98" spans="1:11" ht="21.75" customHeight="1">
      <c r="A98" s="215" t="s">
        <v>444</v>
      </c>
      <c r="B98" s="215"/>
      <c r="C98" s="215"/>
      <c r="D98" s="215"/>
      <c r="E98" s="215"/>
      <c r="F98" s="215"/>
      <c r="G98" s="15">
        <v>87</v>
      </c>
      <c r="H98" s="117">
        <f>SUM(H99:H106)</f>
        <v>0</v>
      </c>
      <c r="I98" s="117">
        <f>SUM(I99:I106)</f>
        <v>0</v>
      </c>
      <c r="J98" s="117">
        <f>SUM(J99:J106)</f>
        <v>0</v>
      </c>
      <c r="K98" s="117">
        <f>SUM(K99:K106)</f>
        <v>0</v>
      </c>
    </row>
    <row r="99" spans="1:11" ht="14.25" customHeight="1">
      <c r="A99" s="211" t="s">
        <v>445</v>
      </c>
      <c r="B99" s="211"/>
      <c r="C99" s="211"/>
      <c r="D99" s="211"/>
      <c r="E99" s="211"/>
      <c r="F99" s="211"/>
      <c r="G99" s="14">
        <v>88</v>
      </c>
      <c r="H99" s="31">
        <v>0</v>
      </c>
      <c r="I99" s="31">
        <v>0</v>
      </c>
      <c r="J99" s="31">
        <v>0</v>
      </c>
      <c r="K99" s="31">
        <v>0</v>
      </c>
    </row>
    <row r="100" spans="1:11" ht="24" customHeight="1">
      <c r="A100" s="211" t="s">
        <v>446</v>
      </c>
      <c r="B100" s="211"/>
      <c r="C100" s="211"/>
      <c r="D100" s="211"/>
      <c r="E100" s="211"/>
      <c r="F100" s="211"/>
      <c r="G100" s="14">
        <v>89</v>
      </c>
      <c r="H100" s="31">
        <v>0</v>
      </c>
      <c r="I100" s="31">
        <v>0</v>
      </c>
      <c r="J100" s="31">
        <v>0</v>
      </c>
      <c r="K100" s="31">
        <v>0</v>
      </c>
    </row>
    <row r="101" spans="1:11" ht="12.75">
      <c r="A101" s="211" t="s">
        <v>447</v>
      </c>
      <c r="B101" s="211"/>
      <c r="C101" s="211"/>
      <c r="D101" s="211"/>
      <c r="E101" s="211"/>
      <c r="F101" s="211"/>
      <c r="G101" s="14">
        <v>90</v>
      </c>
      <c r="H101" s="31">
        <v>0</v>
      </c>
      <c r="I101" s="31">
        <v>0</v>
      </c>
      <c r="J101" s="31">
        <v>0</v>
      </c>
      <c r="K101" s="31">
        <v>0</v>
      </c>
    </row>
    <row r="102" spans="1:11" ht="27.75" customHeight="1">
      <c r="A102" s="186" t="s">
        <v>448</v>
      </c>
      <c r="B102" s="186"/>
      <c r="C102" s="186"/>
      <c r="D102" s="186"/>
      <c r="E102" s="186"/>
      <c r="F102" s="186"/>
      <c r="G102" s="14">
        <v>91</v>
      </c>
      <c r="H102" s="31">
        <v>0</v>
      </c>
      <c r="I102" s="31">
        <v>0</v>
      </c>
      <c r="J102" s="31">
        <v>0</v>
      </c>
      <c r="K102" s="31">
        <v>0</v>
      </c>
    </row>
    <row r="103" spans="1:11" ht="27.75" customHeight="1">
      <c r="A103" s="186" t="s">
        <v>449</v>
      </c>
      <c r="B103" s="186"/>
      <c r="C103" s="186"/>
      <c r="D103" s="186"/>
      <c r="E103" s="186"/>
      <c r="F103" s="186"/>
      <c r="G103" s="14">
        <v>92</v>
      </c>
      <c r="H103" s="31">
        <v>0</v>
      </c>
      <c r="I103" s="31">
        <v>0</v>
      </c>
      <c r="J103" s="31">
        <v>0</v>
      </c>
      <c r="K103" s="31">
        <v>0</v>
      </c>
    </row>
    <row r="104" spans="1:11" ht="14.25" customHeight="1">
      <c r="A104" s="186" t="s">
        <v>450</v>
      </c>
      <c r="B104" s="186"/>
      <c r="C104" s="186"/>
      <c r="D104" s="186"/>
      <c r="E104" s="186"/>
      <c r="F104" s="186"/>
      <c r="G104" s="14">
        <v>93</v>
      </c>
      <c r="H104" s="31">
        <v>0</v>
      </c>
      <c r="I104" s="31">
        <v>0</v>
      </c>
      <c r="J104" s="31">
        <v>0</v>
      </c>
      <c r="K104" s="31">
        <v>0</v>
      </c>
    </row>
    <row r="105" spans="1:11" ht="15.75" customHeight="1">
      <c r="A105" s="186" t="s">
        <v>451</v>
      </c>
      <c r="B105" s="186"/>
      <c r="C105" s="186"/>
      <c r="D105" s="186"/>
      <c r="E105" s="186"/>
      <c r="F105" s="186"/>
      <c r="G105" s="14">
        <v>94</v>
      </c>
      <c r="H105" s="31">
        <v>0</v>
      </c>
      <c r="I105" s="31">
        <v>0</v>
      </c>
      <c r="J105" s="31">
        <v>0</v>
      </c>
      <c r="K105" s="31">
        <v>0</v>
      </c>
    </row>
    <row r="106" spans="1:11" ht="17.25" customHeight="1">
      <c r="A106" s="186" t="s">
        <v>452</v>
      </c>
      <c r="B106" s="186"/>
      <c r="C106" s="186"/>
      <c r="D106" s="186"/>
      <c r="E106" s="186"/>
      <c r="F106" s="186"/>
      <c r="G106" s="14">
        <v>95</v>
      </c>
      <c r="H106" s="31">
        <v>0</v>
      </c>
      <c r="I106" s="31">
        <v>0</v>
      </c>
      <c r="J106" s="31">
        <v>0</v>
      </c>
      <c r="K106" s="31">
        <v>0</v>
      </c>
    </row>
    <row r="107" spans="1:11" ht="27.75" customHeight="1">
      <c r="A107" s="186" t="s">
        <v>453</v>
      </c>
      <c r="B107" s="186"/>
      <c r="C107" s="186"/>
      <c r="D107" s="186"/>
      <c r="E107" s="186"/>
      <c r="F107" s="186"/>
      <c r="G107" s="14">
        <v>96</v>
      </c>
      <c r="H107" s="31">
        <v>0</v>
      </c>
      <c r="I107" s="31">
        <v>0</v>
      </c>
      <c r="J107" s="31">
        <v>0</v>
      </c>
      <c r="K107" s="31">
        <v>0</v>
      </c>
    </row>
    <row r="108" spans="1:11" ht="22.5" customHeight="1">
      <c r="A108" s="184" t="s">
        <v>454</v>
      </c>
      <c r="B108" s="184"/>
      <c r="C108" s="184"/>
      <c r="D108" s="184"/>
      <c r="E108" s="184"/>
      <c r="F108" s="184"/>
      <c r="G108" s="15">
        <v>97</v>
      </c>
      <c r="H108" s="116">
        <f>H91+H98-H107-H97</f>
        <v>0</v>
      </c>
      <c r="I108" s="116">
        <f>I91+I98-I107-I97</f>
        <v>0</v>
      </c>
      <c r="J108" s="116">
        <f>J91+J98-J107-J97</f>
        <v>0</v>
      </c>
      <c r="K108" s="116">
        <f>K91+K98-K107-K97</f>
        <v>0</v>
      </c>
    </row>
    <row r="109" spans="1:11" ht="22.5" customHeight="1">
      <c r="A109" s="184" t="s">
        <v>455</v>
      </c>
      <c r="B109" s="184"/>
      <c r="C109" s="184"/>
      <c r="D109" s="184"/>
      <c r="E109" s="184"/>
      <c r="F109" s="184"/>
      <c r="G109" s="15">
        <v>98</v>
      </c>
      <c r="H109" s="116">
        <f>H89+H108</f>
        <v>-9817090</v>
      </c>
      <c r="I109" s="116">
        <f>I89+I108</f>
        <v>-4379628</v>
      </c>
      <c r="J109" s="116">
        <f>J89+J108</f>
        <v>27581421</v>
      </c>
      <c r="K109" s="116">
        <f>K89+K108</f>
        <v>4809924</v>
      </c>
    </row>
    <row r="110" spans="1:11" ht="12.75">
      <c r="A110" s="189" t="s">
        <v>229</v>
      </c>
      <c r="B110" s="189"/>
      <c r="C110" s="189"/>
      <c r="D110" s="189"/>
      <c r="E110" s="189"/>
      <c r="F110" s="189"/>
      <c r="G110" s="212"/>
      <c r="H110" s="212"/>
      <c r="I110" s="212"/>
      <c r="J110" s="213"/>
      <c r="K110" s="213"/>
    </row>
    <row r="111" spans="1:11" ht="27" customHeight="1">
      <c r="A111" s="205" t="s">
        <v>456</v>
      </c>
      <c r="B111" s="206"/>
      <c r="C111" s="206"/>
      <c r="D111" s="206"/>
      <c r="E111" s="206"/>
      <c r="F111" s="206"/>
      <c r="G111" s="15">
        <v>99</v>
      </c>
      <c r="H111" s="116">
        <f>H112+H113</f>
        <v>0</v>
      </c>
      <c r="I111" s="116">
        <f>I112+I113</f>
        <v>0</v>
      </c>
      <c r="J111" s="116">
        <f>J112+J113</f>
        <v>0</v>
      </c>
      <c r="K111" s="116">
        <f>K112+K113</f>
        <v>0</v>
      </c>
    </row>
    <row r="112" spans="1:11" ht="12.75">
      <c r="A112" s="207" t="s">
        <v>230</v>
      </c>
      <c r="B112" s="207"/>
      <c r="C112" s="207"/>
      <c r="D112" s="207"/>
      <c r="E112" s="207"/>
      <c r="F112" s="207"/>
      <c r="G112" s="14">
        <v>100</v>
      </c>
      <c r="H112" s="31">
        <v>0</v>
      </c>
      <c r="I112" s="31">
        <v>0</v>
      </c>
      <c r="J112" s="31">
        <v>0</v>
      </c>
      <c r="K112" s="31">
        <v>0</v>
      </c>
    </row>
    <row r="113" spans="1:11" ht="12.75">
      <c r="A113" s="207" t="s">
        <v>231</v>
      </c>
      <c r="B113" s="207"/>
      <c r="C113" s="207"/>
      <c r="D113" s="207"/>
      <c r="E113" s="207"/>
      <c r="F113" s="207"/>
      <c r="G113" s="14">
        <v>101</v>
      </c>
      <c r="H113" s="31">
        <v>0</v>
      </c>
      <c r="I113" s="31">
        <v>0</v>
      </c>
      <c r="J113" s="31">
        <v>0</v>
      </c>
      <c r="K113" s="31">
        <v>0</v>
      </c>
    </row>
  </sheetData>
  <sheetProtection sheet="1" objects="1" scenarios="1"/>
  <mergeCells count="115">
    <mergeCell ref="A67:F67"/>
    <mergeCell ref="A71:F71"/>
    <mergeCell ref="A53:F53"/>
    <mergeCell ref="A54:F54"/>
    <mergeCell ref="A55:F55"/>
    <mergeCell ref="A50:F50"/>
    <mergeCell ref="A64:F64"/>
    <mergeCell ref="A65:F65"/>
    <mergeCell ref="A3:K3"/>
    <mergeCell ref="A4:K4"/>
    <mergeCell ref="A7:F7"/>
    <mergeCell ref="A66:F66"/>
    <mergeCell ref="A5:F6"/>
    <mergeCell ref="G5:G6"/>
    <mergeCell ref="H5:I5"/>
    <mergeCell ref="J5:K5"/>
    <mergeCell ref="A22:F22"/>
    <mergeCell ref="A23:F23"/>
    <mergeCell ref="A85:F85"/>
    <mergeCell ref="A86:F86"/>
    <mergeCell ref="A87:F87"/>
    <mergeCell ref="A82:F82"/>
    <mergeCell ref="A69:K69"/>
    <mergeCell ref="A76:K76"/>
    <mergeCell ref="A84:K84"/>
    <mergeCell ref="A81:F81"/>
    <mergeCell ref="A77:F77"/>
    <mergeCell ref="A78:F78"/>
    <mergeCell ref="A24:F24"/>
    <mergeCell ref="A25:F25"/>
    <mergeCell ref="A83:F83"/>
    <mergeCell ref="A73:F73"/>
    <mergeCell ref="A46:F46"/>
    <mergeCell ref="A47:F47"/>
    <mergeCell ref="A32:F32"/>
    <mergeCell ref="A33:F33"/>
    <mergeCell ref="A34:F34"/>
    <mergeCell ref="A41:F41"/>
    <mergeCell ref="A45:F45"/>
    <mergeCell ref="A51:F51"/>
    <mergeCell ref="A52:F52"/>
    <mergeCell ref="A2:I2"/>
    <mergeCell ref="A1:I1"/>
    <mergeCell ref="A60:F60"/>
    <mergeCell ref="A48:F48"/>
    <mergeCell ref="A49:F49"/>
    <mergeCell ref="A36:F36"/>
    <mergeCell ref="A37:F37"/>
    <mergeCell ref="A31:F31"/>
    <mergeCell ref="A43:F43"/>
    <mergeCell ref="A38:F38"/>
    <mergeCell ref="A39:F39"/>
    <mergeCell ref="A40:F40"/>
    <mergeCell ref="A44:F44"/>
    <mergeCell ref="A79:F79"/>
    <mergeCell ref="A80:F80"/>
    <mergeCell ref="A56:F56"/>
    <mergeCell ref="A57:F57"/>
    <mergeCell ref="A58:F58"/>
    <mergeCell ref="A59:F59"/>
    <mergeCell ref="A72:F72"/>
    <mergeCell ref="A61:F61"/>
    <mergeCell ref="A74:F74"/>
    <mergeCell ref="A75:F75"/>
    <mergeCell ref="A8:F8"/>
    <mergeCell ref="A9:F9"/>
    <mergeCell ref="A10:F10"/>
    <mergeCell ref="A11:F11"/>
    <mergeCell ref="A12:F12"/>
    <mergeCell ref="A13:F13"/>
    <mergeCell ref="A29:F29"/>
    <mergeCell ref="A30:F30"/>
    <mergeCell ref="A68:F68"/>
    <mergeCell ref="A70:F70"/>
    <mergeCell ref="A26:F26"/>
    <mergeCell ref="A88:K88"/>
    <mergeCell ref="A35:F35"/>
    <mergeCell ref="A42:F42"/>
    <mergeCell ref="A62:F62"/>
    <mergeCell ref="A63:F63"/>
    <mergeCell ref="A14:F14"/>
    <mergeCell ref="A15:F15"/>
    <mergeCell ref="A16:F16"/>
    <mergeCell ref="A17:F17"/>
    <mergeCell ref="A18:F18"/>
    <mergeCell ref="A19:F19"/>
    <mergeCell ref="A20:F20"/>
    <mergeCell ref="A21:F21"/>
    <mergeCell ref="A91:F91"/>
    <mergeCell ref="A98:F98"/>
    <mergeCell ref="A99:F99"/>
    <mergeCell ref="A103:F103"/>
    <mergeCell ref="A95:F95"/>
    <mergeCell ref="A96:F96"/>
    <mergeCell ref="A27:F27"/>
    <mergeCell ref="A28:F28"/>
    <mergeCell ref="A97:F97"/>
    <mergeCell ref="A102:F102"/>
    <mergeCell ref="A100:F100"/>
    <mergeCell ref="A110:K110"/>
    <mergeCell ref="A101:F101"/>
    <mergeCell ref="A106:F106"/>
    <mergeCell ref="A107:F107"/>
    <mergeCell ref="A108:F108"/>
    <mergeCell ref="A109:F109"/>
    <mergeCell ref="A111:F111"/>
    <mergeCell ref="A112:F112"/>
    <mergeCell ref="A113:F113"/>
    <mergeCell ref="A89:F89"/>
    <mergeCell ref="A90:F90"/>
    <mergeCell ref="A92:F92"/>
    <mergeCell ref="A93:F93"/>
    <mergeCell ref="A94:F94"/>
    <mergeCell ref="A104:F104"/>
    <mergeCell ref="A105:F105"/>
  </mergeCells>
  <dataValidations count="5">
    <dataValidation type="whole" operator="greaterThanOrEqual" allowBlank="1" showInputMessage="1" showErrorMessage="1" errorTitle="Incorrect entry" error="You can enter only positive whole numbers." sqref="H65492:I65526">
      <formula1>0</formula1>
    </dataValidation>
    <dataValidation type="whole" operator="notEqual" allowBlank="1" showInputMessage="1" showErrorMessage="1" errorTitle="Incorrect entry" error="You can enter only positive or negative whole numbers." sqref="H65491:I65491">
      <formula1>999999999999</formula1>
    </dataValidation>
    <dataValidation type="whole" operator="notEqual" allowBlank="1" showInputMessage="1" showErrorMessage="1" errorTitle="Incorrect entry" error="You can enter only whole numbers." sqref="H65536:I65536">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pageMargins left="0.31496062992125984" right="0" top="0"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SheetLayoutView="110" zoomScalePageLayoutView="0" workbookViewId="0" topLeftCell="A1">
      <selection activeCell="I17" sqref="I17"/>
    </sheetView>
  </sheetViews>
  <sheetFormatPr defaultColWidth="9.140625" defaultRowHeight="12.75"/>
  <cols>
    <col min="1" max="7" width="9.140625" style="19" customWidth="1"/>
    <col min="8" max="9" width="15.140625" style="45" customWidth="1"/>
    <col min="10" max="16384" width="9.140625" style="19" customWidth="1"/>
  </cols>
  <sheetData>
    <row r="1" spans="1:9" ht="12.75">
      <c r="A1" s="222" t="s">
        <v>232</v>
      </c>
      <c r="B1" s="263"/>
      <c r="C1" s="263"/>
      <c r="D1" s="263"/>
      <c r="E1" s="263"/>
      <c r="F1" s="263"/>
      <c r="G1" s="263"/>
      <c r="H1" s="263"/>
      <c r="I1" s="263"/>
    </row>
    <row r="2" spans="1:9" ht="12.75">
      <c r="A2" s="221" t="s">
        <v>525</v>
      </c>
      <c r="B2" s="194"/>
      <c r="C2" s="194"/>
      <c r="D2" s="194"/>
      <c r="E2" s="194"/>
      <c r="F2" s="194"/>
      <c r="G2" s="194"/>
      <c r="H2" s="194"/>
      <c r="I2" s="194"/>
    </row>
    <row r="3" spans="1:9" ht="12.75">
      <c r="A3" s="265" t="s">
        <v>233</v>
      </c>
      <c r="B3" s="266"/>
      <c r="C3" s="266"/>
      <c r="D3" s="266"/>
      <c r="E3" s="266"/>
      <c r="F3" s="266"/>
      <c r="G3" s="266"/>
      <c r="H3" s="266"/>
      <c r="I3" s="266"/>
    </row>
    <row r="4" spans="1:9" ht="12.75">
      <c r="A4" s="264" t="s">
        <v>523</v>
      </c>
      <c r="B4" s="198"/>
      <c r="C4" s="198"/>
      <c r="D4" s="198"/>
      <c r="E4" s="198"/>
      <c r="F4" s="198"/>
      <c r="G4" s="198"/>
      <c r="H4" s="198"/>
      <c r="I4" s="199"/>
    </row>
    <row r="5" spans="1:9" ht="24" thickBot="1">
      <c r="A5" s="267" t="s">
        <v>234</v>
      </c>
      <c r="B5" s="268"/>
      <c r="C5" s="268"/>
      <c r="D5" s="268"/>
      <c r="E5" s="268"/>
      <c r="F5" s="269"/>
      <c r="G5" s="20" t="s">
        <v>235</v>
      </c>
      <c r="H5" s="35" t="s">
        <v>236</v>
      </c>
      <c r="I5" s="35" t="s">
        <v>237</v>
      </c>
    </row>
    <row r="6" spans="1:9" ht="12.75">
      <c r="A6" s="260">
        <v>1</v>
      </c>
      <c r="B6" s="261"/>
      <c r="C6" s="261"/>
      <c r="D6" s="261"/>
      <c r="E6" s="261"/>
      <c r="F6" s="262"/>
      <c r="G6" s="21">
        <v>2</v>
      </c>
      <c r="H6" s="36" t="s">
        <v>238</v>
      </c>
      <c r="I6" s="36" t="s">
        <v>239</v>
      </c>
    </row>
    <row r="7" spans="1:9" ht="12.75">
      <c r="A7" s="251" t="s">
        <v>240</v>
      </c>
      <c r="B7" s="252"/>
      <c r="C7" s="252"/>
      <c r="D7" s="252"/>
      <c r="E7" s="252"/>
      <c r="F7" s="252"/>
      <c r="G7" s="252"/>
      <c r="H7" s="252"/>
      <c r="I7" s="253"/>
    </row>
    <row r="8" spans="1:9" ht="12.75" customHeight="1">
      <c r="A8" s="245" t="s">
        <v>241</v>
      </c>
      <c r="B8" s="246"/>
      <c r="C8" s="246"/>
      <c r="D8" s="246"/>
      <c r="E8" s="246"/>
      <c r="F8" s="247"/>
      <c r="G8" s="22">
        <v>1</v>
      </c>
      <c r="H8" s="37">
        <f>'P&amp;L'!H62</f>
        <v>-11807602</v>
      </c>
      <c r="I8" s="37">
        <f>'P&amp;L'!J62</f>
        <v>34054745</v>
      </c>
    </row>
    <row r="9" spans="1:9" ht="12.75" customHeight="1">
      <c r="A9" s="254" t="s">
        <v>242</v>
      </c>
      <c r="B9" s="255"/>
      <c r="C9" s="255"/>
      <c r="D9" s="255"/>
      <c r="E9" s="255"/>
      <c r="F9" s="256"/>
      <c r="G9" s="23">
        <v>2</v>
      </c>
      <c r="H9" s="38">
        <f>H10+H11+H12+H13+H14+H15+H16+H17</f>
        <v>23382004</v>
      </c>
      <c r="I9" s="38">
        <f>I10+I11+I12+I13+I14+I15+I16+I17</f>
        <v>19005260</v>
      </c>
    </row>
    <row r="10" spans="1:9" ht="12.75" customHeight="1">
      <c r="A10" s="257" t="s">
        <v>243</v>
      </c>
      <c r="B10" s="258"/>
      <c r="C10" s="258"/>
      <c r="D10" s="258"/>
      <c r="E10" s="258"/>
      <c r="F10" s="259"/>
      <c r="G10" s="24">
        <v>3</v>
      </c>
      <c r="H10" s="39">
        <v>13656043</v>
      </c>
      <c r="I10" s="39">
        <v>15613647</v>
      </c>
    </row>
    <row r="11" spans="1:9" ht="21.75" customHeight="1">
      <c r="A11" s="257" t="s">
        <v>244</v>
      </c>
      <c r="B11" s="258"/>
      <c r="C11" s="258"/>
      <c r="D11" s="258"/>
      <c r="E11" s="258"/>
      <c r="F11" s="259"/>
      <c r="G11" s="24">
        <v>4</v>
      </c>
      <c r="H11" s="39">
        <v>798074</v>
      </c>
      <c r="I11" s="39">
        <v>-1006961</v>
      </c>
    </row>
    <row r="12" spans="1:9" ht="23.25" customHeight="1">
      <c r="A12" s="257" t="s">
        <v>245</v>
      </c>
      <c r="B12" s="258"/>
      <c r="C12" s="258"/>
      <c r="D12" s="258"/>
      <c r="E12" s="258"/>
      <c r="F12" s="259"/>
      <c r="G12" s="24">
        <v>5</v>
      </c>
      <c r="H12" s="39">
        <v>1164461</v>
      </c>
      <c r="I12" s="39">
        <v>929760</v>
      </c>
    </row>
    <row r="13" spans="1:9" ht="12.75" customHeight="1">
      <c r="A13" s="257" t="s">
        <v>246</v>
      </c>
      <c r="B13" s="258"/>
      <c r="C13" s="258"/>
      <c r="D13" s="258"/>
      <c r="E13" s="258"/>
      <c r="F13" s="259"/>
      <c r="G13" s="24">
        <v>6</v>
      </c>
      <c r="H13" s="39">
        <v>-64406</v>
      </c>
      <c r="I13" s="39">
        <v>-69202</v>
      </c>
    </row>
    <row r="14" spans="1:9" ht="12.75" customHeight="1">
      <c r="A14" s="257" t="s">
        <v>247</v>
      </c>
      <c r="B14" s="258"/>
      <c r="C14" s="258"/>
      <c r="D14" s="258"/>
      <c r="E14" s="258"/>
      <c r="F14" s="259"/>
      <c r="G14" s="24">
        <v>7</v>
      </c>
      <c r="H14" s="39">
        <v>4373320</v>
      </c>
      <c r="I14" s="39">
        <v>4050958</v>
      </c>
    </row>
    <row r="15" spans="1:9" ht="12.75" customHeight="1">
      <c r="A15" s="257" t="s">
        <v>248</v>
      </c>
      <c r="B15" s="258"/>
      <c r="C15" s="258"/>
      <c r="D15" s="258"/>
      <c r="E15" s="258"/>
      <c r="F15" s="259"/>
      <c r="G15" s="24">
        <v>8</v>
      </c>
      <c r="H15" s="39">
        <v>1278001</v>
      </c>
      <c r="I15" s="39">
        <v>1227491</v>
      </c>
    </row>
    <row r="16" spans="1:9" ht="12.75" customHeight="1">
      <c r="A16" s="257" t="s">
        <v>249</v>
      </c>
      <c r="B16" s="258"/>
      <c r="C16" s="258"/>
      <c r="D16" s="258"/>
      <c r="E16" s="258"/>
      <c r="F16" s="259"/>
      <c r="G16" s="24">
        <v>9</v>
      </c>
      <c r="H16" s="39">
        <v>2176511</v>
      </c>
      <c r="I16" s="39">
        <v>-1740433</v>
      </c>
    </row>
    <row r="17" spans="1:9" ht="24.75" customHeight="1">
      <c r="A17" s="257" t="s">
        <v>250</v>
      </c>
      <c r="B17" s="258"/>
      <c r="C17" s="258"/>
      <c r="D17" s="258"/>
      <c r="E17" s="258"/>
      <c r="F17" s="259"/>
      <c r="G17" s="24">
        <v>10</v>
      </c>
      <c r="H17" s="39">
        <v>0</v>
      </c>
      <c r="I17" s="39">
        <v>0</v>
      </c>
    </row>
    <row r="18" spans="1:9" ht="27.75" customHeight="1">
      <c r="A18" s="248" t="s">
        <v>251</v>
      </c>
      <c r="B18" s="249"/>
      <c r="C18" s="249"/>
      <c r="D18" s="249"/>
      <c r="E18" s="249"/>
      <c r="F18" s="250"/>
      <c r="G18" s="23">
        <v>11</v>
      </c>
      <c r="H18" s="38">
        <f>H8+H9</f>
        <v>11574402</v>
      </c>
      <c r="I18" s="38">
        <f>I8+I9</f>
        <v>53060005</v>
      </c>
    </row>
    <row r="19" spans="1:9" ht="12.75" customHeight="1">
      <c r="A19" s="254" t="s">
        <v>252</v>
      </c>
      <c r="B19" s="255"/>
      <c r="C19" s="255"/>
      <c r="D19" s="255"/>
      <c r="E19" s="255"/>
      <c r="F19" s="256"/>
      <c r="G19" s="23">
        <v>12</v>
      </c>
      <c r="H19" s="38">
        <f>H20+H21+H22+H23</f>
        <v>-29303818</v>
      </c>
      <c r="I19" s="38">
        <f>I20+I21+I22+I23</f>
        <v>23783433</v>
      </c>
    </row>
    <row r="20" spans="1:9" ht="12.75" customHeight="1">
      <c r="A20" s="257" t="s">
        <v>253</v>
      </c>
      <c r="B20" s="258"/>
      <c r="C20" s="258"/>
      <c r="D20" s="258"/>
      <c r="E20" s="258"/>
      <c r="F20" s="259"/>
      <c r="G20" s="24">
        <v>13</v>
      </c>
      <c r="H20" s="39">
        <v>-5082837</v>
      </c>
      <c r="I20" s="39">
        <v>214175</v>
      </c>
    </row>
    <row r="21" spans="1:9" ht="12.75" customHeight="1">
      <c r="A21" s="257" t="s">
        <v>254</v>
      </c>
      <c r="B21" s="258"/>
      <c r="C21" s="258"/>
      <c r="D21" s="258"/>
      <c r="E21" s="258"/>
      <c r="F21" s="259"/>
      <c r="G21" s="24">
        <v>14</v>
      </c>
      <c r="H21" s="39">
        <v>-52120233</v>
      </c>
      <c r="I21" s="39">
        <v>24012569</v>
      </c>
    </row>
    <row r="22" spans="1:9" ht="12.75" customHeight="1">
      <c r="A22" s="257" t="s">
        <v>255</v>
      </c>
      <c r="B22" s="258"/>
      <c r="C22" s="258"/>
      <c r="D22" s="258"/>
      <c r="E22" s="258"/>
      <c r="F22" s="259"/>
      <c r="G22" s="24">
        <v>15</v>
      </c>
      <c r="H22" s="39">
        <v>27899252</v>
      </c>
      <c r="I22" s="39">
        <v>2528793</v>
      </c>
    </row>
    <row r="23" spans="1:9" ht="12.75" customHeight="1">
      <c r="A23" s="257" t="s">
        <v>256</v>
      </c>
      <c r="B23" s="258"/>
      <c r="C23" s="258"/>
      <c r="D23" s="258"/>
      <c r="E23" s="258"/>
      <c r="F23" s="259"/>
      <c r="G23" s="24">
        <v>16</v>
      </c>
      <c r="H23" s="39">
        <v>0</v>
      </c>
      <c r="I23" s="39">
        <v>-2972104</v>
      </c>
    </row>
    <row r="24" spans="1:9" ht="12.75" customHeight="1">
      <c r="A24" s="248" t="s">
        <v>257</v>
      </c>
      <c r="B24" s="249"/>
      <c r="C24" s="249"/>
      <c r="D24" s="249"/>
      <c r="E24" s="249"/>
      <c r="F24" s="250"/>
      <c r="G24" s="23">
        <v>17</v>
      </c>
      <c r="H24" s="38">
        <f>H18+H19</f>
        <v>-17729416</v>
      </c>
      <c r="I24" s="38">
        <f>I18+I19</f>
        <v>76843438</v>
      </c>
    </row>
    <row r="25" spans="1:9" ht="12.75" customHeight="1">
      <c r="A25" s="236" t="s">
        <v>258</v>
      </c>
      <c r="B25" s="237"/>
      <c r="C25" s="237"/>
      <c r="D25" s="237"/>
      <c r="E25" s="237"/>
      <c r="F25" s="238"/>
      <c r="G25" s="24">
        <v>18</v>
      </c>
      <c r="H25" s="39">
        <v>-2546529</v>
      </c>
      <c r="I25" s="39">
        <v>-4050958</v>
      </c>
    </row>
    <row r="26" spans="1:9" ht="12.75" customHeight="1">
      <c r="A26" s="236" t="s">
        <v>259</v>
      </c>
      <c r="B26" s="237"/>
      <c r="C26" s="237"/>
      <c r="D26" s="237"/>
      <c r="E26" s="237"/>
      <c r="F26" s="238"/>
      <c r="G26" s="24">
        <v>19</v>
      </c>
      <c r="H26" s="39">
        <v>-1312214</v>
      </c>
      <c r="I26" s="39">
        <v>-536839</v>
      </c>
    </row>
    <row r="27" spans="1:9" ht="25.5" customHeight="1">
      <c r="A27" s="233" t="s">
        <v>260</v>
      </c>
      <c r="B27" s="234"/>
      <c r="C27" s="234"/>
      <c r="D27" s="234"/>
      <c r="E27" s="234"/>
      <c r="F27" s="235"/>
      <c r="G27" s="25">
        <v>20</v>
      </c>
      <c r="H27" s="40">
        <f>H24+H25+H26</f>
        <v>-21588159</v>
      </c>
      <c r="I27" s="40">
        <f>I24+I25+I26</f>
        <v>72255641</v>
      </c>
    </row>
    <row r="28" spans="1:9" ht="12.75">
      <c r="A28" s="251" t="s">
        <v>261</v>
      </c>
      <c r="B28" s="252"/>
      <c r="C28" s="252"/>
      <c r="D28" s="252"/>
      <c r="E28" s="252"/>
      <c r="F28" s="252"/>
      <c r="G28" s="252"/>
      <c r="H28" s="252"/>
      <c r="I28" s="253"/>
    </row>
    <row r="29" spans="1:9" ht="30" customHeight="1">
      <c r="A29" s="245" t="s">
        <v>262</v>
      </c>
      <c r="B29" s="246"/>
      <c r="C29" s="246"/>
      <c r="D29" s="246"/>
      <c r="E29" s="246"/>
      <c r="F29" s="247"/>
      <c r="G29" s="22">
        <v>21</v>
      </c>
      <c r="H29" s="41">
        <v>1200</v>
      </c>
      <c r="I29" s="41">
        <v>2069245</v>
      </c>
    </row>
    <row r="30" spans="1:9" ht="12.75" customHeight="1">
      <c r="A30" s="236" t="s">
        <v>263</v>
      </c>
      <c r="B30" s="237"/>
      <c r="C30" s="237"/>
      <c r="D30" s="237"/>
      <c r="E30" s="237"/>
      <c r="F30" s="238"/>
      <c r="G30" s="24">
        <v>22</v>
      </c>
      <c r="H30" s="42">
        <v>0</v>
      </c>
      <c r="I30" s="42">
        <v>0</v>
      </c>
    </row>
    <row r="31" spans="1:9" ht="12.75" customHeight="1">
      <c r="A31" s="236" t="s">
        <v>264</v>
      </c>
      <c r="B31" s="237"/>
      <c r="C31" s="237"/>
      <c r="D31" s="237"/>
      <c r="E31" s="237"/>
      <c r="F31" s="238"/>
      <c r="G31" s="24">
        <v>23</v>
      </c>
      <c r="H31" s="42">
        <v>64406</v>
      </c>
      <c r="I31" s="42">
        <v>69202</v>
      </c>
    </row>
    <row r="32" spans="1:9" ht="12.75" customHeight="1">
      <c r="A32" s="236" t="s">
        <v>265</v>
      </c>
      <c r="B32" s="237"/>
      <c r="C32" s="237"/>
      <c r="D32" s="237"/>
      <c r="E32" s="237"/>
      <c r="F32" s="238"/>
      <c r="G32" s="24">
        <v>24</v>
      </c>
      <c r="H32" s="42">
        <v>0</v>
      </c>
      <c r="I32" s="42">
        <v>0</v>
      </c>
    </row>
    <row r="33" spans="1:9" ht="12.75" customHeight="1">
      <c r="A33" s="236" t="s">
        <v>266</v>
      </c>
      <c r="B33" s="237"/>
      <c r="C33" s="237"/>
      <c r="D33" s="237"/>
      <c r="E33" s="237"/>
      <c r="F33" s="238"/>
      <c r="G33" s="24">
        <v>25</v>
      </c>
      <c r="H33" s="42">
        <v>0</v>
      </c>
      <c r="I33" s="42">
        <v>0</v>
      </c>
    </row>
    <row r="34" spans="1:9" ht="12.75" customHeight="1">
      <c r="A34" s="236" t="s">
        <v>267</v>
      </c>
      <c r="B34" s="237"/>
      <c r="C34" s="237"/>
      <c r="D34" s="237"/>
      <c r="E34" s="237"/>
      <c r="F34" s="238"/>
      <c r="G34" s="24">
        <v>26</v>
      </c>
      <c r="H34" s="42">
        <v>0</v>
      </c>
      <c r="I34" s="42">
        <v>0</v>
      </c>
    </row>
    <row r="35" spans="1:9" ht="26.25" customHeight="1">
      <c r="A35" s="248" t="s">
        <v>268</v>
      </c>
      <c r="B35" s="249"/>
      <c r="C35" s="249"/>
      <c r="D35" s="249"/>
      <c r="E35" s="249"/>
      <c r="F35" s="250"/>
      <c r="G35" s="23">
        <v>27</v>
      </c>
      <c r="H35" s="43">
        <f>H29+H30+H31+H32+H33+H34</f>
        <v>65606</v>
      </c>
      <c r="I35" s="43">
        <f>I29+I30+I31+I32+I33+I34</f>
        <v>2138447</v>
      </c>
    </row>
    <row r="36" spans="1:9" ht="22.5" customHeight="1">
      <c r="A36" s="236" t="s">
        <v>269</v>
      </c>
      <c r="B36" s="237"/>
      <c r="C36" s="237"/>
      <c r="D36" s="237"/>
      <c r="E36" s="237"/>
      <c r="F36" s="238"/>
      <c r="G36" s="24">
        <v>28</v>
      </c>
      <c r="H36" s="42">
        <v>-38940197</v>
      </c>
      <c r="I36" s="42">
        <v>-21569075</v>
      </c>
    </row>
    <row r="37" spans="1:9" ht="12.75" customHeight="1">
      <c r="A37" s="236" t="s">
        <v>270</v>
      </c>
      <c r="B37" s="237"/>
      <c r="C37" s="237"/>
      <c r="D37" s="237"/>
      <c r="E37" s="237"/>
      <c r="F37" s="238"/>
      <c r="G37" s="24">
        <v>29</v>
      </c>
      <c r="H37" s="42">
        <v>0</v>
      </c>
      <c r="I37" s="42">
        <v>0</v>
      </c>
    </row>
    <row r="38" spans="1:9" ht="12.75" customHeight="1">
      <c r="A38" s="236" t="s">
        <v>271</v>
      </c>
      <c r="B38" s="237"/>
      <c r="C38" s="237"/>
      <c r="D38" s="237"/>
      <c r="E38" s="237"/>
      <c r="F38" s="238"/>
      <c r="G38" s="24">
        <v>30</v>
      </c>
      <c r="H38" s="42">
        <v>-1595628</v>
      </c>
      <c r="I38" s="42">
        <v>0</v>
      </c>
    </row>
    <row r="39" spans="1:9" ht="12.75" customHeight="1">
      <c r="A39" s="236" t="s">
        <v>272</v>
      </c>
      <c r="B39" s="237"/>
      <c r="C39" s="237"/>
      <c r="D39" s="237"/>
      <c r="E39" s="237"/>
      <c r="F39" s="238"/>
      <c r="G39" s="24">
        <v>31</v>
      </c>
      <c r="H39" s="42">
        <v>0</v>
      </c>
      <c r="I39" s="42">
        <v>0</v>
      </c>
    </row>
    <row r="40" spans="1:9" ht="12.75" customHeight="1">
      <c r="A40" s="236" t="s">
        <v>273</v>
      </c>
      <c r="B40" s="237"/>
      <c r="C40" s="237"/>
      <c r="D40" s="237"/>
      <c r="E40" s="237"/>
      <c r="F40" s="238"/>
      <c r="G40" s="24">
        <v>32</v>
      </c>
      <c r="H40" s="42">
        <v>0</v>
      </c>
      <c r="I40" s="42">
        <v>0</v>
      </c>
    </row>
    <row r="41" spans="1:9" ht="24" customHeight="1">
      <c r="A41" s="248" t="s">
        <v>274</v>
      </c>
      <c r="B41" s="249"/>
      <c r="C41" s="249"/>
      <c r="D41" s="249"/>
      <c r="E41" s="249"/>
      <c r="F41" s="250"/>
      <c r="G41" s="23">
        <v>33</v>
      </c>
      <c r="H41" s="43">
        <f>H36+H37+H38+H39+H40</f>
        <v>-40535825</v>
      </c>
      <c r="I41" s="43">
        <f>I36+I37+I38+I39+I40</f>
        <v>-21569075</v>
      </c>
    </row>
    <row r="42" spans="1:9" ht="29.25" customHeight="1">
      <c r="A42" s="233" t="s">
        <v>275</v>
      </c>
      <c r="B42" s="234"/>
      <c r="C42" s="234"/>
      <c r="D42" s="234"/>
      <c r="E42" s="234"/>
      <c r="F42" s="235"/>
      <c r="G42" s="25">
        <v>34</v>
      </c>
      <c r="H42" s="44">
        <f>H35+H41</f>
        <v>-40470219</v>
      </c>
      <c r="I42" s="44">
        <f>I35+I41</f>
        <v>-19430628</v>
      </c>
    </row>
    <row r="43" spans="1:9" ht="12.75">
      <c r="A43" s="251" t="s">
        <v>276</v>
      </c>
      <c r="B43" s="252"/>
      <c r="C43" s="252"/>
      <c r="D43" s="252"/>
      <c r="E43" s="252"/>
      <c r="F43" s="252"/>
      <c r="G43" s="252"/>
      <c r="H43" s="252"/>
      <c r="I43" s="253"/>
    </row>
    <row r="44" spans="1:9" ht="12.75" customHeight="1">
      <c r="A44" s="245" t="s">
        <v>277</v>
      </c>
      <c r="B44" s="246"/>
      <c r="C44" s="246"/>
      <c r="D44" s="246"/>
      <c r="E44" s="246"/>
      <c r="F44" s="247"/>
      <c r="G44" s="22">
        <v>35</v>
      </c>
      <c r="H44" s="41">
        <v>0</v>
      </c>
      <c r="I44" s="41">
        <v>0</v>
      </c>
    </row>
    <row r="45" spans="1:9" ht="24.75" customHeight="1">
      <c r="A45" s="236" t="s">
        <v>278</v>
      </c>
      <c r="B45" s="237"/>
      <c r="C45" s="237"/>
      <c r="D45" s="237"/>
      <c r="E45" s="237"/>
      <c r="F45" s="238"/>
      <c r="G45" s="24">
        <v>36</v>
      </c>
      <c r="H45" s="42">
        <v>0</v>
      </c>
      <c r="I45" s="42">
        <v>0</v>
      </c>
    </row>
    <row r="46" spans="1:9" ht="12.75" customHeight="1">
      <c r="A46" s="236" t="s">
        <v>279</v>
      </c>
      <c r="B46" s="237"/>
      <c r="C46" s="237"/>
      <c r="D46" s="237"/>
      <c r="E46" s="237"/>
      <c r="F46" s="238"/>
      <c r="G46" s="24">
        <v>37</v>
      </c>
      <c r="H46" s="42">
        <v>378482</v>
      </c>
      <c r="I46" s="42">
        <v>660907</v>
      </c>
    </row>
    <row r="47" spans="1:9" ht="12.75" customHeight="1">
      <c r="A47" s="236" t="s">
        <v>280</v>
      </c>
      <c r="B47" s="237"/>
      <c r="C47" s="237"/>
      <c r="D47" s="237"/>
      <c r="E47" s="237"/>
      <c r="F47" s="238"/>
      <c r="G47" s="24">
        <v>38</v>
      </c>
      <c r="H47" s="42">
        <v>0</v>
      </c>
      <c r="I47" s="42">
        <v>0</v>
      </c>
    </row>
    <row r="48" spans="1:9" ht="21.75" customHeight="1">
      <c r="A48" s="248" t="s">
        <v>281</v>
      </c>
      <c r="B48" s="249"/>
      <c r="C48" s="249"/>
      <c r="D48" s="249"/>
      <c r="E48" s="249"/>
      <c r="F48" s="250"/>
      <c r="G48" s="23">
        <v>39</v>
      </c>
      <c r="H48" s="43">
        <f>H44+H45+H46+H47</f>
        <v>378482</v>
      </c>
      <c r="I48" s="43">
        <f>I44+I45+I46+I47</f>
        <v>660907</v>
      </c>
    </row>
    <row r="49" spans="1:9" ht="24" customHeight="1">
      <c r="A49" s="236" t="s">
        <v>282</v>
      </c>
      <c r="B49" s="237"/>
      <c r="C49" s="237"/>
      <c r="D49" s="237"/>
      <c r="E49" s="237"/>
      <c r="F49" s="238"/>
      <c r="G49" s="24">
        <v>40</v>
      </c>
      <c r="H49" s="42">
        <v>-4294881</v>
      </c>
      <c r="I49" s="42">
        <v>-9154442</v>
      </c>
    </row>
    <row r="50" spans="1:9" ht="12.75" customHeight="1">
      <c r="A50" s="236" t="s">
        <v>283</v>
      </c>
      <c r="B50" s="237"/>
      <c r="C50" s="237"/>
      <c r="D50" s="237"/>
      <c r="E50" s="237"/>
      <c r="F50" s="238"/>
      <c r="G50" s="24">
        <v>41</v>
      </c>
      <c r="H50" s="42">
        <v>0</v>
      </c>
      <c r="I50" s="42">
        <v>0</v>
      </c>
    </row>
    <row r="51" spans="1:9" ht="12.75" customHeight="1">
      <c r="A51" s="236" t="s">
        <v>284</v>
      </c>
      <c r="B51" s="237"/>
      <c r="C51" s="237"/>
      <c r="D51" s="237"/>
      <c r="E51" s="237"/>
      <c r="F51" s="238"/>
      <c r="G51" s="24">
        <v>42</v>
      </c>
      <c r="H51" s="42">
        <v>0</v>
      </c>
      <c r="I51" s="42">
        <v>0</v>
      </c>
    </row>
    <row r="52" spans="1:9" ht="22.5" customHeight="1">
      <c r="A52" s="236" t="s">
        <v>285</v>
      </c>
      <c r="B52" s="237"/>
      <c r="C52" s="237"/>
      <c r="D52" s="237"/>
      <c r="E52" s="237"/>
      <c r="F52" s="238"/>
      <c r="G52" s="24">
        <v>43</v>
      </c>
      <c r="H52" s="42">
        <v>0</v>
      </c>
      <c r="I52" s="42">
        <v>0</v>
      </c>
    </row>
    <row r="53" spans="1:9" ht="12.75" customHeight="1">
      <c r="A53" s="236" t="s">
        <v>286</v>
      </c>
      <c r="B53" s="237"/>
      <c r="C53" s="237"/>
      <c r="D53" s="237"/>
      <c r="E53" s="237"/>
      <c r="F53" s="238"/>
      <c r="G53" s="24">
        <v>44</v>
      </c>
      <c r="H53" s="42">
        <v>-6675482</v>
      </c>
      <c r="I53" s="42">
        <v>-3741824</v>
      </c>
    </row>
    <row r="54" spans="1:9" ht="30" customHeight="1">
      <c r="A54" s="248" t="s">
        <v>287</v>
      </c>
      <c r="B54" s="249"/>
      <c r="C54" s="249"/>
      <c r="D54" s="249"/>
      <c r="E54" s="249"/>
      <c r="F54" s="250"/>
      <c r="G54" s="23">
        <v>45</v>
      </c>
      <c r="H54" s="43">
        <f>H49+H50+H51+H52+H53</f>
        <v>-10970363</v>
      </c>
      <c r="I54" s="43">
        <f>I49+I50+I51+I52+I53</f>
        <v>-12896266</v>
      </c>
    </row>
    <row r="55" spans="1:9" ht="29.25" customHeight="1">
      <c r="A55" s="239" t="s">
        <v>288</v>
      </c>
      <c r="B55" s="240"/>
      <c r="C55" s="240"/>
      <c r="D55" s="240"/>
      <c r="E55" s="240"/>
      <c r="F55" s="241"/>
      <c r="G55" s="23">
        <v>46</v>
      </c>
      <c r="H55" s="43">
        <f>H48+H54</f>
        <v>-10591881</v>
      </c>
      <c r="I55" s="43">
        <f>I48+I54</f>
        <v>-12235359</v>
      </c>
    </row>
    <row r="56" spans="1:9" ht="32.25" customHeight="1">
      <c r="A56" s="236" t="s">
        <v>289</v>
      </c>
      <c r="B56" s="237"/>
      <c r="C56" s="237"/>
      <c r="D56" s="237"/>
      <c r="E56" s="237"/>
      <c r="F56" s="238"/>
      <c r="G56" s="24">
        <v>47</v>
      </c>
      <c r="H56" s="42">
        <v>0</v>
      </c>
      <c r="I56" s="42">
        <v>0</v>
      </c>
    </row>
    <row r="57" spans="1:9" ht="26.25" customHeight="1">
      <c r="A57" s="239" t="s">
        <v>290</v>
      </c>
      <c r="B57" s="240"/>
      <c r="C57" s="240"/>
      <c r="D57" s="240"/>
      <c r="E57" s="240"/>
      <c r="F57" s="241"/>
      <c r="G57" s="23">
        <v>48</v>
      </c>
      <c r="H57" s="43">
        <f>H27+H42+H55+H56</f>
        <v>-72650259</v>
      </c>
      <c r="I57" s="43">
        <f>I27+I42+I55+I56</f>
        <v>40589654</v>
      </c>
    </row>
    <row r="58" spans="1:9" ht="24" customHeight="1">
      <c r="A58" s="242" t="s">
        <v>291</v>
      </c>
      <c r="B58" s="243"/>
      <c r="C58" s="243"/>
      <c r="D58" s="243"/>
      <c r="E58" s="243"/>
      <c r="F58" s="244"/>
      <c r="G58" s="24">
        <v>49</v>
      </c>
      <c r="H58" s="42">
        <v>144842625</v>
      </c>
      <c r="I58" s="42">
        <v>72192366</v>
      </c>
    </row>
    <row r="59" spans="1:9" ht="30.75" customHeight="1">
      <c r="A59" s="233" t="s">
        <v>292</v>
      </c>
      <c r="B59" s="234"/>
      <c r="C59" s="234"/>
      <c r="D59" s="234"/>
      <c r="E59" s="234"/>
      <c r="F59" s="235"/>
      <c r="G59" s="25">
        <v>50</v>
      </c>
      <c r="H59" s="44">
        <f>H57+H58</f>
        <v>72192366</v>
      </c>
      <c r="I59" s="44">
        <f>I57+I58</f>
        <v>112782020</v>
      </c>
    </row>
  </sheetData>
  <sheetProtection sheet="1" objects="1" scenarios="1"/>
  <mergeCells count="59">
    <mergeCell ref="A1:I1"/>
    <mergeCell ref="A2:I2"/>
    <mergeCell ref="A25:F25"/>
    <mergeCell ref="A4:I4"/>
    <mergeCell ref="A20:F20"/>
    <mergeCell ref="A21:F21"/>
    <mergeCell ref="A3:I3"/>
    <mergeCell ref="A17:F17"/>
    <mergeCell ref="A18:F18"/>
    <mergeCell ref="A5:F5"/>
    <mergeCell ref="A6:F6"/>
    <mergeCell ref="A26:F26"/>
    <mergeCell ref="A13:F13"/>
    <mergeCell ref="A14:F14"/>
    <mergeCell ref="A15:F15"/>
    <mergeCell ref="A27:F27"/>
    <mergeCell ref="A16:F16"/>
    <mergeCell ref="A12:F12"/>
    <mergeCell ref="A7:I7"/>
    <mergeCell ref="A8:F8"/>
    <mergeCell ref="A9:F9"/>
    <mergeCell ref="A10:F10"/>
    <mergeCell ref="A11:F11"/>
    <mergeCell ref="A19:F19"/>
    <mergeCell ref="A22:F22"/>
    <mergeCell ref="A28:I28"/>
    <mergeCell ref="A23:F23"/>
    <mergeCell ref="A24:F24"/>
    <mergeCell ref="A35:F35"/>
    <mergeCell ref="A36:F36"/>
    <mergeCell ref="A38:F38"/>
    <mergeCell ref="A47:F47"/>
    <mergeCell ref="A41:F41"/>
    <mergeCell ref="A42:F42"/>
    <mergeCell ref="A44:F44"/>
    <mergeCell ref="A45:F45"/>
    <mergeCell ref="A46:F46"/>
    <mergeCell ref="A54:F54"/>
    <mergeCell ref="A37:F37"/>
    <mergeCell ref="A48:F48"/>
    <mergeCell ref="A39:F39"/>
    <mergeCell ref="A40:F40"/>
    <mergeCell ref="A43:I43"/>
    <mergeCell ref="A29:F29"/>
    <mergeCell ref="A30:F30"/>
    <mergeCell ref="A31:F31"/>
    <mergeCell ref="A32:F32"/>
    <mergeCell ref="A33:F33"/>
    <mergeCell ref="A34:F34"/>
    <mergeCell ref="A59:F59"/>
    <mergeCell ref="A49:F49"/>
    <mergeCell ref="A50:F50"/>
    <mergeCell ref="A55:F55"/>
    <mergeCell ref="A56:F56"/>
    <mergeCell ref="A57:F57"/>
    <mergeCell ref="A58:F58"/>
    <mergeCell ref="A51:F51"/>
    <mergeCell ref="A52:F52"/>
    <mergeCell ref="A53:F53"/>
  </mergeCells>
  <dataValidations count="4">
    <dataValidation type="whole" operator="greaterThanOrEqual" allowBlank="1" showInputMessage="1" showErrorMessage="1" errorTitle="Incorrect entry" error="You can enter only positive whole numbers." sqref="H65521:I65523">
      <formula1>0</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pageMargins left="1.1811023622047245" right="0.7480314960629921" top="0"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1">
      <selection activeCell="N16" sqref="N16"/>
    </sheetView>
  </sheetViews>
  <sheetFormatPr defaultColWidth="9.140625" defaultRowHeight="12.75"/>
  <cols>
    <col min="1" max="7" width="9.140625" style="16" customWidth="1"/>
    <col min="8" max="9" width="15.421875" style="34" customWidth="1"/>
    <col min="10" max="10" width="12.00390625" style="16" bestFit="1" customWidth="1"/>
    <col min="11" max="11" width="10.28125" style="16" bestFit="1" customWidth="1"/>
    <col min="12" max="12" width="12.28125" style="16" bestFit="1" customWidth="1"/>
    <col min="13" max="16384" width="9.140625" style="16" customWidth="1"/>
  </cols>
  <sheetData>
    <row r="1" spans="1:9" ht="12.75" customHeight="1">
      <c r="A1" s="222" t="s">
        <v>293</v>
      </c>
      <c r="B1" s="263"/>
      <c r="C1" s="263"/>
      <c r="D1" s="263"/>
      <c r="E1" s="263"/>
      <c r="F1" s="263"/>
      <c r="G1" s="263"/>
      <c r="H1" s="263"/>
      <c r="I1" s="263"/>
    </row>
    <row r="2" spans="1:9" ht="12.75" customHeight="1">
      <c r="A2" s="221" t="s">
        <v>397</v>
      </c>
      <c r="B2" s="194"/>
      <c r="C2" s="194"/>
      <c r="D2" s="194"/>
      <c r="E2" s="194"/>
      <c r="F2" s="194"/>
      <c r="G2" s="194"/>
      <c r="H2" s="194"/>
      <c r="I2" s="194"/>
    </row>
    <row r="3" spans="1:9" ht="12.75">
      <c r="A3" s="270" t="s">
        <v>294</v>
      </c>
      <c r="B3" s="271"/>
      <c r="C3" s="271"/>
      <c r="D3" s="271"/>
      <c r="E3" s="271"/>
      <c r="F3" s="271"/>
      <c r="G3" s="271"/>
      <c r="H3" s="271"/>
      <c r="I3" s="271"/>
    </row>
    <row r="4" spans="1:9" ht="12.75">
      <c r="A4" s="264" t="s">
        <v>398</v>
      </c>
      <c r="B4" s="198"/>
      <c r="C4" s="198"/>
      <c r="D4" s="198"/>
      <c r="E4" s="198"/>
      <c r="F4" s="198"/>
      <c r="G4" s="198"/>
      <c r="H4" s="198"/>
      <c r="I4" s="199"/>
    </row>
    <row r="5" spans="1:9" ht="24" thickBot="1">
      <c r="A5" s="267" t="s">
        <v>295</v>
      </c>
      <c r="B5" s="268"/>
      <c r="C5" s="268"/>
      <c r="D5" s="268"/>
      <c r="E5" s="268"/>
      <c r="F5" s="269"/>
      <c r="G5" s="20" t="s">
        <v>296</v>
      </c>
      <c r="H5" s="35" t="s">
        <v>297</v>
      </c>
      <c r="I5" s="35" t="s">
        <v>298</v>
      </c>
    </row>
    <row r="6" spans="1:9" ht="12.75">
      <c r="A6" s="260">
        <v>1</v>
      </c>
      <c r="B6" s="261"/>
      <c r="C6" s="261"/>
      <c r="D6" s="261"/>
      <c r="E6" s="261"/>
      <c r="F6" s="262"/>
      <c r="G6" s="26">
        <v>2</v>
      </c>
      <c r="H6" s="36" t="s">
        <v>299</v>
      </c>
      <c r="I6" s="36" t="s">
        <v>300</v>
      </c>
    </row>
    <row r="7" spans="1:9" ht="12.75">
      <c r="A7" s="274" t="s">
        <v>301</v>
      </c>
      <c r="B7" s="275"/>
      <c r="C7" s="275"/>
      <c r="D7" s="275"/>
      <c r="E7" s="275"/>
      <c r="F7" s="275"/>
      <c r="G7" s="275"/>
      <c r="H7" s="275"/>
      <c r="I7" s="276"/>
    </row>
    <row r="8" spans="1:9" ht="12.75">
      <c r="A8" s="277" t="s">
        <v>302</v>
      </c>
      <c r="B8" s="277"/>
      <c r="C8" s="277"/>
      <c r="D8" s="277"/>
      <c r="E8" s="277"/>
      <c r="F8" s="277"/>
      <c r="G8" s="27">
        <v>1</v>
      </c>
      <c r="H8" s="46">
        <v>0</v>
      </c>
      <c r="I8" s="46">
        <v>0</v>
      </c>
    </row>
    <row r="9" spans="1:9" ht="12.75">
      <c r="A9" s="272" t="s">
        <v>303</v>
      </c>
      <c r="B9" s="272"/>
      <c r="C9" s="272"/>
      <c r="D9" s="272"/>
      <c r="E9" s="272"/>
      <c r="F9" s="272"/>
      <c r="G9" s="28">
        <v>2</v>
      </c>
      <c r="H9" s="47">
        <v>0</v>
      </c>
      <c r="I9" s="47">
        <v>0</v>
      </c>
    </row>
    <row r="10" spans="1:9" ht="12.75">
      <c r="A10" s="272" t="s">
        <v>304</v>
      </c>
      <c r="B10" s="272"/>
      <c r="C10" s="272"/>
      <c r="D10" s="272"/>
      <c r="E10" s="272"/>
      <c r="F10" s="272"/>
      <c r="G10" s="28">
        <v>3</v>
      </c>
      <c r="H10" s="47">
        <v>0</v>
      </c>
      <c r="I10" s="47">
        <v>0</v>
      </c>
    </row>
    <row r="11" spans="1:9" ht="12.75">
      <c r="A11" s="272" t="s">
        <v>305</v>
      </c>
      <c r="B11" s="272"/>
      <c r="C11" s="272"/>
      <c r="D11" s="272"/>
      <c r="E11" s="272"/>
      <c r="F11" s="272"/>
      <c r="G11" s="28">
        <v>4</v>
      </c>
      <c r="H11" s="47">
        <v>0</v>
      </c>
      <c r="I11" s="47">
        <v>0</v>
      </c>
    </row>
    <row r="12" spans="1:9" ht="12.75">
      <c r="A12" s="272" t="s">
        <v>457</v>
      </c>
      <c r="B12" s="272"/>
      <c r="C12" s="272"/>
      <c r="D12" s="272"/>
      <c r="E12" s="272"/>
      <c r="F12" s="272"/>
      <c r="G12" s="28">
        <v>5</v>
      </c>
      <c r="H12" s="47">
        <v>0</v>
      </c>
      <c r="I12" s="47">
        <v>0</v>
      </c>
    </row>
    <row r="13" spans="1:9" ht="12.75">
      <c r="A13" s="273" t="s">
        <v>458</v>
      </c>
      <c r="B13" s="273"/>
      <c r="C13" s="273"/>
      <c r="D13" s="273"/>
      <c r="E13" s="273"/>
      <c r="F13" s="273"/>
      <c r="G13" s="118">
        <v>6</v>
      </c>
      <c r="H13" s="119">
        <f>SUM(H8:H12)</f>
        <v>0</v>
      </c>
      <c r="I13" s="119">
        <f>SUM(I8:I12)</f>
        <v>0</v>
      </c>
    </row>
    <row r="14" spans="1:9" ht="12.75">
      <c r="A14" s="272" t="s">
        <v>459</v>
      </c>
      <c r="B14" s="272"/>
      <c r="C14" s="272"/>
      <c r="D14" s="272"/>
      <c r="E14" s="272"/>
      <c r="F14" s="272"/>
      <c r="G14" s="28">
        <v>7</v>
      </c>
      <c r="H14" s="47">
        <v>0</v>
      </c>
      <c r="I14" s="47">
        <v>0</v>
      </c>
    </row>
    <row r="15" spans="1:9" ht="12.75">
      <c r="A15" s="272" t="s">
        <v>460</v>
      </c>
      <c r="B15" s="272"/>
      <c r="C15" s="272"/>
      <c r="D15" s="272"/>
      <c r="E15" s="272"/>
      <c r="F15" s="272"/>
      <c r="G15" s="28">
        <v>8</v>
      </c>
      <c r="H15" s="47">
        <v>0</v>
      </c>
      <c r="I15" s="47">
        <v>0</v>
      </c>
    </row>
    <row r="16" spans="1:9" ht="12.75">
      <c r="A16" s="272" t="s">
        <v>461</v>
      </c>
      <c r="B16" s="272"/>
      <c r="C16" s="272"/>
      <c r="D16" s="272"/>
      <c r="E16" s="272"/>
      <c r="F16" s="272"/>
      <c r="G16" s="28">
        <v>9</v>
      </c>
      <c r="H16" s="47">
        <v>0</v>
      </c>
      <c r="I16" s="47">
        <v>0</v>
      </c>
    </row>
    <row r="17" spans="1:9" ht="12.75">
      <c r="A17" s="272" t="s">
        <v>462</v>
      </c>
      <c r="B17" s="272"/>
      <c r="C17" s="272"/>
      <c r="D17" s="272"/>
      <c r="E17" s="272"/>
      <c r="F17" s="272"/>
      <c r="G17" s="28">
        <v>10</v>
      </c>
      <c r="H17" s="47">
        <v>0</v>
      </c>
      <c r="I17" s="47">
        <v>0</v>
      </c>
    </row>
    <row r="18" spans="1:9" ht="12.75" customHeight="1">
      <c r="A18" s="272" t="s">
        <v>463</v>
      </c>
      <c r="B18" s="272"/>
      <c r="C18" s="272"/>
      <c r="D18" s="272"/>
      <c r="E18" s="272"/>
      <c r="F18" s="272"/>
      <c r="G18" s="28">
        <v>11</v>
      </c>
      <c r="H18" s="47">
        <v>0</v>
      </c>
      <c r="I18" s="47">
        <v>0</v>
      </c>
    </row>
    <row r="19" spans="1:9" ht="12.75">
      <c r="A19" s="272" t="s">
        <v>464</v>
      </c>
      <c r="B19" s="272"/>
      <c r="C19" s="272"/>
      <c r="D19" s="272"/>
      <c r="E19" s="272"/>
      <c r="F19" s="272"/>
      <c r="G19" s="28">
        <v>12</v>
      </c>
      <c r="H19" s="47">
        <v>0</v>
      </c>
      <c r="I19" s="47">
        <v>0</v>
      </c>
    </row>
    <row r="20" spans="1:9" ht="12.75" customHeight="1">
      <c r="A20" s="285" t="s">
        <v>465</v>
      </c>
      <c r="B20" s="286"/>
      <c r="C20" s="286"/>
      <c r="D20" s="286"/>
      <c r="E20" s="286"/>
      <c r="F20" s="287"/>
      <c r="G20" s="118">
        <v>13</v>
      </c>
      <c r="H20" s="119">
        <f>SUM(H14:H19)</f>
        <v>0</v>
      </c>
      <c r="I20" s="119">
        <f>SUM(I14:I19)</f>
        <v>0</v>
      </c>
    </row>
    <row r="21" spans="1:9" ht="27" customHeight="1">
      <c r="A21" s="278" t="s">
        <v>466</v>
      </c>
      <c r="B21" s="279"/>
      <c r="C21" s="279"/>
      <c r="D21" s="279"/>
      <c r="E21" s="279"/>
      <c r="F21" s="279"/>
      <c r="G21" s="30">
        <v>14</v>
      </c>
      <c r="H21" s="49">
        <f>H13+H20</f>
        <v>0</v>
      </c>
      <c r="I21" s="49">
        <f>I13+I20</f>
        <v>0</v>
      </c>
    </row>
    <row r="22" spans="1:9" ht="12.75">
      <c r="A22" s="274" t="s">
        <v>306</v>
      </c>
      <c r="B22" s="275"/>
      <c r="C22" s="275"/>
      <c r="D22" s="275"/>
      <c r="E22" s="275"/>
      <c r="F22" s="275"/>
      <c r="G22" s="275"/>
      <c r="H22" s="275"/>
      <c r="I22" s="276"/>
    </row>
    <row r="23" spans="1:9" ht="26.25" customHeight="1">
      <c r="A23" s="277" t="s">
        <v>307</v>
      </c>
      <c r="B23" s="277"/>
      <c r="C23" s="277"/>
      <c r="D23" s="277"/>
      <c r="E23" s="277"/>
      <c r="F23" s="277"/>
      <c r="G23" s="27">
        <v>15</v>
      </c>
      <c r="H23" s="46">
        <v>0</v>
      </c>
      <c r="I23" s="46">
        <v>0</v>
      </c>
    </row>
    <row r="24" spans="1:9" ht="12.75">
      <c r="A24" s="272" t="s">
        <v>308</v>
      </c>
      <c r="B24" s="272"/>
      <c r="C24" s="272"/>
      <c r="D24" s="272"/>
      <c r="E24" s="272"/>
      <c r="F24" s="272"/>
      <c r="G24" s="27">
        <v>16</v>
      </c>
      <c r="H24" s="47">
        <v>0</v>
      </c>
      <c r="I24" s="47">
        <v>0</v>
      </c>
    </row>
    <row r="25" spans="1:9" ht="12.75">
      <c r="A25" s="272" t="s">
        <v>309</v>
      </c>
      <c r="B25" s="272"/>
      <c r="C25" s="272"/>
      <c r="D25" s="272"/>
      <c r="E25" s="272"/>
      <c r="F25" s="272"/>
      <c r="G25" s="27">
        <v>17</v>
      </c>
      <c r="H25" s="47">
        <v>0</v>
      </c>
      <c r="I25" s="47">
        <v>0</v>
      </c>
    </row>
    <row r="26" spans="1:9" ht="12.75">
      <c r="A26" s="272" t="s">
        <v>310</v>
      </c>
      <c r="B26" s="272"/>
      <c r="C26" s="272"/>
      <c r="D26" s="272"/>
      <c r="E26" s="272"/>
      <c r="F26" s="272"/>
      <c r="G26" s="27">
        <v>18</v>
      </c>
      <c r="H26" s="47">
        <v>0</v>
      </c>
      <c r="I26" s="47">
        <v>0</v>
      </c>
    </row>
    <row r="27" spans="1:9" ht="12.75">
      <c r="A27" s="272" t="s">
        <v>311</v>
      </c>
      <c r="B27" s="272"/>
      <c r="C27" s="272"/>
      <c r="D27" s="272"/>
      <c r="E27" s="272"/>
      <c r="F27" s="272"/>
      <c r="G27" s="27">
        <v>19</v>
      </c>
      <c r="H27" s="47">
        <v>0</v>
      </c>
      <c r="I27" s="47">
        <v>0</v>
      </c>
    </row>
    <row r="28" spans="1:9" ht="12.75">
      <c r="A28" s="272" t="s">
        <v>312</v>
      </c>
      <c r="B28" s="272"/>
      <c r="C28" s="272"/>
      <c r="D28" s="272"/>
      <c r="E28" s="272"/>
      <c r="F28" s="272"/>
      <c r="G28" s="27">
        <v>20</v>
      </c>
      <c r="H28" s="47">
        <v>0</v>
      </c>
      <c r="I28" s="47">
        <v>0</v>
      </c>
    </row>
    <row r="29" spans="1:9" ht="24" customHeight="1">
      <c r="A29" s="281" t="s">
        <v>468</v>
      </c>
      <c r="B29" s="281"/>
      <c r="C29" s="281"/>
      <c r="D29" s="281"/>
      <c r="E29" s="281"/>
      <c r="F29" s="281"/>
      <c r="G29" s="29">
        <v>21</v>
      </c>
      <c r="H29" s="48">
        <f>SUM(H23:H28)</f>
        <v>0</v>
      </c>
      <c r="I29" s="48">
        <f>SUM(I23:I28)</f>
        <v>0</v>
      </c>
    </row>
    <row r="30" spans="1:9" ht="27" customHeight="1">
      <c r="A30" s="272" t="s">
        <v>313</v>
      </c>
      <c r="B30" s="272"/>
      <c r="C30" s="272"/>
      <c r="D30" s="272"/>
      <c r="E30" s="272"/>
      <c r="F30" s="272"/>
      <c r="G30" s="28">
        <v>22</v>
      </c>
      <c r="H30" s="47">
        <v>0</v>
      </c>
      <c r="I30" s="47">
        <v>0</v>
      </c>
    </row>
    <row r="31" spans="1:9" ht="12.75">
      <c r="A31" s="272" t="s">
        <v>314</v>
      </c>
      <c r="B31" s="272"/>
      <c r="C31" s="272"/>
      <c r="D31" s="272"/>
      <c r="E31" s="272"/>
      <c r="F31" s="272"/>
      <c r="G31" s="28">
        <v>23</v>
      </c>
      <c r="H31" s="47">
        <v>0</v>
      </c>
      <c r="I31" s="47">
        <v>0</v>
      </c>
    </row>
    <row r="32" spans="1:9" ht="12.75">
      <c r="A32" s="272" t="s">
        <v>315</v>
      </c>
      <c r="B32" s="272"/>
      <c r="C32" s="272"/>
      <c r="D32" s="272"/>
      <c r="E32" s="272"/>
      <c r="F32" s="272"/>
      <c r="G32" s="28">
        <v>24</v>
      </c>
      <c r="H32" s="47">
        <v>0</v>
      </c>
      <c r="I32" s="47">
        <v>0</v>
      </c>
    </row>
    <row r="33" spans="1:9" ht="12.75">
      <c r="A33" s="272" t="s">
        <v>316</v>
      </c>
      <c r="B33" s="272"/>
      <c r="C33" s="272"/>
      <c r="D33" s="272"/>
      <c r="E33" s="272"/>
      <c r="F33" s="272"/>
      <c r="G33" s="28">
        <v>25</v>
      </c>
      <c r="H33" s="47">
        <v>0</v>
      </c>
      <c r="I33" s="47">
        <v>0</v>
      </c>
    </row>
    <row r="34" spans="1:9" ht="12.75">
      <c r="A34" s="272" t="s">
        <v>317</v>
      </c>
      <c r="B34" s="272"/>
      <c r="C34" s="272"/>
      <c r="D34" s="272"/>
      <c r="E34" s="272"/>
      <c r="F34" s="272"/>
      <c r="G34" s="28">
        <v>26</v>
      </c>
      <c r="H34" s="47">
        <v>0</v>
      </c>
      <c r="I34" s="47">
        <v>0</v>
      </c>
    </row>
    <row r="35" spans="1:9" ht="25.5" customHeight="1">
      <c r="A35" s="281" t="s">
        <v>469</v>
      </c>
      <c r="B35" s="281"/>
      <c r="C35" s="281"/>
      <c r="D35" s="281"/>
      <c r="E35" s="281"/>
      <c r="F35" s="281"/>
      <c r="G35" s="29">
        <v>27</v>
      </c>
      <c r="H35" s="48">
        <f>SUM(H30:H34)</f>
        <v>0</v>
      </c>
      <c r="I35" s="48">
        <f>SUM(I30:I34)</f>
        <v>0</v>
      </c>
    </row>
    <row r="36" spans="1:9" ht="27.75" customHeight="1">
      <c r="A36" s="278" t="s">
        <v>467</v>
      </c>
      <c r="B36" s="279"/>
      <c r="C36" s="279"/>
      <c r="D36" s="279"/>
      <c r="E36" s="279"/>
      <c r="F36" s="279"/>
      <c r="G36" s="30">
        <v>28</v>
      </c>
      <c r="H36" s="49">
        <f>H29+H35</f>
        <v>0</v>
      </c>
      <c r="I36" s="49">
        <f>I29+I35</f>
        <v>0</v>
      </c>
    </row>
    <row r="37" spans="1:9" ht="12.75">
      <c r="A37" s="274" t="s">
        <v>318</v>
      </c>
      <c r="B37" s="275"/>
      <c r="C37" s="275"/>
      <c r="D37" s="275"/>
      <c r="E37" s="275"/>
      <c r="F37" s="275"/>
      <c r="G37" s="275">
        <v>0</v>
      </c>
      <c r="H37" s="275"/>
      <c r="I37" s="276"/>
    </row>
    <row r="38" spans="1:9" ht="12.75">
      <c r="A38" s="288" t="s">
        <v>319</v>
      </c>
      <c r="B38" s="288"/>
      <c r="C38" s="288"/>
      <c r="D38" s="288"/>
      <c r="E38" s="288"/>
      <c r="F38" s="288"/>
      <c r="G38" s="27">
        <v>29</v>
      </c>
      <c r="H38" s="46">
        <v>0</v>
      </c>
      <c r="I38" s="46">
        <v>0</v>
      </c>
    </row>
    <row r="39" spans="1:9" ht="24.75" customHeight="1">
      <c r="A39" s="280" t="s">
        <v>320</v>
      </c>
      <c r="B39" s="280"/>
      <c r="C39" s="280"/>
      <c r="D39" s="280"/>
      <c r="E39" s="280"/>
      <c r="F39" s="280"/>
      <c r="G39" s="27">
        <v>30</v>
      </c>
      <c r="H39" s="47">
        <v>0</v>
      </c>
      <c r="I39" s="47">
        <v>0</v>
      </c>
    </row>
    <row r="40" spans="1:9" ht="12.75">
      <c r="A40" s="280" t="s">
        <v>321</v>
      </c>
      <c r="B40" s="280"/>
      <c r="C40" s="280"/>
      <c r="D40" s="280"/>
      <c r="E40" s="280"/>
      <c r="F40" s="280"/>
      <c r="G40" s="27">
        <v>31</v>
      </c>
      <c r="H40" s="47">
        <v>0</v>
      </c>
      <c r="I40" s="47">
        <v>0</v>
      </c>
    </row>
    <row r="41" spans="1:9" ht="12.75">
      <c r="A41" s="280" t="s">
        <v>322</v>
      </c>
      <c r="B41" s="280"/>
      <c r="C41" s="280"/>
      <c r="D41" s="280"/>
      <c r="E41" s="280"/>
      <c r="F41" s="280"/>
      <c r="G41" s="27">
        <v>32</v>
      </c>
      <c r="H41" s="47">
        <v>0</v>
      </c>
      <c r="I41" s="47">
        <v>0</v>
      </c>
    </row>
    <row r="42" spans="1:9" ht="25.5" customHeight="1">
      <c r="A42" s="281" t="s">
        <v>470</v>
      </c>
      <c r="B42" s="281"/>
      <c r="C42" s="281"/>
      <c r="D42" s="281"/>
      <c r="E42" s="281"/>
      <c r="F42" s="281"/>
      <c r="G42" s="29">
        <v>33</v>
      </c>
      <c r="H42" s="48">
        <f>H41+H40+H39+H38</f>
        <v>0</v>
      </c>
      <c r="I42" s="48">
        <f>I41+I40+I39+I38</f>
        <v>0</v>
      </c>
    </row>
    <row r="43" spans="1:9" ht="24" customHeight="1">
      <c r="A43" s="280" t="s">
        <v>323</v>
      </c>
      <c r="B43" s="280"/>
      <c r="C43" s="280"/>
      <c r="D43" s="280"/>
      <c r="E43" s="280"/>
      <c r="F43" s="280"/>
      <c r="G43" s="28">
        <v>34</v>
      </c>
      <c r="H43" s="47">
        <v>0</v>
      </c>
      <c r="I43" s="47">
        <v>0</v>
      </c>
    </row>
    <row r="44" spans="1:9" ht="12.75">
      <c r="A44" s="280" t="s">
        <v>324</v>
      </c>
      <c r="B44" s="280"/>
      <c r="C44" s="280"/>
      <c r="D44" s="280"/>
      <c r="E44" s="280"/>
      <c r="F44" s="280"/>
      <c r="G44" s="28">
        <v>35</v>
      </c>
      <c r="H44" s="47">
        <v>0</v>
      </c>
      <c r="I44" s="47">
        <v>0</v>
      </c>
    </row>
    <row r="45" spans="1:9" ht="12.75">
      <c r="A45" s="280" t="s">
        <v>325</v>
      </c>
      <c r="B45" s="280"/>
      <c r="C45" s="280"/>
      <c r="D45" s="280"/>
      <c r="E45" s="280"/>
      <c r="F45" s="280"/>
      <c r="G45" s="28">
        <v>36</v>
      </c>
      <c r="H45" s="47">
        <v>0</v>
      </c>
      <c r="I45" s="47">
        <v>0</v>
      </c>
    </row>
    <row r="46" spans="1:9" ht="21" customHeight="1">
      <c r="A46" s="280" t="s">
        <v>326</v>
      </c>
      <c r="B46" s="280"/>
      <c r="C46" s="280"/>
      <c r="D46" s="280"/>
      <c r="E46" s="280"/>
      <c r="F46" s="280"/>
      <c r="G46" s="28">
        <v>37</v>
      </c>
      <c r="H46" s="47">
        <v>0</v>
      </c>
      <c r="I46" s="47">
        <v>0</v>
      </c>
    </row>
    <row r="47" spans="1:9" ht="12.75">
      <c r="A47" s="280" t="s">
        <v>327</v>
      </c>
      <c r="B47" s="280"/>
      <c r="C47" s="280"/>
      <c r="D47" s="280"/>
      <c r="E47" s="280"/>
      <c r="F47" s="280"/>
      <c r="G47" s="28">
        <v>38</v>
      </c>
      <c r="H47" s="47">
        <v>0</v>
      </c>
      <c r="I47" s="47">
        <v>0</v>
      </c>
    </row>
    <row r="48" spans="1:9" ht="22.5" customHeight="1">
      <c r="A48" s="281" t="s">
        <v>471</v>
      </c>
      <c r="B48" s="281"/>
      <c r="C48" s="281"/>
      <c r="D48" s="281"/>
      <c r="E48" s="281"/>
      <c r="F48" s="281"/>
      <c r="G48" s="29">
        <v>39</v>
      </c>
      <c r="H48" s="48">
        <f>H47+H46+H45+H44+H43</f>
        <v>0</v>
      </c>
      <c r="I48" s="48">
        <f>I47+I46+I45+I44+I43</f>
        <v>0</v>
      </c>
    </row>
    <row r="49" spans="1:9" ht="25.5" customHeight="1">
      <c r="A49" s="282" t="s">
        <v>472</v>
      </c>
      <c r="B49" s="283"/>
      <c r="C49" s="283"/>
      <c r="D49" s="283"/>
      <c r="E49" s="283"/>
      <c r="F49" s="283"/>
      <c r="G49" s="29">
        <v>40</v>
      </c>
      <c r="H49" s="48">
        <f>H48+H42</f>
        <v>0</v>
      </c>
      <c r="I49" s="48">
        <f>I48+I42</f>
        <v>0</v>
      </c>
    </row>
    <row r="50" spans="1:9" ht="21.75" customHeight="1">
      <c r="A50" s="272" t="s">
        <v>328</v>
      </c>
      <c r="B50" s="272"/>
      <c r="C50" s="272"/>
      <c r="D50" s="272"/>
      <c r="E50" s="272"/>
      <c r="F50" s="272"/>
      <c r="G50" s="28">
        <v>41</v>
      </c>
      <c r="H50" s="47">
        <v>0</v>
      </c>
      <c r="I50" s="47">
        <v>0</v>
      </c>
    </row>
    <row r="51" spans="1:9" ht="25.5" customHeight="1">
      <c r="A51" s="282" t="s">
        <v>473</v>
      </c>
      <c r="B51" s="283"/>
      <c r="C51" s="283"/>
      <c r="D51" s="283"/>
      <c r="E51" s="283"/>
      <c r="F51" s="283"/>
      <c r="G51" s="29">
        <v>42</v>
      </c>
      <c r="H51" s="48">
        <f>H21+H36+H49+H50</f>
        <v>0</v>
      </c>
      <c r="I51" s="48">
        <f>I21+I36+I49+I50</f>
        <v>0</v>
      </c>
    </row>
    <row r="52" spans="1:9" ht="24.75" customHeight="1">
      <c r="A52" s="284" t="s">
        <v>329</v>
      </c>
      <c r="B52" s="284"/>
      <c r="C52" s="284"/>
      <c r="D52" s="284"/>
      <c r="E52" s="284"/>
      <c r="F52" s="284"/>
      <c r="G52" s="28">
        <v>43</v>
      </c>
      <c r="H52" s="47">
        <v>0</v>
      </c>
      <c r="I52" s="47">
        <v>0</v>
      </c>
    </row>
    <row r="53" spans="1:9" ht="31.5" customHeight="1">
      <c r="A53" s="278" t="s">
        <v>474</v>
      </c>
      <c r="B53" s="279"/>
      <c r="C53" s="279"/>
      <c r="D53" s="279"/>
      <c r="E53" s="279"/>
      <c r="F53" s="279"/>
      <c r="G53" s="30">
        <v>44</v>
      </c>
      <c r="H53" s="49">
        <f>H52+H51</f>
        <v>0</v>
      </c>
      <c r="I53" s="49">
        <f>I52+I51</f>
        <v>0</v>
      </c>
    </row>
  </sheetData>
  <sheetProtection sheet="1" objects="1" scenarios="1"/>
  <mergeCells count="53">
    <mergeCell ref="A2:I2"/>
    <mergeCell ref="A1:I1"/>
    <mergeCell ref="A4:I4"/>
    <mergeCell ref="A5:F5"/>
    <mergeCell ref="A29:F29"/>
    <mergeCell ref="A37:I37"/>
    <mergeCell ref="A9:F9"/>
    <mergeCell ref="A10:F10"/>
    <mergeCell ref="A11:F11"/>
    <mergeCell ref="A14:F14"/>
    <mergeCell ref="A42:F42"/>
    <mergeCell ref="A38:F38"/>
    <mergeCell ref="A39:F39"/>
    <mergeCell ref="A34:F34"/>
    <mergeCell ref="A35:F35"/>
    <mergeCell ref="A36:F36"/>
    <mergeCell ref="A32:F32"/>
    <mergeCell ref="A20:F20"/>
    <mergeCell ref="A21:F21"/>
    <mergeCell ref="A41:F41"/>
    <mergeCell ref="A26:F26"/>
    <mergeCell ref="A27:F27"/>
    <mergeCell ref="A28:F28"/>
    <mergeCell ref="A16:F16"/>
    <mergeCell ref="A17:F17"/>
    <mergeCell ref="A22:I22"/>
    <mergeCell ref="A25:F25"/>
    <mergeCell ref="A43:F43"/>
    <mergeCell ref="A30:F30"/>
    <mergeCell ref="A31:F31"/>
    <mergeCell ref="A18:F18"/>
    <mergeCell ref="A19:F19"/>
    <mergeCell ref="A40:F40"/>
    <mergeCell ref="A53:F53"/>
    <mergeCell ref="A44:F44"/>
    <mergeCell ref="A45:F45"/>
    <mergeCell ref="A46:F46"/>
    <mergeCell ref="A47:F47"/>
    <mergeCell ref="A48:F48"/>
    <mergeCell ref="A49:F49"/>
    <mergeCell ref="A51:F51"/>
    <mergeCell ref="A52:F52"/>
    <mergeCell ref="A50:F50"/>
    <mergeCell ref="A3:I3"/>
    <mergeCell ref="A6:F6"/>
    <mergeCell ref="A12:F12"/>
    <mergeCell ref="A13:F13"/>
    <mergeCell ref="A33:F33"/>
    <mergeCell ref="A24:F24"/>
    <mergeCell ref="A7:I7"/>
    <mergeCell ref="A8:F8"/>
    <mergeCell ref="A23:F23"/>
    <mergeCell ref="A15:F15"/>
  </mergeCells>
  <dataValidations count="4">
    <dataValidation type="whole" operator="greaterThanOrEqual" allowBlank="1" showInputMessage="1" showErrorMessage="1" errorTitle="Incorrect entry" error="You can enter only positive whole numbers." sqref="H65529:I65529">
      <formula1>0</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Y63"/>
  <sheetViews>
    <sheetView view="pageBreakPreview" zoomScaleSheetLayoutView="100" zoomScalePageLayoutView="0" workbookViewId="0" topLeftCell="A1">
      <selection activeCell="O19" sqref="A19:O21"/>
    </sheetView>
  </sheetViews>
  <sheetFormatPr defaultColWidth="9.140625" defaultRowHeight="12.75"/>
  <cols>
    <col min="1" max="4" width="9.140625" style="1" customWidth="1"/>
    <col min="5" max="5" width="10.140625" style="1" bestFit="1" customWidth="1"/>
    <col min="6" max="6" width="9.140625" style="1" customWidth="1"/>
    <col min="7" max="7" width="10.140625" style="1" bestFit="1" customWidth="1"/>
    <col min="8" max="25" width="15.00390625" style="51" customWidth="1"/>
    <col min="26" max="28" width="15.00390625" style="1" customWidth="1"/>
    <col min="29" max="16384" width="9.140625" style="1" customWidth="1"/>
  </cols>
  <sheetData>
    <row r="1" spans="1:11" ht="12.75">
      <c r="A1" s="309" t="s">
        <v>330</v>
      </c>
      <c r="B1" s="310"/>
      <c r="C1" s="310"/>
      <c r="D1" s="310"/>
      <c r="E1" s="310"/>
      <c r="F1" s="310"/>
      <c r="G1" s="310"/>
      <c r="H1" s="310"/>
      <c r="I1" s="310"/>
      <c r="J1" s="310"/>
      <c r="K1" s="50"/>
    </row>
    <row r="2" spans="1:24" ht="15.75">
      <c r="A2" s="2"/>
      <c r="B2" s="3"/>
      <c r="C2" s="311" t="s">
        <v>331</v>
      </c>
      <c r="D2" s="311"/>
      <c r="E2" s="9">
        <v>44197</v>
      </c>
      <c r="F2" s="4" t="s">
        <v>332</v>
      </c>
      <c r="G2" s="9">
        <v>44561</v>
      </c>
      <c r="H2" s="52"/>
      <c r="I2" s="52"/>
      <c r="J2" s="52"/>
      <c r="K2" s="53"/>
      <c r="X2" s="54" t="s">
        <v>333</v>
      </c>
    </row>
    <row r="3" spans="1:25" ht="13.5" customHeight="1" thickBot="1">
      <c r="A3" s="312" t="s">
        <v>334</v>
      </c>
      <c r="B3" s="313"/>
      <c r="C3" s="313"/>
      <c r="D3" s="313"/>
      <c r="E3" s="313"/>
      <c r="F3" s="313"/>
      <c r="G3" s="316" t="s">
        <v>335</v>
      </c>
      <c r="H3" s="300" t="s">
        <v>336</v>
      </c>
      <c r="I3" s="300"/>
      <c r="J3" s="300"/>
      <c r="K3" s="300"/>
      <c r="L3" s="300"/>
      <c r="M3" s="300"/>
      <c r="N3" s="300"/>
      <c r="O3" s="300"/>
      <c r="P3" s="300"/>
      <c r="Q3" s="300"/>
      <c r="R3" s="300"/>
      <c r="S3" s="300"/>
      <c r="T3" s="300"/>
      <c r="U3" s="300"/>
      <c r="V3" s="300"/>
      <c r="W3" s="300"/>
      <c r="X3" s="300" t="s">
        <v>337</v>
      </c>
      <c r="Y3" s="302" t="s">
        <v>338</v>
      </c>
    </row>
    <row r="4" spans="1:25" ht="68.25" thickBot="1">
      <c r="A4" s="314"/>
      <c r="B4" s="315"/>
      <c r="C4" s="315"/>
      <c r="D4" s="315"/>
      <c r="E4" s="315"/>
      <c r="F4" s="315"/>
      <c r="G4" s="317"/>
      <c r="H4" s="55" t="s">
        <v>339</v>
      </c>
      <c r="I4" s="55" t="s">
        <v>340</v>
      </c>
      <c r="J4" s="55" t="s">
        <v>341</v>
      </c>
      <c r="K4" s="55" t="s">
        <v>342</v>
      </c>
      <c r="L4" s="55" t="s">
        <v>343</v>
      </c>
      <c r="M4" s="55" t="s">
        <v>344</v>
      </c>
      <c r="N4" s="55" t="s">
        <v>345</v>
      </c>
      <c r="O4" s="55" t="s">
        <v>346</v>
      </c>
      <c r="P4" s="120" t="s">
        <v>475</v>
      </c>
      <c r="Q4" s="55" t="s">
        <v>347</v>
      </c>
      <c r="R4" s="55" t="s">
        <v>348</v>
      </c>
      <c r="S4" s="55" t="s">
        <v>476</v>
      </c>
      <c r="T4" s="55" t="s">
        <v>477</v>
      </c>
      <c r="U4" s="55" t="s">
        <v>349</v>
      </c>
      <c r="V4" s="55" t="s">
        <v>350</v>
      </c>
      <c r="W4" s="55" t="s">
        <v>351</v>
      </c>
      <c r="X4" s="301"/>
      <c r="Y4" s="303"/>
    </row>
    <row r="5" spans="1:25" ht="22.5">
      <c r="A5" s="304">
        <v>1</v>
      </c>
      <c r="B5" s="305"/>
      <c r="C5" s="305"/>
      <c r="D5" s="305"/>
      <c r="E5" s="305"/>
      <c r="F5" s="305"/>
      <c r="G5" s="5">
        <v>2</v>
      </c>
      <c r="H5" s="56" t="s">
        <v>352</v>
      </c>
      <c r="I5" s="57" t="s">
        <v>353</v>
      </c>
      <c r="J5" s="56" t="s">
        <v>354</v>
      </c>
      <c r="K5" s="57" t="s">
        <v>355</v>
      </c>
      <c r="L5" s="56" t="s">
        <v>356</v>
      </c>
      <c r="M5" s="57" t="s">
        <v>357</v>
      </c>
      <c r="N5" s="56" t="s">
        <v>358</v>
      </c>
      <c r="O5" s="57" t="s">
        <v>359</v>
      </c>
      <c r="P5" s="56" t="s">
        <v>360</v>
      </c>
      <c r="Q5" s="57" t="s">
        <v>361</v>
      </c>
      <c r="R5" s="56" t="s">
        <v>362</v>
      </c>
      <c r="S5" s="121" t="s">
        <v>478</v>
      </c>
      <c r="T5" s="121" t="s">
        <v>479</v>
      </c>
      <c r="U5" s="121" t="s">
        <v>480</v>
      </c>
      <c r="V5" s="121" t="s">
        <v>481</v>
      </c>
      <c r="W5" s="121" t="s">
        <v>482</v>
      </c>
      <c r="X5" s="121">
        <v>19</v>
      </c>
      <c r="Y5" s="122" t="s">
        <v>483</v>
      </c>
    </row>
    <row r="6" spans="1:25" ht="12.75">
      <c r="A6" s="306" t="s">
        <v>363</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ht="12.75">
      <c r="A7" s="298" t="s">
        <v>364</v>
      </c>
      <c r="B7" s="298"/>
      <c r="C7" s="298"/>
      <c r="D7" s="298"/>
      <c r="E7" s="298"/>
      <c r="F7" s="298"/>
      <c r="G7" s="6">
        <v>1</v>
      </c>
      <c r="H7" s="58">
        <v>169186800</v>
      </c>
      <c r="I7" s="58">
        <v>88107087</v>
      </c>
      <c r="J7" s="58">
        <v>8459340</v>
      </c>
      <c r="K7" s="58">
        <v>8904560</v>
      </c>
      <c r="L7" s="58">
        <v>1066316</v>
      </c>
      <c r="M7" s="58">
        <v>0</v>
      </c>
      <c r="N7" s="58">
        <v>22889786</v>
      </c>
      <c r="O7" s="58">
        <v>0</v>
      </c>
      <c r="P7" s="58">
        <v>0</v>
      </c>
      <c r="Q7" s="58">
        <v>0</v>
      </c>
      <c r="R7" s="58">
        <v>0</v>
      </c>
      <c r="S7" s="58">
        <v>0</v>
      </c>
      <c r="T7" s="58">
        <v>0</v>
      </c>
      <c r="U7" s="58">
        <v>113118696</v>
      </c>
      <c r="V7" s="58">
        <v>521863</v>
      </c>
      <c r="W7" s="59">
        <f>H7+I7+J7+K7-L7+M7+N7+O7+P7+Q7+R7+U7+V7+S7+T7</f>
        <v>410121816</v>
      </c>
      <c r="X7" s="58">
        <v>0</v>
      </c>
      <c r="Y7" s="59">
        <f>W7+X7</f>
        <v>410121816</v>
      </c>
    </row>
    <row r="8" spans="1:25" ht="12.75">
      <c r="A8" s="293" t="s">
        <v>365</v>
      </c>
      <c r="B8" s="293"/>
      <c r="C8" s="293"/>
      <c r="D8" s="293"/>
      <c r="E8" s="293"/>
      <c r="F8" s="293"/>
      <c r="G8" s="6">
        <v>2</v>
      </c>
      <c r="H8" s="58">
        <v>0</v>
      </c>
      <c r="I8" s="58">
        <v>0</v>
      </c>
      <c r="J8" s="58">
        <v>0</v>
      </c>
      <c r="K8" s="58">
        <v>0</v>
      </c>
      <c r="L8" s="58">
        <v>0</v>
      </c>
      <c r="M8" s="58">
        <v>0</v>
      </c>
      <c r="N8" s="58">
        <v>0</v>
      </c>
      <c r="O8" s="58">
        <v>0</v>
      </c>
      <c r="P8" s="58">
        <v>0</v>
      </c>
      <c r="Q8" s="58">
        <v>0</v>
      </c>
      <c r="R8" s="58">
        <v>0</v>
      </c>
      <c r="S8" s="58">
        <v>0</v>
      </c>
      <c r="T8" s="58">
        <v>0</v>
      </c>
      <c r="U8" s="58">
        <v>0</v>
      </c>
      <c r="V8" s="58">
        <v>0</v>
      </c>
      <c r="W8" s="59">
        <f>H8+I8+J8+K8-L8+M8+N8+O8+P8+Q8+R8+U8+V8+S8+T8</f>
        <v>0</v>
      </c>
      <c r="X8" s="58">
        <v>0</v>
      </c>
      <c r="Y8" s="59">
        <f>W8+X8</f>
        <v>0</v>
      </c>
    </row>
    <row r="9" spans="1:25" ht="12.75">
      <c r="A9" s="293" t="s">
        <v>366</v>
      </c>
      <c r="B9" s="293"/>
      <c r="C9" s="293"/>
      <c r="D9" s="293"/>
      <c r="E9" s="293"/>
      <c r="F9" s="293"/>
      <c r="G9" s="6">
        <v>3</v>
      </c>
      <c r="H9" s="58">
        <v>0</v>
      </c>
      <c r="I9" s="58">
        <v>0</v>
      </c>
      <c r="J9" s="58">
        <v>0</v>
      </c>
      <c r="K9" s="58">
        <v>0</v>
      </c>
      <c r="L9" s="58">
        <v>0</v>
      </c>
      <c r="M9" s="58">
        <v>0</v>
      </c>
      <c r="N9" s="58">
        <v>0</v>
      </c>
      <c r="O9" s="58">
        <v>0</v>
      </c>
      <c r="P9" s="58">
        <v>0</v>
      </c>
      <c r="Q9" s="58">
        <v>0</v>
      </c>
      <c r="R9" s="58">
        <v>0</v>
      </c>
      <c r="S9" s="58">
        <v>0</v>
      </c>
      <c r="T9" s="58">
        <v>0</v>
      </c>
      <c r="U9" s="58">
        <v>0</v>
      </c>
      <c r="V9" s="58">
        <v>0</v>
      </c>
      <c r="W9" s="59">
        <f>H9+I9+J9+K9-L9+M9+N9+O9+P9+Q9+R9+U9+V9+S9+T9</f>
        <v>0</v>
      </c>
      <c r="X9" s="58">
        <v>0</v>
      </c>
      <c r="Y9" s="59">
        <f>W9+X9</f>
        <v>0</v>
      </c>
    </row>
    <row r="10" spans="1:25" ht="24" customHeight="1">
      <c r="A10" s="299" t="s">
        <v>367</v>
      </c>
      <c r="B10" s="299"/>
      <c r="C10" s="299"/>
      <c r="D10" s="299"/>
      <c r="E10" s="299"/>
      <c r="F10" s="299"/>
      <c r="G10" s="7">
        <v>4</v>
      </c>
      <c r="H10" s="59">
        <f>H7+H8+H9</f>
        <v>169186800</v>
      </c>
      <c r="I10" s="59">
        <f aca="true" t="shared" si="0" ref="I10:Y10">I7+I8+I9</f>
        <v>88107087</v>
      </c>
      <c r="J10" s="59">
        <f t="shared" si="0"/>
        <v>8459340</v>
      </c>
      <c r="K10" s="59">
        <f t="shared" si="0"/>
        <v>8904560</v>
      </c>
      <c r="L10" s="59">
        <f t="shared" si="0"/>
        <v>1066316</v>
      </c>
      <c r="M10" s="59">
        <f t="shared" si="0"/>
        <v>0</v>
      </c>
      <c r="N10" s="59">
        <f t="shared" si="0"/>
        <v>22889786</v>
      </c>
      <c r="O10" s="59">
        <f t="shared" si="0"/>
        <v>0</v>
      </c>
      <c r="P10" s="59">
        <f t="shared" si="0"/>
        <v>0</v>
      </c>
      <c r="Q10" s="59">
        <f t="shared" si="0"/>
        <v>0</v>
      </c>
      <c r="R10" s="59">
        <f t="shared" si="0"/>
        <v>0</v>
      </c>
      <c r="S10" s="59">
        <f t="shared" si="0"/>
        <v>0</v>
      </c>
      <c r="T10" s="59">
        <f t="shared" si="0"/>
        <v>0</v>
      </c>
      <c r="U10" s="59">
        <f t="shared" si="0"/>
        <v>113118696</v>
      </c>
      <c r="V10" s="59">
        <f t="shared" si="0"/>
        <v>521863</v>
      </c>
      <c r="W10" s="59">
        <f t="shared" si="0"/>
        <v>410121816</v>
      </c>
      <c r="X10" s="59">
        <f t="shared" si="0"/>
        <v>0</v>
      </c>
      <c r="Y10" s="59">
        <f t="shared" si="0"/>
        <v>410121816</v>
      </c>
    </row>
    <row r="11" spans="1:25" ht="12.75">
      <c r="A11" s="293" t="s">
        <v>368</v>
      </c>
      <c r="B11" s="293"/>
      <c r="C11" s="293"/>
      <c r="D11" s="293"/>
      <c r="E11" s="293"/>
      <c r="F11" s="293"/>
      <c r="G11" s="6">
        <v>5</v>
      </c>
      <c r="H11" s="60">
        <v>0</v>
      </c>
      <c r="I11" s="60">
        <v>0</v>
      </c>
      <c r="J11" s="60">
        <v>0</v>
      </c>
      <c r="K11" s="60">
        <v>0</v>
      </c>
      <c r="L11" s="60">
        <v>0</v>
      </c>
      <c r="M11" s="60">
        <v>0</v>
      </c>
      <c r="N11" s="60">
        <v>0</v>
      </c>
      <c r="O11" s="60">
        <v>0</v>
      </c>
      <c r="P11" s="60">
        <v>0</v>
      </c>
      <c r="Q11" s="60">
        <v>0</v>
      </c>
      <c r="R11" s="60">
        <v>0</v>
      </c>
      <c r="S11" s="58">
        <v>0</v>
      </c>
      <c r="T11" s="58">
        <v>0</v>
      </c>
      <c r="U11" s="60">
        <v>0</v>
      </c>
      <c r="V11" s="58">
        <f>'Balance sheet'!H94</f>
        <v>-9817090</v>
      </c>
      <c r="W11" s="59">
        <f aca="true" t="shared" si="1" ref="W11:W29">H11+I11+J11+K11-L11+M11+N11+O11+P11+Q11+R11+U11+V11+S11+T11</f>
        <v>-9817090</v>
      </c>
      <c r="X11" s="58">
        <v>0</v>
      </c>
      <c r="Y11" s="59">
        <f aca="true" t="shared" si="2" ref="Y11:Y29">W11+X11</f>
        <v>-9817090</v>
      </c>
    </row>
    <row r="12" spans="1:25" ht="12.75">
      <c r="A12" s="293" t="s">
        <v>369</v>
      </c>
      <c r="B12" s="293"/>
      <c r="C12" s="293"/>
      <c r="D12" s="293"/>
      <c r="E12" s="293"/>
      <c r="F12" s="293"/>
      <c r="G12" s="6">
        <v>6</v>
      </c>
      <c r="H12" s="60">
        <v>0</v>
      </c>
      <c r="I12" s="60">
        <v>0</v>
      </c>
      <c r="J12" s="60">
        <v>0</v>
      </c>
      <c r="K12" s="60">
        <v>0</v>
      </c>
      <c r="L12" s="60">
        <v>0</v>
      </c>
      <c r="M12" s="60">
        <v>0</v>
      </c>
      <c r="N12" s="58">
        <v>0</v>
      </c>
      <c r="O12" s="60">
        <v>0</v>
      </c>
      <c r="P12" s="60">
        <v>0</v>
      </c>
      <c r="Q12" s="60">
        <v>0</v>
      </c>
      <c r="R12" s="60">
        <v>0</v>
      </c>
      <c r="S12" s="58">
        <v>0</v>
      </c>
      <c r="T12" s="58">
        <v>0</v>
      </c>
      <c r="U12" s="60">
        <v>0</v>
      </c>
      <c r="V12" s="60">
        <v>0</v>
      </c>
      <c r="W12" s="59">
        <f t="shared" si="1"/>
        <v>0</v>
      </c>
      <c r="X12" s="58">
        <v>0</v>
      </c>
      <c r="Y12" s="59">
        <f t="shared" si="2"/>
        <v>0</v>
      </c>
    </row>
    <row r="13" spans="1:25" ht="26.25" customHeight="1">
      <c r="A13" s="293" t="s">
        <v>370</v>
      </c>
      <c r="B13" s="293"/>
      <c r="C13" s="293"/>
      <c r="D13" s="293"/>
      <c r="E13" s="293"/>
      <c r="F13" s="293"/>
      <c r="G13" s="6">
        <v>7</v>
      </c>
      <c r="H13" s="60">
        <v>0</v>
      </c>
      <c r="I13" s="60">
        <v>0</v>
      </c>
      <c r="J13" s="60">
        <v>0</v>
      </c>
      <c r="K13" s="60">
        <v>0</v>
      </c>
      <c r="L13" s="60">
        <v>0</v>
      </c>
      <c r="M13" s="60">
        <v>0</v>
      </c>
      <c r="N13" s="60">
        <v>0</v>
      </c>
      <c r="O13" s="58">
        <v>0</v>
      </c>
      <c r="P13" s="60">
        <v>0</v>
      </c>
      <c r="Q13" s="60">
        <v>0</v>
      </c>
      <c r="R13" s="60">
        <v>0</v>
      </c>
      <c r="S13" s="58">
        <v>0</v>
      </c>
      <c r="T13" s="58">
        <v>0</v>
      </c>
      <c r="U13" s="58">
        <v>0</v>
      </c>
      <c r="V13" s="58">
        <v>0</v>
      </c>
      <c r="W13" s="59">
        <f t="shared" si="1"/>
        <v>0</v>
      </c>
      <c r="X13" s="58">
        <v>0</v>
      </c>
      <c r="Y13" s="59">
        <f t="shared" si="2"/>
        <v>0</v>
      </c>
    </row>
    <row r="14" spans="1:25" ht="29.25" customHeight="1">
      <c r="A14" s="293" t="s">
        <v>484</v>
      </c>
      <c r="B14" s="293"/>
      <c r="C14" s="293"/>
      <c r="D14" s="293"/>
      <c r="E14" s="293"/>
      <c r="F14" s="293"/>
      <c r="G14" s="6">
        <v>8</v>
      </c>
      <c r="H14" s="60">
        <v>0</v>
      </c>
      <c r="I14" s="60">
        <v>0</v>
      </c>
      <c r="J14" s="60">
        <v>0</v>
      </c>
      <c r="K14" s="60">
        <v>0</v>
      </c>
      <c r="L14" s="60">
        <v>0</v>
      </c>
      <c r="M14" s="60">
        <v>0</v>
      </c>
      <c r="N14" s="60">
        <v>0</v>
      </c>
      <c r="O14" s="60">
        <v>0</v>
      </c>
      <c r="P14" s="58">
        <v>0</v>
      </c>
      <c r="Q14" s="60">
        <v>0</v>
      </c>
      <c r="R14" s="60">
        <v>0</v>
      </c>
      <c r="S14" s="58">
        <v>0</v>
      </c>
      <c r="T14" s="58">
        <v>0</v>
      </c>
      <c r="U14" s="58">
        <v>0</v>
      </c>
      <c r="V14" s="58">
        <v>0</v>
      </c>
      <c r="W14" s="59">
        <f t="shared" si="1"/>
        <v>0</v>
      </c>
      <c r="X14" s="58">
        <v>0</v>
      </c>
      <c r="Y14" s="59">
        <f t="shared" si="2"/>
        <v>0</v>
      </c>
    </row>
    <row r="15" spans="1:25" ht="12.75">
      <c r="A15" s="293" t="s">
        <v>371</v>
      </c>
      <c r="B15" s="293"/>
      <c r="C15" s="293"/>
      <c r="D15" s="293"/>
      <c r="E15" s="293"/>
      <c r="F15" s="293"/>
      <c r="G15" s="6">
        <v>9</v>
      </c>
      <c r="H15" s="60">
        <v>0</v>
      </c>
      <c r="I15" s="60">
        <v>0</v>
      </c>
      <c r="J15" s="60">
        <v>0</v>
      </c>
      <c r="K15" s="60">
        <v>0</v>
      </c>
      <c r="L15" s="60">
        <v>0</v>
      </c>
      <c r="M15" s="60">
        <v>0</v>
      </c>
      <c r="N15" s="60">
        <v>0</v>
      </c>
      <c r="O15" s="60">
        <v>0</v>
      </c>
      <c r="P15" s="60">
        <v>0</v>
      </c>
      <c r="Q15" s="58">
        <v>0</v>
      </c>
      <c r="R15" s="60">
        <v>0</v>
      </c>
      <c r="S15" s="58">
        <v>0</v>
      </c>
      <c r="T15" s="58">
        <v>0</v>
      </c>
      <c r="U15" s="58">
        <v>0</v>
      </c>
      <c r="V15" s="58">
        <v>0</v>
      </c>
      <c r="W15" s="59">
        <f t="shared" si="1"/>
        <v>0</v>
      </c>
      <c r="X15" s="58">
        <v>0</v>
      </c>
      <c r="Y15" s="59">
        <f t="shared" si="2"/>
        <v>0</v>
      </c>
    </row>
    <row r="16" spans="1:25" ht="28.5" customHeight="1">
      <c r="A16" s="293" t="s">
        <v>372</v>
      </c>
      <c r="B16" s="293"/>
      <c r="C16" s="293"/>
      <c r="D16" s="293"/>
      <c r="E16" s="293"/>
      <c r="F16" s="293"/>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1"/>
        <v>0</v>
      </c>
      <c r="X16" s="58">
        <v>0</v>
      </c>
      <c r="Y16" s="59">
        <f t="shared" si="2"/>
        <v>0</v>
      </c>
    </row>
    <row r="17" spans="1:25" ht="23.25" customHeight="1">
      <c r="A17" s="293" t="s">
        <v>373</v>
      </c>
      <c r="B17" s="293"/>
      <c r="C17" s="293"/>
      <c r="D17" s="293"/>
      <c r="E17" s="293"/>
      <c r="F17" s="293"/>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1"/>
        <v>0</v>
      </c>
      <c r="X17" s="58">
        <v>0</v>
      </c>
      <c r="Y17" s="59">
        <f t="shared" si="2"/>
        <v>0</v>
      </c>
    </row>
    <row r="18" spans="1:25" ht="12.75">
      <c r="A18" s="293" t="s">
        <v>374</v>
      </c>
      <c r="B18" s="293"/>
      <c r="C18" s="293"/>
      <c r="D18" s="293"/>
      <c r="E18" s="293"/>
      <c r="F18" s="293"/>
      <c r="G18" s="6">
        <v>12</v>
      </c>
      <c r="H18" s="60">
        <v>0</v>
      </c>
      <c r="I18" s="60">
        <v>0</v>
      </c>
      <c r="J18" s="60">
        <v>0</v>
      </c>
      <c r="K18" s="60">
        <v>0</v>
      </c>
      <c r="L18" s="60">
        <v>0</v>
      </c>
      <c r="M18" s="60">
        <v>0</v>
      </c>
      <c r="N18" s="58">
        <v>0</v>
      </c>
      <c r="O18" s="58">
        <v>0</v>
      </c>
      <c r="P18" s="58">
        <v>0</v>
      </c>
      <c r="Q18" s="58">
        <v>0</v>
      </c>
      <c r="R18" s="58">
        <v>0</v>
      </c>
      <c r="S18" s="58">
        <v>0</v>
      </c>
      <c r="T18" s="58">
        <v>0</v>
      </c>
      <c r="U18" s="58">
        <v>0</v>
      </c>
      <c r="V18" s="58">
        <v>0</v>
      </c>
      <c r="W18" s="59">
        <f t="shared" si="1"/>
        <v>0</v>
      </c>
      <c r="X18" s="58">
        <v>0</v>
      </c>
      <c r="Y18" s="59">
        <f t="shared" si="2"/>
        <v>0</v>
      </c>
    </row>
    <row r="19" spans="1:25" ht="12.75">
      <c r="A19" s="293" t="s">
        <v>375</v>
      </c>
      <c r="B19" s="293"/>
      <c r="C19" s="293"/>
      <c r="D19" s="293"/>
      <c r="E19" s="293"/>
      <c r="F19" s="293"/>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1"/>
        <v>0</v>
      </c>
      <c r="X19" s="58">
        <v>0</v>
      </c>
      <c r="Y19" s="59">
        <f t="shared" si="2"/>
        <v>0</v>
      </c>
    </row>
    <row r="20" spans="1:25" ht="12.75">
      <c r="A20" s="293" t="s">
        <v>376</v>
      </c>
      <c r="B20" s="293"/>
      <c r="C20" s="293"/>
      <c r="D20" s="293"/>
      <c r="E20" s="293"/>
      <c r="F20" s="293"/>
      <c r="G20" s="6">
        <v>14</v>
      </c>
      <c r="H20" s="60">
        <v>0</v>
      </c>
      <c r="I20" s="60">
        <v>0</v>
      </c>
      <c r="J20" s="60">
        <v>0</v>
      </c>
      <c r="K20" s="60">
        <v>0</v>
      </c>
      <c r="L20" s="60">
        <v>0</v>
      </c>
      <c r="M20" s="60">
        <v>0</v>
      </c>
      <c r="N20" s="58">
        <v>0</v>
      </c>
      <c r="O20" s="58">
        <v>0</v>
      </c>
      <c r="P20" s="58">
        <v>0</v>
      </c>
      <c r="Q20" s="58">
        <v>0</v>
      </c>
      <c r="R20" s="58">
        <v>0</v>
      </c>
      <c r="S20" s="58">
        <v>0</v>
      </c>
      <c r="T20" s="58">
        <v>0</v>
      </c>
      <c r="U20" s="58">
        <v>0</v>
      </c>
      <c r="V20" s="58">
        <v>0</v>
      </c>
      <c r="W20" s="59">
        <f t="shared" si="1"/>
        <v>0</v>
      </c>
      <c r="X20" s="58">
        <v>0</v>
      </c>
      <c r="Y20" s="59">
        <f t="shared" si="2"/>
        <v>0</v>
      </c>
    </row>
    <row r="21" spans="1:25" ht="30.75" customHeight="1">
      <c r="A21" s="293" t="s">
        <v>485</v>
      </c>
      <c r="B21" s="293"/>
      <c r="C21" s="293"/>
      <c r="D21" s="293"/>
      <c r="E21" s="293"/>
      <c r="F21" s="293"/>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1"/>
        <v>0</v>
      </c>
      <c r="X21" s="58">
        <v>0</v>
      </c>
      <c r="Y21" s="59">
        <f t="shared" si="2"/>
        <v>0</v>
      </c>
    </row>
    <row r="22" spans="1:25" ht="28.5" customHeight="1">
      <c r="A22" s="293" t="s">
        <v>486</v>
      </c>
      <c r="B22" s="293"/>
      <c r="C22" s="293"/>
      <c r="D22" s="293"/>
      <c r="E22" s="293"/>
      <c r="F22" s="293"/>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1"/>
        <v>0</v>
      </c>
      <c r="X22" s="58">
        <v>0</v>
      </c>
      <c r="Y22" s="59">
        <f t="shared" si="2"/>
        <v>0</v>
      </c>
    </row>
    <row r="23" spans="1:25" ht="26.25" customHeight="1">
      <c r="A23" s="293" t="s">
        <v>487</v>
      </c>
      <c r="B23" s="293"/>
      <c r="C23" s="293"/>
      <c r="D23" s="293"/>
      <c r="E23" s="293"/>
      <c r="F23" s="293"/>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1"/>
        <v>0</v>
      </c>
      <c r="X23" s="58">
        <v>0</v>
      </c>
      <c r="Y23" s="59">
        <f t="shared" si="2"/>
        <v>0</v>
      </c>
    </row>
    <row r="24" spans="1:25" ht="12.75">
      <c r="A24" s="293" t="s">
        <v>377</v>
      </c>
      <c r="B24" s="293"/>
      <c r="C24" s="293"/>
      <c r="D24" s="293"/>
      <c r="E24" s="293"/>
      <c r="F24" s="293"/>
      <c r="G24" s="6">
        <v>18</v>
      </c>
      <c r="H24" s="58">
        <v>0</v>
      </c>
      <c r="I24" s="58">
        <v>0</v>
      </c>
      <c r="J24" s="58">
        <v>0</v>
      </c>
      <c r="K24" s="58">
        <v>0</v>
      </c>
      <c r="L24" s="58">
        <v>0</v>
      </c>
      <c r="M24" s="58">
        <v>0</v>
      </c>
      <c r="N24" s="58">
        <v>0</v>
      </c>
      <c r="O24" s="58">
        <v>0</v>
      </c>
      <c r="P24" s="58">
        <v>0</v>
      </c>
      <c r="Q24" s="58">
        <v>0</v>
      </c>
      <c r="R24" s="58">
        <v>0</v>
      </c>
      <c r="S24" s="58">
        <v>0</v>
      </c>
      <c r="T24" s="58">
        <v>0</v>
      </c>
      <c r="U24" s="58">
        <v>0</v>
      </c>
      <c r="V24" s="58">
        <v>0</v>
      </c>
      <c r="W24" s="59">
        <f t="shared" si="1"/>
        <v>0</v>
      </c>
      <c r="X24" s="58">
        <v>0</v>
      </c>
      <c r="Y24" s="59">
        <f t="shared" si="2"/>
        <v>0</v>
      </c>
    </row>
    <row r="25" spans="1:25" ht="12.75">
      <c r="A25" s="293" t="s">
        <v>488</v>
      </c>
      <c r="B25" s="293"/>
      <c r="C25" s="293"/>
      <c r="D25" s="293"/>
      <c r="E25" s="293"/>
      <c r="F25" s="293"/>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1"/>
        <v>0</v>
      </c>
      <c r="X25" s="58">
        <v>0</v>
      </c>
      <c r="Y25" s="59">
        <f t="shared" si="2"/>
        <v>0</v>
      </c>
    </row>
    <row r="26" spans="1:25" ht="12.75">
      <c r="A26" s="293" t="s">
        <v>489</v>
      </c>
      <c r="B26" s="293"/>
      <c r="C26" s="293"/>
      <c r="D26" s="293"/>
      <c r="E26" s="293"/>
      <c r="F26" s="293"/>
      <c r="G26" s="6">
        <v>20</v>
      </c>
      <c r="H26" s="58">
        <v>0</v>
      </c>
      <c r="I26" s="58">
        <v>0</v>
      </c>
      <c r="J26" s="58">
        <v>0</v>
      </c>
      <c r="K26" s="58">
        <v>0</v>
      </c>
      <c r="L26" s="58">
        <v>0</v>
      </c>
      <c r="M26" s="58">
        <v>0</v>
      </c>
      <c r="N26" s="58">
        <v>0</v>
      </c>
      <c r="O26" s="58">
        <v>0</v>
      </c>
      <c r="P26" s="58">
        <v>0</v>
      </c>
      <c r="Q26" s="58">
        <v>0</v>
      </c>
      <c r="R26" s="58">
        <v>0</v>
      </c>
      <c r="S26" s="58">
        <v>0</v>
      </c>
      <c r="T26" s="58">
        <v>0</v>
      </c>
      <c r="U26" s="58">
        <v>0</v>
      </c>
      <c r="V26" s="58">
        <v>0</v>
      </c>
      <c r="W26" s="59">
        <f t="shared" si="1"/>
        <v>0</v>
      </c>
      <c r="X26" s="58">
        <v>0</v>
      </c>
      <c r="Y26" s="59">
        <f t="shared" si="2"/>
        <v>0</v>
      </c>
    </row>
    <row r="27" spans="1:25" ht="12.75">
      <c r="A27" s="293" t="s">
        <v>490</v>
      </c>
      <c r="B27" s="293"/>
      <c r="C27" s="293"/>
      <c r="D27" s="293"/>
      <c r="E27" s="293"/>
      <c r="F27" s="293"/>
      <c r="G27" s="6">
        <v>21</v>
      </c>
      <c r="H27" s="58">
        <v>0</v>
      </c>
      <c r="I27" s="58">
        <v>0</v>
      </c>
      <c r="J27" s="58">
        <v>0</v>
      </c>
      <c r="K27" s="58">
        <v>0</v>
      </c>
      <c r="L27" s="58">
        <v>0</v>
      </c>
      <c r="M27" s="58">
        <v>0</v>
      </c>
      <c r="N27" s="58">
        <v>0</v>
      </c>
      <c r="O27" s="58">
        <v>0</v>
      </c>
      <c r="P27" s="58">
        <v>0</v>
      </c>
      <c r="Q27" s="58">
        <v>0</v>
      </c>
      <c r="R27" s="58">
        <v>0</v>
      </c>
      <c r="S27" s="58">
        <v>0</v>
      </c>
      <c r="T27" s="58">
        <v>0</v>
      </c>
      <c r="U27" s="58">
        <v>521863</v>
      </c>
      <c r="V27" s="58">
        <v>-521863</v>
      </c>
      <c r="W27" s="59">
        <f t="shared" si="1"/>
        <v>0</v>
      </c>
      <c r="X27" s="58">
        <v>0</v>
      </c>
      <c r="Y27" s="59">
        <f t="shared" si="2"/>
        <v>0</v>
      </c>
    </row>
    <row r="28" spans="1:25" ht="12.75">
      <c r="A28" s="293" t="s">
        <v>491</v>
      </c>
      <c r="B28" s="293"/>
      <c r="C28" s="293"/>
      <c r="D28" s="293"/>
      <c r="E28" s="293"/>
      <c r="F28" s="293"/>
      <c r="G28" s="6">
        <v>22</v>
      </c>
      <c r="H28" s="58">
        <v>0</v>
      </c>
      <c r="I28" s="58">
        <v>0</v>
      </c>
      <c r="J28" s="58">
        <v>0</v>
      </c>
      <c r="K28" s="58">
        <v>0</v>
      </c>
      <c r="L28" s="58">
        <v>0</v>
      </c>
      <c r="M28" s="58">
        <v>0</v>
      </c>
      <c r="N28" s="58">
        <v>0</v>
      </c>
      <c r="O28" s="58">
        <v>0</v>
      </c>
      <c r="P28" s="58">
        <v>0</v>
      </c>
      <c r="Q28" s="58">
        <v>0</v>
      </c>
      <c r="R28" s="58">
        <v>0</v>
      </c>
      <c r="S28" s="58">
        <v>0</v>
      </c>
      <c r="T28" s="58">
        <v>0</v>
      </c>
      <c r="U28" s="58">
        <v>0</v>
      </c>
      <c r="V28" s="58">
        <v>0</v>
      </c>
      <c r="W28" s="59">
        <f t="shared" si="1"/>
        <v>0</v>
      </c>
      <c r="X28" s="58">
        <v>0</v>
      </c>
      <c r="Y28" s="59">
        <f t="shared" si="2"/>
        <v>0</v>
      </c>
    </row>
    <row r="29" spans="1:25" ht="12.75">
      <c r="A29" s="293" t="s">
        <v>492</v>
      </c>
      <c r="B29" s="293"/>
      <c r="C29" s="293"/>
      <c r="D29" s="293"/>
      <c r="E29" s="293"/>
      <c r="F29" s="293"/>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1"/>
        <v>0</v>
      </c>
      <c r="X29" s="58">
        <v>0</v>
      </c>
      <c r="Y29" s="59">
        <f t="shared" si="2"/>
        <v>0</v>
      </c>
    </row>
    <row r="30" spans="1:25" ht="21.75" customHeight="1">
      <c r="A30" s="294" t="s">
        <v>493</v>
      </c>
      <c r="B30" s="294"/>
      <c r="C30" s="294"/>
      <c r="D30" s="294"/>
      <c r="E30" s="294"/>
      <c r="F30" s="294"/>
      <c r="G30" s="8">
        <v>24</v>
      </c>
      <c r="H30" s="61">
        <f>SUM(H10:H29)</f>
        <v>169186800</v>
      </c>
      <c r="I30" s="61">
        <f aca="true" t="shared" si="3" ref="I30:Y30">SUM(I10:I29)</f>
        <v>88107087</v>
      </c>
      <c r="J30" s="61">
        <f t="shared" si="3"/>
        <v>8459340</v>
      </c>
      <c r="K30" s="61">
        <f t="shared" si="3"/>
        <v>8904560</v>
      </c>
      <c r="L30" s="61">
        <f t="shared" si="3"/>
        <v>1066316</v>
      </c>
      <c r="M30" s="61">
        <f t="shared" si="3"/>
        <v>0</v>
      </c>
      <c r="N30" s="61">
        <f t="shared" si="3"/>
        <v>22889786</v>
      </c>
      <c r="O30" s="61">
        <f t="shared" si="3"/>
        <v>0</v>
      </c>
      <c r="P30" s="61">
        <f t="shared" si="3"/>
        <v>0</v>
      </c>
      <c r="Q30" s="61">
        <f t="shared" si="3"/>
        <v>0</v>
      </c>
      <c r="R30" s="61">
        <f t="shared" si="3"/>
        <v>0</v>
      </c>
      <c r="S30" s="61">
        <f t="shared" si="3"/>
        <v>0</v>
      </c>
      <c r="T30" s="61">
        <f t="shared" si="3"/>
        <v>0</v>
      </c>
      <c r="U30" s="61">
        <f t="shared" si="3"/>
        <v>113640559</v>
      </c>
      <c r="V30" s="61">
        <f t="shared" si="3"/>
        <v>-9817090</v>
      </c>
      <c r="W30" s="61">
        <f t="shared" si="3"/>
        <v>400304726</v>
      </c>
      <c r="X30" s="61">
        <f t="shared" si="3"/>
        <v>0</v>
      </c>
      <c r="Y30" s="61">
        <f t="shared" si="3"/>
        <v>400304726</v>
      </c>
    </row>
    <row r="31" spans="1:25" ht="12.75">
      <c r="A31" s="295" t="s">
        <v>378</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c r="A32" s="289" t="s">
        <v>379</v>
      </c>
      <c r="B32" s="290"/>
      <c r="C32" s="290"/>
      <c r="D32" s="290"/>
      <c r="E32" s="290"/>
      <c r="F32" s="290"/>
      <c r="G32" s="7">
        <v>25</v>
      </c>
      <c r="H32" s="59">
        <f>SUM(H12:H20)</f>
        <v>0</v>
      </c>
      <c r="I32" s="59">
        <f aca="true" t="shared" si="4" ref="I32:Y32">SUM(I12:I20)</f>
        <v>0</v>
      </c>
      <c r="J32" s="59">
        <f t="shared" si="4"/>
        <v>0</v>
      </c>
      <c r="K32" s="59">
        <f t="shared" si="4"/>
        <v>0</v>
      </c>
      <c r="L32" s="59">
        <f t="shared" si="4"/>
        <v>0</v>
      </c>
      <c r="M32" s="59">
        <f t="shared" si="4"/>
        <v>0</v>
      </c>
      <c r="N32" s="59">
        <f t="shared" si="4"/>
        <v>0</v>
      </c>
      <c r="O32" s="59">
        <f t="shared" si="4"/>
        <v>0</v>
      </c>
      <c r="P32" s="59">
        <f t="shared" si="4"/>
        <v>0</v>
      </c>
      <c r="Q32" s="59">
        <f t="shared" si="4"/>
        <v>0</v>
      </c>
      <c r="R32" s="59">
        <f t="shared" si="4"/>
        <v>0</v>
      </c>
      <c r="S32" s="59">
        <f t="shared" si="4"/>
        <v>0</v>
      </c>
      <c r="T32" s="59">
        <f t="shared" si="4"/>
        <v>0</v>
      </c>
      <c r="U32" s="59">
        <f t="shared" si="4"/>
        <v>0</v>
      </c>
      <c r="V32" s="59">
        <f t="shared" si="4"/>
        <v>0</v>
      </c>
      <c r="W32" s="59">
        <f t="shared" si="4"/>
        <v>0</v>
      </c>
      <c r="X32" s="59">
        <f t="shared" si="4"/>
        <v>0</v>
      </c>
      <c r="Y32" s="59">
        <f t="shared" si="4"/>
        <v>0</v>
      </c>
    </row>
    <row r="33" spans="1:25" ht="31.5" customHeight="1">
      <c r="A33" s="289" t="s">
        <v>494</v>
      </c>
      <c r="B33" s="290"/>
      <c r="C33" s="290"/>
      <c r="D33" s="290"/>
      <c r="E33" s="290"/>
      <c r="F33" s="290"/>
      <c r="G33" s="7">
        <v>26</v>
      </c>
      <c r="H33" s="59">
        <f>H11+H32</f>
        <v>0</v>
      </c>
      <c r="I33" s="59">
        <f aca="true" t="shared" si="5" ref="I33:Y33">I11+I32</f>
        <v>0</v>
      </c>
      <c r="J33" s="59">
        <f t="shared" si="5"/>
        <v>0</v>
      </c>
      <c r="K33" s="59">
        <f t="shared" si="5"/>
        <v>0</v>
      </c>
      <c r="L33" s="59">
        <f t="shared" si="5"/>
        <v>0</v>
      </c>
      <c r="M33" s="59">
        <f t="shared" si="5"/>
        <v>0</v>
      </c>
      <c r="N33" s="59">
        <f t="shared" si="5"/>
        <v>0</v>
      </c>
      <c r="O33" s="59">
        <f t="shared" si="5"/>
        <v>0</v>
      </c>
      <c r="P33" s="59">
        <f t="shared" si="5"/>
        <v>0</v>
      </c>
      <c r="Q33" s="59">
        <f t="shared" si="5"/>
        <v>0</v>
      </c>
      <c r="R33" s="59">
        <f t="shared" si="5"/>
        <v>0</v>
      </c>
      <c r="S33" s="59">
        <f t="shared" si="5"/>
        <v>0</v>
      </c>
      <c r="T33" s="59">
        <f t="shared" si="5"/>
        <v>0</v>
      </c>
      <c r="U33" s="59">
        <f t="shared" si="5"/>
        <v>0</v>
      </c>
      <c r="V33" s="59">
        <f t="shared" si="5"/>
        <v>-9817090</v>
      </c>
      <c r="W33" s="59">
        <f t="shared" si="5"/>
        <v>-9817090</v>
      </c>
      <c r="X33" s="59">
        <f t="shared" si="5"/>
        <v>0</v>
      </c>
      <c r="Y33" s="59">
        <f t="shared" si="5"/>
        <v>-9817090</v>
      </c>
    </row>
    <row r="34" spans="1:25" ht="30.75" customHeight="1">
      <c r="A34" s="291" t="s">
        <v>495</v>
      </c>
      <c r="B34" s="292"/>
      <c r="C34" s="292"/>
      <c r="D34" s="292"/>
      <c r="E34" s="292"/>
      <c r="F34" s="292"/>
      <c r="G34" s="8">
        <v>27</v>
      </c>
      <c r="H34" s="61">
        <f>SUM(H21:H29)</f>
        <v>0</v>
      </c>
      <c r="I34" s="61">
        <f aca="true" t="shared" si="6" ref="I34:Y34">SUM(I21:I29)</f>
        <v>0</v>
      </c>
      <c r="J34" s="61">
        <f t="shared" si="6"/>
        <v>0</v>
      </c>
      <c r="K34" s="61">
        <f t="shared" si="6"/>
        <v>0</v>
      </c>
      <c r="L34" s="61">
        <f t="shared" si="6"/>
        <v>0</v>
      </c>
      <c r="M34" s="61">
        <f t="shared" si="6"/>
        <v>0</v>
      </c>
      <c r="N34" s="61">
        <f t="shared" si="6"/>
        <v>0</v>
      </c>
      <c r="O34" s="61">
        <f t="shared" si="6"/>
        <v>0</v>
      </c>
      <c r="P34" s="61">
        <f t="shared" si="6"/>
        <v>0</v>
      </c>
      <c r="Q34" s="61">
        <f t="shared" si="6"/>
        <v>0</v>
      </c>
      <c r="R34" s="61">
        <f t="shared" si="6"/>
        <v>0</v>
      </c>
      <c r="S34" s="61">
        <f t="shared" si="6"/>
        <v>0</v>
      </c>
      <c r="T34" s="61">
        <f t="shared" si="6"/>
        <v>0</v>
      </c>
      <c r="U34" s="61">
        <f t="shared" si="6"/>
        <v>521863</v>
      </c>
      <c r="V34" s="61">
        <f t="shared" si="6"/>
        <v>-521863</v>
      </c>
      <c r="W34" s="61">
        <f t="shared" si="6"/>
        <v>0</v>
      </c>
      <c r="X34" s="61">
        <f t="shared" si="6"/>
        <v>0</v>
      </c>
      <c r="Y34" s="61">
        <f t="shared" si="6"/>
        <v>0</v>
      </c>
    </row>
    <row r="35" spans="1:25" ht="12.75">
      <c r="A35" s="295" t="s">
        <v>380</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 r="A36" s="298" t="s">
        <v>381</v>
      </c>
      <c r="B36" s="298"/>
      <c r="C36" s="298"/>
      <c r="D36" s="298"/>
      <c r="E36" s="298"/>
      <c r="F36" s="298"/>
      <c r="G36" s="6">
        <v>28</v>
      </c>
      <c r="H36" s="58">
        <v>169186800</v>
      </c>
      <c r="I36" s="58">
        <v>88107087</v>
      </c>
      <c r="J36" s="58">
        <v>8459340</v>
      </c>
      <c r="K36" s="58">
        <v>8904560</v>
      </c>
      <c r="L36" s="58">
        <v>1066316</v>
      </c>
      <c r="M36" s="58">
        <v>0</v>
      </c>
      <c r="N36" s="58">
        <v>22889786</v>
      </c>
      <c r="O36" s="58">
        <v>0</v>
      </c>
      <c r="P36" s="58">
        <v>0</v>
      </c>
      <c r="Q36" s="58">
        <v>0</v>
      </c>
      <c r="R36" s="58">
        <v>0</v>
      </c>
      <c r="S36" s="58">
        <v>0</v>
      </c>
      <c r="T36" s="58">
        <v>0</v>
      </c>
      <c r="U36" s="58">
        <f>'Balance sheet'!H91</f>
        <v>113640559</v>
      </c>
      <c r="V36" s="58">
        <f>'Balance sheet'!H94</f>
        <v>-9817090</v>
      </c>
      <c r="W36" s="59">
        <f>H36+I36+J36+K36-L36+M36+N36+O36+P36+Q36+R36+U36+V36+S36+T36</f>
        <v>400304726</v>
      </c>
      <c r="X36" s="58">
        <v>0</v>
      </c>
      <c r="Y36" s="59">
        <f>W36+X36</f>
        <v>400304726</v>
      </c>
    </row>
    <row r="37" spans="1:25" ht="12.75">
      <c r="A37" s="293" t="s">
        <v>382</v>
      </c>
      <c r="B37" s="293"/>
      <c r="C37" s="293"/>
      <c r="D37" s="293"/>
      <c r="E37" s="293"/>
      <c r="F37" s="293"/>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H37+I37+J37+K37-L37+M37+N37+O37+P37+Q37+R37+U37+V37</f>
        <v>0</v>
      </c>
      <c r="X37" s="58">
        <v>0</v>
      </c>
      <c r="Y37" s="59">
        <f>W37+X37</f>
        <v>0</v>
      </c>
    </row>
    <row r="38" spans="1:25" ht="12.75">
      <c r="A38" s="293" t="s">
        <v>383</v>
      </c>
      <c r="B38" s="293"/>
      <c r="C38" s="293"/>
      <c r="D38" s="293"/>
      <c r="E38" s="293"/>
      <c r="F38" s="293"/>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H38+I38+J38+K38-L38+M38+N38+O38+P38+Q38+R38+U38+V38</f>
        <v>0</v>
      </c>
      <c r="X38" s="58">
        <v>0</v>
      </c>
      <c r="Y38" s="59">
        <f>W38+X38</f>
        <v>0</v>
      </c>
    </row>
    <row r="39" spans="1:25" ht="25.5" customHeight="1">
      <c r="A39" s="299" t="s">
        <v>496</v>
      </c>
      <c r="B39" s="299"/>
      <c r="C39" s="299"/>
      <c r="D39" s="299"/>
      <c r="E39" s="299"/>
      <c r="F39" s="299"/>
      <c r="G39" s="7">
        <v>31</v>
      </c>
      <c r="H39" s="59">
        <f>H36+H37+H38</f>
        <v>169186800</v>
      </c>
      <c r="I39" s="59">
        <f aca="true" t="shared" si="7" ref="I39:Y39">I36+I37+I38</f>
        <v>88107087</v>
      </c>
      <c r="J39" s="59">
        <f t="shared" si="7"/>
        <v>8459340</v>
      </c>
      <c r="K39" s="59">
        <f t="shared" si="7"/>
        <v>8904560</v>
      </c>
      <c r="L39" s="59">
        <f t="shared" si="7"/>
        <v>1066316</v>
      </c>
      <c r="M39" s="59">
        <f t="shared" si="7"/>
        <v>0</v>
      </c>
      <c r="N39" s="59">
        <f t="shared" si="7"/>
        <v>22889786</v>
      </c>
      <c r="O39" s="59">
        <f t="shared" si="7"/>
        <v>0</v>
      </c>
      <c r="P39" s="59">
        <f t="shared" si="7"/>
        <v>0</v>
      </c>
      <c r="Q39" s="59">
        <f t="shared" si="7"/>
        <v>0</v>
      </c>
      <c r="R39" s="59">
        <f t="shared" si="7"/>
        <v>0</v>
      </c>
      <c r="S39" s="59">
        <f t="shared" si="7"/>
        <v>0</v>
      </c>
      <c r="T39" s="59">
        <f t="shared" si="7"/>
        <v>0</v>
      </c>
      <c r="U39" s="59">
        <f t="shared" si="7"/>
        <v>113640559</v>
      </c>
      <c r="V39" s="59">
        <f t="shared" si="7"/>
        <v>-9817090</v>
      </c>
      <c r="W39" s="59">
        <f t="shared" si="7"/>
        <v>400304726</v>
      </c>
      <c r="X39" s="59">
        <f t="shared" si="7"/>
        <v>0</v>
      </c>
      <c r="Y39" s="59">
        <f t="shared" si="7"/>
        <v>400304726</v>
      </c>
    </row>
    <row r="40" spans="1:25" ht="12.75">
      <c r="A40" s="293" t="s">
        <v>384</v>
      </c>
      <c r="B40" s="293"/>
      <c r="C40" s="293"/>
      <c r="D40" s="293"/>
      <c r="E40" s="293"/>
      <c r="F40" s="293"/>
      <c r="G40" s="6">
        <v>32</v>
      </c>
      <c r="H40" s="60">
        <v>0</v>
      </c>
      <c r="I40" s="60">
        <v>0</v>
      </c>
      <c r="J40" s="60">
        <v>0</v>
      </c>
      <c r="K40" s="60">
        <v>0</v>
      </c>
      <c r="L40" s="60">
        <v>0</v>
      </c>
      <c r="M40" s="60">
        <v>0</v>
      </c>
      <c r="N40" s="60">
        <v>0</v>
      </c>
      <c r="O40" s="60">
        <v>0</v>
      </c>
      <c r="P40" s="60">
        <v>0</v>
      </c>
      <c r="Q40" s="60">
        <v>0</v>
      </c>
      <c r="R40" s="60">
        <v>0</v>
      </c>
      <c r="S40" s="58">
        <v>0</v>
      </c>
      <c r="T40" s="58">
        <v>0</v>
      </c>
      <c r="U40" s="60">
        <v>0</v>
      </c>
      <c r="V40" s="58">
        <f>'Balance sheet'!I95</f>
        <v>27581421</v>
      </c>
      <c r="W40" s="59">
        <f aca="true" t="shared" si="8" ref="W40:W58">H40+I40+J40+K40-L40+M40+N40+O40+P40+Q40+R40+U40+V40+S40+T40</f>
        <v>27581421</v>
      </c>
      <c r="X40" s="58">
        <v>0</v>
      </c>
      <c r="Y40" s="59">
        <f aca="true" t="shared" si="9" ref="Y40:Y58">W40+X40</f>
        <v>27581421</v>
      </c>
    </row>
    <row r="41" spans="1:25" ht="12.75">
      <c r="A41" s="293" t="s">
        <v>385</v>
      </c>
      <c r="B41" s="293"/>
      <c r="C41" s="293"/>
      <c r="D41" s="293"/>
      <c r="E41" s="293"/>
      <c r="F41" s="293"/>
      <c r="G41" s="6">
        <v>33</v>
      </c>
      <c r="H41" s="60">
        <v>0</v>
      </c>
      <c r="I41" s="60">
        <v>0</v>
      </c>
      <c r="J41" s="60">
        <v>0</v>
      </c>
      <c r="K41" s="60">
        <v>0</v>
      </c>
      <c r="L41" s="60">
        <v>0</v>
      </c>
      <c r="M41" s="60">
        <v>0</v>
      </c>
      <c r="N41" s="58">
        <v>0</v>
      </c>
      <c r="O41" s="60">
        <v>0</v>
      </c>
      <c r="P41" s="60">
        <v>0</v>
      </c>
      <c r="Q41" s="60">
        <v>0</v>
      </c>
      <c r="R41" s="60">
        <v>0</v>
      </c>
      <c r="S41" s="58">
        <v>0</v>
      </c>
      <c r="T41" s="58">
        <v>0</v>
      </c>
      <c r="U41" s="60">
        <v>0</v>
      </c>
      <c r="V41" s="60">
        <v>0</v>
      </c>
      <c r="W41" s="59">
        <f t="shared" si="8"/>
        <v>0</v>
      </c>
      <c r="X41" s="58">
        <v>0</v>
      </c>
      <c r="Y41" s="59">
        <f t="shared" si="9"/>
        <v>0</v>
      </c>
    </row>
    <row r="42" spans="1:25" ht="27" customHeight="1">
      <c r="A42" s="293" t="s">
        <v>386</v>
      </c>
      <c r="B42" s="293"/>
      <c r="C42" s="293"/>
      <c r="D42" s="293"/>
      <c r="E42" s="293"/>
      <c r="F42" s="293"/>
      <c r="G42" s="6">
        <v>34</v>
      </c>
      <c r="H42" s="60">
        <v>0</v>
      </c>
      <c r="I42" s="60">
        <v>0</v>
      </c>
      <c r="J42" s="60">
        <v>0</v>
      </c>
      <c r="K42" s="60">
        <v>0</v>
      </c>
      <c r="L42" s="60">
        <v>0</v>
      </c>
      <c r="M42" s="60">
        <v>0</v>
      </c>
      <c r="N42" s="60">
        <v>0</v>
      </c>
      <c r="O42" s="58">
        <v>0</v>
      </c>
      <c r="P42" s="60">
        <v>0</v>
      </c>
      <c r="Q42" s="60">
        <v>0</v>
      </c>
      <c r="R42" s="60">
        <v>0</v>
      </c>
      <c r="S42" s="58">
        <v>0</v>
      </c>
      <c r="T42" s="58">
        <v>0</v>
      </c>
      <c r="U42" s="58">
        <v>0</v>
      </c>
      <c r="V42" s="58">
        <v>0</v>
      </c>
      <c r="W42" s="59">
        <f t="shared" si="8"/>
        <v>0</v>
      </c>
      <c r="X42" s="58">
        <v>0</v>
      </c>
      <c r="Y42" s="59">
        <f t="shared" si="9"/>
        <v>0</v>
      </c>
    </row>
    <row r="43" spans="1:25" ht="20.25" customHeight="1">
      <c r="A43" s="293" t="s">
        <v>484</v>
      </c>
      <c r="B43" s="293"/>
      <c r="C43" s="293"/>
      <c r="D43" s="293"/>
      <c r="E43" s="293"/>
      <c r="F43" s="293"/>
      <c r="G43" s="6">
        <v>35</v>
      </c>
      <c r="H43" s="60">
        <v>0</v>
      </c>
      <c r="I43" s="60">
        <v>0</v>
      </c>
      <c r="J43" s="60">
        <v>0</v>
      </c>
      <c r="K43" s="60">
        <v>0</v>
      </c>
      <c r="L43" s="60">
        <v>0</v>
      </c>
      <c r="M43" s="60">
        <v>0</v>
      </c>
      <c r="N43" s="60">
        <v>0</v>
      </c>
      <c r="O43" s="60">
        <v>0</v>
      </c>
      <c r="P43" s="58">
        <v>0</v>
      </c>
      <c r="Q43" s="60">
        <v>0</v>
      </c>
      <c r="R43" s="60">
        <v>0</v>
      </c>
      <c r="S43" s="58">
        <v>0</v>
      </c>
      <c r="T43" s="58">
        <v>0</v>
      </c>
      <c r="U43" s="58">
        <v>0</v>
      </c>
      <c r="V43" s="58">
        <v>0</v>
      </c>
      <c r="W43" s="59">
        <f t="shared" si="8"/>
        <v>0</v>
      </c>
      <c r="X43" s="58">
        <v>0</v>
      </c>
      <c r="Y43" s="59">
        <f t="shared" si="9"/>
        <v>0</v>
      </c>
    </row>
    <row r="44" spans="1:25" ht="21" customHeight="1">
      <c r="A44" s="293" t="s">
        <v>497</v>
      </c>
      <c r="B44" s="293"/>
      <c r="C44" s="293"/>
      <c r="D44" s="293"/>
      <c r="E44" s="293"/>
      <c r="F44" s="293"/>
      <c r="G44" s="6">
        <v>36</v>
      </c>
      <c r="H44" s="60">
        <v>0</v>
      </c>
      <c r="I44" s="60">
        <v>0</v>
      </c>
      <c r="J44" s="60">
        <v>0</v>
      </c>
      <c r="K44" s="60">
        <v>0</v>
      </c>
      <c r="L44" s="60">
        <v>0</v>
      </c>
      <c r="M44" s="60">
        <v>0</v>
      </c>
      <c r="N44" s="60">
        <v>0</v>
      </c>
      <c r="O44" s="60">
        <v>0</v>
      </c>
      <c r="P44" s="60">
        <v>0</v>
      </c>
      <c r="Q44" s="58">
        <v>0</v>
      </c>
      <c r="R44" s="60">
        <v>0</v>
      </c>
      <c r="S44" s="58">
        <v>0</v>
      </c>
      <c r="T44" s="58">
        <v>0</v>
      </c>
      <c r="U44" s="58">
        <v>0</v>
      </c>
      <c r="V44" s="58">
        <v>0</v>
      </c>
      <c r="W44" s="59">
        <f t="shared" si="8"/>
        <v>0</v>
      </c>
      <c r="X44" s="58">
        <v>0</v>
      </c>
      <c r="Y44" s="59">
        <f t="shared" si="9"/>
        <v>0</v>
      </c>
    </row>
    <row r="45" spans="1:25" ht="29.25" customHeight="1">
      <c r="A45" s="293" t="s">
        <v>387</v>
      </c>
      <c r="B45" s="293"/>
      <c r="C45" s="293"/>
      <c r="D45" s="293"/>
      <c r="E45" s="293"/>
      <c r="F45" s="293"/>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8"/>
        <v>0</v>
      </c>
      <c r="X45" s="58">
        <v>0</v>
      </c>
      <c r="Y45" s="59">
        <f t="shared" si="9"/>
        <v>0</v>
      </c>
    </row>
    <row r="46" spans="1:25" ht="21" customHeight="1">
      <c r="A46" s="293" t="s">
        <v>388</v>
      </c>
      <c r="B46" s="293"/>
      <c r="C46" s="293"/>
      <c r="D46" s="293"/>
      <c r="E46" s="293"/>
      <c r="F46" s="293"/>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8"/>
        <v>0</v>
      </c>
      <c r="X46" s="58">
        <v>0</v>
      </c>
      <c r="Y46" s="59">
        <f t="shared" si="9"/>
        <v>0</v>
      </c>
    </row>
    <row r="47" spans="1:25" ht="12.75">
      <c r="A47" s="293" t="s">
        <v>389</v>
      </c>
      <c r="B47" s="293"/>
      <c r="C47" s="293"/>
      <c r="D47" s="293"/>
      <c r="E47" s="293"/>
      <c r="F47" s="293"/>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8"/>
        <v>0</v>
      </c>
      <c r="X47" s="58">
        <v>0</v>
      </c>
      <c r="Y47" s="59">
        <f t="shared" si="9"/>
        <v>0</v>
      </c>
    </row>
    <row r="48" spans="1:25" ht="12.75">
      <c r="A48" s="293" t="s">
        <v>390</v>
      </c>
      <c r="B48" s="293"/>
      <c r="C48" s="293"/>
      <c r="D48" s="293"/>
      <c r="E48" s="293"/>
      <c r="F48" s="293"/>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8"/>
        <v>0</v>
      </c>
      <c r="X48" s="58">
        <v>0</v>
      </c>
      <c r="Y48" s="59">
        <f t="shared" si="9"/>
        <v>0</v>
      </c>
    </row>
    <row r="49" spans="1:25" ht="12.75">
      <c r="A49" s="293" t="s">
        <v>391</v>
      </c>
      <c r="B49" s="293"/>
      <c r="C49" s="293"/>
      <c r="D49" s="293"/>
      <c r="E49" s="293"/>
      <c r="F49" s="293"/>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8"/>
        <v>0</v>
      </c>
      <c r="X49" s="58">
        <v>0</v>
      </c>
      <c r="Y49" s="59">
        <f t="shared" si="9"/>
        <v>0</v>
      </c>
    </row>
    <row r="50" spans="1:25" ht="24" customHeight="1">
      <c r="A50" s="293" t="s">
        <v>485</v>
      </c>
      <c r="B50" s="293"/>
      <c r="C50" s="293"/>
      <c r="D50" s="293"/>
      <c r="E50" s="293"/>
      <c r="F50" s="293"/>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8"/>
        <v>0</v>
      </c>
      <c r="X50" s="58">
        <v>0</v>
      </c>
      <c r="Y50" s="59">
        <f t="shared" si="9"/>
        <v>0</v>
      </c>
    </row>
    <row r="51" spans="1:25" ht="26.25" customHeight="1">
      <c r="A51" s="293" t="s">
        <v>486</v>
      </c>
      <c r="B51" s="293"/>
      <c r="C51" s="293"/>
      <c r="D51" s="293"/>
      <c r="E51" s="293"/>
      <c r="F51" s="293"/>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8"/>
        <v>0</v>
      </c>
      <c r="X51" s="58">
        <v>0</v>
      </c>
      <c r="Y51" s="59">
        <f t="shared" si="9"/>
        <v>0</v>
      </c>
    </row>
    <row r="52" spans="1:25" ht="22.5" customHeight="1">
      <c r="A52" s="293" t="s">
        <v>487</v>
      </c>
      <c r="B52" s="293"/>
      <c r="C52" s="293"/>
      <c r="D52" s="293"/>
      <c r="E52" s="293"/>
      <c r="F52" s="293"/>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8"/>
        <v>0</v>
      </c>
      <c r="X52" s="58">
        <v>0</v>
      </c>
      <c r="Y52" s="59">
        <f t="shared" si="9"/>
        <v>0</v>
      </c>
    </row>
    <row r="53" spans="1:25" ht="12.75">
      <c r="A53" s="293" t="s">
        <v>498</v>
      </c>
      <c r="B53" s="293"/>
      <c r="C53" s="293"/>
      <c r="D53" s="293"/>
      <c r="E53" s="293"/>
      <c r="F53" s="293"/>
      <c r="G53" s="6">
        <v>45</v>
      </c>
      <c r="H53" s="58">
        <v>0</v>
      </c>
      <c r="I53" s="58">
        <v>0</v>
      </c>
      <c r="J53" s="58">
        <v>0</v>
      </c>
      <c r="K53" s="58">
        <v>0</v>
      </c>
      <c r="L53" s="58">
        <v>0</v>
      </c>
      <c r="M53" s="58">
        <v>0</v>
      </c>
      <c r="N53" s="58">
        <v>0</v>
      </c>
      <c r="O53" s="58">
        <v>0</v>
      </c>
      <c r="P53" s="58">
        <v>0</v>
      </c>
      <c r="Q53" s="58">
        <v>0</v>
      </c>
      <c r="R53" s="58">
        <v>0</v>
      </c>
      <c r="S53" s="58">
        <v>0</v>
      </c>
      <c r="T53" s="58">
        <v>0</v>
      </c>
      <c r="U53" s="58">
        <v>0</v>
      </c>
      <c r="V53" s="58">
        <v>0</v>
      </c>
      <c r="W53" s="59">
        <f t="shared" si="8"/>
        <v>0</v>
      </c>
      <c r="X53" s="58">
        <v>0</v>
      </c>
      <c r="Y53" s="59">
        <f t="shared" si="9"/>
        <v>0</v>
      </c>
    </row>
    <row r="54" spans="1:25" ht="12.75">
      <c r="A54" s="293" t="s">
        <v>488</v>
      </c>
      <c r="B54" s="293"/>
      <c r="C54" s="293"/>
      <c r="D54" s="293"/>
      <c r="E54" s="293"/>
      <c r="F54" s="293"/>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8"/>
        <v>0</v>
      </c>
      <c r="X54" s="58">
        <v>0</v>
      </c>
      <c r="Y54" s="59">
        <f t="shared" si="9"/>
        <v>0</v>
      </c>
    </row>
    <row r="55" spans="1:25" ht="12.75">
      <c r="A55" s="293" t="s">
        <v>489</v>
      </c>
      <c r="B55" s="293"/>
      <c r="C55" s="293"/>
      <c r="D55" s="293"/>
      <c r="E55" s="293"/>
      <c r="F55" s="293"/>
      <c r="G55" s="6">
        <v>47</v>
      </c>
      <c r="H55" s="58">
        <v>0</v>
      </c>
      <c r="I55" s="58">
        <v>0</v>
      </c>
      <c r="J55" s="58">
        <v>0</v>
      </c>
      <c r="K55" s="58">
        <v>0</v>
      </c>
      <c r="L55" s="58">
        <v>0</v>
      </c>
      <c r="M55" s="58">
        <v>0</v>
      </c>
      <c r="N55" s="58">
        <v>0</v>
      </c>
      <c r="O55" s="58">
        <v>0</v>
      </c>
      <c r="P55" s="58">
        <v>0</v>
      </c>
      <c r="Q55" s="58">
        <v>0</v>
      </c>
      <c r="R55" s="58">
        <v>0</v>
      </c>
      <c r="S55" s="58">
        <v>0</v>
      </c>
      <c r="T55" s="58">
        <v>0</v>
      </c>
      <c r="U55" s="58">
        <v>0</v>
      </c>
      <c r="V55" s="58">
        <v>0</v>
      </c>
      <c r="W55" s="59">
        <f t="shared" si="8"/>
        <v>0</v>
      </c>
      <c r="X55" s="58">
        <v>0</v>
      </c>
      <c r="Y55" s="59">
        <f t="shared" si="9"/>
        <v>0</v>
      </c>
    </row>
    <row r="56" spans="1:25" ht="12.75">
      <c r="A56" s="293" t="s">
        <v>490</v>
      </c>
      <c r="B56" s="293"/>
      <c r="C56" s="293"/>
      <c r="D56" s="293"/>
      <c r="E56" s="293"/>
      <c r="F56" s="293"/>
      <c r="G56" s="6">
        <v>48</v>
      </c>
      <c r="H56" s="58">
        <v>0</v>
      </c>
      <c r="I56" s="58">
        <v>0</v>
      </c>
      <c r="J56" s="58">
        <v>0</v>
      </c>
      <c r="K56" s="58">
        <v>0</v>
      </c>
      <c r="L56" s="58">
        <v>0</v>
      </c>
      <c r="M56" s="58">
        <v>0</v>
      </c>
      <c r="N56" s="58">
        <v>0</v>
      </c>
      <c r="O56" s="58">
        <v>0</v>
      </c>
      <c r="P56" s="58">
        <v>0</v>
      </c>
      <c r="Q56" s="58">
        <v>0</v>
      </c>
      <c r="R56" s="58">
        <v>0</v>
      </c>
      <c r="S56" s="58">
        <v>0</v>
      </c>
      <c r="T56" s="58">
        <v>0</v>
      </c>
      <c r="U56" s="58">
        <f>'Balance sheet'!H94</f>
        <v>-9817090</v>
      </c>
      <c r="V56" s="58">
        <f>-'Balance sheet'!H94</f>
        <v>9817090</v>
      </c>
      <c r="W56" s="59">
        <f t="shared" si="8"/>
        <v>0</v>
      </c>
      <c r="X56" s="58">
        <v>0</v>
      </c>
      <c r="Y56" s="59">
        <f t="shared" si="9"/>
        <v>0</v>
      </c>
    </row>
    <row r="57" spans="1:25" ht="12.75">
      <c r="A57" s="293" t="s">
        <v>499</v>
      </c>
      <c r="B57" s="293"/>
      <c r="C57" s="293"/>
      <c r="D57" s="293"/>
      <c r="E57" s="293"/>
      <c r="F57" s="293"/>
      <c r="G57" s="6">
        <v>49</v>
      </c>
      <c r="H57" s="58">
        <v>0</v>
      </c>
      <c r="I57" s="58">
        <v>0</v>
      </c>
      <c r="J57" s="58">
        <v>0</v>
      </c>
      <c r="K57" s="58">
        <v>0</v>
      </c>
      <c r="L57" s="58">
        <v>0</v>
      </c>
      <c r="M57" s="58">
        <v>0</v>
      </c>
      <c r="N57" s="58">
        <v>0</v>
      </c>
      <c r="O57" s="58">
        <v>0</v>
      </c>
      <c r="P57" s="58">
        <v>0</v>
      </c>
      <c r="Q57" s="58">
        <v>0</v>
      </c>
      <c r="R57" s="58">
        <v>0</v>
      </c>
      <c r="S57" s="58">
        <v>0</v>
      </c>
      <c r="T57" s="58">
        <v>0</v>
      </c>
      <c r="U57" s="58">
        <v>0</v>
      </c>
      <c r="V57" s="58">
        <v>0</v>
      </c>
      <c r="W57" s="59">
        <f t="shared" si="8"/>
        <v>0</v>
      </c>
      <c r="X57" s="58">
        <v>0</v>
      </c>
      <c r="Y57" s="59">
        <f t="shared" si="9"/>
        <v>0</v>
      </c>
    </row>
    <row r="58" spans="1:25" ht="12.75">
      <c r="A58" s="293" t="s">
        <v>492</v>
      </c>
      <c r="B58" s="293"/>
      <c r="C58" s="293"/>
      <c r="D58" s="293"/>
      <c r="E58" s="293"/>
      <c r="F58" s="293"/>
      <c r="G58" s="6">
        <v>50</v>
      </c>
      <c r="H58" s="123">
        <v>0</v>
      </c>
      <c r="I58" s="123">
        <v>0</v>
      </c>
      <c r="J58" s="123">
        <v>0</v>
      </c>
      <c r="K58" s="123">
        <v>0</v>
      </c>
      <c r="L58" s="123">
        <v>0</v>
      </c>
      <c r="M58" s="123">
        <v>0</v>
      </c>
      <c r="N58" s="123">
        <v>0</v>
      </c>
      <c r="O58" s="123">
        <v>0</v>
      </c>
      <c r="P58" s="123">
        <v>0</v>
      </c>
      <c r="Q58" s="123">
        <v>0</v>
      </c>
      <c r="R58" s="123">
        <v>0</v>
      </c>
      <c r="S58" s="123">
        <v>0</v>
      </c>
      <c r="T58" s="123">
        <v>0</v>
      </c>
      <c r="U58" s="123">
        <v>0</v>
      </c>
      <c r="V58" s="123">
        <v>0</v>
      </c>
      <c r="W58" s="124">
        <f t="shared" si="8"/>
        <v>0</v>
      </c>
      <c r="X58" s="123">
        <v>0</v>
      </c>
      <c r="Y58" s="124">
        <f t="shared" si="9"/>
        <v>0</v>
      </c>
    </row>
    <row r="59" spans="1:25" ht="25.5" customHeight="1">
      <c r="A59" s="294" t="s">
        <v>500</v>
      </c>
      <c r="B59" s="294"/>
      <c r="C59" s="294"/>
      <c r="D59" s="294"/>
      <c r="E59" s="294"/>
      <c r="F59" s="294"/>
      <c r="G59" s="8">
        <v>51</v>
      </c>
      <c r="H59" s="61">
        <f aca="true" t="shared" si="10" ref="H59:T59">SUM(H39:H58)</f>
        <v>169186800</v>
      </c>
      <c r="I59" s="61">
        <f t="shared" si="10"/>
        <v>88107087</v>
      </c>
      <c r="J59" s="61">
        <f t="shared" si="10"/>
        <v>8459340</v>
      </c>
      <c r="K59" s="61">
        <f t="shared" si="10"/>
        <v>8904560</v>
      </c>
      <c r="L59" s="61">
        <f t="shared" si="10"/>
        <v>1066316</v>
      </c>
      <c r="M59" s="61">
        <f t="shared" si="10"/>
        <v>0</v>
      </c>
      <c r="N59" s="61">
        <f t="shared" si="10"/>
        <v>22889786</v>
      </c>
      <c r="O59" s="61">
        <f t="shared" si="10"/>
        <v>0</v>
      </c>
      <c r="P59" s="61">
        <f t="shared" si="10"/>
        <v>0</v>
      </c>
      <c r="Q59" s="61">
        <f t="shared" si="10"/>
        <v>0</v>
      </c>
      <c r="R59" s="61">
        <f t="shared" si="10"/>
        <v>0</v>
      </c>
      <c r="S59" s="61">
        <f t="shared" si="10"/>
        <v>0</v>
      </c>
      <c r="T59" s="61">
        <f t="shared" si="10"/>
        <v>0</v>
      </c>
      <c r="U59" s="61">
        <f>SUM(U39:U58)</f>
        <v>103823469</v>
      </c>
      <c r="V59" s="61">
        <f>SUM(V39:V58)</f>
        <v>27581421</v>
      </c>
      <c r="W59" s="61">
        <f>SUM(W39:W58)</f>
        <v>427886147</v>
      </c>
      <c r="X59" s="61">
        <f>SUM(X39:X58)</f>
        <v>0</v>
      </c>
      <c r="Y59" s="61">
        <f>SUM(Y39:Y58)</f>
        <v>427886147</v>
      </c>
    </row>
    <row r="60" spans="1:25" ht="12.75">
      <c r="A60" s="295" t="s">
        <v>392</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c r="A61" s="289" t="s">
        <v>502</v>
      </c>
      <c r="B61" s="290"/>
      <c r="C61" s="290"/>
      <c r="D61" s="290"/>
      <c r="E61" s="290"/>
      <c r="F61" s="290"/>
      <c r="G61" s="7">
        <v>52</v>
      </c>
      <c r="H61" s="59">
        <f aca="true" t="shared" si="11" ref="H61:T61">SUM(H41:H49)</f>
        <v>0</v>
      </c>
      <c r="I61" s="59">
        <f t="shared" si="11"/>
        <v>0</v>
      </c>
      <c r="J61" s="59">
        <f t="shared" si="11"/>
        <v>0</v>
      </c>
      <c r="K61" s="59">
        <f t="shared" si="11"/>
        <v>0</v>
      </c>
      <c r="L61" s="59">
        <f t="shared" si="11"/>
        <v>0</v>
      </c>
      <c r="M61" s="59">
        <f t="shared" si="11"/>
        <v>0</v>
      </c>
      <c r="N61" s="59">
        <f t="shared" si="11"/>
        <v>0</v>
      </c>
      <c r="O61" s="59">
        <f t="shared" si="11"/>
        <v>0</v>
      </c>
      <c r="P61" s="59">
        <f t="shared" si="11"/>
        <v>0</v>
      </c>
      <c r="Q61" s="59">
        <f t="shared" si="11"/>
        <v>0</v>
      </c>
      <c r="R61" s="59">
        <f t="shared" si="11"/>
        <v>0</v>
      </c>
      <c r="S61" s="59">
        <f t="shared" si="11"/>
        <v>0</v>
      </c>
      <c r="T61" s="59">
        <f t="shared" si="11"/>
        <v>0</v>
      </c>
      <c r="U61" s="59">
        <f>SUM(U41:U49)</f>
        <v>0</v>
      </c>
      <c r="V61" s="59">
        <f>SUM(V41:V49)</f>
        <v>0</v>
      </c>
      <c r="W61" s="59">
        <f>SUM(W41:W49)</f>
        <v>0</v>
      </c>
      <c r="X61" s="59">
        <f>SUM(X41:X49)</f>
        <v>0</v>
      </c>
      <c r="Y61" s="59">
        <f>SUM(Y41:Y49)</f>
        <v>0</v>
      </c>
    </row>
    <row r="62" spans="1:25" ht="27.75" customHeight="1">
      <c r="A62" s="289" t="s">
        <v>503</v>
      </c>
      <c r="B62" s="290"/>
      <c r="C62" s="290"/>
      <c r="D62" s="290"/>
      <c r="E62" s="290"/>
      <c r="F62" s="290"/>
      <c r="G62" s="7">
        <v>53</v>
      </c>
      <c r="H62" s="59">
        <f aca="true" t="shared" si="12" ref="H62:T62">H40+H61</f>
        <v>0</v>
      </c>
      <c r="I62" s="59">
        <f t="shared" si="12"/>
        <v>0</v>
      </c>
      <c r="J62" s="59">
        <f t="shared" si="12"/>
        <v>0</v>
      </c>
      <c r="K62" s="59">
        <f t="shared" si="12"/>
        <v>0</v>
      </c>
      <c r="L62" s="59">
        <f t="shared" si="12"/>
        <v>0</v>
      </c>
      <c r="M62" s="59">
        <f t="shared" si="12"/>
        <v>0</v>
      </c>
      <c r="N62" s="59">
        <f t="shared" si="12"/>
        <v>0</v>
      </c>
      <c r="O62" s="59">
        <f t="shared" si="12"/>
        <v>0</v>
      </c>
      <c r="P62" s="59">
        <f t="shared" si="12"/>
        <v>0</v>
      </c>
      <c r="Q62" s="59">
        <f t="shared" si="12"/>
        <v>0</v>
      </c>
      <c r="R62" s="59">
        <f t="shared" si="12"/>
        <v>0</v>
      </c>
      <c r="S62" s="59">
        <f t="shared" si="12"/>
        <v>0</v>
      </c>
      <c r="T62" s="59">
        <f t="shared" si="12"/>
        <v>0</v>
      </c>
      <c r="U62" s="59">
        <f>U40+U61</f>
        <v>0</v>
      </c>
      <c r="V62" s="59">
        <f>V40+V61</f>
        <v>27581421</v>
      </c>
      <c r="W62" s="59">
        <f>W40+W61</f>
        <v>27581421</v>
      </c>
      <c r="X62" s="59">
        <f>X40+X61</f>
        <v>0</v>
      </c>
      <c r="Y62" s="59">
        <f>Y40+Y61</f>
        <v>27581421</v>
      </c>
    </row>
    <row r="63" spans="1:25" ht="29.25" customHeight="1">
      <c r="A63" s="291" t="s">
        <v>501</v>
      </c>
      <c r="B63" s="292"/>
      <c r="C63" s="292"/>
      <c r="D63" s="292"/>
      <c r="E63" s="292"/>
      <c r="F63" s="292"/>
      <c r="G63" s="8">
        <v>54</v>
      </c>
      <c r="H63" s="61">
        <f aca="true" t="shared" si="13" ref="H63:T63">SUM(H50:H58)</f>
        <v>0</v>
      </c>
      <c r="I63" s="61">
        <f t="shared" si="13"/>
        <v>0</v>
      </c>
      <c r="J63" s="61">
        <f t="shared" si="13"/>
        <v>0</v>
      </c>
      <c r="K63" s="61">
        <f t="shared" si="13"/>
        <v>0</v>
      </c>
      <c r="L63" s="61">
        <f t="shared" si="13"/>
        <v>0</v>
      </c>
      <c r="M63" s="61">
        <f t="shared" si="13"/>
        <v>0</v>
      </c>
      <c r="N63" s="61">
        <f t="shared" si="13"/>
        <v>0</v>
      </c>
      <c r="O63" s="61">
        <f t="shared" si="13"/>
        <v>0</v>
      </c>
      <c r="P63" s="61">
        <f t="shared" si="13"/>
        <v>0</v>
      </c>
      <c r="Q63" s="61">
        <f t="shared" si="13"/>
        <v>0</v>
      </c>
      <c r="R63" s="61">
        <f t="shared" si="13"/>
        <v>0</v>
      </c>
      <c r="S63" s="61">
        <f t="shared" si="13"/>
        <v>0</v>
      </c>
      <c r="T63" s="61">
        <f t="shared" si="13"/>
        <v>0</v>
      </c>
      <c r="U63" s="61">
        <f>SUM(U50:U58)</f>
        <v>-9817090</v>
      </c>
      <c r="V63" s="61">
        <f>SUM(V50:V58)</f>
        <v>9817090</v>
      </c>
      <c r="W63" s="61">
        <f>SUM(W50:W58)</f>
        <v>0</v>
      </c>
      <c r="X63" s="61">
        <f>SUM(X50:X58)</f>
        <v>0</v>
      </c>
      <c r="Y63" s="61">
        <f>SUM(Y50:Y58)</f>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2:F12"/>
    <mergeCell ref="A23:F23"/>
    <mergeCell ref="A13:F13"/>
    <mergeCell ref="A14:F14"/>
    <mergeCell ref="A15:F15"/>
    <mergeCell ref="A16:F16"/>
    <mergeCell ref="A22:F22"/>
    <mergeCell ref="X3:X4"/>
    <mergeCell ref="Y3:Y4"/>
    <mergeCell ref="A5:F5"/>
    <mergeCell ref="A6:Y6"/>
    <mergeCell ref="A7:F7"/>
    <mergeCell ref="A11:F11"/>
    <mergeCell ref="A24:F24"/>
    <mergeCell ref="A26:F26"/>
    <mergeCell ref="A27:F27"/>
    <mergeCell ref="A28:F28"/>
    <mergeCell ref="A29:F29"/>
    <mergeCell ref="A25:F25"/>
    <mergeCell ref="A38:F38"/>
    <mergeCell ref="A39:F39"/>
    <mergeCell ref="A40:F40"/>
    <mergeCell ref="A41:F41"/>
    <mergeCell ref="A30:F30"/>
    <mergeCell ref="A17:F17"/>
    <mergeCell ref="A18:F18"/>
    <mergeCell ref="A19:F19"/>
    <mergeCell ref="A20:F20"/>
    <mergeCell ref="A21:F21"/>
    <mergeCell ref="A52:F52"/>
    <mergeCell ref="A53:F53"/>
    <mergeCell ref="A42:F42"/>
    <mergeCell ref="A31:Y31"/>
    <mergeCell ref="A32:F32"/>
    <mergeCell ref="A33:F33"/>
    <mergeCell ref="A34:F34"/>
    <mergeCell ref="A35:Y35"/>
    <mergeCell ref="A36:F36"/>
    <mergeCell ref="A37:F37"/>
    <mergeCell ref="A54:F54"/>
    <mergeCell ref="A43:F43"/>
    <mergeCell ref="A44:F44"/>
    <mergeCell ref="A45:F45"/>
    <mergeCell ref="A46:F46"/>
    <mergeCell ref="A47:F47"/>
    <mergeCell ref="A48:F48"/>
    <mergeCell ref="A49:F49"/>
    <mergeCell ref="A50:F50"/>
    <mergeCell ref="A51:F51"/>
    <mergeCell ref="A62:F62"/>
    <mergeCell ref="A63:F63"/>
    <mergeCell ref="A55:F55"/>
    <mergeCell ref="A56:F56"/>
    <mergeCell ref="A57:F57"/>
    <mergeCell ref="A59:F59"/>
    <mergeCell ref="A60:Y60"/>
    <mergeCell ref="A61:F61"/>
    <mergeCell ref="A58:F58"/>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E65517">
      <formula1>39448</formula1>
    </dataValidation>
    <dataValidation type="whole" operator="greaterThanOrEqual" allowBlank="1" showInputMessage="1" showErrorMessage="1" errorTitle="Incorrect entry" error="You can enter only positive whole numbers." sqref="I65529:J65529">
      <formula1>0</formula1>
    </dataValidation>
    <dataValidation type="whole" operator="notEqual" allowBlank="1" showInputMessage="1" showErrorMessage="1" errorTitle="Incorrect entry" error="You can enter only whole numbers." sqref="I65520:J65528">
      <formula1>999999999999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rintOptions/>
  <pageMargins left="0" right="0" top="0" bottom="0" header="0.5118110236220472" footer="0.5118110236220472"/>
  <pageSetup horizontalDpi="600" verticalDpi="600" orientation="landscape" paperSize="9" scale="43" r:id="rId1"/>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58"/>
  <sheetViews>
    <sheetView zoomScale="91" zoomScaleNormal="91" zoomScalePageLayoutView="0" workbookViewId="0" topLeftCell="A1">
      <selection activeCell="A1" sqref="A1:I58"/>
    </sheetView>
  </sheetViews>
  <sheetFormatPr defaultColWidth="9.140625" defaultRowHeight="12.75"/>
  <cols>
    <col min="9" max="9" width="37.421875" style="0" customWidth="1"/>
  </cols>
  <sheetData>
    <row r="1" spans="1:9" ht="12.75" customHeight="1">
      <c r="A1" s="318" t="s">
        <v>526</v>
      </c>
      <c r="B1" s="318"/>
      <c r="C1" s="318"/>
      <c r="D1" s="318"/>
      <c r="E1" s="318"/>
      <c r="F1" s="318"/>
      <c r="G1" s="318"/>
      <c r="H1" s="318"/>
      <c r="I1" s="318"/>
    </row>
    <row r="2" spans="1:9" ht="12.75">
      <c r="A2" s="318"/>
      <c r="B2" s="318"/>
      <c r="C2" s="318"/>
      <c r="D2" s="318"/>
      <c r="E2" s="318"/>
      <c r="F2" s="318"/>
      <c r="G2" s="318"/>
      <c r="H2" s="318"/>
      <c r="I2" s="318"/>
    </row>
    <row r="3" spans="1:9" ht="12.75">
      <c r="A3" s="318"/>
      <c r="B3" s="318"/>
      <c r="C3" s="318"/>
      <c r="D3" s="318"/>
      <c r="E3" s="318"/>
      <c r="F3" s="318"/>
      <c r="G3" s="318"/>
      <c r="H3" s="318"/>
      <c r="I3" s="318"/>
    </row>
    <row r="4" spans="1:9" ht="12.75">
      <c r="A4" s="318"/>
      <c r="B4" s="318"/>
      <c r="C4" s="318"/>
      <c r="D4" s="318"/>
      <c r="E4" s="318"/>
      <c r="F4" s="318"/>
      <c r="G4" s="318"/>
      <c r="H4" s="318"/>
      <c r="I4" s="318"/>
    </row>
    <row r="5" spans="1:9" ht="12.75">
      <c r="A5" s="318"/>
      <c r="B5" s="318"/>
      <c r="C5" s="318"/>
      <c r="D5" s="318"/>
      <c r="E5" s="318"/>
      <c r="F5" s="318"/>
      <c r="G5" s="318"/>
      <c r="H5" s="318"/>
      <c r="I5" s="318"/>
    </row>
    <row r="6" spans="1:9" ht="12.75">
      <c r="A6" s="318"/>
      <c r="B6" s="318"/>
      <c r="C6" s="318"/>
      <c r="D6" s="318"/>
      <c r="E6" s="318"/>
      <c r="F6" s="318"/>
      <c r="G6" s="318"/>
      <c r="H6" s="318"/>
      <c r="I6" s="318"/>
    </row>
    <row r="7" spans="1:9" ht="12.75">
      <c r="A7" s="318"/>
      <c r="B7" s="318"/>
      <c r="C7" s="318"/>
      <c r="D7" s="318"/>
      <c r="E7" s="318"/>
      <c r="F7" s="318"/>
      <c r="G7" s="318"/>
      <c r="H7" s="318"/>
      <c r="I7" s="318"/>
    </row>
    <row r="8" spans="1:9" ht="12.75">
      <c r="A8" s="318"/>
      <c r="B8" s="318"/>
      <c r="C8" s="318"/>
      <c r="D8" s="318"/>
      <c r="E8" s="318"/>
      <c r="F8" s="318"/>
      <c r="G8" s="318"/>
      <c r="H8" s="318"/>
      <c r="I8" s="318"/>
    </row>
    <row r="9" spans="1:9" ht="12.75">
      <c r="A9" s="318"/>
      <c r="B9" s="318"/>
      <c r="C9" s="318"/>
      <c r="D9" s="318"/>
      <c r="E9" s="318"/>
      <c r="F9" s="318"/>
      <c r="G9" s="318"/>
      <c r="H9" s="318"/>
      <c r="I9" s="318"/>
    </row>
    <row r="10" spans="1:9" ht="12.75">
      <c r="A10" s="318"/>
      <c r="B10" s="318"/>
      <c r="C10" s="318"/>
      <c r="D10" s="318"/>
      <c r="E10" s="318"/>
      <c r="F10" s="318"/>
      <c r="G10" s="318"/>
      <c r="H10" s="318"/>
      <c r="I10" s="318"/>
    </row>
    <row r="11" spans="1:9" ht="12.75">
      <c r="A11" s="318"/>
      <c r="B11" s="318"/>
      <c r="C11" s="318"/>
      <c r="D11" s="318"/>
      <c r="E11" s="318"/>
      <c r="F11" s="318"/>
      <c r="G11" s="318"/>
      <c r="H11" s="318"/>
      <c r="I11" s="318"/>
    </row>
    <row r="12" spans="1:9" ht="12.75">
      <c r="A12" s="318"/>
      <c r="B12" s="318"/>
      <c r="C12" s="318"/>
      <c r="D12" s="318"/>
      <c r="E12" s="318"/>
      <c r="F12" s="318"/>
      <c r="G12" s="318"/>
      <c r="H12" s="318"/>
      <c r="I12" s="318"/>
    </row>
    <row r="13" spans="1:9" ht="12.75">
      <c r="A13" s="318"/>
      <c r="B13" s="318"/>
      <c r="C13" s="318"/>
      <c r="D13" s="318"/>
      <c r="E13" s="318"/>
      <c r="F13" s="318"/>
      <c r="G13" s="318"/>
      <c r="H13" s="318"/>
      <c r="I13" s="318"/>
    </row>
    <row r="14" spans="1:9" ht="12.75">
      <c r="A14" s="318"/>
      <c r="B14" s="318"/>
      <c r="C14" s="318"/>
      <c r="D14" s="318"/>
      <c r="E14" s="318"/>
      <c r="F14" s="318"/>
      <c r="G14" s="318"/>
      <c r="H14" s="318"/>
      <c r="I14" s="318"/>
    </row>
    <row r="15" spans="1:9" ht="12.75">
      <c r="A15" s="318"/>
      <c r="B15" s="318"/>
      <c r="C15" s="318"/>
      <c r="D15" s="318"/>
      <c r="E15" s="318"/>
      <c r="F15" s="318"/>
      <c r="G15" s="318"/>
      <c r="H15" s="318"/>
      <c r="I15" s="318"/>
    </row>
    <row r="16" spans="1:9" ht="12.75">
      <c r="A16" s="318"/>
      <c r="B16" s="318"/>
      <c r="C16" s="318"/>
      <c r="D16" s="318"/>
      <c r="E16" s="318"/>
      <c r="F16" s="318"/>
      <c r="G16" s="318"/>
      <c r="H16" s="318"/>
      <c r="I16" s="318"/>
    </row>
    <row r="17" spans="1:9" ht="12.75">
      <c r="A17" s="318"/>
      <c r="B17" s="318"/>
      <c r="C17" s="318"/>
      <c r="D17" s="318"/>
      <c r="E17" s="318"/>
      <c r="F17" s="318"/>
      <c r="G17" s="318"/>
      <c r="H17" s="318"/>
      <c r="I17" s="318"/>
    </row>
    <row r="18" spans="1:9" ht="12.75">
      <c r="A18" s="318"/>
      <c r="B18" s="318"/>
      <c r="C18" s="318"/>
      <c r="D18" s="318"/>
      <c r="E18" s="318"/>
      <c r="F18" s="318"/>
      <c r="G18" s="318"/>
      <c r="H18" s="318"/>
      <c r="I18" s="318"/>
    </row>
    <row r="19" spans="1:9" ht="12.75">
      <c r="A19" s="318"/>
      <c r="B19" s="318"/>
      <c r="C19" s="318"/>
      <c r="D19" s="318"/>
      <c r="E19" s="318"/>
      <c r="F19" s="318"/>
      <c r="G19" s="318"/>
      <c r="H19" s="318"/>
      <c r="I19" s="318"/>
    </row>
    <row r="20" spans="1:9" ht="12.75">
      <c r="A20" s="318"/>
      <c r="B20" s="318"/>
      <c r="C20" s="318"/>
      <c r="D20" s="318"/>
      <c r="E20" s="318"/>
      <c r="F20" s="318"/>
      <c r="G20" s="318"/>
      <c r="H20" s="318"/>
      <c r="I20" s="318"/>
    </row>
    <row r="21" spans="1:9" ht="12.75">
      <c r="A21" s="318"/>
      <c r="B21" s="318"/>
      <c r="C21" s="318"/>
      <c r="D21" s="318"/>
      <c r="E21" s="318"/>
      <c r="F21" s="318"/>
      <c r="G21" s="318"/>
      <c r="H21" s="318"/>
      <c r="I21" s="318"/>
    </row>
    <row r="22" spans="1:9" ht="12.75">
      <c r="A22" s="318"/>
      <c r="B22" s="318"/>
      <c r="C22" s="318"/>
      <c r="D22" s="318"/>
      <c r="E22" s="318"/>
      <c r="F22" s="318"/>
      <c r="G22" s="318"/>
      <c r="H22" s="318"/>
      <c r="I22" s="318"/>
    </row>
    <row r="23" spans="1:9" ht="12.75">
      <c r="A23" s="318"/>
      <c r="B23" s="318"/>
      <c r="C23" s="318"/>
      <c r="D23" s="318"/>
      <c r="E23" s="318"/>
      <c r="F23" s="318"/>
      <c r="G23" s="318"/>
      <c r="H23" s="318"/>
      <c r="I23" s="318"/>
    </row>
    <row r="24" spans="1:9" ht="12.75">
      <c r="A24" s="318"/>
      <c r="B24" s="318"/>
      <c r="C24" s="318"/>
      <c r="D24" s="318"/>
      <c r="E24" s="318"/>
      <c r="F24" s="318"/>
      <c r="G24" s="318"/>
      <c r="H24" s="318"/>
      <c r="I24" s="318"/>
    </row>
    <row r="25" spans="1:9" ht="12.75">
      <c r="A25" s="318"/>
      <c r="B25" s="318"/>
      <c r="C25" s="318"/>
      <c r="D25" s="318"/>
      <c r="E25" s="318"/>
      <c r="F25" s="318"/>
      <c r="G25" s="318"/>
      <c r="H25" s="318"/>
      <c r="I25" s="318"/>
    </row>
    <row r="26" spans="1:9" ht="12.75">
      <c r="A26" s="318"/>
      <c r="B26" s="318"/>
      <c r="C26" s="318"/>
      <c r="D26" s="318"/>
      <c r="E26" s="318"/>
      <c r="F26" s="318"/>
      <c r="G26" s="318"/>
      <c r="H26" s="318"/>
      <c r="I26" s="318"/>
    </row>
    <row r="27" spans="1:9" ht="12.75">
      <c r="A27" s="318"/>
      <c r="B27" s="318"/>
      <c r="C27" s="318"/>
      <c r="D27" s="318"/>
      <c r="E27" s="318"/>
      <c r="F27" s="318"/>
      <c r="G27" s="318"/>
      <c r="H27" s="318"/>
      <c r="I27" s="318"/>
    </row>
    <row r="28" spans="1:9" ht="12.75">
      <c r="A28" s="318"/>
      <c r="B28" s="318"/>
      <c r="C28" s="318"/>
      <c r="D28" s="318"/>
      <c r="E28" s="318"/>
      <c r="F28" s="318"/>
      <c r="G28" s="318"/>
      <c r="H28" s="318"/>
      <c r="I28" s="318"/>
    </row>
    <row r="29" spans="1:9" ht="12.75">
      <c r="A29" s="318"/>
      <c r="B29" s="318"/>
      <c r="C29" s="318"/>
      <c r="D29" s="318"/>
      <c r="E29" s="318"/>
      <c r="F29" s="318"/>
      <c r="G29" s="318"/>
      <c r="H29" s="318"/>
      <c r="I29" s="318"/>
    </row>
    <row r="30" spans="1:9" ht="12.75">
      <c r="A30" s="318"/>
      <c r="B30" s="318"/>
      <c r="C30" s="318"/>
      <c r="D30" s="318"/>
      <c r="E30" s="318"/>
      <c r="F30" s="318"/>
      <c r="G30" s="318"/>
      <c r="H30" s="318"/>
      <c r="I30" s="318"/>
    </row>
    <row r="31" spans="1:9" ht="12.75">
      <c r="A31" s="318"/>
      <c r="B31" s="318"/>
      <c r="C31" s="318"/>
      <c r="D31" s="318"/>
      <c r="E31" s="318"/>
      <c r="F31" s="318"/>
      <c r="G31" s="318"/>
      <c r="H31" s="318"/>
      <c r="I31" s="318"/>
    </row>
    <row r="32" spans="1:9" ht="12.75">
      <c r="A32" s="318"/>
      <c r="B32" s="318"/>
      <c r="C32" s="318"/>
      <c r="D32" s="318"/>
      <c r="E32" s="318"/>
      <c r="F32" s="318"/>
      <c r="G32" s="318"/>
      <c r="H32" s="318"/>
      <c r="I32" s="318"/>
    </row>
    <row r="33" spans="1:9" ht="12.75">
      <c r="A33" s="318"/>
      <c r="B33" s="318"/>
      <c r="C33" s="318"/>
      <c r="D33" s="318"/>
      <c r="E33" s="318"/>
      <c r="F33" s="318"/>
      <c r="G33" s="318"/>
      <c r="H33" s="318"/>
      <c r="I33" s="318"/>
    </row>
    <row r="34" spans="1:9" ht="12.75">
      <c r="A34" s="318"/>
      <c r="B34" s="318"/>
      <c r="C34" s="318"/>
      <c r="D34" s="318"/>
      <c r="E34" s="318"/>
      <c r="F34" s="318"/>
      <c r="G34" s="318"/>
      <c r="H34" s="318"/>
      <c r="I34" s="318"/>
    </row>
    <row r="35" spans="1:9" ht="12.75">
      <c r="A35" s="318"/>
      <c r="B35" s="318"/>
      <c r="C35" s="318"/>
      <c r="D35" s="318"/>
      <c r="E35" s="318"/>
      <c r="F35" s="318"/>
      <c r="G35" s="318"/>
      <c r="H35" s="318"/>
      <c r="I35" s="318"/>
    </row>
    <row r="36" spans="1:9" ht="12.75">
      <c r="A36" s="318"/>
      <c r="B36" s="318"/>
      <c r="C36" s="318"/>
      <c r="D36" s="318"/>
      <c r="E36" s="318"/>
      <c r="F36" s="318"/>
      <c r="G36" s="318"/>
      <c r="H36" s="318"/>
      <c r="I36" s="318"/>
    </row>
    <row r="37" spans="1:9" ht="12.75">
      <c r="A37" s="318"/>
      <c r="B37" s="318"/>
      <c r="C37" s="318"/>
      <c r="D37" s="318"/>
      <c r="E37" s="318"/>
      <c r="F37" s="318"/>
      <c r="G37" s="318"/>
      <c r="H37" s="318"/>
      <c r="I37" s="318"/>
    </row>
    <row r="38" spans="1:9" ht="12.75">
      <c r="A38" s="318"/>
      <c r="B38" s="318"/>
      <c r="C38" s="318"/>
      <c r="D38" s="318"/>
      <c r="E38" s="318"/>
      <c r="F38" s="318"/>
      <c r="G38" s="318"/>
      <c r="H38" s="318"/>
      <c r="I38" s="318"/>
    </row>
    <row r="39" spans="1:9" ht="12.75">
      <c r="A39" s="318"/>
      <c r="B39" s="318"/>
      <c r="C39" s="318"/>
      <c r="D39" s="318"/>
      <c r="E39" s="318"/>
      <c r="F39" s="318"/>
      <c r="G39" s="318"/>
      <c r="H39" s="318"/>
      <c r="I39" s="318"/>
    </row>
    <row r="40" spans="1:9" ht="191.25" customHeight="1">
      <c r="A40" s="318"/>
      <c r="B40" s="318"/>
      <c r="C40" s="318"/>
      <c r="D40" s="318"/>
      <c r="E40" s="318"/>
      <c r="F40" s="318"/>
      <c r="G40" s="318"/>
      <c r="H40" s="318"/>
      <c r="I40" s="318"/>
    </row>
    <row r="41" spans="1:9" ht="12.75">
      <c r="A41" s="318"/>
      <c r="B41" s="318"/>
      <c r="C41" s="318"/>
      <c r="D41" s="318"/>
      <c r="E41" s="318"/>
      <c r="F41" s="318"/>
      <c r="G41" s="318"/>
      <c r="H41" s="318"/>
      <c r="I41" s="318"/>
    </row>
    <row r="42" spans="1:9" ht="12.75">
      <c r="A42" s="318"/>
      <c r="B42" s="318"/>
      <c r="C42" s="318"/>
      <c r="D42" s="318"/>
      <c r="E42" s="318"/>
      <c r="F42" s="318"/>
      <c r="G42" s="318"/>
      <c r="H42" s="318"/>
      <c r="I42" s="318"/>
    </row>
    <row r="43" spans="1:9" ht="12.75">
      <c r="A43" s="318"/>
      <c r="B43" s="318"/>
      <c r="C43" s="318"/>
      <c r="D43" s="318"/>
      <c r="E43" s="318"/>
      <c r="F43" s="318"/>
      <c r="G43" s="318"/>
      <c r="H43" s="318"/>
      <c r="I43" s="318"/>
    </row>
    <row r="44" spans="1:9" ht="12.75">
      <c r="A44" s="318"/>
      <c r="B44" s="318"/>
      <c r="C44" s="318"/>
      <c r="D44" s="318"/>
      <c r="E44" s="318"/>
      <c r="F44" s="318"/>
      <c r="G44" s="318"/>
      <c r="H44" s="318"/>
      <c r="I44" s="318"/>
    </row>
    <row r="45" spans="1:9" ht="12.75">
      <c r="A45" s="318"/>
      <c r="B45" s="318"/>
      <c r="C45" s="318"/>
      <c r="D45" s="318"/>
      <c r="E45" s="318"/>
      <c r="F45" s="318"/>
      <c r="G45" s="318"/>
      <c r="H45" s="318"/>
      <c r="I45" s="318"/>
    </row>
    <row r="46" spans="1:9" ht="12.75">
      <c r="A46" s="318"/>
      <c r="B46" s="318"/>
      <c r="C46" s="318"/>
      <c r="D46" s="318"/>
      <c r="E46" s="318"/>
      <c r="F46" s="318"/>
      <c r="G46" s="318"/>
      <c r="H46" s="318"/>
      <c r="I46" s="318"/>
    </row>
    <row r="47" spans="1:9" ht="12.75">
      <c r="A47" s="318"/>
      <c r="B47" s="318"/>
      <c r="C47" s="318"/>
      <c r="D47" s="318"/>
      <c r="E47" s="318"/>
      <c r="F47" s="318"/>
      <c r="G47" s="318"/>
      <c r="H47" s="318"/>
      <c r="I47" s="318"/>
    </row>
    <row r="48" spans="1:9" ht="12.75">
      <c r="A48" s="318"/>
      <c r="B48" s="318"/>
      <c r="C48" s="318"/>
      <c r="D48" s="318"/>
      <c r="E48" s="318"/>
      <c r="F48" s="318"/>
      <c r="G48" s="318"/>
      <c r="H48" s="318"/>
      <c r="I48" s="318"/>
    </row>
    <row r="49" spans="1:9" ht="12.75">
      <c r="A49" s="318"/>
      <c r="B49" s="318"/>
      <c r="C49" s="318"/>
      <c r="D49" s="318"/>
      <c r="E49" s="318"/>
      <c r="F49" s="318"/>
      <c r="G49" s="318"/>
      <c r="H49" s="318"/>
      <c r="I49" s="318"/>
    </row>
    <row r="50" spans="1:9" ht="12.75">
      <c r="A50" s="318"/>
      <c r="B50" s="318"/>
      <c r="C50" s="318"/>
      <c r="D50" s="318"/>
      <c r="E50" s="318"/>
      <c r="F50" s="318"/>
      <c r="G50" s="318"/>
      <c r="H50" s="318"/>
      <c r="I50" s="318"/>
    </row>
    <row r="51" spans="1:9" ht="12.75">
      <c r="A51" s="318"/>
      <c r="B51" s="318"/>
      <c r="C51" s="318"/>
      <c r="D51" s="318"/>
      <c r="E51" s="318"/>
      <c r="F51" s="318"/>
      <c r="G51" s="318"/>
      <c r="H51" s="318"/>
      <c r="I51" s="318"/>
    </row>
    <row r="52" spans="1:9" ht="12.75">
      <c r="A52" s="318"/>
      <c r="B52" s="318"/>
      <c r="C52" s="318"/>
      <c r="D52" s="318"/>
      <c r="E52" s="318"/>
      <c r="F52" s="318"/>
      <c r="G52" s="318"/>
      <c r="H52" s="318"/>
      <c r="I52" s="318"/>
    </row>
    <row r="53" spans="1:9" ht="12.75">
      <c r="A53" s="318"/>
      <c r="B53" s="318"/>
      <c r="C53" s="318"/>
      <c r="D53" s="318"/>
      <c r="E53" s="318"/>
      <c r="F53" s="318"/>
      <c r="G53" s="318"/>
      <c r="H53" s="318"/>
      <c r="I53" s="318"/>
    </row>
    <row r="54" spans="1:9" ht="12.75">
      <c r="A54" s="318"/>
      <c r="B54" s="318"/>
      <c r="C54" s="318"/>
      <c r="D54" s="318"/>
      <c r="E54" s="318"/>
      <c r="F54" s="318"/>
      <c r="G54" s="318"/>
      <c r="H54" s="318"/>
      <c r="I54" s="318"/>
    </row>
    <row r="55" spans="1:9" ht="12.75">
      <c r="A55" s="318"/>
      <c r="B55" s="318"/>
      <c r="C55" s="318"/>
      <c r="D55" s="318"/>
      <c r="E55" s="318"/>
      <c r="F55" s="318"/>
      <c r="G55" s="318"/>
      <c r="H55" s="318"/>
      <c r="I55" s="318"/>
    </row>
    <row r="56" spans="1:9" ht="12.75">
      <c r="A56" s="318"/>
      <c r="B56" s="318"/>
      <c r="C56" s="318"/>
      <c r="D56" s="318"/>
      <c r="E56" s="318"/>
      <c r="F56" s="318"/>
      <c r="G56" s="318"/>
      <c r="H56" s="318"/>
      <c r="I56" s="318"/>
    </row>
    <row r="57" spans="1:9" ht="12.75">
      <c r="A57" s="318"/>
      <c r="B57" s="318"/>
      <c r="C57" s="318"/>
      <c r="D57" s="318"/>
      <c r="E57" s="318"/>
      <c r="F57" s="318"/>
      <c r="G57" s="318"/>
      <c r="H57" s="318"/>
      <c r="I57" s="318"/>
    </row>
    <row r="58" spans="1:9" ht="12.75">
      <c r="A58" s="318"/>
      <c r="B58" s="318"/>
      <c r="C58" s="318"/>
      <c r="D58" s="318"/>
      <c r="E58" s="318"/>
      <c r="F58" s="318"/>
      <c r="G58" s="318"/>
      <c r="H58" s="318"/>
      <c r="I58" s="318"/>
    </row>
  </sheetData>
  <sheetProtection/>
  <mergeCells count="1">
    <mergeCell ref="A1:I58"/>
  </mergeCells>
  <printOptions/>
  <pageMargins left="0" right="0" top="0" bottom="0"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financije</cp:lastModifiedBy>
  <cp:lastPrinted>2021-04-30T15:44:34Z</cp:lastPrinted>
  <dcterms:created xsi:type="dcterms:W3CDTF">2008-10-17T11:51:54Z</dcterms:created>
  <dcterms:modified xsi:type="dcterms:W3CDTF">2022-02-23T18:44:41Z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