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glorija\My Documents\GFI\2024\12\"/>
    </mc:Choice>
  </mc:AlternateContent>
  <xr:revisionPtr revIDLastSave="0" documentId="13_ncr:1_{A57C41A5-4260-4E63-87F7-B312C06778BB}" xr6:coauthVersionLast="47" xr6:coauthVersionMax="47" xr10:uidLastSave="{00000000-0000-0000-0000-000000000000}"/>
  <bookViews>
    <workbookView xWindow="-120" yWindow="-120" windowWidth="29040" windowHeight="15720" activeTab="1" xr2:uid="{62D26113-9431-4B8F-A920-A31F71F79B10}"/>
  </bookViews>
  <sheets>
    <sheet name="Opći podaci" sheetId="1" r:id="rId1"/>
    <sheet name="BS" sheetId="2" r:id="rId2"/>
    <sheet name="RDG" sheetId="3" r:id="rId3"/>
    <sheet name="NT_I"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T62" i="5"/>
  <c r="S62" i="5"/>
  <c r="R62" i="5"/>
  <c r="L62" i="5"/>
  <c r="K62" i="5"/>
  <c r="J62" i="5"/>
  <c r="X61" i="5"/>
  <c r="X62" i="5" s="1"/>
  <c r="V61" i="5"/>
  <c r="V62" i="5" s="1"/>
  <c r="U61" i="5"/>
  <c r="U62" i="5" s="1"/>
  <c r="T61" i="5"/>
  <c r="S61" i="5"/>
  <c r="R61" i="5"/>
  <c r="Q61" i="5"/>
  <c r="Q62" i="5" s="1"/>
  <c r="P61" i="5"/>
  <c r="P62" i="5" s="1"/>
  <c r="O61" i="5"/>
  <c r="O62" i="5" s="1"/>
  <c r="N61" i="5"/>
  <c r="N62" i="5" s="1"/>
  <c r="M61" i="5"/>
  <c r="M62" i="5" s="1"/>
  <c r="L61" i="5"/>
  <c r="K61" i="5"/>
  <c r="J61" i="5"/>
  <c r="I61" i="5"/>
  <c r="I62" i="5" s="1"/>
  <c r="H61" i="5"/>
  <c r="H62" i="5" s="1"/>
  <c r="W58" i="5"/>
  <c r="Y58" i="5" s="1"/>
  <c r="W57" i="5"/>
  <c r="Y57" i="5" s="1"/>
  <c r="W56" i="5"/>
  <c r="Y56" i="5" s="1"/>
  <c r="W55" i="5"/>
  <c r="Y55" i="5" s="1"/>
  <c r="W54" i="5"/>
  <c r="Y54" i="5" s="1"/>
  <c r="W53" i="5"/>
  <c r="Y53" i="5" s="1"/>
  <c r="W52" i="5"/>
  <c r="Y52" i="5" s="1"/>
  <c r="W51" i="5"/>
  <c r="Y51" i="5" s="1"/>
  <c r="W50" i="5"/>
  <c r="Y50" i="5" s="1"/>
  <c r="W49" i="5"/>
  <c r="Y49" i="5" s="1"/>
  <c r="W48" i="5"/>
  <c r="Y48" i="5" s="1"/>
  <c r="W47" i="5"/>
  <c r="Y47" i="5" s="1"/>
  <c r="W46" i="5"/>
  <c r="Y46" i="5" s="1"/>
  <c r="W45" i="5"/>
  <c r="Y45" i="5" s="1"/>
  <c r="W44" i="5"/>
  <c r="Y44" i="5" s="1"/>
  <c r="W43" i="5"/>
  <c r="Y43" i="5" s="1"/>
  <c r="W42" i="5"/>
  <c r="Y42" i="5" s="1"/>
  <c r="W41" i="5"/>
  <c r="Y41" i="5" s="1"/>
  <c r="W40" i="5"/>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W38" i="5"/>
  <c r="Y38" i="5" s="1"/>
  <c r="W37" i="5"/>
  <c r="Y37" i="5" s="1"/>
  <c r="W36" i="5"/>
  <c r="W39" i="5" s="1"/>
  <c r="W59" i="5" s="1"/>
  <c r="X34" i="5"/>
  <c r="V34" i="5"/>
  <c r="U34" i="5"/>
  <c r="T34" i="5"/>
  <c r="S34" i="5"/>
  <c r="R34" i="5"/>
  <c r="Q34" i="5"/>
  <c r="P34" i="5"/>
  <c r="O34" i="5"/>
  <c r="N34" i="5"/>
  <c r="M34" i="5"/>
  <c r="L34" i="5"/>
  <c r="K34" i="5"/>
  <c r="J34" i="5"/>
  <c r="I34" i="5"/>
  <c r="H34" i="5"/>
  <c r="X33" i="5"/>
  <c r="U33" i="5"/>
  <c r="R33" i="5"/>
  <c r="Q33" i="5"/>
  <c r="P33" i="5"/>
  <c r="M33" i="5"/>
  <c r="J33" i="5"/>
  <c r="I33" i="5"/>
  <c r="H33" i="5"/>
  <c r="X32" i="5"/>
  <c r="V32" i="5"/>
  <c r="V33" i="5" s="1"/>
  <c r="U32" i="5"/>
  <c r="T32" i="5"/>
  <c r="T33" i="5" s="1"/>
  <c r="S32" i="5"/>
  <c r="S33" i="5" s="1"/>
  <c r="R32" i="5"/>
  <c r="Q32" i="5"/>
  <c r="P32" i="5"/>
  <c r="O32" i="5"/>
  <c r="O33" i="5" s="1"/>
  <c r="N32" i="5"/>
  <c r="N33" i="5" s="1"/>
  <c r="M32" i="5"/>
  <c r="L32" i="5"/>
  <c r="L33" i="5" s="1"/>
  <c r="K32" i="5"/>
  <c r="K33" i="5" s="1"/>
  <c r="J32" i="5"/>
  <c r="I32" i="5"/>
  <c r="H32" i="5"/>
  <c r="W29" i="5"/>
  <c r="Y29" i="5" s="1"/>
  <c r="W28" i="5"/>
  <c r="Y28" i="5" s="1"/>
  <c r="W27" i="5"/>
  <c r="Y27" i="5" s="1"/>
  <c r="W26" i="5"/>
  <c r="Y26" i="5" s="1"/>
  <c r="W25" i="5"/>
  <c r="Y25" i="5" s="1"/>
  <c r="W24" i="5"/>
  <c r="Y24" i="5" s="1"/>
  <c r="W23" i="5"/>
  <c r="Y23" i="5" s="1"/>
  <c r="W22" i="5"/>
  <c r="Y22" i="5" s="1"/>
  <c r="W21" i="5"/>
  <c r="W34" i="5" s="1"/>
  <c r="W20" i="5"/>
  <c r="Y20" i="5" s="1"/>
  <c r="W19" i="5"/>
  <c r="Y19" i="5" s="1"/>
  <c r="W18" i="5"/>
  <c r="Y18" i="5" s="1"/>
  <c r="W17" i="5"/>
  <c r="Y17" i="5" s="1"/>
  <c r="W16" i="5"/>
  <c r="Y16" i="5" s="1"/>
  <c r="W15" i="5"/>
  <c r="Y15" i="5" s="1"/>
  <c r="W14" i="5"/>
  <c r="Y14" i="5" s="1"/>
  <c r="W13" i="5"/>
  <c r="Y13" i="5" s="1"/>
  <c r="W12" i="5"/>
  <c r="Y12" i="5" s="1"/>
  <c r="W11" i="5"/>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Y9" i="5" s="1"/>
  <c r="W8" i="5"/>
  <c r="Y8" i="5" s="1"/>
  <c r="W7" i="5"/>
  <c r="Y7" i="5" s="1"/>
  <c r="I54" i="4"/>
  <c r="H54" i="4"/>
  <c r="I48" i="4"/>
  <c r="I55" i="4" s="1"/>
  <c r="H48" i="4"/>
  <c r="H55" i="4" s="1"/>
  <c r="I41" i="4"/>
  <c r="H41" i="4"/>
  <c r="I35" i="4"/>
  <c r="I42" i="4" s="1"/>
  <c r="H35" i="4"/>
  <c r="H42" i="4" s="1"/>
  <c r="I19" i="4"/>
  <c r="H19" i="4"/>
  <c r="I9" i="4"/>
  <c r="I18" i="4" s="1"/>
  <c r="I24" i="4" s="1"/>
  <c r="I27" i="4" s="1"/>
  <c r="I57" i="4" s="1"/>
  <c r="I59" i="4" s="1"/>
  <c r="H9" i="4"/>
  <c r="H18" i="4" s="1"/>
  <c r="H24" i="4" s="1"/>
  <c r="H27" i="4" s="1"/>
  <c r="H57" i="4" s="1"/>
  <c r="H59" i="4" s="1"/>
  <c r="K111" i="3"/>
  <c r="J111" i="3"/>
  <c r="I111" i="3"/>
  <c r="H111" i="3"/>
  <c r="K98" i="3"/>
  <c r="J98" i="3"/>
  <c r="I98" i="3"/>
  <c r="H98" i="3"/>
  <c r="K91" i="3"/>
  <c r="K108" i="3" s="1"/>
  <c r="K109" i="3" s="1"/>
  <c r="J91" i="3"/>
  <c r="J108" i="3" s="1"/>
  <c r="J109" i="3" s="1"/>
  <c r="I91" i="3"/>
  <c r="I108" i="3" s="1"/>
  <c r="I109" i="3" s="1"/>
  <c r="H91" i="3"/>
  <c r="H108" i="3" s="1"/>
  <c r="H109" i="3" s="1"/>
  <c r="I90" i="3"/>
  <c r="H90" i="3"/>
  <c r="K85" i="3"/>
  <c r="J85" i="3"/>
  <c r="I85" i="3"/>
  <c r="H85" i="3"/>
  <c r="K70" i="3"/>
  <c r="J70" i="3"/>
  <c r="I70" i="3"/>
  <c r="H70" i="3"/>
  <c r="K48" i="3"/>
  <c r="J48" i="3"/>
  <c r="I48" i="3"/>
  <c r="H48" i="3"/>
  <c r="K37" i="3"/>
  <c r="J37" i="3"/>
  <c r="I37" i="3"/>
  <c r="H37" i="3"/>
  <c r="K29" i="3"/>
  <c r="J29" i="3"/>
  <c r="I29" i="3"/>
  <c r="H29" i="3"/>
  <c r="K26" i="3"/>
  <c r="J26" i="3"/>
  <c r="I26" i="3"/>
  <c r="H26" i="3"/>
  <c r="K20" i="3"/>
  <c r="K14" i="3" s="1"/>
  <c r="K61" i="3" s="1"/>
  <c r="J20" i="3"/>
  <c r="I20" i="3"/>
  <c r="H20" i="3"/>
  <c r="K16" i="3"/>
  <c r="J16" i="3"/>
  <c r="I16" i="3"/>
  <c r="H16" i="3"/>
  <c r="H14" i="3" s="1"/>
  <c r="H61" i="3" s="1"/>
  <c r="J14" i="3"/>
  <c r="J61" i="3" s="1"/>
  <c r="I14" i="3"/>
  <c r="I61" i="3" s="1"/>
  <c r="K8" i="3"/>
  <c r="K60" i="3" s="1"/>
  <c r="J8" i="3"/>
  <c r="J60" i="3" s="1"/>
  <c r="I8" i="3"/>
  <c r="I60" i="3" s="1"/>
  <c r="H8" i="3"/>
  <c r="H60" i="3" s="1"/>
  <c r="J117" i="2"/>
  <c r="I117" i="2"/>
  <c r="J105" i="2"/>
  <c r="I105" i="2"/>
  <c r="J98" i="2"/>
  <c r="I98" i="2"/>
  <c r="J94" i="2"/>
  <c r="I94" i="2"/>
  <c r="J91" i="2"/>
  <c r="I91" i="2"/>
  <c r="J85" i="2"/>
  <c r="I85" i="2"/>
  <c r="J78" i="2"/>
  <c r="I78" i="2"/>
  <c r="J60" i="2"/>
  <c r="I60" i="2"/>
  <c r="J53" i="2"/>
  <c r="I53" i="2"/>
  <c r="J45" i="2"/>
  <c r="I45" i="2"/>
  <c r="J38" i="2"/>
  <c r="I38" i="2"/>
  <c r="J27" i="2"/>
  <c r="J9" i="2" s="1"/>
  <c r="I27" i="2"/>
  <c r="J17" i="2"/>
  <c r="I17" i="2"/>
  <c r="J10" i="2"/>
  <c r="I10" i="2"/>
  <c r="I44" i="2" l="1"/>
  <c r="I75" i="2"/>
  <c r="I133" i="2" s="1"/>
  <c r="J44" i="2"/>
  <c r="J72" i="2" s="1"/>
  <c r="I9" i="2"/>
  <c r="J75" i="2"/>
  <c r="J133" i="2" s="1"/>
  <c r="Y32" i="5"/>
  <c r="Y63" i="5"/>
  <c r="Y61" i="5"/>
  <c r="Y10" i="5"/>
  <c r="W10" i="5"/>
  <c r="W30" i="5" s="1"/>
  <c r="Y21" i="5"/>
  <c r="Y34" i="5" s="1"/>
  <c r="W61" i="5"/>
  <c r="W62" i="5" s="1"/>
  <c r="W32" i="5"/>
  <c r="W33" i="5" s="1"/>
  <c r="Y36" i="5"/>
  <c r="Y39" i="5" s="1"/>
  <c r="Y59" i="5" s="1"/>
  <c r="Y40" i="5"/>
  <c r="Y11" i="5"/>
  <c r="Y33" i="5" s="1"/>
  <c r="W63" i="5"/>
  <c r="H63" i="3"/>
  <c r="H62" i="3"/>
  <c r="H64" i="3"/>
  <c r="I63" i="3"/>
  <c r="I64" i="3"/>
  <c r="I62" i="3"/>
  <c r="J63" i="3"/>
  <c r="J64" i="3"/>
  <c r="J62" i="3"/>
  <c r="K63" i="3"/>
  <c r="K64" i="3"/>
  <c r="K62" i="3"/>
  <c r="K90" i="3"/>
  <c r="J90" i="3"/>
  <c r="I72" i="2"/>
  <c r="Y30" i="5" l="1"/>
  <c r="Y62" i="5"/>
  <c r="I68" i="3"/>
  <c r="I66" i="3"/>
  <c r="I67" i="3"/>
  <c r="K66" i="3"/>
  <c r="K68" i="3"/>
  <c r="K67" i="3"/>
  <c r="H68" i="3"/>
  <c r="H66" i="3"/>
  <c r="H67" i="3"/>
  <c r="J68" i="3"/>
  <c r="J66" i="3"/>
  <c r="J67" i="3"/>
</calcChain>
</file>

<file path=xl/sharedStrings.xml><?xml version="1.0" encoding="utf-8"?>
<sst xmlns="http://schemas.openxmlformats.org/spreadsheetml/2006/main" count="479" uniqueCount="426">
  <si>
    <t>Prilog 1.</t>
  </si>
  <si>
    <t>OPĆI PODACI ZA IZDAVATELJE</t>
  </si>
  <si>
    <t>Razdoblje izvještavanja:</t>
  </si>
  <si>
    <t>do</t>
  </si>
  <si>
    <t> 31.12.2024</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</si>
  <si>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</si>
  <si>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</si>
  <si>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</si>
  <si>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</si>
  <si>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</si>
  <si>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</si>
  <si>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</si>
  <si>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</si>
  <si>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</si>
  <si>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</si>
  <si>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</si>
  <si>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</si>
  <si>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</si>
  <si>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</si>
  <si>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</si>
  <si>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</si>
  <si>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</si>
  <si>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</si>
  <si>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</si>
  <si>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</si>
  <si>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</si>
  <si>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</si>
  <si>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</si>
  <si>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</si>
  <si>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</si>
  <si>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</si>
  <si>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KN</t>
  </si>
  <si>
    <t xml:space="preserve">          (KN-nije konsolidirano/KD-konsolidirano)</t>
  </si>
  <si>
    <t>KD</t>
  </si>
  <si>
    <t xml:space="preserve">Revidirano:   </t>
  </si>
  <si>
    <t>RN</t>
  </si>
  <si>
    <t>(RN-nije revidirano/RD-revidirano)</t>
  </si>
  <si>
    <t>RD</t>
  </si>
  <si>
    <t>Tvrtke ovisnih subjekata (prema MSFI):</t>
  </si>
  <si>
    <t>Sjedište:</t>
  </si>
  <si>
    <t>MB:</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</si>
  <si>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</si>
  <si>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</si>
  <si>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</si>
  <si>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</si>
  <si>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</si>
  <si>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</si>
  <si>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</si>
  <si>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</si>
  <si>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</si>
  <si>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</si>
  <si>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</si>
  <si>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</si>
  <si>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t>
  </si>
  <si>
    <t>(tvrtka revizorskog društva)</t>
  </si>
  <si>
    <t>Ovlašteni revizor:</t>
  </si>
  <si>
    <t>Ivana Krajinović</t>
  </si>
  <si>
    <t>(ime i prezime)</t>
  </si>
  <si>
    <t>BILANCA</t>
  </si>
  <si>
    <t xml:space="preserve">stanje na dan 31.12.2024.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</si>
  <si>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</si>
  <si>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</si>
  <si>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</si>
  <si>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</si>
  <si>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</si>
  <si>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</si>
  <si>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</si>
  <si>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</si>
  <si>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</si>
  <si>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</si>
  <si>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</si>
  <si>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</si>
  <si>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</si>
  <si>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</si>
  <si>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</si>
  <si>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</si>
  <si>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</si>
  <si>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</si>
  <si>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</si>
  <si>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</si>
  <si>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</si>
  <si>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</si>
  <si>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</si>
  <si>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</si>
  <si>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</si>
  <si>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</si>
  <si>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</si>
  <si>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</si>
  <si>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</si>
  <si>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</si>
  <si>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</si>
  <si>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</si>
  <si>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</si>
  <si>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</si>
  <si>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</si>
  <si>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</si>
  <si>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</si>
  <si>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</si>
  <si>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</si>
  <si>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</si>
  <si>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</si>
  <si>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</si>
  <si>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</si>
  <si>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</si>
  <si>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</si>
  <si>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</si>
  <si>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</si>
  <si>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</si>
  <si>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</si>
  <si>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</si>
  <si>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</si>
  <si>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</si>
  <si>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</si>
  <si>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</si>
  <si>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</si>
  <si>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</si>
  <si>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</si>
  <si>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</si>
  <si>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</si>
  <si>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</si>
  <si>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</si>
  <si>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</si>
  <si>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</si>
  <si>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</si>
  <si>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</si>
  <si>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</si>
  <si>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</si>
  <si>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</si>
  <si>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</si>
  <si>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</si>
  <si>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</si>
  <si>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</si>
  <si>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</si>
  <si>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</si>
  <si>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</si>
  <si>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</si>
  <si>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</si>
  <si>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</si>
  <si>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</si>
  <si>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</si>
  <si>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</si>
  <si>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</si>
  <si>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</si>
  <si>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</si>
  <si>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</si>
  <si>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</si>
  <si>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</si>
  <si>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</si>
  <si>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</si>
  <si>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</si>
  <si>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</si>
  <si>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</si>
  <si>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</si>
  <si>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</si>
  <si>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</si>
  <si>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</si>
  <si>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</si>
  <si>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</si>
  <si>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</si>
  <si>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</si>
  <si>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</si>
  <si>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</si>
  <si>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</si>
  <si>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</si>
  <si>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</si>
  <si>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</si>
  <si>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</si>
  <si>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</si>
  <si>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</si>
  <si>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</si>
  <si>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</si>
  <si>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</si>
  <si>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</si>
  <si>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</si>
  <si>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</si>
  <si>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</si>
  <si>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</si>
  <si>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</si>
  <si>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01.01.2024 do 31.12.2024</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</si>
  <si>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</si>
  <si>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</si>
  <si>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</si>
  <si>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</si>
  <si>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</si>
  <si>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</si>
  <si>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</si>
  <si>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</si>
  <si>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</si>
  <si>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</si>
  <si>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</si>
  <si>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</si>
  <si>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</si>
  <si>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</si>
  <si>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</si>
  <si>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</si>
  <si>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</si>
  <si>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</si>
  <si>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</si>
  <si>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</si>
  <si>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</si>
  <si>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</si>
  <si>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</si>
  <si>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</si>
  <si>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</si>
  <si>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</si>
  <si>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</si>
  <si>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</si>
  <si>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</si>
  <si>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</si>
  <si>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</si>
  <si>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</si>
  <si>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</si>
  <si>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</si>
  <si>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</si>
  <si>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</si>
  <si>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</si>
  <si>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</si>
  <si>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</si>
  <si>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</si>
  <si>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</si>
  <si>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</si>
  <si>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</si>
  <si>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</si>
  <si>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</si>
  <si>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</si>
  <si>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</si>
  <si>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</si>
  <si>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</si>
  <si>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</si>
  <si>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</si>
  <si>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</si>
  <si>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</si>
  <si>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</si>
  <si>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</si>
  <si>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</si>
  <si>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</si>
  <si>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</si>
  <si>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</si>
  <si>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</si>
  <si>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</si>
  <si>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</si>
  <si>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</si>
  <si>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</si>
  <si>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</si>
  <si>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</si>
  <si>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</si>
  <si>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</si>
  <si>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</si>
  <si>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</si>
  <si>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</si>
  <si>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</si>
  <si>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</si>
  <si>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</si>
  <si>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</si>
  <si>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</si>
  <si>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</si>
  <si>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</si>
  <si>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</si>
  <si>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</si>
  <si>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</si>
  <si>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</si>
  <si>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</si>
  <si>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</si>
  <si>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</si>
  <si>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</si>
  <si>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</si>
  <si>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</si>
  <si>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</si>
  <si>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</si>
  <si>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</si>
  <si>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</si>
  <si>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</si>
  <si>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</si>
  <si>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</si>
  <si>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</si>
  <si>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</si>
  <si>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</si>
  <si>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</si>
  <si>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</si>
  <si>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</si>
  <si>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</si>
  <si>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</si>
  <si>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</si>
  <si>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</si>
  <si>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</si>
  <si>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</si>
  <si>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</si>
  <si>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</si>
  <si>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</si>
  <si>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</si>
  <si>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</si>
  <si>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</si>
  <si>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01.01.2024. do 31.12.2024.</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</si>
  <si>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</si>
  <si>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</si>
  <si>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</si>
  <si>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</si>
  <si>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</si>
  <si>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</si>
  <si>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</si>
  <si>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</si>
  <si>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</si>
  <si>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</si>
  <si>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</si>
  <si>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</si>
  <si>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</si>
  <si>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</si>
  <si>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</si>
  <si>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</si>
  <si>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</si>
  <si>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</si>
  <si>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</si>
  <si>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</si>
  <si>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</si>
  <si>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</si>
  <si>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</si>
  <si>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</si>
  <si>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</si>
  <si>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</si>
  <si>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</si>
  <si>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</si>
  <si>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</si>
  <si>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</si>
  <si>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</si>
  <si>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</si>
  <si>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</si>
  <si>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</si>
  <si>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</si>
  <si>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</si>
  <si>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</si>
  <si>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</si>
  <si>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</si>
  <si>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</si>
  <si>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</si>
  <si>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</si>
  <si>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</si>
  <si>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</si>
  <si>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</si>
  <si>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</si>
  <si>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</si>
  <si>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</si>
  <si>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</si>
  <si>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</si>
  <si>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</si>
  <si>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</si>
  <si>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</si>
  <si>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</si>
  <si>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</si>
  <si>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</si>
  <si>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</si>
  <si>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</si>
  <si>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</si>
  <si>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</si>
  <si>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</si>
  <si>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</si>
  <si>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</si>
  <si>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</si>
  <si>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</si>
  <si>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</si>
  <si>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</si>
  <si>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</si>
  <si>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</si>
  <si>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</si>
  <si>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</si>
  <si>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</si>
  <si>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</si>
  <si>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</si>
  <si>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</si>
  <si>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</si>
  <si>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</si>
  <si>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</si>
  <si>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</si>
  <si>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</si>
  <si>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</si>
  <si>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</si>
  <si>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</si>
  <si>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</si>
  <si>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</si>
  <si>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</si>
  <si>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</si>
  <si>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</si>
  <si>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</si>
  <si>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</si>
  <si>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</si>
  <si>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</si>
  <si>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</si>
  <si>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</si>
  <si>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</si>
  <si>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</si>
  <si>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</si>
  <si>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</si>
  <si>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</si>
  <si>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</si>
  <si>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</si>
  <si>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</si>
  <si>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</si>
  <si>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</si>
  <si>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</si>
  <si>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</si>
  <si>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</si>
  <si>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</si>
  <si>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</si>
  <si>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</si>
  <si>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</si>
  <si>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</si>
  <si>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</si>
  <si>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</si>
  <si>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</si>
  <si>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</si>
  <si>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</si>
  <si>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</si>
  <si>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</si>
  <si>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</si>
  <si>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</si>
  <si>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</si>
  <si>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</si>
  <si>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</si>
  <si>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</si>
  <si>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</si>
  <si>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</si>
  <si>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</si>
  <si>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</si>
  <si>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</si>
  <si>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</si>
  <si>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</si>
  <si>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BILJEŠKE UZ FINANCIJSKE IZVJEŠTAJE - TFI
(koji se sastavljaju za tromjesečna razdoblja)
Naziv izdavatelja:   Kraš d.d. Zagreb
OIB:   94989605030
Izvještajno razdoblje: 01.01.2024. - 31.12.2024.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2023. godinu, nije bilo promjena u računovodstvenim politikama.
Dodatna pojašnjenja pozicija financijskih izvještaja:
U financijskom izvještaju - Bilanca - Izvještajni datum tekućeg razdoblja, imovina s pravom uporabe u ukupnom iznosu od 1.303.692 eur iskazana je na poziciji AOP 012 iznos od 1.210.488 eur i na poziciji AOP 014 iznos od 93.2024 eur. U prethodnim razdobljima navedena imovina je bila iskazana kao nematerijalna imovina na poziciji AOP 005.                                                                                                                                                                                                                                                                                                                                                                                                                 Na poziciji Bilance AOP 061, povećanje u iznosu od 8.000.000 eur odnosi se na dani zajam povezanom društvu Mesna industrija Braća Pivac d.o.o. Potraživanja po danim zajmovima povezanom društvu Mesna industrija Braća Pivac d.o.o. su u veljači 2025. godine u potpunosti naplaćena.
Prosječan broj zaposlenih u izvještajnom razdoblju iznosi 1998.
Događaji nakon izvještajnog razdoblja:
Nadzorni odbor Društva je na sjednici održanoj 12.4.2024. godine za novog člana Uprave Društva imenovao Marijanu Knežević Tudić; član Uprave zastupa Društvo, sukladno Statutu Društva, skupno s još jednim članom Uprave. Mandat novoimenovanom članu Uprave traje od 15.4.2024. do 15.4.2028. godine.
Član (predsjednik) Uprave Društva Allen Halamić je dostavio Nadzornom odboru Društva ostavku na funkciju člana Uprave Društva sa zadnjim danom mandata 19.06.204. godine. Nadzorni odbor Društva imenovao je člana Uprave Društva Marijanu Knežević Tudić za novog predsjednika Uprave Društva od 20.06.2024. godine.
Nadzorni odbor je na sjednici održanoj 24.05.2024. godine za novog člana Uprave imenovao Antu Pranića; član Uprave zastupa Društvo sukladno Statutu Društva, skupno s još jednim članom Uprave. Mandat novoimenovanom članu Uprave traje od 01.06.2024. do 01.06.2028. godine.                     
17.12. 2024. godine, u skladu sa Pravilnikom o povjerljivim informacijama KRAŠ d.d., članica Nadzornog odbora KRAŠ d.d. Ruža Pivac je obavijestila KRAŠ d.d. da je dobila informaciju o  dogovoru svih članova društva MESNA INDUSTRIJA BRAĆA PIVAC d.o.o. o podjeli društva.
Učinak ove podjele na KRAŠ d.d. će biti da nakon provedbe statusne promjene podjele u sudskom registru, MESNA INDUSTRIJA BRAĆA PIVAC d.o.o. više neće biti nositelj dionica s pravom glasa KRAŠ d.d., odnosno dionice KRAŠ d.d. će pripasti u imovinu novog društva ili novih društava nastalih podjelom u kojem će udjele držati dosadašnji članovi društva: Veronika Pivac, Nevena Pivac, Iva Pivac, Silvija Pivac, mld. Nina Pivac, mld. Mila Pavić Pivac, odnosno neki od ovih članova društva, ovisno o tome kako će se postići dogovor o njihovoj međusobnoj raspodjeli imovine koja će se izdvojiti iz društva.
Članica Nadzornog odbora KRAŠ d.d.  Ruža Pivac podnijela je ostavku na mjesto članice Nadzornog odbora Društva s učinkom od 31.12.2024.
Član Uprave KRAŠ d.d. Ante Pranić podnio je ostavku na mjesto člana Uprave Društva s (uključivo) danom 28.02.2025.
Dioničar KRAŠ d.d.  MESNA INDUSTRIJA BRAĆA PIVAC d.o.o. je dostavio Društvu zahtjev za sazivanjem Glavne skupštine Društva temeljem članka 278. Zakona o trgovačkim društvima sa sljedećim predloženim točkama dnevnog reda:
 1. Prijedlog Odluke o opozivu i izboru članova Nadzornog odbora Društva;
 2. Prijedlog Odluke o naknadi za rad predsjednika, zamjenika predsjednika i članova Nadzornog odbora Društva;
 3. Prijedlog odluke o utvrđivanju visine naknade za rad u Revizijskom odboru te drugim odborima i tijelima Nadzornog odbora Društva:
 4. Prijedlog Odluke o izboru člana Revizijskog odbora Društva izvan reda članova Nadzornog odbora Društva.
Više informacija dostupno na na internetskim stranicama Kraša d.d., te stranicama nadležnih institucija.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</si>
</sst>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58">
    <xf numFmtId="0" fontId="0" fillId="0" borderId="0" xfId="0"/>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2" borderId="0" xfId="1" applyFont="1" applyFill="1" applyAlignment="1">
      <alignment horizontal="righ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1" fillId="2" borderId="5" xfId="1" applyFill="1" applyBorder="1"/>
    <xf numFmtId="0" fontId="10" fillId="2" borderId="4" xfId="1" applyFont="1" applyFill="1" applyBorder="1" applyAlignment="1">
      <alignment wrapText="1"/>
    </xf>
    <xf numFmtId="0" fontId="8" fillId="2" borderId="0" xfId="1" applyFont="1" applyFill="1" applyAlignment="1">
      <alignment horizontal="right" vertical="center" wrapText="1"/>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0" xfId="1" applyFont="1" applyFill="1" applyProtection="1">
      <protection locked="0"/>
    </xf>
    <xf numFmtId="0" fontId="10" fillId="2" borderId="5" xfId="1" applyFont="1" applyFill="1" applyBorder="1"/>
    <xf numFmtId="0" fontId="11" fillId="2" borderId="0" xfId="1" applyFont="1" applyFill="1" applyAlignment="1">
      <alignment vertical="center"/>
    </xf>
    <xf numFmtId="0" fontId="11" fillId="2" borderId="5" xfId="1" applyFont="1" applyFill="1" applyBorder="1" applyAlignment="1">
      <alignment vertical="center"/>
    </xf>
    <xf numFmtId="0" fontId="10" fillId="2" borderId="0" xfId="1" applyFont="1" applyFill="1" applyAlignment="1">
      <alignment vertical="top"/>
    </xf>
    <xf numFmtId="0" fontId="7"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7" fillId="3" borderId="9" xfId="1" applyFont="1" applyFill="1" applyBorder="1" applyAlignment="1" applyProtection="1">
      <alignment horizontal="center" vertical="center"/>
      <protection locked="0"/>
    </xf>
    <xf numFmtId="0" fontId="8" fillId="2" borderId="5" xfId="1" applyFont="1" applyFill="1" applyBorder="1" applyAlignment="1">
      <alignment horizontal="center" vertical="center"/>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protection locked="0"/>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3" fontId="8" fillId="10" borderId="14" xfId="0" applyNumberFormat="1" applyFont="1" applyFill="1" applyBorder="1" applyAlignment="1" applyProtection="1">
      <alignment horizontal="right" vertical="center" shrinkToFit="1"/>
      <protection locked="0"/>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5" fillId="0" borderId="0" xfId="2" applyAlignment="1">
      <alignment horizontal="center" vertical="center" wrapText="1"/>
    </xf>
    <xf numFmtId="3" fontId="15" fillId="0" borderId="0" xfId="2" applyNumberFormat="1"/>
    <xf numFmtId="0" fontId="15" fillId="0" borderId="0" xfId="2"/>
    <xf numFmtId="0" fontId="7" fillId="8" borderId="14" xfId="2" applyFont="1" applyFill="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pplyProtection="1">
      <alignment horizontal="right" vertical="center" shrinkToFit="1"/>
      <protection locked="0"/>
    </xf>
    <xf numFmtId="3" fontId="21"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lignment vertical="center"/>
    </xf>
    <xf numFmtId="3" fontId="8" fillId="0" borderId="14" xfId="2" applyNumberFormat="1" applyFont="1" applyBorder="1" applyAlignment="1" applyProtection="1">
      <alignment vertical="center"/>
      <protection locked="0"/>
    </xf>
    <xf numFmtId="3" fontId="8" fillId="10" borderId="14" xfId="0" applyNumberFormat="1" applyFont="1" applyFill="1" applyBorder="1" applyAlignment="1">
      <alignment vertical="center"/>
    </xf>
    <xf numFmtId="0" fontId="15" fillId="0" borderId="0" xfId="2" applyAlignment="1">
      <alignment wrapText="1"/>
    </xf>
    <xf numFmtId="0" fontId="17" fillId="8" borderId="14" xfId="2" applyFont="1" applyFill="1" applyBorder="1" applyAlignment="1">
      <alignment horizontal="center" vertical="center" wrapTex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3" fontId="15" fillId="0" borderId="0" xfId="2" applyNumberFormat="1" applyAlignment="1">
      <alignment horizontal="center" vertical="center" wrapText="1"/>
    </xf>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3" fillId="2" borderId="1" xfId="1" applyFont="1" applyFill="1" applyBorder="1" applyAlignment="1">
      <alignment vertical="center"/>
    </xf>
    <xf numFmtId="0" fontId="3" fillId="2" borderId="2" xfId="1" applyFont="1" applyFill="1" applyBorder="1" applyAlignment="1">
      <alignment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8" fillId="2" borderId="4" xfId="1" applyFont="1" applyFill="1" applyBorder="1" applyAlignment="1">
      <alignment horizontal="right" vertical="center" wrapText="1"/>
    </xf>
    <xf numFmtId="0" fontId="8" fillId="2" borderId="5" xfId="1" applyFont="1" applyFill="1" applyBorder="1" applyAlignment="1">
      <alignment horizontal="right" vertical="center" wrapText="1"/>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8" fillId="2" borderId="4" xfId="1" applyFont="1" applyFill="1" applyBorder="1" applyAlignment="1">
      <alignment horizontal="right" vertical="center"/>
    </xf>
    <xf numFmtId="0" fontId="8" fillId="2" borderId="5" xfId="1" applyFont="1" applyFill="1" applyBorder="1" applyAlignment="1">
      <alignment horizontal="right" vertical="center"/>
    </xf>
    <xf numFmtId="0" fontId="8" fillId="2" borderId="0" xfId="1" applyFont="1" applyFill="1" applyAlignment="1">
      <alignment horizontal="right" vertical="center" wrapText="1"/>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0" xfId="1" applyFont="1" applyFill="1" applyAlignment="1">
      <alignment horizontal="right" vertical="center"/>
    </xf>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10" fillId="2" borderId="0" xfId="1" applyFont="1" applyFill="1" applyProtection="1">
      <protection locked="0"/>
    </xf>
    <xf numFmtId="0" fontId="8" fillId="2" borderId="0" xfId="1" applyFont="1" applyFill="1" applyAlignment="1">
      <alignment vertical="center"/>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0" fontId="8" fillId="2" borderId="4" xfId="1" applyFont="1" applyFill="1" applyBorder="1" applyAlignment="1">
      <alignment horizontal="center" vertical="center"/>
    </xf>
    <xf numFmtId="0" fontId="8" fillId="2" borderId="0" xfId="1" applyFont="1" applyFill="1" applyAlignment="1">
      <alignment horizontal="center" vertical="center"/>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10" fillId="2" borderId="0" xfId="1" applyFont="1" applyFill="1" applyAlignment="1" applyProtection="1">
      <alignment vertical="top" wrapText="1"/>
      <protection locked="0"/>
    </xf>
    <xf numFmtId="0" fontId="10" fillId="2" borderId="0" xfId="1" applyFont="1" applyFill="1" applyAlignment="1">
      <alignment vertical="top"/>
    </xf>
    <xf numFmtId="0" fontId="10" fillId="2" borderId="0" xfId="1" applyFont="1" applyFill="1" applyAlignment="1" applyProtection="1">
      <alignment vertical="top"/>
      <protection locked="0"/>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5" xfId="1" applyFont="1" applyFill="1" applyBorder="1" applyAlignment="1">
      <alignment horizontal="center" vertical="center"/>
    </xf>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15" fillId="9" borderId="14" xfId="0" applyFont="1" applyFill="1" applyBorder="1" applyAlignment="1" applyProtection="1">
      <alignment horizontal="left" vertical="center" wrapText="1"/>
      <protection locked="0"/>
    </xf>
    <xf numFmtId="0" fontId="7" fillId="0" borderId="14" xfId="0" applyFont="1" applyBorder="1" applyAlignment="1">
      <alignment horizontal="left" vertical="center" wrapText="1"/>
    </xf>
    <xf numFmtId="0" fontId="7" fillId="10" borderId="14" xfId="0" applyFont="1" applyFill="1" applyBorder="1" applyAlignment="1">
      <alignment horizontal="left" vertical="center" wrapText="1"/>
    </xf>
    <xf numFmtId="0" fontId="8" fillId="1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8" fillId="2" borderId="14" xfId="0" applyFont="1" applyFill="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0" fontId="19" fillId="10" borderId="14" xfId="0" applyFont="1" applyFill="1" applyBorder="1" applyAlignment="1">
      <alignment horizontal="left" vertical="center" wrapText="1"/>
    </xf>
    <xf numFmtId="0" fontId="22" fillId="0" borderId="14" xfId="0" applyFont="1" applyBorder="1" applyAlignment="1">
      <alignment horizontal="left"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8" fillId="0" borderId="14" xfId="0" applyFont="1" applyBorder="1" applyAlignment="1">
      <alignment horizontal="left" vertical="center" wrapText="1" indent="1"/>
    </xf>
    <xf numFmtId="0" fontId="8" fillId="10"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0" fontId="8" fillId="2" borderId="14" xfId="0" applyFont="1" applyFill="1" applyBorder="1" applyAlignment="1">
      <alignment horizontal="left" vertical="center" wrapText="1" indent="1"/>
    </xf>
    <xf numFmtId="0" fontId="23" fillId="10" borderId="14" xfId="0" applyFont="1" applyFill="1" applyBorder="1" applyAlignment="1">
      <alignment horizontal="left" vertical="center" wrapText="1"/>
    </xf>
    <xf numFmtId="0" fontId="23" fillId="0" borderId="14" xfId="0" applyFont="1" applyBorder="1" applyAlignment="1">
      <alignment horizontal="left" vertical="center" wrapText="1" indent="1"/>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0" fontId="13" fillId="0" borderId="0" xfId="2" applyFont="1" applyAlignment="1">
      <alignment horizontal="center" vertical="center" wrapText="1"/>
    </xf>
    <xf numFmtId="0" fontId="14" fillId="0" borderId="0" xfId="2" applyFont="1" applyAlignment="1" applyProtection="1">
      <alignment horizontal="center" vertical="top" wrapText="1"/>
      <protection locked="0"/>
    </xf>
    <xf numFmtId="0" fontId="8" fillId="0" borderId="14" xfId="2" applyFont="1" applyBorder="1" applyAlignment="1">
      <alignment horizontal="left" vertical="center" wrapText="1" indent="1"/>
    </xf>
    <xf numFmtId="0" fontId="7" fillId="10" borderId="14" xfId="0" applyFont="1" applyFill="1" applyBorder="1" applyAlignment="1">
      <alignment horizontal="left" vertical="center" wrapText="1" indent="1"/>
    </xf>
    <xf numFmtId="0" fontId="17" fillId="8" borderId="14" xfId="2" applyFont="1" applyFill="1" applyBorder="1" applyAlignment="1">
      <alignment horizontal="center" vertical="center" wrapText="1"/>
    </xf>
    <xf numFmtId="0" fontId="0" fillId="0" borderId="0" xfId="0" applyAlignment="1">
      <alignment horizontal="center"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7" fillId="12" borderId="14" xfId="0" applyFont="1" applyFill="1" applyBorder="1" applyAlignment="1">
      <alignment horizontal="left" vertical="center" wrapText="1"/>
    </xf>
    <xf numFmtId="0" fontId="23" fillId="13" borderId="14" xfId="0" applyFont="1" applyFill="1" applyBorder="1" applyAlignment="1">
      <alignment horizontal="left" vertical="center" wrapText="1" shrinkToFit="1"/>
    </xf>
    <xf numFmtId="0" fontId="8" fillId="12" borderId="14" xfId="0" applyFont="1" applyFill="1" applyBorder="1" applyAlignment="1">
      <alignment horizontal="left" vertical="center" wrapText="1"/>
    </xf>
    <xf numFmtId="0" fontId="23" fillId="12" borderId="14" xfId="0" applyFont="1" applyFill="1" applyBorder="1" applyAlignment="1">
      <alignment horizontal="left" vertical="center" wrapText="1"/>
    </xf>
    <xf numFmtId="0" fontId="23" fillId="0" borderId="14" xfId="0" applyFont="1" applyBorder="1" applyAlignment="1">
      <alignment horizontal="left" vertical="center" wrapText="1"/>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6" fillId="8" borderId="16" xfId="0" applyFont="1" applyFill="1" applyBorder="1" applyAlignment="1">
      <alignment horizontal="center" vertical="center" wrapText="1"/>
    </xf>
    <xf numFmtId="0" fontId="27" fillId="0" borderId="19" xfId="0" applyFont="1" applyBorder="1"/>
    <xf numFmtId="3" fontId="26" fillId="8" borderId="16" xfId="0" applyNumberFormat="1" applyFont="1" applyFill="1" applyBorder="1" applyAlignment="1">
      <alignment horizontal="center" vertical="center" wrapText="1"/>
    </xf>
    <xf numFmtId="0" fontId="27" fillId="0" borderId="25" xfId="0" applyFont="1" applyBorder="1" applyAlignment="1">
      <alignment horizontal="left" vertical="center" wrapText="1"/>
    </xf>
    <xf numFmtId="3" fontId="26" fillId="8" borderId="17" xfId="0" applyNumberFormat="1" applyFont="1" applyFill="1" applyBorder="1" applyAlignment="1">
      <alignment horizontal="center" vertical="center" wrapText="1"/>
    </xf>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7" fillId="0" borderId="25" xfId="0" applyFont="1" applyBorder="1" applyAlignment="1">
      <alignment horizontal="left" vertical="center" wrapText="1"/>
    </xf>
    <xf numFmtId="3" fontId="27" fillId="0" borderId="19" xfId="0" applyNumberFormat="1" applyFont="1" applyBorder="1"/>
    <xf numFmtId="0" fontId="17" fillId="10" borderId="25" xfId="0" applyFont="1" applyFill="1" applyBorder="1" applyAlignment="1">
      <alignment horizontal="left" vertical="center" wrapText="1"/>
    </xf>
    <xf numFmtId="0" fontId="17" fillId="10" borderId="26" xfId="0" applyFont="1" applyFill="1" applyBorder="1" applyAlignment="1">
      <alignment horizontal="left" vertical="center" wrapTex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F5764EF8-E13A-4C9F-BD7C-9E8293E7C75A}"/>
    <cellStyle name="Normal 3" xfId="1" xr:uid="{35B93C1A-92CC-4584-8A45-9B193BBD9FF6}"/>
    <cellStyle name="Style 1" xfId="3" xr:uid="{F85F70CD-4B35-493D-9EBE-8FD3C65874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7F07-CC36-468C-90A2-F57AE10402EB}">
  <dimension ref="B1:U72"/>
  <sheetViews>
    <sheetView view="pageLayout" topLeftCell="A2" zoomScaleNormal="100" workbookViewId="0">
      <selection activeCell="A2" sqref="A1:A1048576"/>
    </sheetView>
  </sheetViews>
  <sheetFormatPr defaultColWidth="9.140625" defaultRowHeight="15" x14ac:dyDescent="0.25"/>
  <cols>
    <col min="1" max="1" width="13.28515625" style="5" customWidth="1"/>
    <col min="2" max="9" width="9.140625" style="5"/>
    <col min="10" max="10" width="15.28515625" style="5" customWidth="1"/>
    <col min="11" max="11" width="9.140625" style="5"/>
    <col min="12" max="14" width="9.140625" style="3"/>
    <col min="15" max="15" width="9.140625" style="4"/>
    <col min="16" max="21" width="9.140625" style="3"/>
    <col min="22" max="16384" width="9.140625" style="5"/>
  </cols>
  <sheetData>
    <row r="1" spans="2:21" ht="15.75" x14ac:dyDescent="0.25">
      <c r="B1" s="111" t="s">
        <v>0</v>
      </c>
      <c r="C1" s="112"/>
      <c r="D1" s="112"/>
      <c r="E1" s="1"/>
      <c r="F1" s="1"/>
      <c r="G1" s="1"/>
      <c r="H1" s="1"/>
      <c r="I1" s="1"/>
      <c r="J1" s="1"/>
      <c r="K1" s="2"/>
    </row>
    <row r="2" spans="2:21" ht="14.45" customHeight="1" x14ac:dyDescent="0.25">
      <c r="B2" s="113" t="s">
        <v>1</v>
      </c>
      <c r="C2" s="114"/>
      <c r="D2" s="114"/>
      <c r="E2" s="114"/>
      <c r="F2" s="114"/>
      <c r="G2" s="114"/>
      <c r="H2" s="114"/>
      <c r="I2" s="114"/>
      <c r="J2" s="114"/>
      <c r="K2" s="115"/>
      <c r="O2" s="4">
        <v>1</v>
      </c>
    </row>
    <row r="3" spans="2:21" x14ac:dyDescent="0.25">
      <c r="B3" s="6"/>
      <c r="C3" s="7"/>
      <c r="D3" s="7"/>
      <c r="E3" s="7"/>
      <c r="F3" s="7"/>
      <c r="G3" s="7"/>
      <c r="H3" s="7"/>
      <c r="I3" s="7"/>
      <c r="J3" s="7"/>
      <c r="K3" s="8"/>
      <c r="O3" s="4">
        <v>2</v>
      </c>
    </row>
    <row r="4" spans="2:21" ht="33.6" customHeight="1" x14ac:dyDescent="0.25">
      <c r="B4" s="116" t="s">
        <v>2</v>
      </c>
      <c r="C4" s="117"/>
      <c r="D4" s="117"/>
      <c r="E4" s="117"/>
      <c r="F4" s="118">
        <v>45292</v>
      </c>
      <c r="G4" s="119"/>
      <c r="H4" s="11" t="s">
        <v>3</v>
      </c>
      <c r="I4" s="118" t="s">
        <v>4</v>
      </c>
      <c r="J4" s="119"/>
      <c r="K4" s="12"/>
      <c r="O4" s="4">
        <v>3</v>
      </c>
    </row>
    <row r="5" spans="2:21" s="3" customFormat="1" ht="10.15" customHeight="1" x14ac:dyDescent="0.25">
      <c r="B5" s="120"/>
      <c r="C5" s="121"/>
      <c r="D5" s="121"/>
      <c r="E5" s="121"/>
      <c r="F5" s="121"/>
      <c r="G5" s="121"/>
      <c r="H5" s="121"/>
      <c r="I5" s="121"/>
      <c r="J5" s="121"/>
      <c r="K5" s="122"/>
      <c r="O5" s="4">
        <v>4</v>
      </c>
    </row>
    <row r="6" spans="2:21" ht="20.45" customHeight="1" x14ac:dyDescent="0.25">
      <c r="B6" s="9"/>
      <c r="C6" s="13" t="s">
        <v>5</v>
      </c>
      <c r="D6" s="10"/>
      <c r="E6" s="10"/>
      <c r="F6" s="14">
        <v>2024</v>
      </c>
      <c r="G6" s="15"/>
      <c r="H6" s="11"/>
      <c r="I6" s="15"/>
      <c r="J6" s="16"/>
      <c r="K6" s="17"/>
    </row>
    <row r="7" spans="2:21" s="21" customFormat="1" ht="10.9" customHeight="1" x14ac:dyDescent="0.25">
      <c r="B7" s="9"/>
      <c r="C7" s="10"/>
      <c r="D7" s="10"/>
      <c r="E7" s="10"/>
      <c r="F7" s="18"/>
      <c r="G7" s="18"/>
      <c r="H7" s="11"/>
      <c r="I7" s="15"/>
      <c r="J7" s="16"/>
      <c r="K7" s="17"/>
      <c r="L7" s="19"/>
      <c r="M7" s="19"/>
      <c r="N7" s="19"/>
      <c r="O7" s="20"/>
      <c r="P7" s="19"/>
      <c r="Q7" s="19"/>
      <c r="R7" s="19"/>
      <c r="S7" s="19"/>
      <c r="T7" s="19"/>
      <c r="U7" s="19"/>
    </row>
    <row r="8" spans="2:21" ht="20.45" customHeight="1" x14ac:dyDescent="0.25">
      <c r="B8" s="9"/>
      <c r="C8" s="13" t="s">
        <v>6</v>
      </c>
      <c r="D8" s="10"/>
      <c r="E8" s="10"/>
      <c r="F8" s="14">
        <v>4</v>
      </c>
      <c r="G8" s="15"/>
      <c r="H8" s="11"/>
      <c r="I8" s="15"/>
      <c r="J8" s="16"/>
      <c r="K8" s="17"/>
    </row>
    <row r="9" spans="2:21" s="21" customFormat="1" ht="10.9" customHeight="1" x14ac:dyDescent="0.25">
      <c r="B9" s="9"/>
      <c r="C9" s="10"/>
      <c r="D9" s="10"/>
      <c r="E9" s="10"/>
      <c r="F9" s="18"/>
      <c r="G9" s="18"/>
      <c r="H9" s="11"/>
      <c r="I9" s="18"/>
      <c r="J9" s="22"/>
      <c r="K9" s="17"/>
      <c r="L9" s="19"/>
      <c r="M9" s="19"/>
      <c r="N9" s="19"/>
      <c r="O9" s="20"/>
      <c r="P9" s="19"/>
      <c r="Q9" s="19"/>
      <c r="R9" s="19"/>
      <c r="S9" s="19"/>
      <c r="T9" s="19"/>
      <c r="U9" s="19"/>
    </row>
    <row r="10" spans="2:21" ht="37.9" customHeight="1" x14ac:dyDescent="0.25">
      <c r="B10" s="130" t="s">
        <v>7</v>
      </c>
      <c r="C10" s="131"/>
      <c r="D10" s="131"/>
      <c r="E10" s="131"/>
      <c r="F10" s="131"/>
      <c r="G10" s="131"/>
      <c r="H10" s="131"/>
      <c r="I10" s="131"/>
      <c r="J10" s="131"/>
      <c r="K10" s="23"/>
    </row>
    <row r="11" spans="2:21" ht="24.6" customHeight="1" x14ac:dyDescent="0.25">
      <c r="B11" s="132" t="s">
        <v>8</v>
      </c>
      <c r="C11" s="133"/>
      <c r="D11" s="125" t="s">
        <v>9</v>
      </c>
      <c r="E11" s="126"/>
      <c r="F11" s="24"/>
      <c r="G11" s="134" t="s">
        <v>10</v>
      </c>
      <c r="H11" s="124"/>
      <c r="I11" s="135" t="s">
        <v>11</v>
      </c>
      <c r="J11" s="136"/>
      <c r="K11" s="27"/>
    </row>
    <row r="12" spans="2:21" ht="14.45" customHeight="1" x14ac:dyDescent="0.25">
      <c r="B12" s="28"/>
      <c r="C12" s="29"/>
      <c r="D12" s="29"/>
      <c r="E12" s="29"/>
      <c r="F12" s="128"/>
      <c r="G12" s="128"/>
      <c r="H12" s="128"/>
      <c r="I12" s="128"/>
      <c r="J12" s="30"/>
      <c r="K12" s="27"/>
    </row>
    <row r="13" spans="2:21" ht="21" customHeight="1" x14ac:dyDescent="0.25">
      <c r="B13" s="123" t="s">
        <v>12</v>
      </c>
      <c r="C13" s="124"/>
      <c r="D13" s="125" t="s">
        <v>13</v>
      </c>
      <c r="E13" s="126"/>
      <c r="F13" s="127"/>
      <c r="G13" s="128"/>
      <c r="H13" s="128"/>
      <c r="I13" s="128"/>
      <c r="J13" s="30"/>
      <c r="K13" s="27"/>
    </row>
    <row r="14" spans="2:21" ht="10.9" customHeight="1" x14ac:dyDescent="0.25">
      <c r="B14" s="24"/>
      <c r="C14" s="30"/>
      <c r="D14" s="32"/>
      <c r="E14" s="32"/>
      <c r="F14" s="129"/>
      <c r="G14" s="129"/>
      <c r="H14" s="129"/>
      <c r="I14" s="129"/>
      <c r="J14" s="29"/>
      <c r="K14" s="33"/>
    </row>
    <row r="15" spans="2:21" ht="22.9" customHeight="1" x14ac:dyDescent="0.25">
      <c r="B15" s="123" t="s">
        <v>14</v>
      </c>
      <c r="C15" s="124"/>
      <c r="D15" s="125" t="s">
        <v>15</v>
      </c>
      <c r="E15" s="126"/>
      <c r="F15" s="143"/>
      <c r="G15" s="144"/>
      <c r="H15" s="25" t="s">
        <v>16</v>
      </c>
      <c r="I15" s="135" t="s">
        <v>17</v>
      </c>
      <c r="J15" s="136"/>
      <c r="K15" s="35"/>
    </row>
    <row r="16" spans="2:21" ht="10.9" customHeight="1" x14ac:dyDescent="0.25">
      <c r="B16" s="24"/>
      <c r="C16" s="30"/>
      <c r="D16" s="29"/>
      <c r="E16" s="29"/>
      <c r="F16" s="129"/>
      <c r="G16" s="129"/>
      <c r="H16" s="145"/>
      <c r="I16" s="145"/>
      <c r="J16" s="29"/>
      <c r="K16" s="33"/>
    </row>
    <row r="17" spans="2:11" ht="22.9" customHeight="1" x14ac:dyDescent="0.25">
      <c r="B17" s="31"/>
      <c r="C17" s="25" t="s">
        <v>18</v>
      </c>
      <c r="D17" s="125" t="s">
        <v>19</v>
      </c>
      <c r="E17" s="126"/>
      <c r="F17" s="34"/>
      <c r="G17" s="34"/>
      <c r="H17" s="34"/>
      <c r="I17" s="34"/>
      <c r="J17" s="34"/>
      <c r="K17" s="35"/>
    </row>
    <row r="18" spans="2:11" x14ac:dyDescent="0.25">
      <c r="B18" s="137"/>
      <c r="C18" s="138"/>
      <c r="D18" s="129"/>
      <c r="E18" s="129"/>
      <c r="F18" s="129"/>
      <c r="G18" s="129"/>
      <c r="H18" s="129"/>
      <c r="I18" s="129"/>
      <c r="J18" s="29"/>
      <c r="K18" s="33"/>
    </row>
    <row r="19" spans="2:11" x14ac:dyDescent="0.25">
      <c r="B19" s="132" t="s">
        <v>20</v>
      </c>
      <c r="C19" s="139"/>
      <c r="D19" s="140" t="s">
        <v>21</v>
      </c>
      <c r="E19" s="141"/>
      <c r="F19" s="141"/>
      <c r="G19" s="141"/>
      <c r="H19" s="141"/>
      <c r="I19" s="141"/>
      <c r="J19" s="141"/>
      <c r="K19" s="142"/>
    </row>
    <row r="20" spans="2:11" x14ac:dyDescent="0.25">
      <c r="B20" s="28"/>
      <c r="C20" s="29"/>
      <c r="D20" s="36"/>
      <c r="E20" s="29"/>
      <c r="F20" s="129"/>
      <c r="G20" s="129"/>
      <c r="H20" s="129"/>
      <c r="I20" s="129"/>
      <c r="J20" s="29"/>
      <c r="K20" s="33"/>
    </row>
    <row r="21" spans="2:11" x14ac:dyDescent="0.25">
      <c r="B21" s="132" t="s">
        <v>22</v>
      </c>
      <c r="C21" s="139"/>
      <c r="D21" s="135">
        <v>10000</v>
      </c>
      <c r="E21" s="136"/>
      <c r="F21" s="129"/>
      <c r="G21" s="129"/>
      <c r="H21" s="140" t="s">
        <v>23</v>
      </c>
      <c r="I21" s="141"/>
      <c r="J21" s="141"/>
      <c r="K21" s="142"/>
    </row>
    <row r="22" spans="2:11" x14ac:dyDescent="0.25">
      <c r="B22" s="28"/>
      <c r="C22" s="29"/>
      <c r="D22" s="29"/>
      <c r="E22" s="29"/>
      <c r="F22" s="129"/>
      <c r="G22" s="129"/>
      <c r="H22" s="129"/>
      <c r="I22" s="129"/>
      <c r="J22" s="29"/>
      <c r="K22" s="33"/>
    </row>
    <row r="23" spans="2:11" x14ac:dyDescent="0.25">
      <c r="B23" s="132" t="s">
        <v>24</v>
      </c>
      <c r="C23" s="139"/>
      <c r="D23" s="140" t="s">
        <v>25</v>
      </c>
      <c r="E23" s="141"/>
      <c r="F23" s="141"/>
      <c r="G23" s="141"/>
      <c r="H23" s="141"/>
      <c r="I23" s="141"/>
      <c r="J23" s="141"/>
      <c r="K23" s="142"/>
    </row>
    <row r="24" spans="2:11" x14ac:dyDescent="0.25">
      <c r="B24" s="28"/>
      <c r="C24" s="29"/>
      <c r="D24" s="32"/>
      <c r="E24" s="29"/>
      <c r="F24" s="129"/>
      <c r="G24" s="129"/>
      <c r="H24" s="129"/>
      <c r="I24" s="129"/>
      <c r="J24" s="29"/>
      <c r="K24" s="33"/>
    </row>
    <row r="25" spans="2:11" x14ac:dyDescent="0.25">
      <c r="B25" s="132" t="s">
        <v>26</v>
      </c>
      <c r="C25" s="139"/>
      <c r="D25" s="147"/>
      <c r="E25" s="148"/>
      <c r="F25" s="148"/>
      <c r="G25" s="148"/>
      <c r="H25" s="148"/>
      <c r="I25" s="148"/>
      <c r="J25" s="148"/>
      <c r="K25" s="149"/>
    </row>
    <row r="26" spans="2:11" x14ac:dyDescent="0.25">
      <c r="B26" s="28"/>
      <c r="C26" s="29"/>
      <c r="D26" s="36"/>
      <c r="E26" s="29"/>
      <c r="F26" s="129"/>
      <c r="G26" s="129"/>
      <c r="H26" s="129"/>
      <c r="I26" s="129"/>
      <c r="J26" s="29"/>
      <c r="K26" s="33"/>
    </row>
    <row r="27" spans="2:11" x14ac:dyDescent="0.25">
      <c r="B27" s="132" t="s">
        <v>27</v>
      </c>
      <c r="C27" s="139"/>
      <c r="D27" s="147" t="s">
        <v>28</v>
      </c>
      <c r="E27" s="148"/>
      <c r="F27" s="148"/>
      <c r="G27" s="148"/>
      <c r="H27" s="148"/>
      <c r="I27" s="148"/>
      <c r="J27" s="148"/>
      <c r="K27" s="149"/>
    </row>
    <row r="28" spans="2:11" ht="13.9" customHeight="1" x14ac:dyDescent="0.25">
      <c r="B28" s="28"/>
      <c r="C28" s="29"/>
      <c r="D28" s="36"/>
      <c r="E28" s="29"/>
      <c r="F28" s="129"/>
      <c r="G28" s="129"/>
      <c r="H28" s="129"/>
      <c r="I28" s="129"/>
      <c r="J28" s="29"/>
      <c r="K28" s="33"/>
    </row>
    <row r="29" spans="2:11" ht="22.9" customHeight="1" x14ac:dyDescent="0.25">
      <c r="B29" s="123" t="s">
        <v>29</v>
      </c>
      <c r="C29" s="139"/>
      <c r="D29" s="14">
        <v>1619</v>
      </c>
      <c r="E29" s="37"/>
      <c r="F29" s="146"/>
      <c r="G29" s="146"/>
      <c r="H29" s="146"/>
      <c r="I29" s="146"/>
      <c r="J29" s="38"/>
      <c r="K29" s="39"/>
    </row>
    <row r="30" spans="2:11" x14ac:dyDescent="0.25">
      <c r="B30" s="28"/>
      <c r="C30" s="29"/>
      <c r="D30" s="29"/>
      <c r="E30" s="29"/>
      <c r="F30" s="129"/>
      <c r="G30" s="129"/>
      <c r="H30" s="129"/>
      <c r="I30" s="129"/>
      <c r="J30" s="38"/>
      <c r="K30" s="39"/>
    </row>
    <row r="31" spans="2:11" x14ac:dyDescent="0.25">
      <c r="B31" s="132" t="s">
        <v>30</v>
      </c>
      <c r="C31" s="139"/>
      <c r="D31" s="40" t="s">
        <v>31</v>
      </c>
      <c r="E31" s="150" t="s">
        <v>32</v>
      </c>
      <c r="F31" s="151"/>
      <c r="G31" s="151"/>
      <c r="H31" s="151"/>
      <c r="I31" s="29"/>
      <c r="J31" s="41" t="s">
        <v>31</v>
      </c>
      <c r="K31" s="42" t="s">
        <v>33</v>
      </c>
    </row>
    <row r="32" spans="2:11" x14ac:dyDescent="0.25">
      <c r="B32" s="132"/>
      <c r="C32" s="139"/>
      <c r="D32" s="43"/>
      <c r="E32" s="11"/>
      <c r="F32" s="144"/>
      <c r="G32" s="144"/>
      <c r="H32" s="144"/>
      <c r="I32" s="144"/>
      <c r="J32" s="38"/>
      <c r="K32" s="39"/>
    </row>
    <row r="33" spans="2:11" x14ac:dyDescent="0.25">
      <c r="B33" s="132" t="s">
        <v>34</v>
      </c>
      <c r="C33" s="139"/>
      <c r="D33" s="44" t="s">
        <v>35</v>
      </c>
      <c r="E33" s="150" t="s">
        <v>36</v>
      </c>
      <c r="F33" s="151"/>
      <c r="G33" s="151"/>
      <c r="H33" s="151"/>
      <c r="I33" s="34"/>
      <c r="J33" s="41" t="s">
        <v>35</v>
      </c>
      <c r="K33" s="42" t="s">
        <v>37</v>
      </c>
    </row>
    <row r="34" spans="2:11" x14ac:dyDescent="0.25">
      <c r="B34" s="28"/>
      <c r="C34" s="29"/>
      <c r="D34" s="29"/>
      <c r="E34" s="29"/>
      <c r="F34" s="129"/>
      <c r="G34" s="129"/>
      <c r="H34" s="129"/>
      <c r="I34" s="129"/>
      <c r="J34" s="29"/>
      <c r="K34" s="33"/>
    </row>
    <row r="35" spans="2:11" x14ac:dyDescent="0.25">
      <c r="B35" s="150" t="s">
        <v>38</v>
      </c>
      <c r="C35" s="151"/>
      <c r="D35" s="151"/>
      <c r="E35" s="151"/>
      <c r="F35" s="151" t="s">
        <v>39</v>
      </c>
      <c r="G35" s="151"/>
      <c r="H35" s="151"/>
      <c r="I35" s="151"/>
      <c r="J35" s="151"/>
      <c r="K35" s="45" t="s">
        <v>40</v>
      </c>
    </row>
    <row r="36" spans="2:11" x14ac:dyDescent="0.25">
      <c r="B36" s="28"/>
      <c r="C36" s="29"/>
      <c r="D36" s="29"/>
      <c r="E36" s="29"/>
      <c r="F36" s="129"/>
      <c r="G36" s="129"/>
      <c r="H36" s="129"/>
      <c r="I36" s="129"/>
      <c r="J36" s="29"/>
      <c r="K36" s="39"/>
    </row>
    <row r="37" spans="2:11" x14ac:dyDescent="0.25">
      <c r="B37" s="152"/>
      <c r="C37" s="153"/>
      <c r="D37" s="153"/>
      <c r="E37" s="153"/>
      <c r="F37" s="152"/>
      <c r="G37" s="153"/>
      <c r="H37" s="153"/>
      <c r="I37" s="153"/>
      <c r="J37" s="154"/>
      <c r="K37" s="26"/>
    </row>
    <row r="38" spans="2:11" x14ac:dyDescent="0.25">
      <c r="B38" s="46"/>
      <c r="C38" s="32"/>
      <c r="D38" s="47"/>
      <c r="E38" s="155"/>
      <c r="F38" s="155"/>
      <c r="G38" s="155"/>
      <c r="H38" s="155"/>
      <c r="I38" s="155"/>
      <c r="J38" s="155"/>
      <c r="K38" s="49"/>
    </row>
    <row r="39" spans="2:11" x14ac:dyDescent="0.25">
      <c r="B39" s="152"/>
      <c r="C39" s="153"/>
      <c r="D39" s="153"/>
      <c r="E39" s="154"/>
      <c r="F39" s="152"/>
      <c r="G39" s="153"/>
      <c r="H39" s="153"/>
      <c r="I39" s="153"/>
      <c r="J39" s="154"/>
      <c r="K39" s="44"/>
    </row>
    <row r="40" spans="2:11" x14ac:dyDescent="0.25">
      <c r="B40" s="46"/>
      <c r="C40" s="32"/>
      <c r="D40" s="47"/>
      <c r="E40" s="48"/>
      <c r="F40" s="155"/>
      <c r="G40" s="155"/>
      <c r="H40" s="155"/>
      <c r="I40" s="155"/>
      <c r="J40" s="50"/>
      <c r="K40" s="49"/>
    </row>
    <row r="41" spans="2:11" x14ac:dyDescent="0.25">
      <c r="B41" s="152"/>
      <c r="C41" s="153"/>
      <c r="D41" s="153"/>
      <c r="E41" s="154"/>
      <c r="F41" s="152"/>
      <c r="G41" s="153"/>
      <c r="H41" s="153"/>
      <c r="I41" s="153"/>
      <c r="J41" s="154"/>
      <c r="K41" s="44"/>
    </row>
    <row r="42" spans="2:11" x14ac:dyDescent="0.25">
      <c r="B42" s="46"/>
      <c r="C42" s="32"/>
      <c r="D42" s="47"/>
      <c r="E42" s="48"/>
      <c r="F42" s="155"/>
      <c r="G42" s="155"/>
      <c r="H42" s="155"/>
      <c r="I42" s="155"/>
      <c r="J42" s="50"/>
      <c r="K42" s="49"/>
    </row>
    <row r="43" spans="2:11" x14ac:dyDescent="0.25">
      <c r="B43" s="152"/>
      <c r="C43" s="153"/>
      <c r="D43" s="153"/>
      <c r="E43" s="154"/>
      <c r="F43" s="152"/>
      <c r="G43" s="153"/>
      <c r="H43" s="153"/>
      <c r="I43" s="153"/>
      <c r="J43" s="154"/>
      <c r="K43" s="44"/>
    </row>
    <row r="44" spans="2:11" x14ac:dyDescent="0.25">
      <c r="B44" s="51"/>
      <c r="C44" s="47"/>
      <c r="D44" s="157"/>
      <c r="E44" s="157"/>
      <c r="F44" s="145"/>
      <c r="G44" s="145"/>
      <c r="H44" s="157"/>
      <c r="I44" s="157"/>
      <c r="J44" s="157"/>
      <c r="K44" s="49"/>
    </row>
    <row r="45" spans="2:11" x14ac:dyDescent="0.25">
      <c r="B45" s="152"/>
      <c r="C45" s="153"/>
      <c r="D45" s="153"/>
      <c r="E45" s="154"/>
      <c r="F45" s="152"/>
      <c r="G45" s="153"/>
      <c r="H45" s="153"/>
      <c r="I45" s="153"/>
      <c r="J45" s="154"/>
      <c r="K45" s="44"/>
    </row>
    <row r="46" spans="2:11" x14ac:dyDescent="0.25">
      <c r="B46" s="51"/>
      <c r="C46" s="47"/>
      <c r="D46" s="47"/>
      <c r="E46" s="32"/>
      <c r="F46" s="145"/>
      <c r="G46" s="145"/>
      <c r="H46" s="157"/>
      <c r="I46" s="157"/>
      <c r="J46" s="32"/>
      <c r="K46" s="49"/>
    </row>
    <row r="47" spans="2:11" x14ac:dyDescent="0.25">
      <c r="B47" s="152"/>
      <c r="C47" s="153"/>
      <c r="D47" s="153"/>
      <c r="E47" s="154"/>
      <c r="F47" s="152"/>
      <c r="G47" s="153"/>
      <c r="H47" s="153"/>
      <c r="I47" s="153"/>
      <c r="J47" s="154"/>
      <c r="K47" s="44"/>
    </row>
    <row r="48" spans="2:11" x14ac:dyDescent="0.25">
      <c r="B48" s="52"/>
      <c r="C48" s="36"/>
      <c r="D48" s="36"/>
      <c r="E48" s="29"/>
      <c r="F48" s="129"/>
      <c r="G48" s="129"/>
      <c r="H48" s="156"/>
      <c r="I48" s="156"/>
      <c r="J48" s="29"/>
      <c r="K48" s="53" t="s">
        <v>41</v>
      </c>
    </row>
    <row r="49" spans="2:11" x14ac:dyDescent="0.25">
      <c r="B49" s="52"/>
      <c r="C49" s="36"/>
      <c r="D49" s="36"/>
      <c r="E49" s="29"/>
      <c r="F49" s="129"/>
      <c r="G49" s="129"/>
      <c r="H49" s="156"/>
      <c r="I49" s="156"/>
      <c r="J49" s="29"/>
      <c r="K49" s="53" t="s">
        <v>42</v>
      </c>
    </row>
    <row r="50" spans="2:11" ht="14.45" customHeight="1" x14ac:dyDescent="0.25">
      <c r="B50" s="123" t="s">
        <v>43</v>
      </c>
      <c r="C50" s="134"/>
      <c r="D50" s="135" t="s">
        <v>42</v>
      </c>
      <c r="E50" s="136"/>
      <c r="F50" s="162" t="s">
        <v>44</v>
      </c>
      <c r="G50" s="163"/>
      <c r="H50" s="140"/>
      <c r="I50" s="141"/>
      <c r="J50" s="141"/>
      <c r="K50" s="142"/>
    </row>
    <row r="51" spans="2:11" x14ac:dyDescent="0.25">
      <c r="B51" s="52"/>
      <c r="C51" s="36"/>
      <c r="D51" s="156"/>
      <c r="E51" s="156"/>
      <c r="F51" s="129"/>
      <c r="G51" s="129"/>
      <c r="H51" s="164" t="s">
        <v>45</v>
      </c>
      <c r="I51" s="164"/>
      <c r="J51" s="164"/>
      <c r="K51" s="17"/>
    </row>
    <row r="52" spans="2:11" ht="13.9" customHeight="1" x14ac:dyDescent="0.25">
      <c r="B52" s="123" t="s">
        <v>46</v>
      </c>
      <c r="C52" s="134"/>
      <c r="D52" s="140" t="s">
        <v>47</v>
      </c>
      <c r="E52" s="141"/>
      <c r="F52" s="141"/>
      <c r="G52" s="141"/>
      <c r="H52" s="141"/>
      <c r="I52" s="141"/>
      <c r="J52" s="141"/>
      <c r="K52" s="142"/>
    </row>
    <row r="53" spans="2:11" x14ac:dyDescent="0.25">
      <c r="B53" s="28"/>
      <c r="C53" s="29"/>
      <c r="D53" s="146" t="s">
        <v>48</v>
      </c>
      <c r="E53" s="146"/>
      <c r="F53" s="146"/>
      <c r="G53" s="146"/>
      <c r="H53" s="146"/>
      <c r="I53" s="146"/>
      <c r="J53" s="146"/>
      <c r="K53" s="33"/>
    </row>
    <row r="54" spans="2:11" x14ac:dyDescent="0.25">
      <c r="B54" s="123" t="s">
        <v>49</v>
      </c>
      <c r="C54" s="134"/>
      <c r="D54" s="158" t="s">
        <v>50</v>
      </c>
      <c r="E54" s="159"/>
      <c r="F54" s="160"/>
      <c r="G54" s="129"/>
      <c r="H54" s="129"/>
      <c r="I54" s="151"/>
      <c r="J54" s="151"/>
      <c r="K54" s="161"/>
    </row>
    <row r="55" spans="2:11" x14ac:dyDescent="0.25">
      <c r="B55" s="28"/>
      <c r="C55" s="29"/>
      <c r="D55" s="36"/>
      <c r="E55" s="29"/>
      <c r="F55" s="129"/>
      <c r="G55" s="129"/>
      <c r="H55" s="129"/>
      <c r="I55" s="129"/>
      <c r="J55" s="29"/>
      <c r="K55" s="33"/>
    </row>
    <row r="56" spans="2:11" ht="14.45" customHeight="1" x14ac:dyDescent="0.25">
      <c r="B56" s="123" t="s">
        <v>26</v>
      </c>
      <c r="C56" s="134"/>
      <c r="D56" s="165" t="s">
        <v>51</v>
      </c>
      <c r="E56" s="166"/>
      <c r="F56" s="166"/>
      <c r="G56" s="166"/>
      <c r="H56" s="166"/>
      <c r="I56" s="166"/>
      <c r="J56" s="166"/>
      <c r="K56" s="167"/>
    </row>
    <row r="57" spans="2:11" x14ac:dyDescent="0.25">
      <c r="B57" s="28"/>
      <c r="C57" s="29"/>
      <c r="D57" s="29"/>
      <c r="E57" s="29"/>
      <c r="F57" s="129"/>
      <c r="G57" s="129"/>
      <c r="H57" s="129"/>
      <c r="I57" s="129"/>
      <c r="J57" s="29"/>
      <c r="K57" s="33"/>
    </row>
    <row r="58" spans="2:11" x14ac:dyDescent="0.25">
      <c r="B58" s="123" t="s">
        <v>52</v>
      </c>
      <c r="C58" s="134"/>
      <c r="D58" s="165" t="s">
        <v>53</v>
      </c>
      <c r="E58" s="166"/>
      <c r="F58" s="166"/>
      <c r="G58" s="166"/>
      <c r="H58" s="166"/>
      <c r="I58" s="166"/>
      <c r="J58" s="166"/>
      <c r="K58" s="167"/>
    </row>
    <row r="59" spans="2:11" ht="14.45" customHeight="1" x14ac:dyDescent="0.25">
      <c r="B59" s="28"/>
      <c r="C59" s="29"/>
      <c r="D59" s="168" t="s">
        <v>54</v>
      </c>
      <c r="E59" s="168"/>
      <c r="F59" s="168"/>
      <c r="G59" s="168"/>
      <c r="H59" s="29"/>
      <c r="I59" s="29"/>
      <c r="J59" s="29"/>
      <c r="K59" s="33"/>
    </row>
    <row r="60" spans="2:11" x14ac:dyDescent="0.25">
      <c r="B60" s="123" t="s">
        <v>55</v>
      </c>
      <c r="C60" s="134"/>
      <c r="D60" s="165" t="s">
        <v>56</v>
      </c>
      <c r="E60" s="166"/>
      <c r="F60" s="166"/>
      <c r="G60" s="166"/>
      <c r="H60" s="166"/>
      <c r="I60" s="166"/>
      <c r="J60" s="166"/>
      <c r="K60" s="167"/>
    </row>
    <row r="61" spans="2:11" ht="14.45" customHeight="1" x14ac:dyDescent="0.25">
      <c r="B61" s="54"/>
      <c r="C61" s="55"/>
      <c r="D61" s="169" t="s">
        <v>57</v>
      </c>
      <c r="E61" s="169"/>
      <c r="F61" s="169"/>
      <c r="G61" s="169"/>
      <c r="H61" s="169"/>
      <c r="I61" s="55"/>
      <c r="J61" s="55"/>
      <c r="K61" s="56"/>
    </row>
    <row r="68" ht="27" customHeight="1" x14ac:dyDescent="0.25"/>
    <row r="72" ht="38.450000000000003" customHeight="1" x14ac:dyDescent="0.25"/>
  </sheetData>
  <mergeCells count="122">
    <mergeCell ref="B58:C58"/>
    <mergeCell ref="D58:K58"/>
    <mergeCell ref="D59:G59"/>
    <mergeCell ref="B60:C60"/>
    <mergeCell ref="D60:K60"/>
    <mergeCell ref="D61:H61"/>
    <mergeCell ref="F55:G55"/>
    <mergeCell ref="H55:I55"/>
    <mergeCell ref="B56:C56"/>
    <mergeCell ref="D56:K56"/>
    <mergeCell ref="F57:G57"/>
    <mergeCell ref="H57:I57"/>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47:E47"/>
    <mergeCell ref="F47:J47"/>
    <mergeCell ref="F48:G48"/>
    <mergeCell ref="H48:I48"/>
    <mergeCell ref="F49:G49"/>
    <mergeCell ref="H49:I49"/>
    <mergeCell ref="D44:E44"/>
    <mergeCell ref="F44:G44"/>
    <mergeCell ref="H44:J44"/>
    <mergeCell ref="B45:E45"/>
    <mergeCell ref="F45:J45"/>
    <mergeCell ref="F46:G46"/>
    <mergeCell ref="H46:I46"/>
    <mergeCell ref="B41:E41"/>
    <mergeCell ref="F41:J41"/>
    <mergeCell ref="F42:G42"/>
    <mergeCell ref="H42:I42"/>
    <mergeCell ref="B43:E43"/>
    <mergeCell ref="F43:J43"/>
    <mergeCell ref="B37:E37"/>
    <mergeCell ref="F37:J37"/>
    <mergeCell ref="E38:J38"/>
    <mergeCell ref="B39:E39"/>
    <mergeCell ref="F39:J39"/>
    <mergeCell ref="F40:G40"/>
    <mergeCell ref="H40:I40"/>
    <mergeCell ref="F34:G34"/>
    <mergeCell ref="H34:I34"/>
    <mergeCell ref="B35:E35"/>
    <mergeCell ref="F35:J35"/>
    <mergeCell ref="F36:G36"/>
    <mergeCell ref="H36:I36"/>
    <mergeCell ref="B31:C31"/>
    <mergeCell ref="E31:H31"/>
    <mergeCell ref="B32:C32"/>
    <mergeCell ref="F32:G32"/>
    <mergeCell ref="H32:I32"/>
    <mergeCell ref="B33:C33"/>
    <mergeCell ref="E33:H33"/>
    <mergeCell ref="F28:G28"/>
    <mergeCell ref="H28:I28"/>
    <mergeCell ref="B29:C29"/>
    <mergeCell ref="F29:G29"/>
    <mergeCell ref="H29:I29"/>
    <mergeCell ref="F30:G30"/>
    <mergeCell ref="H30:I30"/>
    <mergeCell ref="B25:C25"/>
    <mergeCell ref="D25:K25"/>
    <mergeCell ref="F26:G26"/>
    <mergeCell ref="H26:I26"/>
    <mergeCell ref="B27:C27"/>
    <mergeCell ref="D27:K27"/>
    <mergeCell ref="F22:G22"/>
    <mergeCell ref="H22:I22"/>
    <mergeCell ref="B23:C23"/>
    <mergeCell ref="D23:K23"/>
    <mergeCell ref="F24:G24"/>
    <mergeCell ref="H24:I24"/>
    <mergeCell ref="F20:G20"/>
    <mergeCell ref="H20:I20"/>
    <mergeCell ref="B21:C21"/>
    <mergeCell ref="D21:E21"/>
    <mergeCell ref="F21:G21"/>
    <mergeCell ref="H21:K21"/>
    <mergeCell ref="D17:E17"/>
    <mergeCell ref="B18:C18"/>
    <mergeCell ref="D18:E18"/>
    <mergeCell ref="F18:G18"/>
    <mergeCell ref="H18:I18"/>
    <mergeCell ref="B19:C19"/>
    <mergeCell ref="D19:K19"/>
    <mergeCell ref="B15:C15"/>
    <mergeCell ref="D15:E15"/>
    <mergeCell ref="F15:G15"/>
    <mergeCell ref="I15:J15"/>
    <mergeCell ref="F16:G16"/>
    <mergeCell ref="H16:I16"/>
    <mergeCell ref="F14:G14"/>
    <mergeCell ref="H14:I14"/>
    <mergeCell ref="B10:J10"/>
    <mergeCell ref="B11:C11"/>
    <mergeCell ref="D11:E11"/>
    <mergeCell ref="G11:H11"/>
    <mergeCell ref="I11:J11"/>
    <mergeCell ref="F12:G12"/>
    <mergeCell ref="H12:I12"/>
    <mergeCell ref="B1:D1"/>
    <mergeCell ref="B2:K2"/>
    <mergeCell ref="B4:E4"/>
    <mergeCell ref="F4:G4"/>
    <mergeCell ref="I4:J4"/>
    <mergeCell ref="B5:K5"/>
    <mergeCell ref="B13:C13"/>
    <mergeCell ref="D13:E13"/>
    <mergeCell ref="F13:G13"/>
    <mergeCell ref="H13:I13"/>
  </mergeCells>
  <dataValidations count="4">
    <dataValidation type="list" allowBlank="1" showInputMessage="1" showErrorMessage="1" sqref="F8" xr:uid="{E4E00C72-D4C6-487E-8499-1BFC520A615D}">
      <formula1>$O$2:$O$5</formula1>
    </dataValidation>
    <dataValidation type="list" allowBlank="1" showInputMessage="1" showErrorMessage="1" sqref="D31" xr:uid="{AFB30107-52A9-48EC-8F8A-2EB212FB0F0A}">
      <formula1>$J$31:$K$31</formula1>
    </dataValidation>
    <dataValidation type="list" allowBlank="1" showInputMessage="1" showErrorMessage="1" sqref="D33" xr:uid="{2D3B82A5-FC1D-45E0-A598-A746684F578D}">
      <formula1>$J$33:$K$33</formula1>
    </dataValidation>
    <dataValidation type="list" allowBlank="1" showInputMessage="1" showErrorMessage="1" sqref="D50:E50" xr:uid="{9B2EA1EA-D79D-4A73-A47A-584AEF9A5A27}">
      <formula1>$K$48:$K$49</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4401-EDEA-4350-881E-13EE89E43148}">
  <dimension ref="B1:J134"/>
  <sheetViews>
    <sheetView tabSelected="1" topLeftCell="A75" zoomScaleNormal="100" workbookViewId="0">
      <selection activeCell="J85" sqref="J85"/>
    </sheetView>
  </sheetViews>
  <sheetFormatPr defaultColWidth="8.85546875" defaultRowHeight="15" x14ac:dyDescent="0.25"/>
  <cols>
    <col min="1" max="1" width="15.28515625" style="57" customWidth="1"/>
    <col min="2" max="8" width="8.85546875" style="57"/>
    <col min="9" max="10" width="16.42578125" style="68" customWidth="1"/>
    <col min="11" max="11" width="10.28515625" style="57" bestFit="1" customWidth="1"/>
    <col min="12" max="16384" width="8.85546875" style="57"/>
  </cols>
  <sheetData>
    <row r="1" spans="2:10" x14ac:dyDescent="0.25">
      <c r="B1" s="175" t="s">
        <v>58</v>
      </c>
      <c r="C1" s="176"/>
      <c r="D1" s="176"/>
      <c r="E1" s="176"/>
      <c r="F1" s="176"/>
      <c r="G1" s="176"/>
      <c r="H1" s="176"/>
      <c r="I1" s="176"/>
      <c r="J1" s="176"/>
    </row>
    <row r="2" spans="2:10" x14ac:dyDescent="0.25">
      <c r="B2" s="177" t="s">
        <v>59</v>
      </c>
      <c r="C2" s="178"/>
      <c r="D2" s="178"/>
      <c r="E2" s="178"/>
      <c r="F2" s="178"/>
      <c r="G2" s="178"/>
      <c r="H2" s="178"/>
      <c r="I2" s="178"/>
      <c r="J2" s="178"/>
    </row>
    <row r="3" spans="2:10" x14ac:dyDescent="0.25">
      <c r="B3" s="179" t="s">
        <v>60</v>
      </c>
      <c r="C3" s="179"/>
      <c r="D3" s="179"/>
      <c r="E3" s="179"/>
      <c r="F3" s="179"/>
      <c r="G3" s="179"/>
      <c r="H3" s="179"/>
      <c r="I3" s="179"/>
      <c r="J3" s="179"/>
    </row>
    <row r="4" spans="2:10" x14ac:dyDescent="0.25">
      <c r="B4" s="180" t="s">
        <v>61</v>
      </c>
      <c r="C4" s="181"/>
      <c r="D4" s="181"/>
      <c r="E4" s="181"/>
      <c r="F4" s="181"/>
      <c r="G4" s="181"/>
      <c r="H4" s="181"/>
      <c r="I4" s="181"/>
      <c r="J4" s="182"/>
    </row>
    <row r="5" spans="2:10" ht="45" x14ac:dyDescent="0.25">
      <c r="B5" s="183" t="s">
        <v>62</v>
      </c>
      <c r="C5" s="184"/>
      <c r="D5" s="184"/>
      <c r="E5" s="184"/>
      <c r="F5" s="184"/>
      <c r="G5" s="184"/>
      <c r="H5" s="58" t="s">
        <v>63</v>
      </c>
      <c r="I5" s="59" t="s">
        <v>64</v>
      </c>
      <c r="J5" s="59" t="s">
        <v>65</v>
      </c>
    </row>
    <row r="6" spans="2:10" x14ac:dyDescent="0.25">
      <c r="B6" s="185">
        <v>1</v>
      </c>
      <c r="C6" s="186"/>
      <c r="D6" s="186"/>
      <c r="E6" s="186"/>
      <c r="F6" s="186"/>
      <c r="G6" s="186"/>
      <c r="H6" s="60">
        <v>2</v>
      </c>
      <c r="I6" s="59">
        <v>3</v>
      </c>
      <c r="J6" s="59">
        <v>4</v>
      </c>
    </row>
    <row r="7" spans="2:10" x14ac:dyDescent="0.25">
      <c r="B7" s="170"/>
      <c r="C7" s="170"/>
      <c r="D7" s="170"/>
      <c r="E7" s="170"/>
      <c r="F7" s="170"/>
      <c r="G7" s="170"/>
      <c r="H7" s="170"/>
      <c r="I7" s="170"/>
      <c r="J7" s="170"/>
    </row>
    <row r="8" spans="2:10" ht="12.75" customHeight="1" x14ac:dyDescent="0.25">
      <c r="B8" s="171" t="s">
        <v>66</v>
      </c>
      <c r="C8" s="171"/>
      <c r="D8" s="171"/>
      <c r="E8" s="171"/>
      <c r="F8" s="171"/>
      <c r="G8" s="171"/>
      <c r="H8" s="61">
        <v>1</v>
      </c>
      <c r="I8" s="62">
        <v>0</v>
      </c>
      <c r="J8" s="62">
        <v>0</v>
      </c>
    </row>
    <row r="9" spans="2:10" ht="12.75" customHeight="1" x14ac:dyDescent="0.25">
      <c r="B9" s="172" t="s">
        <v>67</v>
      </c>
      <c r="C9" s="172"/>
      <c r="D9" s="172"/>
      <c r="E9" s="172"/>
      <c r="F9" s="172"/>
      <c r="G9" s="172"/>
      <c r="H9" s="63">
        <v>2</v>
      </c>
      <c r="I9" s="64">
        <f>I10+I17+I27+I38+I43</f>
        <v>77668811</v>
      </c>
      <c r="J9" s="64">
        <f>J10+J17+J27+J38+J43</f>
        <v>78497283</v>
      </c>
    </row>
    <row r="10" spans="2:10" ht="12.75" customHeight="1" x14ac:dyDescent="0.25">
      <c r="B10" s="173" t="s">
        <v>68</v>
      </c>
      <c r="C10" s="173"/>
      <c r="D10" s="173"/>
      <c r="E10" s="173"/>
      <c r="F10" s="173"/>
      <c r="G10" s="173"/>
      <c r="H10" s="63">
        <v>3</v>
      </c>
      <c r="I10" s="64">
        <f>I11+I12+I13+I14+I15+I16</f>
        <v>2725858</v>
      </c>
      <c r="J10" s="64">
        <f>J11+J12+J13+J14+J15+J16</f>
        <v>940278</v>
      </c>
    </row>
    <row r="11" spans="2:10" ht="12.75" customHeight="1" x14ac:dyDescent="0.25">
      <c r="B11" s="174" t="s">
        <v>69</v>
      </c>
      <c r="C11" s="174"/>
      <c r="D11" s="174"/>
      <c r="E11" s="174"/>
      <c r="F11" s="174"/>
      <c r="G11" s="174"/>
      <c r="H11" s="61">
        <v>4</v>
      </c>
      <c r="I11" s="62">
        <v>0</v>
      </c>
      <c r="J11" s="62">
        <v>0</v>
      </c>
    </row>
    <row r="12" spans="2:10" ht="22.9" customHeight="1" x14ac:dyDescent="0.25">
      <c r="B12" s="174" t="s">
        <v>70</v>
      </c>
      <c r="C12" s="174"/>
      <c r="D12" s="174"/>
      <c r="E12" s="174"/>
      <c r="F12" s="174"/>
      <c r="G12" s="174"/>
      <c r="H12" s="61">
        <v>5</v>
      </c>
      <c r="I12" s="62">
        <v>2725858</v>
      </c>
      <c r="J12" s="62">
        <v>917274</v>
      </c>
    </row>
    <row r="13" spans="2:10" ht="12.75" customHeight="1" x14ac:dyDescent="0.25">
      <c r="B13" s="174" t="s">
        <v>71</v>
      </c>
      <c r="C13" s="174"/>
      <c r="D13" s="174"/>
      <c r="E13" s="174"/>
      <c r="F13" s="174"/>
      <c r="G13" s="174"/>
      <c r="H13" s="61">
        <v>6</v>
      </c>
      <c r="I13" s="62">
        <v>0</v>
      </c>
      <c r="J13" s="62">
        <v>0</v>
      </c>
    </row>
    <row r="14" spans="2:10" ht="12.75" customHeight="1" x14ac:dyDescent="0.25">
      <c r="B14" s="174" t="s">
        <v>72</v>
      </c>
      <c r="C14" s="174"/>
      <c r="D14" s="174"/>
      <c r="E14" s="174"/>
      <c r="F14" s="174"/>
      <c r="G14" s="174"/>
      <c r="H14" s="61">
        <v>7</v>
      </c>
      <c r="I14" s="62">
        <v>0</v>
      </c>
      <c r="J14" s="62">
        <v>0</v>
      </c>
    </row>
    <row r="15" spans="2:10" ht="12.75" customHeight="1" x14ac:dyDescent="0.25">
      <c r="B15" s="174" t="s">
        <v>73</v>
      </c>
      <c r="C15" s="174"/>
      <c r="D15" s="174"/>
      <c r="E15" s="174"/>
      <c r="F15" s="174"/>
      <c r="G15" s="174"/>
      <c r="H15" s="61">
        <v>8</v>
      </c>
      <c r="I15" s="62">
        <v>0</v>
      </c>
      <c r="J15" s="62">
        <v>23004</v>
      </c>
    </row>
    <row r="16" spans="2:10" ht="12.75" customHeight="1" x14ac:dyDescent="0.25">
      <c r="B16" s="174" t="s">
        <v>74</v>
      </c>
      <c r="C16" s="174"/>
      <c r="D16" s="174"/>
      <c r="E16" s="174"/>
      <c r="F16" s="174"/>
      <c r="G16" s="174"/>
      <c r="H16" s="61">
        <v>9</v>
      </c>
      <c r="I16" s="62">
        <v>0</v>
      </c>
      <c r="J16" s="62">
        <v>0</v>
      </c>
    </row>
    <row r="17" spans="2:10" ht="12.75" customHeight="1" x14ac:dyDescent="0.25">
      <c r="B17" s="173" t="s">
        <v>75</v>
      </c>
      <c r="C17" s="173"/>
      <c r="D17" s="173"/>
      <c r="E17" s="173"/>
      <c r="F17" s="173"/>
      <c r="G17" s="173"/>
      <c r="H17" s="63">
        <v>10</v>
      </c>
      <c r="I17" s="64">
        <f>I18+I19+I20+I21+I22+I23+I24+I25+I26</f>
        <v>68074052</v>
      </c>
      <c r="J17" s="64">
        <f>J18+J19+J20+J21+J22+J23+J24+J25+J26</f>
        <v>69409593</v>
      </c>
    </row>
    <row r="18" spans="2:10" ht="12.75" customHeight="1" x14ac:dyDescent="0.25">
      <c r="B18" s="174" t="s">
        <v>76</v>
      </c>
      <c r="C18" s="174"/>
      <c r="D18" s="174"/>
      <c r="E18" s="174"/>
      <c r="F18" s="174"/>
      <c r="G18" s="174"/>
      <c r="H18" s="61">
        <v>11</v>
      </c>
      <c r="I18" s="62">
        <v>10691127</v>
      </c>
      <c r="J18" s="62">
        <v>10821402</v>
      </c>
    </row>
    <row r="19" spans="2:10" ht="12.75" customHeight="1" x14ac:dyDescent="0.25">
      <c r="B19" s="174" t="s">
        <v>77</v>
      </c>
      <c r="C19" s="174"/>
      <c r="D19" s="174"/>
      <c r="E19" s="174"/>
      <c r="F19" s="174"/>
      <c r="G19" s="174"/>
      <c r="H19" s="61">
        <v>12</v>
      </c>
      <c r="I19" s="62">
        <v>16293253</v>
      </c>
      <c r="J19" s="62">
        <v>14516178</v>
      </c>
    </row>
    <row r="20" spans="2:10" ht="12.75" customHeight="1" x14ac:dyDescent="0.25">
      <c r="B20" s="174" t="s">
        <v>78</v>
      </c>
      <c r="C20" s="174"/>
      <c r="D20" s="174"/>
      <c r="E20" s="174"/>
      <c r="F20" s="174"/>
      <c r="G20" s="174"/>
      <c r="H20" s="61">
        <v>13</v>
      </c>
      <c r="I20" s="62">
        <v>21874985</v>
      </c>
      <c r="J20" s="62">
        <v>26865887</v>
      </c>
    </row>
    <row r="21" spans="2:10" ht="12.75" customHeight="1" x14ac:dyDescent="0.25">
      <c r="B21" s="174" t="s">
        <v>79</v>
      </c>
      <c r="C21" s="174"/>
      <c r="D21" s="174"/>
      <c r="E21" s="174"/>
      <c r="F21" s="174"/>
      <c r="G21" s="174"/>
      <c r="H21" s="61">
        <v>14</v>
      </c>
      <c r="I21" s="62">
        <v>3090399</v>
      </c>
      <c r="J21" s="62">
        <v>3725243</v>
      </c>
    </row>
    <row r="22" spans="2:10" ht="12.75" customHeight="1" x14ac:dyDescent="0.25">
      <c r="B22" s="174" t="s">
        <v>80</v>
      </c>
      <c r="C22" s="174"/>
      <c r="D22" s="174"/>
      <c r="E22" s="174"/>
      <c r="F22" s="174"/>
      <c r="G22" s="174"/>
      <c r="H22" s="61">
        <v>15</v>
      </c>
      <c r="I22" s="62">
        <v>100246</v>
      </c>
      <c r="J22" s="62">
        <v>97943</v>
      </c>
    </row>
    <row r="23" spans="2:10" ht="12.75" customHeight="1" x14ac:dyDescent="0.25">
      <c r="B23" s="174" t="s">
        <v>81</v>
      </c>
      <c r="C23" s="174"/>
      <c r="D23" s="174"/>
      <c r="E23" s="174"/>
      <c r="F23" s="174"/>
      <c r="G23" s="174"/>
      <c r="H23" s="61">
        <v>16</v>
      </c>
      <c r="I23" s="62">
        <v>2093017</v>
      </c>
      <c r="J23" s="62">
        <v>1071850</v>
      </c>
    </row>
    <row r="24" spans="2:10" ht="12.75" customHeight="1" x14ac:dyDescent="0.25">
      <c r="B24" s="174" t="s">
        <v>82</v>
      </c>
      <c r="C24" s="174"/>
      <c r="D24" s="174"/>
      <c r="E24" s="174"/>
      <c r="F24" s="174"/>
      <c r="G24" s="174"/>
      <c r="H24" s="61">
        <v>17</v>
      </c>
      <c r="I24" s="62">
        <v>4690671</v>
      </c>
      <c r="J24" s="62">
        <v>2949465</v>
      </c>
    </row>
    <row r="25" spans="2:10" ht="12.75" customHeight="1" x14ac:dyDescent="0.25">
      <c r="B25" s="174" t="s">
        <v>83</v>
      </c>
      <c r="C25" s="174"/>
      <c r="D25" s="174"/>
      <c r="E25" s="174"/>
      <c r="F25" s="174"/>
      <c r="G25" s="174"/>
      <c r="H25" s="61">
        <v>18</v>
      </c>
      <c r="I25" s="62">
        <v>72017</v>
      </c>
      <c r="J25" s="62">
        <v>68970</v>
      </c>
    </row>
    <row r="26" spans="2:10" ht="12.75" customHeight="1" x14ac:dyDescent="0.25">
      <c r="B26" s="174" t="s">
        <v>84</v>
      </c>
      <c r="C26" s="174"/>
      <c r="D26" s="174"/>
      <c r="E26" s="174"/>
      <c r="F26" s="174"/>
      <c r="G26" s="174"/>
      <c r="H26" s="61">
        <v>19</v>
      </c>
      <c r="I26" s="62">
        <v>9168337</v>
      </c>
      <c r="J26" s="62">
        <v>9292655</v>
      </c>
    </row>
    <row r="27" spans="2:10" ht="12.75" customHeight="1" x14ac:dyDescent="0.25">
      <c r="B27" s="173" t="s">
        <v>85</v>
      </c>
      <c r="C27" s="173"/>
      <c r="D27" s="173"/>
      <c r="E27" s="173"/>
      <c r="F27" s="173"/>
      <c r="G27" s="173"/>
      <c r="H27" s="63">
        <v>20</v>
      </c>
      <c r="I27" s="64">
        <f>SUM(I28:I37)</f>
        <v>6868901</v>
      </c>
      <c r="J27" s="64">
        <f>SUM(J28:J37)</f>
        <v>8147412</v>
      </c>
    </row>
    <row r="28" spans="2:10" ht="12.75" customHeight="1" x14ac:dyDescent="0.25">
      <c r="B28" s="174" t="s">
        <v>86</v>
      </c>
      <c r="C28" s="174"/>
      <c r="D28" s="174"/>
      <c r="E28" s="174"/>
      <c r="F28" s="174"/>
      <c r="G28" s="174"/>
      <c r="H28" s="61">
        <v>21</v>
      </c>
      <c r="I28" s="62">
        <v>5614862</v>
      </c>
      <c r="J28" s="62">
        <v>5614862</v>
      </c>
    </row>
    <row r="29" spans="2:10" ht="12.75" customHeight="1" x14ac:dyDescent="0.25">
      <c r="B29" s="174" t="s">
        <v>87</v>
      </c>
      <c r="C29" s="174"/>
      <c r="D29" s="174"/>
      <c r="E29" s="174"/>
      <c r="F29" s="174"/>
      <c r="G29" s="174"/>
      <c r="H29" s="61">
        <v>22</v>
      </c>
      <c r="I29" s="62">
        <v>0</v>
      </c>
      <c r="J29" s="62">
        <v>0</v>
      </c>
    </row>
    <row r="30" spans="2:10" ht="12.75" customHeight="1" x14ac:dyDescent="0.25">
      <c r="B30" s="174" t="s">
        <v>88</v>
      </c>
      <c r="C30" s="174"/>
      <c r="D30" s="174"/>
      <c r="E30" s="174"/>
      <c r="F30" s="174"/>
      <c r="G30" s="174"/>
      <c r="H30" s="61">
        <v>23</v>
      </c>
      <c r="I30" s="62">
        <v>0</v>
      </c>
      <c r="J30" s="62">
        <v>0</v>
      </c>
    </row>
    <row r="31" spans="2:10" ht="24" customHeight="1" x14ac:dyDescent="0.25">
      <c r="B31" s="174" t="s">
        <v>89</v>
      </c>
      <c r="C31" s="174"/>
      <c r="D31" s="174"/>
      <c r="E31" s="174"/>
      <c r="F31" s="174"/>
      <c r="G31" s="174"/>
      <c r="H31" s="61">
        <v>24</v>
      </c>
      <c r="I31" s="62">
        <v>0</v>
      </c>
      <c r="J31" s="62">
        <v>0</v>
      </c>
    </row>
    <row r="32" spans="2:10" ht="23.45" customHeight="1" x14ac:dyDescent="0.25">
      <c r="B32" s="174" t="s">
        <v>90</v>
      </c>
      <c r="C32" s="174"/>
      <c r="D32" s="174"/>
      <c r="E32" s="174"/>
      <c r="F32" s="174"/>
      <c r="G32" s="174"/>
      <c r="H32" s="61">
        <v>25</v>
      </c>
      <c r="I32" s="62">
        <v>0</v>
      </c>
      <c r="J32" s="62">
        <v>0</v>
      </c>
    </row>
    <row r="33" spans="2:10" ht="21.6" customHeight="1" x14ac:dyDescent="0.25">
      <c r="B33" s="174" t="s">
        <v>91</v>
      </c>
      <c r="C33" s="174"/>
      <c r="D33" s="174"/>
      <c r="E33" s="174"/>
      <c r="F33" s="174"/>
      <c r="G33" s="174"/>
      <c r="H33" s="61">
        <v>26</v>
      </c>
      <c r="I33" s="62">
        <v>0</v>
      </c>
      <c r="J33" s="62">
        <v>0</v>
      </c>
    </row>
    <row r="34" spans="2:10" ht="12.75" customHeight="1" x14ac:dyDescent="0.25">
      <c r="B34" s="174" t="s">
        <v>92</v>
      </c>
      <c r="C34" s="174"/>
      <c r="D34" s="174"/>
      <c r="E34" s="174"/>
      <c r="F34" s="174"/>
      <c r="G34" s="174"/>
      <c r="H34" s="61">
        <v>27</v>
      </c>
      <c r="I34" s="62">
        <v>0</v>
      </c>
      <c r="J34" s="62">
        <v>0</v>
      </c>
    </row>
    <row r="35" spans="2:10" ht="12.75" customHeight="1" x14ac:dyDescent="0.25">
      <c r="B35" s="174" t="s">
        <v>93</v>
      </c>
      <c r="C35" s="174"/>
      <c r="D35" s="174"/>
      <c r="E35" s="174"/>
      <c r="F35" s="174"/>
      <c r="G35" s="174"/>
      <c r="H35" s="61">
        <v>28</v>
      </c>
      <c r="I35" s="62">
        <v>35512</v>
      </c>
      <c r="J35" s="62">
        <v>32616</v>
      </c>
    </row>
    <row r="36" spans="2:10" ht="12.75" customHeight="1" x14ac:dyDescent="0.25">
      <c r="B36" s="174" t="s">
        <v>94</v>
      </c>
      <c r="C36" s="174"/>
      <c r="D36" s="174"/>
      <c r="E36" s="174"/>
      <c r="F36" s="174"/>
      <c r="G36" s="174"/>
      <c r="H36" s="61">
        <v>29</v>
      </c>
      <c r="I36" s="62">
        <v>0</v>
      </c>
      <c r="J36" s="62">
        <v>0</v>
      </c>
    </row>
    <row r="37" spans="2:10" ht="12.75" customHeight="1" x14ac:dyDescent="0.25">
      <c r="B37" s="174" t="s">
        <v>95</v>
      </c>
      <c r="C37" s="174"/>
      <c r="D37" s="174"/>
      <c r="E37" s="174"/>
      <c r="F37" s="174"/>
      <c r="G37" s="174"/>
      <c r="H37" s="61">
        <v>30</v>
      </c>
      <c r="I37" s="62">
        <v>1218527</v>
      </c>
      <c r="J37" s="62">
        <v>2499934</v>
      </c>
    </row>
    <row r="38" spans="2:10" ht="12.75" customHeight="1" x14ac:dyDescent="0.25">
      <c r="B38" s="173" t="s">
        <v>96</v>
      </c>
      <c r="C38" s="173"/>
      <c r="D38" s="173"/>
      <c r="E38" s="173"/>
      <c r="F38" s="173"/>
      <c r="G38" s="173"/>
      <c r="H38" s="63">
        <v>31</v>
      </c>
      <c r="I38" s="64">
        <f>I39+I40+I41+I42</f>
        <v>0</v>
      </c>
      <c r="J38" s="64">
        <f>J39+J40+J41+J42</f>
        <v>0</v>
      </c>
    </row>
    <row r="39" spans="2:10" ht="12.75" customHeight="1" x14ac:dyDescent="0.25">
      <c r="B39" s="174" t="s">
        <v>97</v>
      </c>
      <c r="C39" s="174"/>
      <c r="D39" s="174"/>
      <c r="E39" s="174"/>
      <c r="F39" s="174"/>
      <c r="G39" s="174"/>
      <c r="H39" s="61">
        <v>32</v>
      </c>
      <c r="I39" s="62">
        <v>0</v>
      </c>
      <c r="J39" s="62">
        <v>0</v>
      </c>
    </row>
    <row r="40" spans="2:10" ht="12.75" customHeight="1" x14ac:dyDescent="0.25">
      <c r="B40" s="174" t="s">
        <v>98</v>
      </c>
      <c r="C40" s="174"/>
      <c r="D40" s="174"/>
      <c r="E40" s="174"/>
      <c r="F40" s="174"/>
      <c r="G40" s="174"/>
      <c r="H40" s="61">
        <v>33</v>
      </c>
      <c r="I40" s="62">
        <v>0</v>
      </c>
      <c r="J40" s="62">
        <v>0</v>
      </c>
    </row>
    <row r="41" spans="2:10" ht="12.75" customHeight="1" x14ac:dyDescent="0.25">
      <c r="B41" s="174" t="s">
        <v>99</v>
      </c>
      <c r="C41" s="174"/>
      <c r="D41" s="174"/>
      <c r="E41" s="174"/>
      <c r="F41" s="174"/>
      <c r="G41" s="174"/>
      <c r="H41" s="61">
        <v>34</v>
      </c>
      <c r="I41" s="62">
        <v>0</v>
      </c>
      <c r="J41" s="62">
        <v>0</v>
      </c>
    </row>
    <row r="42" spans="2:10" ht="12.75" customHeight="1" x14ac:dyDescent="0.25">
      <c r="B42" s="174" t="s">
        <v>100</v>
      </c>
      <c r="C42" s="174"/>
      <c r="D42" s="174"/>
      <c r="E42" s="174"/>
      <c r="F42" s="174"/>
      <c r="G42" s="174"/>
      <c r="H42" s="61">
        <v>35</v>
      </c>
      <c r="I42" s="62">
        <v>0</v>
      </c>
      <c r="J42" s="62">
        <v>0</v>
      </c>
    </row>
    <row r="43" spans="2:10" ht="12.75" customHeight="1" x14ac:dyDescent="0.25">
      <c r="B43" s="174" t="s">
        <v>101</v>
      </c>
      <c r="C43" s="174"/>
      <c r="D43" s="174"/>
      <c r="E43" s="174"/>
      <c r="F43" s="174"/>
      <c r="G43" s="174"/>
      <c r="H43" s="61">
        <v>36</v>
      </c>
      <c r="I43" s="62">
        <v>0</v>
      </c>
      <c r="J43" s="62">
        <v>0</v>
      </c>
    </row>
    <row r="44" spans="2:10" ht="12.75" customHeight="1" x14ac:dyDescent="0.25">
      <c r="B44" s="172" t="s">
        <v>102</v>
      </c>
      <c r="C44" s="172"/>
      <c r="D44" s="172"/>
      <c r="E44" s="172"/>
      <c r="F44" s="172"/>
      <c r="G44" s="172"/>
      <c r="H44" s="63">
        <v>37</v>
      </c>
      <c r="I44" s="64">
        <f>I45+I53+I60+I70</f>
        <v>78171492</v>
      </c>
      <c r="J44" s="64">
        <f>J45+J53+J60+J70</f>
        <v>81594844</v>
      </c>
    </row>
    <row r="45" spans="2:10" ht="12.75" customHeight="1" x14ac:dyDescent="0.25">
      <c r="B45" s="173" t="s">
        <v>103</v>
      </c>
      <c r="C45" s="173"/>
      <c r="D45" s="173"/>
      <c r="E45" s="173"/>
      <c r="F45" s="173"/>
      <c r="G45" s="173"/>
      <c r="H45" s="63">
        <v>38</v>
      </c>
      <c r="I45" s="64">
        <f>SUM(I46:I52)</f>
        <v>23897191</v>
      </c>
      <c r="J45" s="64">
        <f>SUM(J46:J52)</f>
        <v>24761758</v>
      </c>
    </row>
    <row r="46" spans="2:10" ht="12.75" customHeight="1" x14ac:dyDescent="0.25">
      <c r="B46" s="174" t="s">
        <v>104</v>
      </c>
      <c r="C46" s="174"/>
      <c r="D46" s="174"/>
      <c r="E46" s="174"/>
      <c r="F46" s="174"/>
      <c r="G46" s="174"/>
      <c r="H46" s="61">
        <v>39</v>
      </c>
      <c r="I46" s="62">
        <v>8973355</v>
      </c>
      <c r="J46" s="62">
        <v>12124028</v>
      </c>
    </row>
    <row r="47" spans="2:10" ht="12.75" customHeight="1" x14ac:dyDescent="0.25">
      <c r="B47" s="174" t="s">
        <v>105</v>
      </c>
      <c r="C47" s="174"/>
      <c r="D47" s="174"/>
      <c r="E47" s="174"/>
      <c r="F47" s="174"/>
      <c r="G47" s="174"/>
      <c r="H47" s="61">
        <v>40</v>
      </c>
      <c r="I47" s="62">
        <v>1057740</v>
      </c>
      <c r="J47" s="62">
        <v>2332587</v>
      </c>
    </row>
    <row r="48" spans="2:10" ht="12.75" customHeight="1" x14ac:dyDescent="0.25">
      <c r="B48" s="174" t="s">
        <v>106</v>
      </c>
      <c r="C48" s="174"/>
      <c r="D48" s="174"/>
      <c r="E48" s="174"/>
      <c r="F48" s="174"/>
      <c r="G48" s="174"/>
      <c r="H48" s="61">
        <v>41</v>
      </c>
      <c r="I48" s="62">
        <v>12591016</v>
      </c>
      <c r="J48" s="62">
        <v>9135888</v>
      </c>
    </row>
    <row r="49" spans="2:10" ht="12.75" customHeight="1" x14ac:dyDescent="0.25">
      <c r="B49" s="174" t="s">
        <v>107</v>
      </c>
      <c r="C49" s="174"/>
      <c r="D49" s="174"/>
      <c r="E49" s="174"/>
      <c r="F49" s="174"/>
      <c r="G49" s="174"/>
      <c r="H49" s="61">
        <v>42</v>
      </c>
      <c r="I49" s="62">
        <v>1246112</v>
      </c>
      <c r="J49" s="62">
        <v>1119828</v>
      </c>
    </row>
    <row r="50" spans="2:10" ht="12.75" customHeight="1" x14ac:dyDescent="0.25">
      <c r="B50" s="174" t="s">
        <v>108</v>
      </c>
      <c r="C50" s="174"/>
      <c r="D50" s="174"/>
      <c r="E50" s="174"/>
      <c r="F50" s="174"/>
      <c r="G50" s="174"/>
      <c r="H50" s="61">
        <v>43</v>
      </c>
      <c r="I50" s="62">
        <v>28968</v>
      </c>
      <c r="J50" s="62">
        <v>49427</v>
      </c>
    </row>
    <row r="51" spans="2:10" ht="12.75" customHeight="1" x14ac:dyDescent="0.25">
      <c r="B51" s="174" t="s">
        <v>109</v>
      </c>
      <c r="C51" s="174"/>
      <c r="D51" s="174"/>
      <c r="E51" s="174"/>
      <c r="F51" s="174"/>
      <c r="G51" s="174"/>
      <c r="H51" s="61">
        <v>44</v>
      </c>
      <c r="I51" s="62">
        <v>0</v>
      </c>
      <c r="J51" s="62">
        <v>0</v>
      </c>
    </row>
    <row r="52" spans="2:10" ht="12.75" customHeight="1" x14ac:dyDescent="0.25">
      <c r="B52" s="174" t="s">
        <v>110</v>
      </c>
      <c r="C52" s="174"/>
      <c r="D52" s="174"/>
      <c r="E52" s="174"/>
      <c r="F52" s="174"/>
      <c r="G52" s="174"/>
      <c r="H52" s="61">
        <v>45</v>
      </c>
      <c r="I52" s="62">
        <v>0</v>
      </c>
      <c r="J52" s="62">
        <v>0</v>
      </c>
    </row>
    <row r="53" spans="2:10" ht="12.75" customHeight="1" x14ac:dyDescent="0.25">
      <c r="B53" s="173" t="s">
        <v>111</v>
      </c>
      <c r="C53" s="173"/>
      <c r="D53" s="173"/>
      <c r="E53" s="173"/>
      <c r="F53" s="173"/>
      <c r="G53" s="173"/>
      <c r="H53" s="63">
        <v>46</v>
      </c>
      <c r="I53" s="64">
        <f>SUM(I54:I59)</f>
        <v>33434886</v>
      </c>
      <c r="J53" s="64">
        <f>SUM(J54:J59)</f>
        <v>34732257</v>
      </c>
    </row>
    <row r="54" spans="2:10" ht="12.75" customHeight="1" x14ac:dyDescent="0.25">
      <c r="B54" s="174" t="s">
        <v>112</v>
      </c>
      <c r="C54" s="174"/>
      <c r="D54" s="174"/>
      <c r="E54" s="174"/>
      <c r="F54" s="174"/>
      <c r="G54" s="174"/>
      <c r="H54" s="61">
        <v>47</v>
      </c>
      <c r="I54" s="62">
        <v>105862</v>
      </c>
      <c r="J54" s="62">
        <v>202676</v>
      </c>
    </row>
    <row r="55" spans="2:10" ht="12.75" customHeight="1" x14ac:dyDescent="0.25">
      <c r="B55" s="174" t="s">
        <v>113</v>
      </c>
      <c r="C55" s="174"/>
      <c r="D55" s="174"/>
      <c r="E55" s="174"/>
      <c r="F55" s="174"/>
      <c r="G55" s="174"/>
      <c r="H55" s="61">
        <v>48</v>
      </c>
      <c r="I55" s="62">
        <v>0</v>
      </c>
      <c r="J55" s="62">
        <v>0</v>
      </c>
    </row>
    <row r="56" spans="2:10" ht="12.75" customHeight="1" x14ac:dyDescent="0.25">
      <c r="B56" s="174" t="s">
        <v>114</v>
      </c>
      <c r="C56" s="174"/>
      <c r="D56" s="174"/>
      <c r="E56" s="174"/>
      <c r="F56" s="174"/>
      <c r="G56" s="174"/>
      <c r="H56" s="61">
        <v>49</v>
      </c>
      <c r="I56" s="62">
        <v>32971477</v>
      </c>
      <c r="J56" s="62">
        <v>34232300</v>
      </c>
    </row>
    <row r="57" spans="2:10" ht="12.75" customHeight="1" x14ac:dyDescent="0.25">
      <c r="B57" s="174" t="s">
        <v>115</v>
      </c>
      <c r="C57" s="174"/>
      <c r="D57" s="174"/>
      <c r="E57" s="174"/>
      <c r="F57" s="174"/>
      <c r="G57" s="174"/>
      <c r="H57" s="61">
        <v>50</v>
      </c>
      <c r="I57" s="62">
        <v>9363</v>
      </c>
      <c r="J57" s="62">
        <v>18784</v>
      </c>
    </row>
    <row r="58" spans="2:10" ht="12.75" customHeight="1" x14ac:dyDescent="0.25">
      <c r="B58" s="174" t="s">
        <v>116</v>
      </c>
      <c r="C58" s="174"/>
      <c r="D58" s="174"/>
      <c r="E58" s="174"/>
      <c r="F58" s="174"/>
      <c r="G58" s="174"/>
      <c r="H58" s="61">
        <v>51</v>
      </c>
      <c r="I58" s="62">
        <v>104135</v>
      </c>
      <c r="J58" s="62">
        <v>230287</v>
      </c>
    </row>
    <row r="59" spans="2:10" ht="12.75" customHeight="1" x14ac:dyDescent="0.25">
      <c r="B59" s="174" t="s">
        <v>117</v>
      </c>
      <c r="C59" s="174"/>
      <c r="D59" s="174"/>
      <c r="E59" s="174"/>
      <c r="F59" s="174"/>
      <c r="G59" s="174"/>
      <c r="H59" s="61">
        <v>52</v>
      </c>
      <c r="I59" s="62">
        <v>244049</v>
      </c>
      <c r="J59" s="62">
        <v>48210</v>
      </c>
    </row>
    <row r="60" spans="2:10" ht="12.75" customHeight="1" x14ac:dyDescent="0.25">
      <c r="B60" s="173" t="s">
        <v>118</v>
      </c>
      <c r="C60" s="173"/>
      <c r="D60" s="173"/>
      <c r="E60" s="173"/>
      <c r="F60" s="173"/>
      <c r="G60" s="173"/>
      <c r="H60" s="63">
        <v>53</v>
      </c>
      <c r="I60" s="64">
        <f>SUM(I61:I69)</f>
        <v>2003534</v>
      </c>
      <c r="J60" s="64">
        <f>SUM(J61:J69)</f>
        <v>10000000</v>
      </c>
    </row>
    <row r="61" spans="2:10" ht="12.75" customHeight="1" x14ac:dyDescent="0.25">
      <c r="B61" s="174" t="s">
        <v>86</v>
      </c>
      <c r="C61" s="174"/>
      <c r="D61" s="174"/>
      <c r="E61" s="174"/>
      <c r="F61" s="174"/>
      <c r="G61" s="174"/>
      <c r="H61" s="61">
        <v>54</v>
      </c>
      <c r="I61" s="62">
        <v>0</v>
      </c>
      <c r="J61" s="62">
        <v>0</v>
      </c>
    </row>
    <row r="62" spans="2:10" ht="27.6" customHeight="1" x14ac:dyDescent="0.25">
      <c r="B62" s="174" t="s">
        <v>87</v>
      </c>
      <c r="C62" s="174"/>
      <c r="D62" s="174"/>
      <c r="E62" s="174"/>
      <c r="F62" s="174"/>
      <c r="G62" s="174"/>
      <c r="H62" s="61">
        <v>55</v>
      </c>
      <c r="I62" s="62">
        <v>0</v>
      </c>
      <c r="J62" s="62">
        <v>0</v>
      </c>
    </row>
    <row r="63" spans="2:10" ht="12.75" customHeight="1" x14ac:dyDescent="0.25">
      <c r="B63" s="174" t="s">
        <v>88</v>
      </c>
      <c r="C63" s="174"/>
      <c r="D63" s="174"/>
      <c r="E63" s="174"/>
      <c r="F63" s="174"/>
      <c r="G63" s="174"/>
      <c r="H63" s="61">
        <v>56</v>
      </c>
      <c r="I63" s="62">
        <v>0</v>
      </c>
      <c r="J63" s="62">
        <v>0</v>
      </c>
    </row>
    <row r="64" spans="2:10" ht="25.9" customHeight="1" x14ac:dyDescent="0.25">
      <c r="B64" s="174" t="s">
        <v>119</v>
      </c>
      <c r="C64" s="174"/>
      <c r="D64" s="174"/>
      <c r="E64" s="174"/>
      <c r="F64" s="174"/>
      <c r="G64" s="174"/>
      <c r="H64" s="61">
        <v>57</v>
      </c>
      <c r="I64" s="62">
        <v>0</v>
      </c>
      <c r="J64" s="62">
        <v>0</v>
      </c>
    </row>
    <row r="65" spans="2:10" ht="21.6" customHeight="1" x14ac:dyDescent="0.25">
      <c r="B65" s="174" t="s">
        <v>90</v>
      </c>
      <c r="C65" s="174"/>
      <c r="D65" s="174"/>
      <c r="E65" s="174"/>
      <c r="F65" s="174"/>
      <c r="G65" s="174"/>
      <c r="H65" s="61">
        <v>58</v>
      </c>
      <c r="I65" s="62">
        <v>0</v>
      </c>
      <c r="J65" s="62">
        <v>0</v>
      </c>
    </row>
    <row r="66" spans="2:10" ht="21.6" customHeight="1" x14ac:dyDescent="0.25">
      <c r="B66" s="174" t="s">
        <v>91</v>
      </c>
      <c r="C66" s="174"/>
      <c r="D66" s="174"/>
      <c r="E66" s="174"/>
      <c r="F66" s="174"/>
      <c r="G66" s="174"/>
      <c r="H66" s="61">
        <v>59</v>
      </c>
      <c r="I66" s="62">
        <v>0</v>
      </c>
      <c r="J66" s="62">
        <v>0</v>
      </c>
    </row>
    <row r="67" spans="2:10" ht="12.75" customHeight="1" x14ac:dyDescent="0.25">
      <c r="B67" s="174" t="s">
        <v>92</v>
      </c>
      <c r="C67" s="174"/>
      <c r="D67" s="174"/>
      <c r="E67" s="174"/>
      <c r="F67" s="174"/>
      <c r="G67" s="174"/>
      <c r="H67" s="61">
        <v>60</v>
      </c>
      <c r="I67" s="62">
        <v>0</v>
      </c>
      <c r="J67" s="62">
        <v>0</v>
      </c>
    </row>
    <row r="68" spans="2:10" ht="12.75" customHeight="1" x14ac:dyDescent="0.25">
      <c r="B68" s="174" t="s">
        <v>93</v>
      </c>
      <c r="C68" s="174"/>
      <c r="D68" s="174"/>
      <c r="E68" s="174"/>
      <c r="F68" s="174"/>
      <c r="G68" s="174"/>
      <c r="H68" s="61">
        <v>61</v>
      </c>
      <c r="I68" s="62">
        <v>2003534</v>
      </c>
      <c r="J68" s="62">
        <v>10000000</v>
      </c>
    </row>
    <row r="69" spans="2:10" ht="12.75" customHeight="1" x14ac:dyDescent="0.25">
      <c r="B69" s="174" t="s">
        <v>120</v>
      </c>
      <c r="C69" s="174"/>
      <c r="D69" s="174"/>
      <c r="E69" s="174"/>
      <c r="F69" s="174"/>
      <c r="G69" s="174"/>
      <c r="H69" s="61">
        <v>62</v>
      </c>
      <c r="I69" s="62">
        <v>0</v>
      </c>
      <c r="J69" s="62">
        <v>0</v>
      </c>
    </row>
    <row r="70" spans="2:10" ht="12.75" customHeight="1" x14ac:dyDescent="0.25">
      <c r="B70" s="174" t="s">
        <v>121</v>
      </c>
      <c r="C70" s="174"/>
      <c r="D70" s="174"/>
      <c r="E70" s="174"/>
      <c r="F70" s="174"/>
      <c r="G70" s="174"/>
      <c r="H70" s="61">
        <v>63</v>
      </c>
      <c r="I70" s="62">
        <v>18835881</v>
      </c>
      <c r="J70" s="62">
        <v>12100829</v>
      </c>
    </row>
    <row r="71" spans="2:10" ht="12.75" customHeight="1" x14ac:dyDescent="0.25">
      <c r="B71" s="171" t="s">
        <v>122</v>
      </c>
      <c r="C71" s="171"/>
      <c r="D71" s="171"/>
      <c r="E71" s="171"/>
      <c r="F71" s="171"/>
      <c r="G71" s="171"/>
      <c r="H71" s="61">
        <v>64</v>
      </c>
      <c r="I71" s="62">
        <v>247797</v>
      </c>
      <c r="J71" s="62">
        <v>204353</v>
      </c>
    </row>
    <row r="72" spans="2:10" ht="12.75" customHeight="1" x14ac:dyDescent="0.25">
      <c r="B72" s="172" t="s">
        <v>123</v>
      </c>
      <c r="C72" s="172"/>
      <c r="D72" s="172"/>
      <c r="E72" s="172"/>
      <c r="F72" s="172"/>
      <c r="G72" s="172"/>
      <c r="H72" s="63">
        <v>65</v>
      </c>
      <c r="I72" s="64">
        <f>I8+I9+I44+I71</f>
        <v>156088100</v>
      </c>
      <c r="J72" s="64">
        <f>J8+J9+J44+J71</f>
        <v>160296480</v>
      </c>
    </row>
    <row r="73" spans="2:10" ht="12.75" customHeight="1" x14ac:dyDescent="0.25">
      <c r="B73" s="171" t="s">
        <v>124</v>
      </c>
      <c r="C73" s="171"/>
      <c r="D73" s="171"/>
      <c r="E73" s="171"/>
      <c r="F73" s="171"/>
      <c r="G73" s="171"/>
      <c r="H73" s="61">
        <v>66</v>
      </c>
      <c r="I73" s="62">
        <v>9068</v>
      </c>
      <c r="J73" s="62">
        <v>9068</v>
      </c>
    </row>
    <row r="74" spans="2:10" x14ac:dyDescent="0.25">
      <c r="B74" s="188" t="s">
        <v>125</v>
      </c>
      <c r="C74" s="189"/>
      <c r="D74" s="189"/>
      <c r="E74" s="189"/>
      <c r="F74" s="189"/>
      <c r="G74" s="189"/>
      <c r="H74" s="189"/>
      <c r="I74" s="189"/>
      <c r="J74" s="189"/>
    </row>
    <row r="75" spans="2:10" ht="12.75" customHeight="1" x14ac:dyDescent="0.25">
      <c r="B75" s="172" t="s">
        <v>126</v>
      </c>
      <c r="C75" s="172"/>
      <c r="D75" s="172"/>
      <c r="E75" s="172"/>
      <c r="F75" s="172"/>
      <c r="G75" s="172"/>
      <c r="H75" s="63">
        <v>67</v>
      </c>
      <c r="I75" s="65">
        <f>I76+I77+I78+I84+I85+I91+I94+I97</f>
        <v>100438997</v>
      </c>
      <c r="J75" s="65">
        <f>J76+J77+J78+J84+J85+J91+J94+J97</f>
        <v>105339243</v>
      </c>
    </row>
    <row r="76" spans="2:10" ht="12.75" customHeight="1" x14ac:dyDescent="0.25">
      <c r="B76" s="174" t="s">
        <v>127</v>
      </c>
      <c r="C76" s="174"/>
      <c r="D76" s="174"/>
      <c r="E76" s="174"/>
      <c r="F76" s="174"/>
      <c r="G76" s="174"/>
      <c r="H76" s="61">
        <v>68</v>
      </c>
      <c r="I76" s="62">
        <v>79560470</v>
      </c>
      <c r="J76" s="62">
        <v>79560470</v>
      </c>
    </row>
    <row r="77" spans="2:10" ht="12.75" customHeight="1" x14ac:dyDescent="0.25">
      <c r="B77" s="174" t="s">
        <v>128</v>
      </c>
      <c r="C77" s="174"/>
      <c r="D77" s="174"/>
      <c r="E77" s="174"/>
      <c r="F77" s="174"/>
      <c r="G77" s="174"/>
      <c r="H77" s="61">
        <v>69</v>
      </c>
      <c r="I77" s="62">
        <v>-2060238</v>
      </c>
      <c r="J77" s="62">
        <v>-2060238</v>
      </c>
    </row>
    <row r="78" spans="2:10" ht="12.75" customHeight="1" x14ac:dyDescent="0.25">
      <c r="B78" s="173" t="s">
        <v>129</v>
      </c>
      <c r="C78" s="173"/>
      <c r="D78" s="173"/>
      <c r="E78" s="173"/>
      <c r="F78" s="173"/>
      <c r="G78" s="173"/>
      <c r="H78" s="63">
        <v>70</v>
      </c>
      <c r="I78" s="65">
        <f>SUM(I79:I83)</f>
        <v>3978024</v>
      </c>
      <c r="J78" s="65">
        <f>SUM(J79:J83)</f>
        <v>3978024</v>
      </c>
    </row>
    <row r="79" spans="2:10" ht="12.75" customHeight="1" x14ac:dyDescent="0.25">
      <c r="B79" s="174" t="s">
        <v>130</v>
      </c>
      <c r="C79" s="174"/>
      <c r="D79" s="174"/>
      <c r="E79" s="174"/>
      <c r="F79" s="174"/>
      <c r="G79" s="174"/>
      <c r="H79" s="61">
        <v>71</v>
      </c>
      <c r="I79" s="62">
        <v>3978024</v>
      </c>
      <c r="J79" s="62">
        <v>3978024</v>
      </c>
    </row>
    <row r="80" spans="2:10" ht="12.75" customHeight="1" x14ac:dyDescent="0.25">
      <c r="B80" s="174" t="s">
        <v>131</v>
      </c>
      <c r="C80" s="174"/>
      <c r="D80" s="174"/>
      <c r="E80" s="174"/>
      <c r="F80" s="174"/>
      <c r="G80" s="174"/>
      <c r="H80" s="61">
        <v>72</v>
      </c>
      <c r="I80" s="62">
        <v>5789483</v>
      </c>
      <c r="J80" s="62">
        <v>6582428</v>
      </c>
    </row>
    <row r="81" spans="2:10" ht="12.75" customHeight="1" x14ac:dyDescent="0.25">
      <c r="B81" s="174" t="s">
        <v>132</v>
      </c>
      <c r="C81" s="174"/>
      <c r="D81" s="174"/>
      <c r="E81" s="174"/>
      <c r="F81" s="174"/>
      <c r="G81" s="174"/>
      <c r="H81" s="61">
        <v>73</v>
      </c>
      <c r="I81" s="62">
        <v>-5789483</v>
      </c>
      <c r="J81" s="62">
        <v>-6582428</v>
      </c>
    </row>
    <row r="82" spans="2:10" ht="12.75" customHeight="1" x14ac:dyDescent="0.25">
      <c r="B82" s="174" t="s">
        <v>133</v>
      </c>
      <c r="C82" s="174"/>
      <c r="D82" s="174"/>
      <c r="E82" s="174"/>
      <c r="F82" s="174"/>
      <c r="G82" s="174"/>
      <c r="H82" s="61">
        <v>74</v>
      </c>
      <c r="I82" s="62">
        <v>0</v>
      </c>
      <c r="J82" s="62">
        <v>0</v>
      </c>
    </row>
    <row r="83" spans="2:10" ht="12.75" customHeight="1" x14ac:dyDescent="0.25">
      <c r="B83" s="174" t="s">
        <v>134</v>
      </c>
      <c r="C83" s="174"/>
      <c r="D83" s="174"/>
      <c r="E83" s="174"/>
      <c r="F83" s="174"/>
      <c r="G83" s="174"/>
      <c r="H83" s="61">
        <v>75</v>
      </c>
      <c r="I83" s="62">
        <v>0</v>
      </c>
      <c r="J83" s="62">
        <v>0</v>
      </c>
    </row>
    <row r="84" spans="2:10" ht="12.75" customHeight="1" x14ac:dyDescent="0.25">
      <c r="B84" s="187" t="s">
        <v>135</v>
      </c>
      <c r="C84" s="187"/>
      <c r="D84" s="187"/>
      <c r="E84" s="187"/>
      <c r="F84" s="187"/>
      <c r="G84" s="187"/>
      <c r="H84" s="66">
        <v>76</v>
      </c>
      <c r="I84" s="67">
        <v>1831992</v>
      </c>
      <c r="J84" s="67">
        <v>1831992</v>
      </c>
    </row>
    <row r="85" spans="2:10" ht="12.75" customHeight="1" x14ac:dyDescent="0.25">
      <c r="B85" s="173" t="s">
        <v>136</v>
      </c>
      <c r="C85" s="173"/>
      <c r="D85" s="173"/>
      <c r="E85" s="173"/>
      <c r="F85" s="173"/>
      <c r="G85" s="173"/>
      <c r="H85" s="63">
        <v>77</v>
      </c>
      <c r="I85" s="64">
        <f>I86+I87+I88+I89+I90</f>
        <v>-106117</v>
      </c>
      <c r="J85" s="64">
        <f>J86+J87+J88+J89+J90</f>
        <v>774907</v>
      </c>
    </row>
    <row r="86" spans="2:10" ht="25.5" customHeight="1" x14ac:dyDescent="0.25">
      <c r="B86" s="174" t="s">
        <v>137</v>
      </c>
      <c r="C86" s="174"/>
      <c r="D86" s="174"/>
      <c r="E86" s="174"/>
      <c r="F86" s="174"/>
      <c r="G86" s="174"/>
      <c r="H86" s="61">
        <v>78</v>
      </c>
      <c r="I86" s="62">
        <v>-106117</v>
      </c>
      <c r="J86" s="62">
        <v>774907</v>
      </c>
    </row>
    <row r="87" spans="2:10" ht="12.75" customHeight="1" x14ac:dyDescent="0.25">
      <c r="B87" s="174" t="s">
        <v>138</v>
      </c>
      <c r="C87" s="174"/>
      <c r="D87" s="174"/>
      <c r="E87" s="174"/>
      <c r="F87" s="174"/>
      <c r="G87" s="174"/>
      <c r="H87" s="61">
        <v>79</v>
      </c>
      <c r="I87" s="62">
        <v>0</v>
      </c>
      <c r="J87" s="62">
        <v>0</v>
      </c>
    </row>
    <row r="88" spans="2:10" ht="12.75" customHeight="1" x14ac:dyDescent="0.25">
      <c r="B88" s="174" t="s">
        <v>139</v>
      </c>
      <c r="C88" s="174"/>
      <c r="D88" s="174"/>
      <c r="E88" s="174"/>
      <c r="F88" s="174"/>
      <c r="G88" s="174"/>
      <c r="H88" s="61">
        <v>80</v>
      </c>
      <c r="I88" s="62">
        <v>0</v>
      </c>
      <c r="J88" s="62">
        <v>0</v>
      </c>
    </row>
    <row r="89" spans="2:10" ht="12.75" customHeight="1" x14ac:dyDescent="0.25">
      <c r="B89" s="174" t="s">
        <v>140</v>
      </c>
      <c r="C89" s="174"/>
      <c r="D89" s="174"/>
      <c r="E89" s="174"/>
      <c r="F89" s="174"/>
      <c r="G89" s="174"/>
      <c r="H89" s="61">
        <v>81</v>
      </c>
      <c r="I89" s="62">
        <v>0</v>
      </c>
      <c r="J89" s="62">
        <v>0</v>
      </c>
    </row>
    <row r="90" spans="2:10" ht="12.75" customHeight="1" x14ac:dyDescent="0.25">
      <c r="B90" s="174" t="s">
        <v>141</v>
      </c>
      <c r="C90" s="174"/>
      <c r="D90" s="174"/>
      <c r="E90" s="174"/>
      <c r="F90" s="174"/>
      <c r="G90" s="174"/>
      <c r="H90" s="61">
        <v>82</v>
      </c>
      <c r="I90" s="62">
        <v>0</v>
      </c>
      <c r="J90" s="62">
        <v>0</v>
      </c>
    </row>
    <row r="91" spans="2:10" ht="12.75" customHeight="1" x14ac:dyDescent="0.25">
      <c r="B91" s="173" t="s">
        <v>142</v>
      </c>
      <c r="C91" s="173"/>
      <c r="D91" s="173"/>
      <c r="E91" s="173"/>
      <c r="F91" s="173"/>
      <c r="G91" s="173"/>
      <c r="H91" s="63">
        <v>83</v>
      </c>
      <c r="I91" s="64">
        <f>I92-I93</f>
        <v>11411235</v>
      </c>
      <c r="J91" s="64">
        <f>J92-J93</f>
        <v>14326400</v>
      </c>
    </row>
    <row r="92" spans="2:10" ht="12.75" customHeight="1" x14ac:dyDescent="0.25">
      <c r="B92" s="174" t="s">
        <v>143</v>
      </c>
      <c r="C92" s="174"/>
      <c r="D92" s="174"/>
      <c r="E92" s="174"/>
      <c r="F92" s="174"/>
      <c r="G92" s="174"/>
      <c r="H92" s="61">
        <v>84</v>
      </c>
      <c r="I92" s="62">
        <v>11411235</v>
      </c>
      <c r="J92" s="62">
        <v>14326400</v>
      </c>
    </row>
    <row r="93" spans="2:10" ht="12.75" customHeight="1" x14ac:dyDescent="0.25">
      <c r="B93" s="174" t="s">
        <v>144</v>
      </c>
      <c r="C93" s="174"/>
      <c r="D93" s="174"/>
      <c r="E93" s="174"/>
      <c r="F93" s="174"/>
      <c r="G93" s="174"/>
      <c r="H93" s="61">
        <v>85</v>
      </c>
      <c r="I93" s="62">
        <v>0</v>
      </c>
      <c r="J93" s="62">
        <v>0</v>
      </c>
    </row>
    <row r="94" spans="2:10" ht="12.75" customHeight="1" x14ac:dyDescent="0.25">
      <c r="B94" s="173" t="s">
        <v>145</v>
      </c>
      <c r="C94" s="173"/>
      <c r="D94" s="173"/>
      <c r="E94" s="173"/>
      <c r="F94" s="173"/>
      <c r="G94" s="173"/>
      <c r="H94" s="63">
        <v>86</v>
      </c>
      <c r="I94" s="64">
        <f>I95-I96</f>
        <v>5823631</v>
      </c>
      <c r="J94" s="64">
        <f>J95-J96</f>
        <v>6927688</v>
      </c>
    </row>
    <row r="95" spans="2:10" ht="12.75" customHeight="1" x14ac:dyDescent="0.25">
      <c r="B95" s="174" t="s">
        <v>146</v>
      </c>
      <c r="C95" s="174"/>
      <c r="D95" s="174"/>
      <c r="E95" s="174"/>
      <c r="F95" s="174"/>
      <c r="G95" s="174"/>
      <c r="H95" s="61">
        <v>87</v>
      </c>
      <c r="I95" s="62">
        <v>5823631</v>
      </c>
      <c r="J95" s="62">
        <v>6927688</v>
      </c>
    </row>
    <row r="96" spans="2:10" ht="12.75" customHeight="1" x14ac:dyDescent="0.25">
      <c r="B96" s="174" t="s">
        <v>147</v>
      </c>
      <c r="C96" s="174"/>
      <c r="D96" s="174"/>
      <c r="E96" s="174"/>
      <c r="F96" s="174"/>
      <c r="G96" s="174"/>
      <c r="H96" s="61">
        <v>88</v>
      </c>
      <c r="I96" s="62">
        <v>0</v>
      </c>
      <c r="J96" s="62">
        <v>0</v>
      </c>
    </row>
    <row r="97" spans="2:10" ht="12.75" customHeight="1" x14ac:dyDescent="0.25">
      <c r="B97" s="174" t="s">
        <v>148</v>
      </c>
      <c r="C97" s="174"/>
      <c r="D97" s="174"/>
      <c r="E97" s="174"/>
      <c r="F97" s="174"/>
      <c r="G97" s="174"/>
      <c r="H97" s="61">
        <v>89</v>
      </c>
      <c r="I97" s="62">
        <v>0</v>
      </c>
      <c r="J97" s="62">
        <v>0</v>
      </c>
    </row>
    <row r="98" spans="2:10" ht="12.75" customHeight="1" x14ac:dyDescent="0.25">
      <c r="B98" s="172" t="s">
        <v>149</v>
      </c>
      <c r="C98" s="172"/>
      <c r="D98" s="172"/>
      <c r="E98" s="172"/>
      <c r="F98" s="172"/>
      <c r="G98" s="172"/>
      <c r="H98" s="63">
        <v>90</v>
      </c>
      <c r="I98" s="64">
        <f>SUM(I99:I104)</f>
        <v>3626187</v>
      </c>
      <c r="J98" s="64">
        <f>SUM(J99:J104)</f>
        <v>2849854</v>
      </c>
    </row>
    <row r="99" spans="2:10" ht="12.75" customHeight="1" x14ac:dyDescent="0.25">
      <c r="B99" s="174" t="s">
        <v>150</v>
      </c>
      <c r="C99" s="174"/>
      <c r="D99" s="174"/>
      <c r="E99" s="174"/>
      <c r="F99" s="174"/>
      <c r="G99" s="174"/>
      <c r="H99" s="61">
        <v>91</v>
      </c>
      <c r="I99" s="62">
        <v>3421979</v>
      </c>
      <c r="J99" s="62">
        <v>2645646</v>
      </c>
    </row>
    <row r="100" spans="2:10" ht="12.75" customHeight="1" x14ac:dyDescent="0.25">
      <c r="B100" s="174" t="s">
        <v>151</v>
      </c>
      <c r="C100" s="174"/>
      <c r="D100" s="174"/>
      <c r="E100" s="174"/>
      <c r="F100" s="174"/>
      <c r="G100" s="174"/>
      <c r="H100" s="61">
        <v>92</v>
      </c>
      <c r="I100" s="62">
        <v>0</v>
      </c>
      <c r="J100" s="62">
        <v>0</v>
      </c>
    </row>
    <row r="101" spans="2:10" ht="12.75" customHeight="1" x14ac:dyDescent="0.25">
      <c r="B101" s="174" t="s">
        <v>152</v>
      </c>
      <c r="C101" s="174"/>
      <c r="D101" s="174"/>
      <c r="E101" s="174"/>
      <c r="F101" s="174"/>
      <c r="G101" s="174"/>
      <c r="H101" s="61">
        <v>93</v>
      </c>
      <c r="I101" s="62">
        <v>204208</v>
      </c>
      <c r="J101" s="62">
        <v>204208</v>
      </c>
    </row>
    <row r="102" spans="2:10" ht="12.75" customHeight="1" x14ac:dyDescent="0.25">
      <c r="B102" s="174" t="s">
        <v>153</v>
      </c>
      <c r="C102" s="174"/>
      <c r="D102" s="174"/>
      <c r="E102" s="174"/>
      <c r="F102" s="174"/>
      <c r="G102" s="174"/>
      <c r="H102" s="61">
        <v>94</v>
      </c>
      <c r="I102" s="62">
        <v>0</v>
      </c>
      <c r="J102" s="62">
        <v>0</v>
      </c>
    </row>
    <row r="103" spans="2:10" ht="12.75" customHeight="1" x14ac:dyDescent="0.25">
      <c r="B103" s="174" t="s">
        <v>154</v>
      </c>
      <c r="C103" s="174"/>
      <c r="D103" s="174"/>
      <c r="E103" s="174"/>
      <c r="F103" s="174"/>
      <c r="G103" s="174"/>
      <c r="H103" s="61">
        <v>95</v>
      </c>
      <c r="I103" s="62">
        <v>0</v>
      </c>
      <c r="J103" s="62">
        <v>0</v>
      </c>
    </row>
    <row r="104" spans="2:10" ht="12.75" customHeight="1" x14ac:dyDescent="0.25">
      <c r="B104" s="174" t="s">
        <v>155</v>
      </c>
      <c r="C104" s="174"/>
      <c r="D104" s="174"/>
      <c r="E104" s="174"/>
      <c r="F104" s="174"/>
      <c r="G104" s="174"/>
      <c r="H104" s="61">
        <v>96</v>
      </c>
      <c r="I104" s="62">
        <v>0</v>
      </c>
      <c r="J104" s="62">
        <v>0</v>
      </c>
    </row>
    <row r="105" spans="2:10" ht="12.75" customHeight="1" x14ac:dyDescent="0.25">
      <c r="B105" s="172" t="s">
        <v>156</v>
      </c>
      <c r="C105" s="172"/>
      <c r="D105" s="172"/>
      <c r="E105" s="172"/>
      <c r="F105" s="172"/>
      <c r="G105" s="172"/>
      <c r="H105" s="63">
        <v>97</v>
      </c>
      <c r="I105" s="64">
        <f>SUM(I106:I116)</f>
        <v>17660583</v>
      </c>
      <c r="J105" s="64">
        <f>SUM(J106:J116)</f>
        <v>8913869</v>
      </c>
    </row>
    <row r="106" spans="2:10" ht="12.75" customHeight="1" x14ac:dyDescent="0.25">
      <c r="B106" s="174" t="s">
        <v>157</v>
      </c>
      <c r="C106" s="174"/>
      <c r="D106" s="174"/>
      <c r="E106" s="174"/>
      <c r="F106" s="174"/>
      <c r="G106" s="174"/>
      <c r="H106" s="61">
        <v>98</v>
      </c>
      <c r="I106" s="62">
        <v>0</v>
      </c>
      <c r="J106" s="62">
        <v>0</v>
      </c>
    </row>
    <row r="107" spans="2:10" ht="24.6" customHeight="1" x14ac:dyDescent="0.25">
      <c r="B107" s="174" t="s">
        <v>158</v>
      </c>
      <c r="C107" s="174"/>
      <c r="D107" s="174"/>
      <c r="E107" s="174"/>
      <c r="F107" s="174"/>
      <c r="G107" s="174"/>
      <c r="H107" s="61">
        <v>99</v>
      </c>
      <c r="I107" s="62">
        <v>0</v>
      </c>
      <c r="J107" s="62">
        <v>0</v>
      </c>
    </row>
    <row r="108" spans="2:10" ht="12.75" customHeight="1" x14ac:dyDescent="0.25">
      <c r="B108" s="174" t="s">
        <v>159</v>
      </c>
      <c r="C108" s="174"/>
      <c r="D108" s="174"/>
      <c r="E108" s="174"/>
      <c r="F108" s="174"/>
      <c r="G108" s="174"/>
      <c r="H108" s="61">
        <v>100</v>
      </c>
      <c r="I108" s="62">
        <v>0</v>
      </c>
      <c r="J108" s="62">
        <v>0</v>
      </c>
    </row>
    <row r="109" spans="2:10" ht="21.6" customHeight="1" x14ac:dyDescent="0.25">
      <c r="B109" s="174" t="s">
        <v>160</v>
      </c>
      <c r="C109" s="174"/>
      <c r="D109" s="174"/>
      <c r="E109" s="174"/>
      <c r="F109" s="174"/>
      <c r="G109" s="174"/>
      <c r="H109" s="61">
        <v>101</v>
      </c>
      <c r="I109" s="62">
        <v>0</v>
      </c>
      <c r="J109" s="62">
        <v>0</v>
      </c>
    </row>
    <row r="110" spans="2:10" ht="12.75" customHeight="1" x14ac:dyDescent="0.25">
      <c r="B110" s="174" t="s">
        <v>161</v>
      </c>
      <c r="C110" s="174"/>
      <c r="D110" s="174"/>
      <c r="E110" s="174"/>
      <c r="F110" s="174"/>
      <c r="G110" s="174"/>
      <c r="H110" s="61">
        <v>102</v>
      </c>
      <c r="I110" s="62">
        <v>7963</v>
      </c>
      <c r="J110" s="62">
        <v>7963</v>
      </c>
    </row>
    <row r="111" spans="2:10" ht="12.75" customHeight="1" x14ac:dyDescent="0.25">
      <c r="B111" s="174" t="s">
        <v>162</v>
      </c>
      <c r="C111" s="174"/>
      <c r="D111" s="174"/>
      <c r="E111" s="174"/>
      <c r="F111" s="174"/>
      <c r="G111" s="174"/>
      <c r="H111" s="61">
        <v>103</v>
      </c>
      <c r="I111" s="62">
        <v>17080659</v>
      </c>
      <c r="J111" s="62">
        <v>8037066</v>
      </c>
    </row>
    <row r="112" spans="2:10" ht="12.75" customHeight="1" x14ac:dyDescent="0.25">
      <c r="B112" s="174" t="s">
        <v>163</v>
      </c>
      <c r="C112" s="174"/>
      <c r="D112" s="174"/>
      <c r="E112" s="174"/>
      <c r="F112" s="174"/>
      <c r="G112" s="174"/>
      <c r="H112" s="61">
        <v>104</v>
      </c>
      <c r="I112" s="62">
        <v>0</v>
      </c>
      <c r="J112" s="62">
        <v>0</v>
      </c>
    </row>
    <row r="113" spans="2:10" ht="12.75" customHeight="1" x14ac:dyDescent="0.25">
      <c r="B113" s="174" t="s">
        <v>164</v>
      </c>
      <c r="C113" s="174"/>
      <c r="D113" s="174"/>
      <c r="E113" s="174"/>
      <c r="F113" s="174"/>
      <c r="G113" s="174"/>
      <c r="H113" s="61">
        <v>105</v>
      </c>
      <c r="I113" s="62">
        <v>0</v>
      </c>
      <c r="J113" s="62">
        <v>0</v>
      </c>
    </row>
    <row r="114" spans="2:10" ht="12.75" customHeight="1" x14ac:dyDescent="0.25">
      <c r="B114" s="174" t="s">
        <v>165</v>
      </c>
      <c r="C114" s="174"/>
      <c r="D114" s="174"/>
      <c r="E114" s="174"/>
      <c r="F114" s="174"/>
      <c r="G114" s="174"/>
      <c r="H114" s="61">
        <v>106</v>
      </c>
      <c r="I114" s="62">
        <v>0</v>
      </c>
      <c r="J114" s="62">
        <v>0</v>
      </c>
    </row>
    <row r="115" spans="2:10" ht="12.75" customHeight="1" x14ac:dyDescent="0.25">
      <c r="B115" s="174" t="s">
        <v>166</v>
      </c>
      <c r="C115" s="174"/>
      <c r="D115" s="174"/>
      <c r="E115" s="174"/>
      <c r="F115" s="174"/>
      <c r="G115" s="174"/>
      <c r="H115" s="61">
        <v>107</v>
      </c>
      <c r="I115" s="62">
        <v>14895</v>
      </c>
      <c r="J115" s="62">
        <v>8880</v>
      </c>
    </row>
    <row r="116" spans="2:10" ht="12.75" customHeight="1" x14ac:dyDescent="0.25">
      <c r="B116" s="174" t="s">
        <v>167</v>
      </c>
      <c r="C116" s="174"/>
      <c r="D116" s="174"/>
      <c r="E116" s="174"/>
      <c r="F116" s="174"/>
      <c r="G116" s="174"/>
      <c r="H116" s="61">
        <v>108</v>
      </c>
      <c r="I116" s="62">
        <v>557066</v>
      </c>
      <c r="J116" s="62">
        <v>859960</v>
      </c>
    </row>
    <row r="117" spans="2:10" ht="12.75" customHeight="1" x14ac:dyDescent="0.25">
      <c r="B117" s="172" t="s">
        <v>168</v>
      </c>
      <c r="C117" s="172"/>
      <c r="D117" s="172"/>
      <c r="E117" s="172"/>
      <c r="F117" s="172"/>
      <c r="G117" s="172"/>
      <c r="H117" s="63">
        <v>109</v>
      </c>
      <c r="I117" s="64">
        <f>SUM(I118:I131)</f>
        <v>33513792</v>
      </c>
      <c r="J117" s="64">
        <f>SUM(J118:J131)</f>
        <v>42397719</v>
      </c>
    </row>
    <row r="118" spans="2:10" ht="12.75" customHeight="1" x14ac:dyDescent="0.25">
      <c r="B118" s="174" t="s">
        <v>157</v>
      </c>
      <c r="C118" s="174"/>
      <c r="D118" s="174"/>
      <c r="E118" s="174"/>
      <c r="F118" s="174"/>
      <c r="G118" s="174"/>
      <c r="H118" s="61">
        <v>110</v>
      </c>
      <c r="I118" s="62">
        <v>2713620</v>
      </c>
      <c r="J118" s="62">
        <v>5085905</v>
      </c>
    </row>
    <row r="119" spans="2:10" ht="22.15" customHeight="1" x14ac:dyDescent="0.25">
      <c r="B119" s="174" t="s">
        <v>158</v>
      </c>
      <c r="C119" s="174"/>
      <c r="D119" s="174"/>
      <c r="E119" s="174"/>
      <c r="F119" s="174"/>
      <c r="G119" s="174"/>
      <c r="H119" s="61">
        <v>111</v>
      </c>
      <c r="I119" s="62">
        <v>0</v>
      </c>
      <c r="J119" s="62">
        <v>0</v>
      </c>
    </row>
    <row r="120" spans="2:10" ht="12.75" customHeight="1" x14ac:dyDescent="0.25">
      <c r="B120" s="174" t="s">
        <v>159</v>
      </c>
      <c r="C120" s="174"/>
      <c r="D120" s="174"/>
      <c r="E120" s="174"/>
      <c r="F120" s="174"/>
      <c r="G120" s="174"/>
      <c r="H120" s="61">
        <v>112</v>
      </c>
      <c r="I120" s="62">
        <v>0</v>
      </c>
      <c r="J120" s="62">
        <v>0</v>
      </c>
    </row>
    <row r="121" spans="2:10" ht="23.45" customHeight="1" x14ac:dyDescent="0.25">
      <c r="B121" s="174" t="s">
        <v>160</v>
      </c>
      <c r="C121" s="174"/>
      <c r="D121" s="174"/>
      <c r="E121" s="174"/>
      <c r="F121" s="174"/>
      <c r="G121" s="174"/>
      <c r="H121" s="61">
        <v>113</v>
      </c>
      <c r="I121" s="62">
        <v>0</v>
      </c>
      <c r="J121" s="62">
        <v>0</v>
      </c>
    </row>
    <row r="122" spans="2:10" ht="12.75" customHeight="1" x14ac:dyDescent="0.25">
      <c r="B122" s="174" t="s">
        <v>161</v>
      </c>
      <c r="C122" s="174"/>
      <c r="D122" s="174"/>
      <c r="E122" s="174"/>
      <c r="F122" s="174"/>
      <c r="G122" s="174"/>
      <c r="H122" s="61">
        <v>114</v>
      </c>
      <c r="I122" s="62">
        <v>30464</v>
      </c>
      <c r="J122" s="62">
        <v>25615</v>
      </c>
    </row>
    <row r="123" spans="2:10" ht="12.75" customHeight="1" x14ac:dyDescent="0.25">
      <c r="B123" s="174" t="s">
        <v>162</v>
      </c>
      <c r="C123" s="174"/>
      <c r="D123" s="174"/>
      <c r="E123" s="174"/>
      <c r="F123" s="174"/>
      <c r="G123" s="174"/>
      <c r="H123" s="61">
        <v>115</v>
      </c>
      <c r="I123" s="62">
        <v>8968151</v>
      </c>
      <c r="J123" s="62">
        <v>11751114</v>
      </c>
    </row>
    <row r="124" spans="2:10" ht="12.75" customHeight="1" x14ac:dyDescent="0.25">
      <c r="B124" s="174" t="s">
        <v>163</v>
      </c>
      <c r="C124" s="174"/>
      <c r="D124" s="174"/>
      <c r="E124" s="174"/>
      <c r="F124" s="174"/>
      <c r="G124" s="174"/>
      <c r="H124" s="61">
        <v>116</v>
      </c>
      <c r="I124" s="62">
        <v>149536</v>
      </c>
      <c r="J124" s="62">
        <v>150746</v>
      </c>
    </row>
    <row r="125" spans="2:10" ht="12.75" customHeight="1" x14ac:dyDescent="0.25">
      <c r="B125" s="174" t="s">
        <v>164</v>
      </c>
      <c r="C125" s="174"/>
      <c r="D125" s="174"/>
      <c r="E125" s="174"/>
      <c r="F125" s="174"/>
      <c r="G125" s="174"/>
      <c r="H125" s="61">
        <v>117</v>
      </c>
      <c r="I125" s="62">
        <v>17718492</v>
      </c>
      <c r="J125" s="62">
        <v>21353443</v>
      </c>
    </row>
    <row r="126" spans="2:10" x14ac:dyDescent="0.25">
      <c r="B126" s="174" t="s">
        <v>165</v>
      </c>
      <c r="C126" s="174"/>
      <c r="D126" s="174"/>
      <c r="E126" s="174"/>
      <c r="F126" s="174"/>
      <c r="G126" s="174"/>
      <c r="H126" s="61">
        <v>118</v>
      </c>
      <c r="I126" s="62">
        <v>0</v>
      </c>
      <c r="J126" s="62">
        <v>0</v>
      </c>
    </row>
    <row r="127" spans="2:10" x14ac:dyDescent="0.25">
      <c r="B127" s="174" t="s">
        <v>169</v>
      </c>
      <c r="C127" s="174"/>
      <c r="D127" s="174"/>
      <c r="E127" s="174"/>
      <c r="F127" s="174"/>
      <c r="G127" s="174"/>
      <c r="H127" s="61">
        <v>119</v>
      </c>
      <c r="I127" s="62">
        <v>1761648</v>
      </c>
      <c r="J127" s="62">
        <v>1757122</v>
      </c>
    </row>
    <row r="128" spans="2:10" x14ac:dyDescent="0.25">
      <c r="B128" s="174" t="s">
        <v>170</v>
      </c>
      <c r="C128" s="174"/>
      <c r="D128" s="174"/>
      <c r="E128" s="174"/>
      <c r="F128" s="174"/>
      <c r="G128" s="174"/>
      <c r="H128" s="61">
        <v>120</v>
      </c>
      <c r="I128" s="62">
        <v>1758061</v>
      </c>
      <c r="J128" s="62">
        <v>1923918</v>
      </c>
    </row>
    <row r="129" spans="2:10" x14ac:dyDescent="0.25">
      <c r="B129" s="174" t="s">
        <v>171</v>
      </c>
      <c r="C129" s="174"/>
      <c r="D129" s="174"/>
      <c r="E129" s="174"/>
      <c r="F129" s="174"/>
      <c r="G129" s="174"/>
      <c r="H129" s="61">
        <v>121</v>
      </c>
      <c r="I129" s="62">
        <v>134009</v>
      </c>
      <c r="J129" s="62">
        <v>146877</v>
      </c>
    </row>
    <row r="130" spans="2:10" x14ac:dyDescent="0.25">
      <c r="B130" s="174" t="s">
        <v>172</v>
      </c>
      <c r="C130" s="174"/>
      <c r="D130" s="174"/>
      <c r="E130" s="174"/>
      <c r="F130" s="174"/>
      <c r="G130" s="174"/>
      <c r="H130" s="61">
        <v>122</v>
      </c>
      <c r="I130" s="62">
        <v>0</v>
      </c>
      <c r="J130" s="62">
        <v>0</v>
      </c>
    </row>
    <row r="131" spans="2:10" x14ac:dyDescent="0.25">
      <c r="B131" s="174" t="s">
        <v>173</v>
      </c>
      <c r="C131" s="174"/>
      <c r="D131" s="174"/>
      <c r="E131" s="174"/>
      <c r="F131" s="174"/>
      <c r="G131" s="174"/>
      <c r="H131" s="61">
        <v>123</v>
      </c>
      <c r="I131" s="62">
        <v>279811</v>
      </c>
      <c r="J131" s="62">
        <v>202979</v>
      </c>
    </row>
    <row r="132" spans="2:10" ht="22.15" customHeight="1" x14ac:dyDescent="0.25">
      <c r="B132" s="171" t="s">
        <v>174</v>
      </c>
      <c r="C132" s="171"/>
      <c r="D132" s="171"/>
      <c r="E132" s="171"/>
      <c r="F132" s="171"/>
      <c r="G132" s="171"/>
      <c r="H132" s="61">
        <v>124</v>
      </c>
      <c r="I132" s="62">
        <v>848541</v>
      </c>
      <c r="J132" s="62">
        <v>795795</v>
      </c>
    </row>
    <row r="133" spans="2:10" ht="12.75" customHeight="1" x14ac:dyDescent="0.25">
      <c r="B133" s="172" t="s">
        <v>175</v>
      </c>
      <c r="C133" s="172"/>
      <c r="D133" s="172"/>
      <c r="E133" s="172"/>
      <c r="F133" s="172"/>
      <c r="G133" s="172"/>
      <c r="H133" s="63">
        <v>125</v>
      </c>
      <c r="I133" s="64">
        <f>I75+I98+I105+I117+I132</f>
        <v>156088100</v>
      </c>
      <c r="J133" s="64">
        <f>J75+J98+J105+J117+J132</f>
        <v>160296480</v>
      </c>
    </row>
    <row r="134" spans="2:10" x14ac:dyDescent="0.25">
      <c r="B134" s="171" t="s">
        <v>176</v>
      </c>
      <c r="C134" s="171"/>
      <c r="D134" s="171"/>
      <c r="E134" s="171"/>
      <c r="F134" s="171"/>
      <c r="G134" s="171"/>
      <c r="H134" s="61">
        <v>126</v>
      </c>
      <c r="I134" s="62">
        <v>9068</v>
      </c>
      <c r="J134" s="62">
        <v>9068</v>
      </c>
    </row>
  </sheetData>
  <mergeCells count="13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J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7">
    <dataValidation type="whole" operator="greaterThanOrEqual" allowBlank="1" showInputMessage="1" showErrorMessage="1" errorTitle="Pogrešan upis" error="Dopušten je upis samo pozitivnih cjelobrojnih vrijednosti ili nule" sqref="I8:J73 I98:J134 I95:J96 I92:J93 I76:J76" xr:uid="{90C9DE7C-E263-404F-BF2E-22EC4DE8FD8D}">
      <formula1>0</formula1>
    </dataValidation>
    <dataValidation type="whole" operator="notEqual" allowBlank="1" showInputMessage="1" showErrorMessage="1" errorTitle="Pogrešan upis" error="Dopušten je upis samo cjelobrojnih vrijednosti ili nule" sqref="I75:J75 I97:J97 I94:J94 I77:J91" xr:uid="{789E256C-8B12-4074-975D-AA96620C9EE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3AA4F73D-EA36-4130-9041-D9680CE5A856}">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0E9566DA-1160-4805-B10D-2A2C9ABCB33B}">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4B136909-9661-4E56-A4AC-44991085AC52}">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8D4D2647-12C5-418E-A194-72F13A8A8DC8}">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AC25D3CE-FC78-4874-B7B7-F4375FDBBE3B}">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CD607-313A-4552-93ED-0ECFBA545EE1}">
  <dimension ref="A1:K113"/>
  <sheetViews>
    <sheetView zoomScaleNormal="100" workbookViewId="0">
      <selection activeCell="S13" sqref="S13"/>
    </sheetView>
  </sheetViews>
  <sheetFormatPr defaultRowHeight="12.75" x14ac:dyDescent="0.2"/>
  <cols>
    <col min="1" max="7" width="9.140625" style="71"/>
    <col min="8" max="11" width="19.140625" style="70" customWidth="1"/>
    <col min="12" max="263" width="9.140625" style="71"/>
    <col min="264" max="264" width="9.85546875" style="71" bestFit="1" customWidth="1"/>
    <col min="265" max="265" width="11.7109375" style="71" bestFit="1" customWidth="1"/>
    <col min="266" max="519" width="9.140625" style="71"/>
    <col min="520" max="520" width="9.85546875" style="71" bestFit="1" customWidth="1"/>
    <col min="521" max="521" width="11.7109375" style="71" bestFit="1" customWidth="1"/>
    <col min="522" max="775" width="9.140625" style="71"/>
    <col min="776" max="776" width="9.85546875" style="71" bestFit="1" customWidth="1"/>
    <col min="777" max="777" width="11.7109375" style="71" bestFit="1" customWidth="1"/>
    <col min="778" max="1031" width="9.140625" style="71"/>
    <col min="1032" max="1032" width="9.85546875" style="71" bestFit="1" customWidth="1"/>
    <col min="1033" max="1033" width="11.7109375" style="71" bestFit="1" customWidth="1"/>
    <col min="1034" max="1287" width="9.140625" style="71"/>
    <col min="1288" max="1288" width="9.85546875" style="71" bestFit="1" customWidth="1"/>
    <col min="1289" max="1289" width="11.7109375" style="71" bestFit="1" customWidth="1"/>
    <col min="1290" max="1543" width="9.140625" style="71"/>
    <col min="1544" max="1544" width="9.85546875" style="71" bestFit="1" customWidth="1"/>
    <col min="1545" max="1545" width="11.7109375" style="71" bestFit="1" customWidth="1"/>
    <col min="1546" max="1799" width="9.140625" style="71"/>
    <col min="1800" max="1800" width="9.85546875" style="71" bestFit="1" customWidth="1"/>
    <col min="1801" max="1801" width="11.7109375" style="71" bestFit="1" customWidth="1"/>
    <col min="1802" max="2055" width="9.140625" style="71"/>
    <col min="2056" max="2056" width="9.85546875" style="71" bestFit="1" customWidth="1"/>
    <col min="2057" max="2057" width="11.7109375" style="71" bestFit="1" customWidth="1"/>
    <col min="2058" max="2311" width="9.140625" style="71"/>
    <col min="2312" max="2312" width="9.85546875" style="71" bestFit="1" customWidth="1"/>
    <col min="2313" max="2313" width="11.7109375" style="71" bestFit="1" customWidth="1"/>
    <col min="2314" max="2567" width="9.140625" style="71"/>
    <col min="2568" max="2568" width="9.85546875" style="71" bestFit="1" customWidth="1"/>
    <col min="2569" max="2569" width="11.7109375" style="71" bestFit="1" customWidth="1"/>
    <col min="2570" max="2823" width="9.140625" style="71"/>
    <col min="2824" max="2824" width="9.85546875" style="71" bestFit="1" customWidth="1"/>
    <col min="2825" max="2825" width="11.7109375" style="71" bestFit="1" customWidth="1"/>
    <col min="2826" max="3079" width="9.140625" style="71"/>
    <col min="3080" max="3080" width="9.85546875" style="71" bestFit="1" customWidth="1"/>
    <col min="3081" max="3081" width="11.7109375" style="71" bestFit="1" customWidth="1"/>
    <col min="3082" max="3335" width="9.140625" style="71"/>
    <col min="3336" max="3336" width="9.85546875" style="71" bestFit="1" customWidth="1"/>
    <col min="3337" max="3337" width="11.7109375" style="71" bestFit="1" customWidth="1"/>
    <col min="3338" max="3591" width="9.140625" style="71"/>
    <col min="3592" max="3592" width="9.85546875" style="71" bestFit="1" customWidth="1"/>
    <col min="3593" max="3593" width="11.7109375" style="71" bestFit="1" customWidth="1"/>
    <col min="3594" max="3847" width="9.140625" style="71"/>
    <col min="3848" max="3848" width="9.85546875" style="71" bestFit="1" customWidth="1"/>
    <col min="3849" max="3849" width="11.7109375" style="71" bestFit="1" customWidth="1"/>
    <col min="3850" max="4103" width="9.140625" style="71"/>
    <col min="4104" max="4104" width="9.85546875" style="71" bestFit="1" customWidth="1"/>
    <col min="4105" max="4105" width="11.7109375" style="71" bestFit="1" customWidth="1"/>
    <col min="4106" max="4359" width="9.140625" style="71"/>
    <col min="4360" max="4360" width="9.85546875" style="71" bestFit="1" customWidth="1"/>
    <col min="4361" max="4361" width="11.7109375" style="71" bestFit="1" customWidth="1"/>
    <col min="4362" max="4615" width="9.140625" style="71"/>
    <col min="4616" max="4616" width="9.85546875" style="71" bestFit="1" customWidth="1"/>
    <col min="4617" max="4617" width="11.7109375" style="71" bestFit="1" customWidth="1"/>
    <col min="4618" max="4871" width="9.140625" style="71"/>
    <col min="4872" max="4872" width="9.85546875" style="71" bestFit="1" customWidth="1"/>
    <col min="4873" max="4873" width="11.7109375" style="71" bestFit="1" customWidth="1"/>
    <col min="4874" max="5127" width="9.140625" style="71"/>
    <col min="5128" max="5128" width="9.85546875" style="71" bestFit="1" customWidth="1"/>
    <col min="5129" max="5129" width="11.7109375" style="71" bestFit="1" customWidth="1"/>
    <col min="5130" max="5383" width="9.140625" style="71"/>
    <col min="5384" max="5384" width="9.85546875" style="71" bestFit="1" customWidth="1"/>
    <col min="5385" max="5385" width="11.7109375" style="71" bestFit="1" customWidth="1"/>
    <col min="5386" max="5639" width="9.140625" style="71"/>
    <col min="5640" max="5640" width="9.85546875" style="71" bestFit="1" customWidth="1"/>
    <col min="5641" max="5641" width="11.7109375" style="71" bestFit="1" customWidth="1"/>
    <col min="5642" max="5895" width="9.140625" style="71"/>
    <col min="5896" max="5896" width="9.85546875" style="71" bestFit="1" customWidth="1"/>
    <col min="5897" max="5897" width="11.7109375" style="71" bestFit="1" customWidth="1"/>
    <col min="5898" max="6151" width="9.140625" style="71"/>
    <col min="6152" max="6152" width="9.85546875" style="71" bestFit="1" customWidth="1"/>
    <col min="6153" max="6153" width="11.7109375" style="71" bestFit="1" customWidth="1"/>
    <col min="6154" max="6407" width="9.140625" style="71"/>
    <col min="6408" max="6408" width="9.85546875" style="71" bestFit="1" customWidth="1"/>
    <col min="6409" max="6409" width="11.7109375" style="71" bestFit="1" customWidth="1"/>
    <col min="6410" max="6663" width="9.140625" style="71"/>
    <col min="6664" max="6664" width="9.85546875" style="71" bestFit="1" customWidth="1"/>
    <col min="6665" max="6665" width="11.7109375" style="71" bestFit="1" customWidth="1"/>
    <col min="6666" max="6919" width="9.140625" style="71"/>
    <col min="6920" max="6920" width="9.85546875" style="71" bestFit="1" customWidth="1"/>
    <col min="6921" max="6921" width="11.7109375" style="71" bestFit="1" customWidth="1"/>
    <col min="6922" max="7175" width="9.140625" style="71"/>
    <col min="7176" max="7176" width="9.85546875" style="71" bestFit="1" customWidth="1"/>
    <col min="7177" max="7177" width="11.7109375" style="71" bestFit="1" customWidth="1"/>
    <col min="7178" max="7431" width="9.140625" style="71"/>
    <col min="7432" max="7432" width="9.85546875" style="71" bestFit="1" customWidth="1"/>
    <col min="7433" max="7433" width="11.7109375" style="71" bestFit="1" customWidth="1"/>
    <col min="7434" max="7687" width="9.140625" style="71"/>
    <col min="7688" max="7688" width="9.85546875" style="71" bestFit="1" customWidth="1"/>
    <col min="7689" max="7689" width="11.7109375" style="71" bestFit="1" customWidth="1"/>
    <col min="7690" max="7943" width="9.140625" style="71"/>
    <col min="7944" max="7944" width="9.85546875" style="71" bestFit="1" customWidth="1"/>
    <col min="7945" max="7945" width="11.7109375" style="71" bestFit="1" customWidth="1"/>
    <col min="7946" max="8199" width="9.140625" style="71"/>
    <col min="8200" max="8200" width="9.85546875" style="71" bestFit="1" customWidth="1"/>
    <col min="8201" max="8201" width="11.7109375" style="71" bestFit="1" customWidth="1"/>
    <col min="8202" max="8455" width="9.140625" style="71"/>
    <col min="8456" max="8456" width="9.85546875" style="71" bestFit="1" customWidth="1"/>
    <col min="8457" max="8457" width="11.7109375" style="71" bestFit="1" customWidth="1"/>
    <col min="8458" max="8711" width="9.140625" style="71"/>
    <col min="8712" max="8712" width="9.85546875" style="71" bestFit="1" customWidth="1"/>
    <col min="8713" max="8713" width="11.7109375" style="71" bestFit="1" customWidth="1"/>
    <col min="8714" max="8967" width="9.140625" style="71"/>
    <col min="8968" max="8968" width="9.85546875" style="71" bestFit="1" customWidth="1"/>
    <col min="8969" max="8969" width="11.7109375" style="71" bestFit="1" customWidth="1"/>
    <col min="8970" max="9223" width="9.140625" style="71"/>
    <col min="9224" max="9224" width="9.85546875" style="71" bestFit="1" customWidth="1"/>
    <col min="9225" max="9225" width="11.7109375" style="71" bestFit="1" customWidth="1"/>
    <col min="9226" max="9479" width="9.140625" style="71"/>
    <col min="9480" max="9480" width="9.85546875" style="71" bestFit="1" customWidth="1"/>
    <col min="9481" max="9481" width="11.7109375" style="71" bestFit="1" customWidth="1"/>
    <col min="9482" max="9735" width="9.140625" style="71"/>
    <col min="9736" max="9736" width="9.85546875" style="71" bestFit="1" customWidth="1"/>
    <col min="9737" max="9737" width="11.7109375" style="71" bestFit="1" customWidth="1"/>
    <col min="9738" max="9991" width="9.140625" style="71"/>
    <col min="9992" max="9992" width="9.85546875" style="71" bestFit="1" customWidth="1"/>
    <col min="9993" max="9993" width="11.7109375" style="71" bestFit="1" customWidth="1"/>
    <col min="9994" max="10247" width="9.140625" style="71"/>
    <col min="10248" max="10248" width="9.85546875" style="71" bestFit="1" customWidth="1"/>
    <col min="10249" max="10249" width="11.7109375" style="71" bestFit="1" customWidth="1"/>
    <col min="10250" max="10503" width="9.140625" style="71"/>
    <col min="10504" max="10504" width="9.85546875" style="71" bestFit="1" customWidth="1"/>
    <col min="10505" max="10505" width="11.7109375" style="71" bestFit="1" customWidth="1"/>
    <col min="10506" max="10759" width="9.140625" style="71"/>
    <col min="10760" max="10760" width="9.85546875" style="71" bestFit="1" customWidth="1"/>
    <col min="10761" max="10761" width="11.7109375" style="71" bestFit="1" customWidth="1"/>
    <col min="10762" max="11015" width="9.140625" style="71"/>
    <col min="11016" max="11016" width="9.85546875" style="71" bestFit="1" customWidth="1"/>
    <col min="11017" max="11017" width="11.7109375" style="71" bestFit="1" customWidth="1"/>
    <col min="11018" max="11271" width="9.140625" style="71"/>
    <col min="11272" max="11272" width="9.85546875" style="71" bestFit="1" customWidth="1"/>
    <col min="11273" max="11273" width="11.7109375" style="71" bestFit="1" customWidth="1"/>
    <col min="11274" max="11527" width="9.140625" style="71"/>
    <col min="11528" max="11528" width="9.85546875" style="71" bestFit="1" customWidth="1"/>
    <col min="11529" max="11529" width="11.7109375" style="71" bestFit="1" customWidth="1"/>
    <col min="11530" max="11783" width="9.140625" style="71"/>
    <col min="11784" max="11784" width="9.85546875" style="71" bestFit="1" customWidth="1"/>
    <col min="11785" max="11785" width="11.7109375" style="71" bestFit="1" customWidth="1"/>
    <col min="11786" max="12039" width="9.140625" style="71"/>
    <col min="12040" max="12040" width="9.85546875" style="71" bestFit="1" customWidth="1"/>
    <col min="12041" max="12041" width="11.7109375" style="71" bestFit="1" customWidth="1"/>
    <col min="12042" max="12295" width="9.140625" style="71"/>
    <col min="12296" max="12296" width="9.85546875" style="71" bestFit="1" customWidth="1"/>
    <col min="12297" max="12297" width="11.7109375" style="71" bestFit="1" customWidth="1"/>
    <col min="12298" max="12551" width="9.140625" style="71"/>
    <col min="12552" max="12552" width="9.85546875" style="71" bestFit="1" customWidth="1"/>
    <col min="12553" max="12553" width="11.7109375" style="71" bestFit="1" customWidth="1"/>
    <col min="12554" max="12807" width="9.140625" style="71"/>
    <col min="12808" max="12808" width="9.85546875" style="71" bestFit="1" customWidth="1"/>
    <col min="12809" max="12809" width="11.7109375" style="71" bestFit="1" customWidth="1"/>
    <col min="12810" max="13063" width="9.140625" style="71"/>
    <col min="13064" max="13064" width="9.85546875" style="71" bestFit="1" customWidth="1"/>
    <col min="13065" max="13065" width="11.7109375" style="71" bestFit="1" customWidth="1"/>
    <col min="13066" max="13319" width="9.140625" style="71"/>
    <col min="13320" max="13320" width="9.85546875" style="71" bestFit="1" customWidth="1"/>
    <col min="13321" max="13321" width="11.7109375" style="71" bestFit="1" customWidth="1"/>
    <col min="13322" max="13575" width="9.140625" style="71"/>
    <col min="13576" max="13576" width="9.85546875" style="71" bestFit="1" customWidth="1"/>
    <col min="13577" max="13577" width="11.7109375" style="71" bestFit="1" customWidth="1"/>
    <col min="13578" max="13831" width="9.140625" style="71"/>
    <col min="13832" max="13832" width="9.85546875" style="71" bestFit="1" customWidth="1"/>
    <col min="13833" max="13833" width="11.7109375" style="71" bestFit="1" customWidth="1"/>
    <col min="13834" max="14087" width="9.140625" style="71"/>
    <col min="14088" max="14088" width="9.85546875" style="71" bestFit="1" customWidth="1"/>
    <col min="14089" max="14089" width="11.7109375" style="71" bestFit="1" customWidth="1"/>
    <col min="14090" max="14343" width="9.140625" style="71"/>
    <col min="14344" max="14344" width="9.85546875" style="71" bestFit="1" customWidth="1"/>
    <col min="14345" max="14345" width="11.7109375" style="71" bestFit="1" customWidth="1"/>
    <col min="14346" max="14599" width="9.140625" style="71"/>
    <col min="14600" max="14600" width="9.85546875" style="71" bestFit="1" customWidth="1"/>
    <col min="14601" max="14601" width="11.7109375" style="71" bestFit="1" customWidth="1"/>
    <col min="14602" max="14855" width="9.140625" style="71"/>
    <col min="14856" max="14856" width="9.85546875" style="71" bestFit="1" customWidth="1"/>
    <col min="14857" max="14857" width="11.7109375" style="71" bestFit="1" customWidth="1"/>
    <col min="14858" max="15111" width="9.140625" style="71"/>
    <col min="15112" max="15112" width="9.85546875" style="71" bestFit="1" customWidth="1"/>
    <col min="15113" max="15113" width="11.7109375" style="71" bestFit="1" customWidth="1"/>
    <col min="15114" max="15367" width="9.140625" style="71"/>
    <col min="15368" max="15368" width="9.85546875" style="71" bestFit="1" customWidth="1"/>
    <col min="15369" max="15369" width="11.7109375" style="71" bestFit="1" customWidth="1"/>
    <col min="15370" max="15623" width="9.140625" style="71"/>
    <col min="15624" max="15624" width="9.85546875" style="71" bestFit="1" customWidth="1"/>
    <col min="15625" max="15625" width="11.7109375" style="71" bestFit="1" customWidth="1"/>
    <col min="15626" max="15879" width="9.140625" style="71"/>
    <col min="15880" max="15880" width="9.85546875" style="71" bestFit="1" customWidth="1"/>
    <col min="15881" max="15881" width="11.7109375" style="71" bestFit="1" customWidth="1"/>
    <col min="15882" max="16135" width="9.140625" style="71"/>
    <col min="16136" max="16136" width="9.85546875" style="71" bestFit="1" customWidth="1"/>
    <col min="16137" max="16137" width="11.7109375" style="71" bestFit="1" customWidth="1"/>
    <col min="16138" max="16384" width="9.140625" style="71"/>
  </cols>
  <sheetData>
    <row r="1" spans="1:11" ht="12.75" customHeight="1" x14ac:dyDescent="0.2">
      <c r="A1" s="215" t="s">
        <v>177</v>
      </c>
      <c r="B1" s="215"/>
      <c r="C1" s="215"/>
      <c r="D1" s="215"/>
      <c r="E1" s="215"/>
      <c r="F1" s="215"/>
      <c r="G1" s="215"/>
      <c r="H1" s="215"/>
      <c r="I1" s="215"/>
      <c r="J1" s="215"/>
      <c r="K1" s="215"/>
    </row>
    <row r="2" spans="1:11" ht="12.75" customHeight="1" x14ac:dyDescent="0.2">
      <c r="A2" s="216" t="s">
        <v>178</v>
      </c>
      <c r="B2" s="216"/>
      <c r="C2" s="216"/>
      <c r="D2" s="216"/>
      <c r="E2" s="216"/>
      <c r="F2" s="216"/>
      <c r="G2" s="216"/>
      <c r="H2" s="216"/>
      <c r="I2" s="216"/>
      <c r="J2" s="216"/>
      <c r="K2" s="216"/>
    </row>
    <row r="3" spans="1:11" x14ac:dyDescent="0.2">
      <c r="A3" s="190" t="s">
        <v>60</v>
      </c>
      <c r="B3" s="191"/>
      <c r="C3" s="191"/>
      <c r="D3" s="191"/>
      <c r="E3" s="191"/>
      <c r="F3" s="191"/>
      <c r="G3" s="191"/>
      <c r="H3" s="191"/>
      <c r="I3" s="191"/>
      <c r="J3" s="192"/>
      <c r="K3" s="192"/>
    </row>
    <row r="4" spans="1:11" x14ac:dyDescent="0.2">
      <c r="A4" s="193" t="s">
        <v>179</v>
      </c>
      <c r="B4" s="194"/>
      <c r="C4" s="194"/>
      <c r="D4" s="194"/>
      <c r="E4" s="194"/>
      <c r="F4" s="194"/>
      <c r="G4" s="194"/>
      <c r="H4" s="194"/>
      <c r="I4" s="194"/>
      <c r="J4" s="195"/>
      <c r="K4" s="195"/>
    </row>
    <row r="5" spans="1:11" ht="22.15" customHeight="1" x14ac:dyDescent="0.2">
      <c r="A5" s="196" t="s">
        <v>62</v>
      </c>
      <c r="B5" s="197"/>
      <c r="C5" s="197"/>
      <c r="D5" s="197"/>
      <c r="E5" s="197"/>
      <c r="F5" s="197"/>
      <c r="G5" s="196" t="s">
        <v>180</v>
      </c>
      <c r="H5" s="198" t="s">
        <v>181</v>
      </c>
      <c r="I5" s="199"/>
      <c r="J5" s="198" t="s">
        <v>182</v>
      </c>
      <c r="K5" s="199"/>
    </row>
    <row r="6" spans="1:11" x14ac:dyDescent="0.2">
      <c r="A6" s="197"/>
      <c r="B6" s="197"/>
      <c r="C6" s="197"/>
      <c r="D6" s="197"/>
      <c r="E6" s="197"/>
      <c r="F6" s="197"/>
      <c r="G6" s="197"/>
      <c r="H6" s="73" t="s">
        <v>183</v>
      </c>
      <c r="I6" s="73" t="s">
        <v>184</v>
      </c>
      <c r="J6" s="73" t="s">
        <v>183</v>
      </c>
      <c r="K6" s="73" t="s">
        <v>184</v>
      </c>
    </row>
    <row r="7" spans="1:11" x14ac:dyDescent="0.2">
      <c r="A7" s="202">
        <v>1</v>
      </c>
      <c r="B7" s="203"/>
      <c r="C7" s="203"/>
      <c r="D7" s="203"/>
      <c r="E7" s="203"/>
      <c r="F7" s="203"/>
      <c r="G7" s="74">
        <v>2</v>
      </c>
      <c r="H7" s="73">
        <v>3</v>
      </c>
      <c r="I7" s="73">
        <v>4</v>
      </c>
      <c r="J7" s="73">
        <v>5</v>
      </c>
      <c r="K7" s="73">
        <v>6</v>
      </c>
    </row>
    <row r="8" spans="1:11" ht="12.75" customHeight="1" x14ac:dyDescent="0.2">
      <c r="A8" s="200" t="s">
        <v>185</v>
      </c>
      <c r="B8" s="200"/>
      <c r="C8" s="200"/>
      <c r="D8" s="200"/>
      <c r="E8" s="200"/>
      <c r="F8" s="200"/>
      <c r="G8" s="63">
        <v>1</v>
      </c>
      <c r="H8" s="75">
        <f>SUM(H9:H13)</f>
        <v>168494936</v>
      </c>
      <c r="I8" s="75">
        <f>SUM(I9:I13)</f>
        <v>51557485</v>
      </c>
      <c r="J8" s="75">
        <f>SUM(J9:J13)</f>
        <v>179046870</v>
      </c>
      <c r="K8" s="75">
        <f>SUM(K9:K13)</f>
        <v>53040041</v>
      </c>
    </row>
    <row r="9" spans="1:11" ht="12.75" customHeight="1" x14ac:dyDescent="0.2">
      <c r="A9" s="174" t="s">
        <v>186</v>
      </c>
      <c r="B9" s="174"/>
      <c r="C9" s="174"/>
      <c r="D9" s="174"/>
      <c r="E9" s="174"/>
      <c r="F9" s="174"/>
      <c r="G9" s="61">
        <v>2</v>
      </c>
      <c r="H9" s="76">
        <v>2289467</v>
      </c>
      <c r="I9" s="76">
        <v>621983</v>
      </c>
      <c r="J9" s="76">
        <v>2644014</v>
      </c>
      <c r="K9" s="76">
        <v>703172</v>
      </c>
    </row>
    <row r="10" spans="1:11" ht="12.75" customHeight="1" x14ac:dyDescent="0.2">
      <c r="A10" s="174" t="s">
        <v>187</v>
      </c>
      <c r="B10" s="174"/>
      <c r="C10" s="174"/>
      <c r="D10" s="174"/>
      <c r="E10" s="174"/>
      <c r="F10" s="174"/>
      <c r="G10" s="61">
        <v>3</v>
      </c>
      <c r="H10" s="76">
        <v>158926697</v>
      </c>
      <c r="I10" s="76">
        <v>45806879</v>
      </c>
      <c r="J10" s="76">
        <v>173735727</v>
      </c>
      <c r="K10" s="76">
        <v>51704373</v>
      </c>
    </row>
    <row r="11" spans="1:11" ht="12.75" customHeight="1" x14ac:dyDescent="0.2">
      <c r="A11" s="174" t="s">
        <v>188</v>
      </c>
      <c r="B11" s="174"/>
      <c r="C11" s="174"/>
      <c r="D11" s="174"/>
      <c r="E11" s="174"/>
      <c r="F11" s="174"/>
      <c r="G11" s="61">
        <v>4</v>
      </c>
      <c r="H11" s="76">
        <v>0</v>
      </c>
      <c r="I11" s="76">
        <v>0</v>
      </c>
      <c r="J11" s="76">
        <v>0</v>
      </c>
      <c r="K11" s="76">
        <v>0</v>
      </c>
    </row>
    <row r="12" spans="1:11" ht="12.75" customHeight="1" x14ac:dyDescent="0.2">
      <c r="A12" s="174" t="s">
        <v>189</v>
      </c>
      <c r="B12" s="174"/>
      <c r="C12" s="174"/>
      <c r="D12" s="174"/>
      <c r="E12" s="174"/>
      <c r="F12" s="174"/>
      <c r="G12" s="61">
        <v>5</v>
      </c>
      <c r="H12" s="76">
        <v>220035</v>
      </c>
      <c r="I12" s="76">
        <v>4809</v>
      </c>
      <c r="J12" s="76">
        <v>186722</v>
      </c>
      <c r="K12" s="76">
        <v>4620</v>
      </c>
    </row>
    <row r="13" spans="1:11" ht="12.75" customHeight="1" x14ac:dyDescent="0.2">
      <c r="A13" s="174" t="s">
        <v>190</v>
      </c>
      <c r="B13" s="174"/>
      <c r="C13" s="174"/>
      <c r="D13" s="174"/>
      <c r="E13" s="174"/>
      <c r="F13" s="174"/>
      <c r="G13" s="61">
        <v>6</v>
      </c>
      <c r="H13" s="76">
        <v>7058737</v>
      </c>
      <c r="I13" s="76">
        <v>5123814</v>
      </c>
      <c r="J13" s="76">
        <v>2480407</v>
      </c>
      <c r="K13" s="76">
        <v>627876</v>
      </c>
    </row>
    <row r="14" spans="1:11" ht="12.75" customHeight="1" x14ac:dyDescent="0.2">
      <c r="A14" s="200" t="s">
        <v>191</v>
      </c>
      <c r="B14" s="200"/>
      <c r="C14" s="200"/>
      <c r="D14" s="200"/>
      <c r="E14" s="200"/>
      <c r="F14" s="200"/>
      <c r="G14" s="63">
        <v>7</v>
      </c>
      <c r="H14" s="75">
        <f>H15+H16+H20+H24+H25+H26+H29+H36</f>
        <v>161284352</v>
      </c>
      <c r="I14" s="75">
        <f>I15+I16+I20+I24+I25+I26+I29+I36</f>
        <v>51198967</v>
      </c>
      <c r="J14" s="75">
        <f>J15+J16+J20+J24+J25+J26+J29+J36</f>
        <v>171579293</v>
      </c>
      <c r="K14" s="75">
        <f>K15+K16+K20+K24+K25+K26+K29+K36</f>
        <v>51969976</v>
      </c>
    </row>
    <row r="15" spans="1:11" ht="12.75" customHeight="1" x14ac:dyDescent="0.2">
      <c r="A15" s="174" t="s">
        <v>192</v>
      </c>
      <c r="B15" s="174"/>
      <c r="C15" s="174"/>
      <c r="D15" s="174"/>
      <c r="E15" s="174"/>
      <c r="F15" s="174"/>
      <c r="G15" s="61">
        <v>8</v>
      </c>
      <c r="H15" s="76">
        <v>-2434915</v>
      </c>
      <c r="I15" s="76">
        <v>-1779777</v>
      </c>
      <c r="J15" s="76">
        <v>2221185</v>
      </c>
      <c r="K15" s="76">
        <v>4061466</v>
      </c>
    </row>
    <row r="16" spans="1:11" ht="12.75" customHeight="1" x14ac:dyDescent="0.2">
      <c r="A16" s="173" t="s">
        <v>193</v>
      </c>
      <c r="B16" s="173"/>
      <c r="C16" s="173"/>
      <c r="D16" s="173"/>
      <c r="E16" s="173"/>
      <c r="F16" s="173"/>
      <c r="G16" s="63">
        <v>9</v>
      </c>
      <c r="H16" s="75">
        <f>SUM(H17:H19)</f>
        <v>112748867</v>
      </c>
      <c r="I16" s="75">
        <f>SUM(I17:I19)</f>
        <v>34044336</v>
      </c>
      <c r="J16" s="75">
        <f>SUM(J17:J19)</f>
        <v>117177436</v>
      </c>
      <c r="K16" s="75">
        <f>SUM(K17:K19)</f>
        <v>33380457</v>
      </c>
    </row>
    <row r="17" spans="1:11" ht="12.75" customHeight="1" x14ac:dyDescent="0.2">
      <c r="A17" s="201" t="s">
        <v>194</v>
      </c>
      <c r="B17" s="201"/>
      <c r="C17" s="201"/>
      <c r="D17" s="201"/>
      <c r="E17" s="201"/>
      <c r="F17" s="201"/>
      <c r="G17" s="61">
        <v>10</v>
      </c>
      <c r="H17" s="76">
        <v>79404637</v>
      </c>
      <c r="I17" s="76">
        <v>22709925</v>
      </c>
      <c r="J17" s="76">
        <v>83372979</v>
      </c>
      <c r="K17" s="76">
        <v>23385054</v>
      </c>
    </row>
    <row r="18" spans="1:11" ht="12.75" customHeight="1" x14ac:dyDescent="0.2">
      <c r="A18" s="201" t="s">
        <v>195</v>
      </c>
      <c r="B18" s="201"/>
      <c r="C18" s="201"/>
      <c r="D18" s="201"/>
      <c r="E18" s="201"/>
      <c r="F18" s="201"/>
      <c r="G18" s="61">
        <v>11</v>
      </c>
      <c r="H18" s="76">
        <v>14454805</v>
      </c>
      <c r="I18" s="76">
        <v>4453309</v>
      </c>
      <c r="J18" s="76">
        <v>15004252</v>
      </c>
      <c r="K18" s="76">
        <v>3845219</v>
      </c>
    </row>
    <row r="19" spans="1:11" ht="12.75" customHeight="1" x14ac:dyDescent="0.2">
      <c r="A19" s="201" t="s">
        <v>196</v>
      </c>
      <c r="B19" s="201"/>
      <c r="C19" s="201"/>
      <c r="D19" s="201"/>
      <c r="E19" s="201"/>
      <c r="F19" s="201"/>
      <c r="G19" s="61">
        <v>12</v>
      </c>
      <c r="H19" s="76">
        <v>18889425</v>
      </c>
      <c r="I19" s="76">
        <v>6881102</v>
      </c>
      <c r="J19" s="76">
        <v>18800205</v>
      </c>
      <c r="K19" s="76">
        <v>6150184</v>
      </c>
    </row>
    <row r="20" spans="1:11" ht="12.75" customHeight="1" x14ac:dyDescent="0.2">
      <c r="A20" s="173" t="s">
        <v>197</v>
      </c>
      <c r="B20" s="173"/>
      <c r="C20" s="173"/>
      <c r="D20" s="173"/>
      <c r="E20" s="173"/>
      <c r="F20" s="173"/>
      <c r="G20" s="63">
        <v>13</v>
      </c>
      <c r="H20" s="75">
        <f>SUM(H21:H23)</f>
        <v>29697845</v>
      </c>
      <c r="I20" s="75">
        <f>SUM(I21:I23)</f>
        <v>8334574</v>
      </c>
      <c r="J20" s="75">
        <f>SUM(J21:J23)</f>
        <v>32805495</v>
      </c>
      <c r="K20" s="75">
        <f>SUM(K21:K23)</f>
        <v>8391853</v>
      </c>
    </row>
    <row r="21" spans="1:11" ht="12.75" customHeight="1" x14ac:dyDescent="0.2">
      <c r="A21" s="201" t="s">
        <v>198</v>
      </c>
      <c r="B21" s="201"/>
      <c r="C21" s="201"/>
      <c r="D21" s="201"/>
      <c r="E21" s="201"/>
      <c r="F21" s="201"/>
      <c r="G21" s="61">
        <v>14</v>
      </c>
      <c r="H21" s="76">
        <v>18408429</v>
      </c>
      <c r="I21" s="76">
        <v>4958488</v>
      </c>
      <c r="J21" s="76">
        <v>20571621</v>
      </c>
      <c r="K21" s="76">
        <v>5280152</v>
      </c>
    </row>
    <row r="22" spans="1:11" ht="12.75" customHeight="1" x14ac:dyDescent="0.2">
      <c r="A22" s="201" t="s">
        <v>199</v>
      </c>
      <c r="B22" s="201"/>
      <c r="C22" s="201"/>
      <c r="D22" s="201"/>
      <c r="E22" s="201"/>
      <c r="F22" s="201"/>
      <c r="G22" s="61">
        <v>15</v>
      </c>
      <c r="H22" s="76">
        <v>7230035</v>
      </c>
      <c r="I22" s="76">
        <v>2167348</v>
      </c>
      <c r="J22" s="76">
        <v>7794573</v>
      </c>
      <c r="K22" s="76">
        <v>1974962</v>
      </c>
    </row>
    <row r="23" spans="1:11" ht="12.75" customHeight="1" x14ac:dyDescent="0.2">
      <c r="A23" s="201" t="s">
        <v>200</v>
      </c>
      <c r="B23" s="201"/>
      <c r="C23" s="201"/>
      <c r="D23" s="201"/>
      <c r="E23" s="201"/>
      <c r="F23" s="201"/>
      <c r="G23" s="61">
        <v>16</v>
      </c>
      <c r="H23" s="76">
        <v>4059381</v>
      </c>
      <c r="I23" s="76">
        <v>1208738</v>
      </c>
      <c r="J23" s="76">
        <v>4439301</v>
      </c>
      <c r="K23" s="76">
        <v>1136739</v>
      </c>
    </row>
    <row r="24" spans="1:11" ht="12.75" customHeight="1" x14ac:dyDescent="0.2">
      <c r="A24" s="174" t="s">
        <v>201</v>
      </c>
      <c r="B24" s="174"/>
      <c r="C24" s="174"/>
      <c r="D24" s="174"/>
      <c r="E24" s="174"/>
      <c r="F24" s="174"/>
      <c r="G24" s="61">
        <v>17</v>
      </c>
      <c r="H24" s="76">
        <v>8552168</v>
      </c>
      <c r="I24" s="76">
        <v>3279387</v>
      </c>
      <c r="J24" s="76">
        <v>9217924</v>
      </c>
      <c r="K24" s="76">
        <v>2462347</v>
      </c>
    </row>
    <row r="25" spans="1:11" ht="12.75" customHeight="1" x14ac:dyDescent="0.2">
      <c r="A25" s="174" t="s">
        <v>202</v>
      </c>
      <c r="B25" s="174"/>
      <c r="C25" s="174"/>
      <c r="D25" s="174"/>
      <c r="E25" s="174"/>
      <c r="F25" s="174"/>
      <c r="G25" s="61">
        <v>18</v>
      </c>
      <c r="H25" s="76">
        <v>9845404</v>
      </c>
      <c r="I25" s="76">
        <v>4742829</v>
      </c>
      <c r="J25" s="76">
        <v>7412188</v>
      </c>
      <c r="K25" s="76">
        <v>1355801</v>
      </c>
    </row>
    <row r="26" spans="1:11" ht="12.75" customHeight="1" x14ac:dyDescent="0.2">
      <c r="A26" s="173" t="s">
        <v>203</v>
      </c>
      <c r="B26" s="173"/>
      <c r="C26" s="173"/>
      <c r="D26" s="173"/>
      <c r="E26" s="173"/>
      <c r="F26" s="173"/>
      <c r="G26" s="63">
        <v>19</v>
      </c>
      <c r="H26" s="75">
        <f>H27+H28</f>
        <v>953664</v>
      </c>
      <c r="I26" s="75">
        <f>I27+I28</f>
        <v>953664</v>
      </c>
      <c r="J26" s="75">
        <f>J27+J28</f>
        <v>6516</v>
      </c>
      <c r="K26" s="75">
        <f>K27+K28</f>
        <v>6516</v>
      </c>
    </row>
    <row r="27" spans="1:11" ht="12.75" customHeight="1" x14ac:dyDescent="0.2">
      <c r="A27" s="201" t="s">
        <v>204</v>
      </c>
      <c r="B27" s="201"/>
      <c r="C27" s="201"/>
      <c r="D27" s="201"/>
      <c r="E27" s="201"/>
      <c r="F27" s="201"/>
      <c r="G27" s="61">
        <v>20</v>
      </c>
      <c r="H27" s="76">
        <v>0</v>
      </c>
      <c r="I27" s="76">
        <v>0</v>
      </c>
      <c r="J27" s="76">
        <v>0</v>
      </c>
      <c r="K27" s="76">
        <v>0</v>
      </c>
    </row>
    <row r="28" spans="1:11" ht="12.75" customHeight="1" x14ac:dyDescent="0.2">
      <c r="A28" s="201" t="s">
        <v>205</v>
      </c>
      <c r="B28" s="201"/>
      <c r="C28" s="201"/>
      <c r="D28" s="201"/>
      <c r="E28" s="201"/>
      <c r="F28" s="201"/>
      <c r="G28" s="61">
        <v>21</v>
      </c>
      <c r="H28" s="76">
        <v>953664</v>
      </c>
      <c r="I28" s="76">
        <v>953664</v>
      </c>
      <c r="J28" s="76">
        <v>6516</v>
      </c>
      <c r="K28" s="76">
        <v>6516</v>
      </c>
    </row>
    <row r="29" spans="1:11" ht="12.75" customHeight="1" x14ac:dyDescent="0.2">
      <c r="A29" s="173" t="s">
        <v>206</v>
      </c>
      <c r="B29" s="173"/>
      <c r="C29" s="173"/>
      <c r="D29" s="173"/>
      <c r="E29" s="173"/>
      <c r="F29" s="173"/>
      <c r="G29" s="63">
        <v>22</v>
      </c>
      <c r="H29" s="75">
        <f>SUM(H30:H35)</f>
        <v>1013353</v>
      </c>
      <c r="I29" s="75">
        <f>SUM(I30:I35)</f>
        <v>1013353</v>
      </c>
      <c r="J29" s="75">
        <f>SUM(J30:J35)</f>
        <v>120202</v>
      </c>
      <c r="K29" s="75">
        <f>SUM(K30:K35)</f>
        <v>120202</v>
      </c>
    </row>
    <row r="30" spans="1:11" ht="12.75" customHeight="1" x14ac:dyDescent="0.2">
      <c r="A30" s="201" t="s">
        <v>207</v>
      </c>
      <c r="B30" s="201"/>
      <c r="C30" s="201"/>
      <c r="D30" s="201"/>
      <c r="E30" s="201"/>
      <c r="F30" s="201"/>
      <c r="G30" s="61">
        <v>23</v>
      </c>
      <c r="H30" s="76">
        <v>1013353</v>
      </c>
      <c r="I30" s="76">
        <v>1013353</v>
      </c>
      <c r="J30" s="76">
        <v>120202</v>
      </c>
      <c r="K30" s="76">
        <v>120202</v>
      </c>
    </row>
    <row r="31" spans="1:11" ht="12.75" customHeight="1" x14ac:dyDescent="0.2">
      <c r="A31" s="201" t="s">
        <v>208</v>
      </c>
      <c r="B31" s="201"/>
      <c r="C31" s="201"/>
      <c r="D31" s="201"/>
      <c r="E31" s="201"/>
      <c r="F31" s="201"/>
      <c r="G31" s="61">
        <v>24</v>
      </c>
      <c r="H31" s="76">
        <v>0</v>
      </c>
      <c r="I31" s="76">
        <v>0</v>
      </c>
      <c r="J31" s="76">
        <v>0</v>
      </c>
      <c r="K31" s="76">
        <v>0</v>
      </c>
    </row>
    <row r="32" spans="1:11" ht="12.75" customHeight="1" x14ac:dyDescent="0.2">
      <c r="A32" s="201" t="s">
        <v>209</v>
      </c>
      <c r="B32" s="201"/>
      <c r="C32" s="201"/>
      <c r="D32" s="201"/>
      <c r="E32" s="201"/>
      <c r="F32" s="201"/>
      <c r="G32" s="61">
        <v>25</v>
      </c>
      <c r="H32" s="76">
        <v>0</v>
      </c>
      <c r="I32" s="76">
        <v>0</v>
      </c>
      <c r="J32" s="76">
        <v>0</v>
      </c>
      <c r="K32" s="76">
        <v>0</v>
      </c>
    </row>
    <row r="33" spans="1:11" ht="12.75" customHeight="1" x14ac:dyDescent="0.2">
      <c r="A33" s="201" t="s">
        <v>210</v>
      </c>
      <c r="B33" s="201"/>
      <c r="C33" s="201"/>
      <c r="D33" s="201"/>
      <c r="E33" s="201"/>
      <c r="F33" s="201"/>
      <c r="G33" s="61">
        <v>26</v>
      </c>
      <c r="H33" s="76">
        <v>0</v>
      </c>
      <c r="I33" s="76">
        <v>0</v>
      </c>
      <c r="J33" s="76">
        <v>0</v>
      </c>
      <c r="K33" s="76">
        <v>0</v>
      </c>
    </row>
    <row r="34" spans="1:11" ht="12.75" customHeight="1" x14ac:dyDescent="0.2">
      <c r="A34" s="201" t="s">
        <v>211</v>
      </c>
      <c r="B34" s="201"/>
      <c r="C34" s="201"/>
      <c r="D34" s="201"/>
      <c r="E34" s="201"/>
      <c r="F34" s="201"/>
      <c r="G34" s="61">
        <v>27</v>
      </c>
      <c r="H34" s="76">
        <v>0</v>
      </c>
      <c r="I34" s="76">
        <v>0</v>
      </c>
      <c r="J34" s="76">
        <v>0</v>
      </c>
      <c r="K34" s="76">
        <v>0</v>
      </c>
    </row>
    <row r="35" spans="1:11" ht="12.75" customHeight="1" x14ac:dyDescent="0.2">
      <c r="A35" s="201" t="s">
        <v>212</v>
      </c>
      <c r="B35" s="201"/>
      <c r="C35" s="201"/>
      <c r="D35" s="201"/>
      <c r="E35" s="201"/>
      <c r="F35" s="201"/>
      <c r="G35" s="61">
        <v>28</v>
      </c>
      <c r="H35" s="76">
        <v>0</v>
      </c>
      <c r="I35" s="76">
        <v>0</v>
      </c>
      <c r="J35" s="76">
        <v>0</v>
      </c>
      <c r="K35" s="76">
        <v>0</v>
      </c>
    </row>
    <row r="36" spans="1:11" ht="12.75" customHeight="1" x14ac:dyDescent="0.2">
      <c r="A36" s="174" t="s">
        <v>213</v>
      </c>
      <c r="B36" s="174"/>
      <c r="C36" s="174"/>
      <c r="D36" s="174"/>
      <c r="E36" s="174"/>
      <c r="F36" s="174"/>
      <c r="G36" s="61">
        <v>29</v>
      </c>
      <c r="H36" s="76">
        <v>907966</v>
      </c>
      <c r="I36" s="76">
        <v>610601</v>
      </c>
      <c r="J36" s="76">
        <v>2618347</v>
      </c>
      <c r="K36" s="76">
        <v>2191334</v>
      </c>
    </row>
    <row r="37" spans="1:11" ht="12.75" customHeight="1" x14ac:dyDescent="0.2">
      <c r="A37" s="200" t="s">
        <v>214</v>
      </c>
      <c r="B37" s="200"/>
      <c r="C37" s="200"/>
      <c r="D37" s="200"/>
      <c r="E37" s="200"/>
      <c r="F37" s="200"/>
      <c r="G37" s="63">
        <v>30</v>
      </c>
      <c r="H37" s="75">
        <f>SUM(H38:H47)</f>
        <v>717855</v>
      </c>
      <c r="I37" s="75">
        <f>SUM(I38:I47)</f>
        <v>398464</v>
      </c>
      <c r="J37" s="75">
        <f>SUM(J38:J47)</f>
        <v>1517860</v>
      </c>
      <c r="K37" s="75">
        <f>SUM(K38:K47)</f>
        <v>314309</v>
      </c>
    </row>
    <row r="38" spans="1:11" ht="12.75" customHeight="1" x14ac:dyDescent="0.2">
      <c r="A38" s="174" t="s">
        <v>215</v>
      </c>
      <c r="B38" s="174"/>
      <c r="C38" s="174"/>
      <c r="D38" s="174"/>
      <c r="E38" s="174"/>
      <c r="F38" s="174"/>
      <c r="G38" s="61">
        <v>31</v>
      </c>
      <c r="H38" s="76">
        <v>0</v>
      </c>
      <c r="I38" s="76">
        <v>0</v>
      </c>
      <c r="J38" s="76">
        <v>0</v>
      </c>
      <c r="K38" s="76">
        <v>0</v>
      </c>
    </row>
    <row r="39" spans="1:11" ht="25.15" customHeight="1" x14ac:dyDescent="0.2">
      <c r="A39" s="174" t="s">
        <v>216</v>
      </c>
      <c r="B39" s="174"/>
      <c r="C39" s="174"/>
      <c r="D39" s="174"/>
      <c r="E39" s="174"/>
      <c r="F39" s="174"/>
      <c r="G39" s="61">
        <v>32</v>
      </c>
      <c r="H39" s="76">
        <v>482</v>
      </c>
      <c r="I39" s="76">
        <v>271</v>
      </c>
      <c r="J39" s="76">
        <v>0</v>
      </c>
      <c r="K39" s="76">
        <v>0</v>
      </c>
    </row>
    <row r="40" spans="1:11" ht="25.15" customHeight="1" x14ac:dyDescent="0.2">
      <c r="A40" s="174" t="s">
        <v>217</v>
      </c>
      <c r="B40" s="174"/>
      <c r="C40" s="174"/>
      <c r="D40" s="174"/>
      <c r="E40" s="174"/>
      <c r="F40" s="174"/>
      <c r="G40" s="61">
        <v>33</v>
      </c>
      <c r="H40" s="76">
        <v>0</v>
      </c>
      <c r="I40" s="76">
        <v>0</v>
      </c>
      <c r="J40" s="76">
        <v>0</v>
      </c>
      <c r="K40" s="76">
        <v>0</v>
      </c>
    </row>
    <row r="41" spans="1:11" ht="25.15" customHeight="1" x14ac:dyDescent="0.2">
      <c r="A41" s="174" t="s">
        <v>218</v>
      </c>
      <c r="B41" s="174"/>
      <c r="C41" s="174"/>
      <c r="D41" s="174"/>
      <c r="E41" s="174"/>
      <c r="F41" s="174"/>
      <c r="G41" s="61">
        <v>34</v>
      </c>
      <c r="H41" s="76">
        <v>29793</v>
      </c>
      <c r="I41" s="76">
        <v>23481</v>
      </c>
      <c r="J41" s="76">
        <v>0</v>
      </c>
      <c r="K41" s="76">
        <v>0</v>
      </c>
    </row>
    <row r="42" spans="1:11" ht="25.15" customHeight="1" x14ac:dyDescent="0.2">
      <c r="A42" s="174" t="s">
        <v>219</v>
      </c>
      <c r="B42" s="174"/>
      <c r="C42" s="174"/>
      <c r="D42" s="174"/>
      <c r="E42" s="174"/>
      <c r="F42" s="174"/>
      <c r="G42" s="61">
        <v>35</v>
      </c>
      <c r="H42" s="76">
        <v>0</v>
      </c>
      <c r="I42" s="76">
        <v>0</v>
      </c>
      <c r="J42" s="76">
        <v>0</v>
      </c>
      <c r="K42" s="76">
        <v>0</v>
      </c>
    </row>
    <row r="43" spans="1:11" ht="12.75" customHeight="1" x14ac:dyDescent="0.2">
      <c r="A43" s="174" t="s">
        <v>220</v>
      </c>
      <c r="B43" s="174"/>
      <c r="C43" s="174"/>
      <c r="D43" s="174"/>
      <c r="E43" s="174"/>
      <c r="F43" s="174"/>
      <c r="G43" s="61">
        <v>36</v>
      </c>
      <c r="H43" s="76">
        <v>0</v>
      </c>
      <c r="I43" s="76">
        <v>0</v>
      </c>
      <c r="J43" s="76">
        <v>375095</v>
      </c>
      <c r="K43" s="76">
        <v>0</v>
      </c>
    </row>
    <row r="44" spans="1:11" ht="12.75" customHeight="1" x14ac:dyDescent="0.2">
      <c r="A44" s="174" t="s">
        <v>221</v>
      </c>
      <c r="B44" s="174"/>
      <c r="C44" s="174"/>
      <c r="D44" s="174"/>
      <c r="E44" s="174"/>
      <c r="F44" s="174"/>
      <c r="G44" s="61">
        <v>37</v>
      </c>
      <c r="H44" s="76">
        <v>454087</v>
      </c>
      <c r="I44" s="76">
        <v>229917</v>
      </c>
      <c r="J44" s="76">
        <v>577204</v>
      </c>
      <c r="K44" s="76">
        <v>103685</v>
      </c>
    </row>
    <row r="45" spans="1:11" ht="12.75" customHeight="1" x14ac:dyDescent="0.2">
      <c r="A45" s="174" t="s">
        <v>222</v>
      </c>
      <c r="B45" s="174"/>
      <c r="C45" s="174"/>
      <c r="D45" s="174"/>
      <c r="E45" s="174"/>
      <c r="F45" s="174"/>
      <c r="G45" s="61">
        <v>38</v>
      </c>
      <c r="H45" s="76">
        <v>231959</v>
      </c>
      <c r="I45" s="76">
        <v>143261</v>
      </c>
      <c r="J45" s="76">
        <v>256507</v>
      </c>
      <c r="K45" s="76">
        <v>209823</v>
      </c>
    </row>
    <row r="46" spans="1:11" ht="12.75" customHeight="1" x14ac:dyDescent="0.2">
      <c r="A46" s="174" t="s">
        <v>223</v>
      </c>
      <c r="B46" s="174"/>
      <c r="C46" s="174"/>
      <c r="D46" s="174"/>
      <c r="E46" s="174"/>
      <c r="F46" s="174"/>
      <c r="G46" s="61">
        <v>39</v>
      </c>
      <c r="H46" s="76">
        <v>0</v>
      </c>
      <c r="I46" s="76">
        <v>0</v>
      </c>
      <c r="J46" s="76">
        <v>0</v>
      </c>
      <c r="K46" s="76">
        <v>0</v>
      </c>
    </row>
    <row r="47" spans="1:11" ht="12.75" customHeight="1" x14ac:dyDescent="0.2">
      <c r="A47" s="174" t="s">
        <v>224</v>
      </c>
      <c r="B47" s="174"/>
      <c r="C47" s="174"/>
      <c r="D47" s="174"/>
      <c r="E47" s="174"/>
      <c r="F47" s="174"/>
      <c r="G47" s="61">
        <v>40</v>
      </c>
      <c r="H47" s="76">
        <v>1534</v>
      </c>
      <c r="I47" s="76">
        <v>1534</v>
      </c>
      <c r="J47" s="76">
        <v>309054</v>
      </c>
      <c r="K47" s="76">
        <v>801</v>
      </c>
    </row>
    <row r="48" spans="1:11" ht="12.75" customHeight="1" x14ac:dyDescent="0.2">
      <c r="A48" s="200" t="s">
        <v>225</v>
      </c>
      <c r="B48" s="200"/>
      <c r="C48" s="200"/>
      <c r="D48" s="200"/>
      <c r="E48" s="200"/>
      <c r="F48" s="200"/>
      <c r="G48" s="63">
        <v>41</v>
      </c>
      <c r="H48" s="75">
        <f>SUM(H49:H55)</f>
        <v>454602</v>
      </c>
      <c r="I48" s="75">
        <f>SUM(I49:I55)</f>
        <v>219610</v>
      </c>
      <c r="J48" s="75">
        <f>SUM(J49:J55)</f>
        <v>451428</v>
      </c>
      <c r="K48" s="75">
        <f>SUM(K49:K55)</f>
        <v>253824</v>
      </c>
    </row>
    <row r="49" spans="1:11" ht="25.15" customHeight="1" x14ac:dyDescent="0.2">
      <c r="A49" s="174" t="s">
        <v>226</v>
      </c>
      <c r="B49" s="174"/>
      <c r="C49" s="174"/>
      <c r="D49" s="174"/>
      <c r="E49" s="174"/>
      <c r="F49" s="174"/>
      <c r="G49" s="61">
        <v>42</v>
      </c>
      <c r="H49" s="76">
        <v>0</v>
      </c>
      <c r="I49" s="76">
        <v>0</v>
      </c>
      <c r="J49" s="76">
        <v>0</v>
      </c>
      <c r="K49" s="76">
        <v>0</v>
      </c>
    </row>
    <row r="50" spans="1:11" ht="12.75" customHeight="1" x14ac:dyDescent="0.2">
      <c r="A50" s="204" t="s">
        <v>227</v>
      </c>
      <c r="B50" s="204"/>
      <c r="C50" s="204"/>
      <c r="D50" s="204"/>
      <c r="E50" s="204"/>
      <c r="F50" s="204"/>
      <c r="G50" s="61">
        <v>43</v>
      </c>
      <c r="H50" s="76">
        <v>0</v>
      </c>
      <c r="I50" s="76">
        <v>0</v>
      </c>
      <c r="J50" s="76">
        <v>0</v>
      </c>
      <c r="K50" s="76">
        <v>0</v>
      </c>
    </row>
    <row r="51" spans="1:11" ht="12.75" customHeight="1" x14ac:dyDescent="0.2">
      <c r="A51" s="204" t="s">
        <v>228</v>
      </c>
      <c r="B51" s="204"/>
      <c r="C51" s="204"/>
      <c r="D51" s="204"/>
      <c r="E51" s="204"/>
      <c r="F51" s="204"/>
      <c r="G51" s="61">
        <v>44</v>
      </c>
      <c r="H51" s="76">
        <v>165890</v>
      </c>
      <c r="I51" s="76">
        <v>53965</v>
      </c>
      <c r="J51" s="76">
        <v>146157</v>
      </c>
      <c r="K51" s="76">
        <v>33307</v>
      </c>
    </row>
    <row r="52" spans="1:11" ht="12.75" customHeight="1" x14ac:dyDescent="0.2">
      <c r="A52" s="204" t="s">
        <v>229</v>
      </c>
      <c r="B52" s="204"/>
      <c r="C52" s="204"/>
      <c r="D52" s="204"/>
      <c r="E52" s="204"/>
      <c r="F52" s="204"/>
      <c r="G52" s="61">
        <v>45</v>
      </c>
      <c r="H52" s="76">
        <v>288712</v>
      </c>
      <c r="I52" s="76">
        <v>165645</v>
      </c>
      <c r="J52" s="76">
        <v>305271</v>
      </c>
      <c r="K52" s="76">
        <v>220517</v>
      </c>
    </row>
    <row r="53" spans="1:11" ht="12.75" customHeight="1" x14ac:dyDescent="0.2">
      <c r="A53" s="204" t="s">
        <v>230</v>
      </c>
      <c r="B53" s="204"/>
      <c r="C53" s="204"/>
      <c r="D53" s="204"/>
      <c r="E53" s="204"/>
      <c r="F53" s="204"/>
      <c r="G53" s="61">
        <v>46</v>
      </c>
      <c r="H53" s="76">
        <v>0</v>
      </c>
      <c r="I53" s="76">
        <v>0</v>
      </c>
      <c r="J53" s="76">
        <v>0</v>
      </c>
      <c r="K53" s="76">
        <v>0</v>
      </c>
    </row>
    <row r="54" spans="1:11" ht="12.75" customHeight="1" x14ac:dyDescent="0.2">
      <c r="A54" s="204" t="s">
        <v>231</v>
      </c>
      <c r="B54" s="204"/>
      <c r="C54" s="204"/>
      <c r="D54" s="204"/>
      <c r="E54" s="204"/>
      <c r="F54" s="204"/>
      <c r="G54" s="61">
        <v>47</v>
      </c>
      <c r="H54" s="76">
        <v>0</v>
      </c>
      <c r="I54" s="76">
        <v>0</v>
      </c>
      <c r="J54" s="76">
        <v>0</v>
      </c>
      <c r="K54" s="76">
        <v>0</v>
      </c>
    </row>
    <row r="55" spans="1:11" ht="12.75" customHeight="1" x14ac:dyDescent="0.2">
      <c r="A55" s="204" t="s">
        <v>232</v>
      </c>
      <c r="B55" s="204"/>
      <c r="C55" s="204"/>
      <c r="D55" s="204"/>
      <c r="E55" s="204"/>
      <c r="F55" s="204"/>
      <c r="G55" s="61">
        <v>48</v>
      </c>
      <c r="H55" s="76">
        <v>0</v>
      </c>
      <c r="I55" s="76">
        <v>0</v>
      </c>
      <c r="J55" s="76">
        <v>0</v>
      </c>
      <c r="K55" s="76">
        <v>0</v>
      </c>
    </row>
    <row r="56" spans="1:11" ht="22.15" customHeight="1" x14ac:dyDescent="0.2">
      <c r="A56" s="206" t="s">
        <v>233</v>
      </c>
      <c r="B56" s="206"/>
      <c r="C56" s="206"/>
      <c r="D56" s="206"/>
      <c r="E56" s="206"/>
      <c r="F56" s="206"/>
      <c r="G56" s="61">
        <v>49</v>
      </c>
      <c r="H56" s="76">
        <v>0</v>
      </c>
      <c r="I56" s="76">
        <v>0</v>
      </c>
      <c r="J56" s="76">
        <v>0</v>
      </c>
      <c r="K56" s="76">
        <v>0</v>
      </c>
    </row>
    <row r="57" spans="1:11" ht="12.75" customHeight="1" x14ac:dyDescent="0.2">
      <c r="A57" s="206" t="s">
        <v>234</v>
      </c>
      <c r="B57" s="206"/>
      <c r="C57" s="206"/>
      <c r="D57" s="206"/>
      <c r="E57" s="206"/>
      <c r="F57" s="206"/>
      <c r="G57" s="61">
        <v>50</v>
      </c>
      <c r="H57" s="76">
        <v>0</v>
      </c>
      <c r="I57" s="76">
        <v>0</v>
      </c>
      <c r="J57" s="76">
        <v>0</v>
      </c>
      <c r="K57" s="76">
        <v>0</v>
      </c>
    </row>
    <row r="58" spans="1:11" ht="24.6" customHeight="1" x14ac:dyDescent="0.2">
      <c r="A58" s="206" t="s">
        <v>235</v>
      </c>
      <c r="B58" s="206"/>
      <c r="C58" s="206"/>
      <c r="D58" s="206"/>
      <c r="E58" s="206"/>
      <c r="F58" s="206"/>
      <c r="G58" s="61">
        <v>51</v>
      </c>
      <c r="H58" s="76">
        <v>0</v>
      </c>
      <c r="I58" s="76">
        <v>0</v>
      </c>
      <c r="J58" s="76">
        <v>0</v>
      </c>
      <c r="K58" s="76">
        <v>0</v>
      </c>
    </row>
    <row r="59" spans="1:11" ht="12.75" customHeight="1" x14ac:dyDescent="0.2">
      <c r="A59" s="206" t="s">
        <v>236</v>
      </c>
      <c r="B59" s="206"/>
      <c r="C59" s="206"/>
      <c r="D59" s="206"/>
      <c r="E59" s="206"/>
      <c r="F59" s="206"/>
      <c r="G59" s="61">
        <v>52</v>
      </c>
      <c r="H59" s="76">
        <v>0</v>
      </c>
      <c r="I59" s="76">
        <v>0</v>
      </c>
      <c r="J59" s="76">
        <v>0</v>
      </c>
      <c r="K59" s="76">
        <v>0</v>
      </c>
    </row>
    <row r="60" spans="1:11" ht="12.75" customHeight="1" x14ac:dyDescent="0.2">
      <c r="A60" s="200" t="s">
        <v>237</v>
      </c>
      <c r="B60" s="200"/>
      <c r="C60" s="200"/>
      <c r="D60" s="200"/>
      <c r="E60" s="200"/>
      <c r="F60" s="200"/>
      <c r="G60" s="63">
        <v>53</v>
      </c>
      <c r="H60" s="75">
        <f>H8+H37+H56+H57</f>
        <v>169212791</v>
      </c>
      <c r="I60" s="75">
        <f t="shared" ref="I60:K60" si="0">I8+I37+I56+I57</f>
        <v>51955949</v>
      </c>
      <c r="J60" s="75">
        <f t="shared" si="0"/>
        <v>180564730</v>
      </c>
      <c r="K60" s="75">
        <f t="shared" si="0"/>
        <v>53354350</v>
      </c>
    </row>
    <row r="61" spans="1:11" ht="12.75" customHeight="1" x14ac:dyDescent="0.2">
      <c r="A61" s="200" t="s">
        <v>238</v>
      </c>
      <c r="B61" s="200"/>
      <c r="C61" s="200"/>
      <c r="D61" s="200"/>
      <c r="E61" s="200"/>
      <c r="F61" s="200"/>
      <c r="G61" s="63">
        <v>54</v>
      </c>
      <c r="H61" s="75">
        <f>H14+H48+H58+H59</f>
        <v>161738954</v>
      </c>
      <c r="I61" s="75">
        <f t="shared" ref="I61:K61" si="1">I14+I48+I58+I59</f>
        <v>51418577</v>
      </c>
      <c r="J61" s="75">
        <f t="shared" si="1"/>
        <v>172030721</v>
      </c>
      <c r="K61" s="75">
        <f t="shared" si="1"/>
        <v>52223800</v>
      </c>
    </row>
    <row r="62" spans="1:11" ht="12.75" customHeight="1" x14ac:dyDescent="0.2">
      <c r="A62" s="200" t="s">
        <v>239</v>
      </c>
      <c r="B62" s="200"/>
      <c r="C62" s="200"/>
      <c r="D62" s="200"/>
      <c r="E62" s="200"/>
      <c r="F62" s="200"/>
      <c r="G62" s="63">
        <v>55</v>
      </c>
      <c r="H62" s="75">
        <f>H60-H61</f>
        <v>7473837</v>
      </c>
      <c r="I62" s="75">
        <f t="shared" ref="I62:K62" si="2">I60-I61</f>
        <v>537372</v>
      </c>
      <c r="J62" s="75">
        <f t="shared" si="2"/>
        <v>8534009</v>
      </c>
      <c r="K62" s="75">
        <f t="shared" si="2"/>
        <v>1130550</v>
      </c>
    </row>
    <row r="63" spans="1:11" ht="12.75" customHeight="1" x14ac:dyDescent="0.2">
      <c r="A63" s="205" t="s">
        <v>240</v>
      </c>
      <c r="B63" s="205"/>
      <c r="C63" s="205"/>
      <c r="D63" s="205"/>
      <c r="E63" s="205"/>
      <c r="F63" s="205"/>
      <c r="G63" s="63">
        <v>56</v>
      </c>
      <c r="H63" s="75">
        <f>+IF((H60-H61)&gt;0,(H60-H61),0)</f>
        <v>7473837</v>
      </c>
      <c r="I63" s="75">
        <f t="shared" ref="I63:K63" si="3">+IF((I60-I61)&gt;0,(I60-I61),0)</f>
        <v>537372</v>
      </c>
      <c r="J63" s="75">
        <f t="shared" si="3"/>
        <v>8534009</v>
      </c>
      <c r="K63" s="75">
        <f t="shared" si="3"/>
        <v>1130550</v>
      </c>
    </row>
    <row r="64" spans="1:11" ht="12.75" customHeight="1" x14ac:dyDescent="0.2">
      <c r="A64" s="205" t="s">
        <v>241</v>
      </c>
      <c r="B64" s="205"/>
      <c r="C64" s="205"/>
      <c r="D64" s="205"/>
      <c r="E64" s="205"/>
      <c r="F64" s="205"/>
      <c r="G64" s="63">
        <v>57</v>
      </c>
      <c r="H64" s="75">
        <f>+IF((H60-H61)&lt;0,(H60-H61),0)</f>
        <v>0</v>
      </c>
      <c r="I64" s="75">
        <f t="shared" ref="I64:K64" si="4">+IF((I60-I61)&lt;0,(I60-I61),0)</f>
        <v>0</v>
      </c>
      <c r="J64" s="75">
        <f t="shared" si="4"/>
        <v>0</v>
      </c>
      <c r="K64" s="75">
        <f t="shared" si="4"/>
        <v>0</v>
      </c>
    </row>
    <row r="65" spans="1:11" ht="12.75" customHeight="1" x14ac:dyDescent="0.2">
      <c r="A65" s="206" t="s">
        <v>242</v>
      </c>
      <c r="B65" s="206"/>
      <c r="C65" s="206"/>
      <c r="D65" s="206"/>
      <c r="E65" s="206"/>
      <c r="F65" s="206"/>
      <c r="G65" s="61">
        <v>58</v>
      </c>
      <c r="H65" s="76">
        <v>1609359</v>
      </c>
      <c r="I65" s="76">
        <v>297664</v>
      </c>
      <c r="J65" s="76">
        <v>1606321</v>
      </c>
      <c r="K65" s="76">
        <v>193746</v>
      </c>
    </row>
    <row r="66" spans="1:11" ht="12.75" customHeight="1" x14ac:dyDescent="0.2">
      <c r="A66" s="200" t="s">
        <v>243</v>
      </c>
      <c r="B66" s="200"/>
      <c r="C66" s="200"/>
      <c r="D66" s="200"/>
      <c r="E66" s="200"/>
      <c r="F66" s="200"/>
      <c r="G66" s="63">
        <v>59</v>
      </c>
      <c r="H66" s="75">
        <f>H62-H65</f>
        <v>5864478</v>
      </c>
      <c r="I66" s="75">
        <f t="shared" ref="I66:K66" si="5">I62-I65</f>
        <v>239708</v>
      </c>
      <c r="J66" s="75">
        <f t="shared" si="5"/>
        <v>6927688</v>
      </c>
      <c r="K66" s="75">
        <f t="shared" si="5"/>
        <v>936804</v>
      </c>
    </row>
    <row r="67" spans="1:11" ht="12.75" customHeight="1" x14ac:dyDescent="0.2">
      <c r="A67" s="205" t="s">
        <v>244</v>
      </c>
      <c r="B67" s="205"/>
      <c r="C67" s="205"/>
      <c r="D67" s="205"/>
      <c r="E67" s="205"/>
      <c r="F67" s="205"/>
      <c r="G67" s="63">
        <v>60</v>
      </c>
      <c r="H67" s="75">
        <f>+IF((H62-H65)&gt;0,(H62-H65),0)</f>
        <v>5864478</v>
      </c>
      <c r="I67" s="75">
        <f t="shared" ref="I67:K67" si="6">+IF((I62-I65)&gt;0,(I62-I65),0)</f>
        <v>239708</v>
      </c>
      <c r="J67" s="75">
        <f t="shared" si="6"/>
        <v>6927688</v>
      </c>
      <c r="K67" s="75">
        <f t="shared" si="6"/>
        <v>936804</v>
      </c>
    </row>
    <row r="68" spans="1:11" ht="12.75" customHeight="1" x14ac:dyDescent="0.2">
      <c r="A68" s="205" t="s">
        <v>245</v>
      </c>
      <c r="B68" s="205"/>
      <c r="C68" s="205"/>
      <c r="D68" s="205"/>
      <c r="E68" s="205"/>
      <c r="F68" s="205"/>
      <c r="G68" s="63">
        <v>61</v>
      </c>
      <c r="H68" s="75">
        <f>+IF((H62-H65)&lt;0,(H62-H65),0)</f>
        <v>0</v>
      </c>
      <c r="I68" s="75">
        <f t="shared" ref="I68:K68" si="7">+IF((I62-I65)&lt;0,(I62-I65),0)</f>
        <v>0</v>
      </c>
      <c r="J68" s="75">
        <f t="shared" si="7"/>
        <v>0</v>
      </c>
      <c r="K68" s="75">
        <f t="shared" si="7"/>
        <v>0</v>
      </c>
    </row>
    <row r="69" spans="1:11" x14ac:dyDescent="0.2">
      <c r="A69" s="207" t="s">
        <v>246</v>
      </c>
      <c r="B69" s="207"/>
      <c r="C69" s="207"/>
      <c r="D69" s="207"/>
      <c r="E69" s="207"/>
      <c r="F69" s="207"/>
      <c r="G69" s="208"/>
      <c r="H69" s="208"/>
      <c r="I69" s="208"/>
      <c r="J69" s="209"/>
      <c r="K69" s="209"/>
    </row>
    <row r="70" spans="1:11" ht="22.15" customHeight="1" x14ac:dyDescent="0.2">
      <c r="A70" s="200" t="s">
        <v>247</v>
      </c>
      <c r="B70" s="200"/>
      <c r="C70" s="200"/>
      <c r="D70" s="200"/>
      <c r="E70" s="200"/>
      <c r="F70" s="200"/>
      <c r="G70" s="63">
        <v>62</v>
      </c>
      <c r="H70" s="75">
        <f>H71-H72</f>
        <v>0</v>
      </c>
      <c r="I70" s="75">
        <f>I71-I72</f>
        <v>0</v>
      </c>
      <c r="J70" s="75">
        <f>J71-J72</f>
        <v>0</v>
      </c>
      <c r="K70" s="75">
        <f>K71-K72</f>
        <v>0</v>
      </c>
    </row>
    <row r="71" spans="1:11" ht="12.75" customHeight="1" x14ac:dyDescent="0.2">
      <c r="A71" s="204" t="s">
        <v>248</v>
      </c>
      <c r="B71" s="204"/>
      <c r="C71" s="204"/>
      <c r="D71" s="204"/>
      <c r="E71" s="204"/>
      <c r="F71" s="204"/>
      <c r="G71" s="61">
        <v>63</v>
      </c>
      <c r="H71" s="76">
        <v>0</v>
      </c>
      <c r="I71" s="76">
        <v>0</v>
      </c>
      <c r="J71" s="76">
        <v>0</v>
      </c>
      <c r="K71" s="76">
        <v>0</v>
      </c>
    </row>
    <row r="72" spans="1:11" ht="12.75" customHeight="1" x14ac:dyDescent="0.2">
      <c r="A72" s="204" t="s">
        <v>249</v>
      </c>
      <c r="B72" s="204"/>
      <c r="C72" s="204"/>
      <c r="D72" s="204"/>
      <c r="E72" s="204"/>
      <c r="F72" s="204"/>
      <c r="G72" s="61">
        <v>64</v>
      </c>
      <c r="H72" s="76">
        <v>0</v>
      </c>
      <c r="I72" s="76">
        <v>0</v>
      </c>
      <c r="J72" s="76">
        <v>0</v>
      </c>
      <c r="K72" s="76">
        <v>0</v>
      </c>
    </row>
    <row r="73" spans="1:11" ht="12.75" customHeight="1" x14ac:dyDescent="0.2">
      <c r="A73" s="206" t="s">
        <v>250</v>
      </c>
      <c r="B73" s="206"/>
      <c r="C73" s="206"/>
      <c r="D73" s="206"/>
      <c r="E73" s="206"/>
      <c r="F73" s="206"/>
      <c r="G73" s="61">
        <v>65</v>
      </c>
      <c r="H73" s="76">
        <v>0</v>
      </c>
      <c r="I73" s="76">
        <v>0</v>
      </c>
      <c r="J73" s="76">
        <v>0</v>
      </c>
      <c r="K73" s="76">
        <v>0</v>
      </c>
    </row>
    <row r="74" spans="1:11" ht="12.75" customHeight="1" x14ac:dyDescent="0.2">
      <c r="A74" s="205" t="s">
        <v>251</v>
      </c>
      <c r="B74" s="205"/>
      <c r="C74" s="205"/>
      <c r="D74" s="205"/>
      <c r="E74" s="205"/>
      <c r="F74" s="205"/>
      <c r="G74" s="63">
        <v>66</v>
      </c>
      <c r="H74" s="77">
        <v>0</v>
      </c>
      <c r="I74" s="77">
        <v>0</v>
      </c>
      <c r="J74" s="77">
        <v>0</v>
      </c>
      <c r="K74" s="77">
        <v>0</v>
      </c>
    </row>
    <row r="75" spans="1:11" ht="12.75" customHeight="1" x14ac:dyDescent="0.2">
      <c r="A75" s="205" t="s">
        <v>252</v>
      </c>
      <c r="B75" s="205"/>
      <c r="C75" s="205"/>
      <c r="D75" s="205"/>
      <c r="E75" s="205"/>
      <c r="F75" s="205"/>
      <c r="G75" s="63">
        <v>67</v>
      </c>
      <c r="H75" s="77">
        <v>0</v>
      </c>
      <c r="I75" s="77">
        <v>0</v>
      </c>
      <c r="J75" s="77">
        <v>0</v>
      </c>
      <c r="K75" s="77">
        <v>0</v>
      </c>
    </row>
    <row r="76" spans="1:11" x14ac:dyDescent="0.2">
      <c r="A76" s="207" t="s">
        <v>253</v>
      </c>
      <c r="B76" s="207"/>
      <c r="C76" s="207"/>
      <c r="D76" s="207"/>
      <c r="E76" s="207"/>
      <c r="F76" s="207"/>
      <c r="G76" s="208"/>
      <c r="H76" s="208"/>
      <c r="I76" s="208"/>
      <c r="J76" s="209"/>
      <c r="K76" s="209"/>
    </row>
    <row r="77" spans="1:11" ht="12.75" customHeight="1" x14ac:dyDescent="0.2">
      <c r="A77" s="200" t="s">
        <v>254</v>
      </c>
      <c r="B77" s="200"/>
      <c r="C77" s="200"/>
      <c r="D77" s="200"/>
      <c r="E77" s="200"/>
      <c r="F77" s="200"/>
      <c r="G77" s="63">
        <v>68</v>
      </c>
      <c r="H77" s="77">
        <v>0</v>
      </c>
      <c r="I77" s="77">
        <v>0</v>
      </c>
      <c r="J77" s="77">
        <v>0</v>
      </c>
      <c r="K77" s="77">
        <v>0</v>
      </c>
    </row>
    <row r="78" spans="1:11" ht="12.75" customHeight="1" x14ac:dyDescent="0.2">
      <c r="A78" s="210" t="s">
        <v>255</v>
      </c>
      <c r="B78" s="210"/>
      <c r="C78" s="210"/>
      <c r="D78" s="210"/>
      <c r="E78" s="210"/>
      <c r="F78" s="210"/>
      <c r="G78" s="66">
        <v>69</v>
      </c>
      <c r="H78" s="78">
        <v>0</v>
      </c>
      <c r="I78" s="78">
        <v>0</v>
      </c>
      <c r="J78" s="78">
        <v>0</v>
      </c>
      <c r="K78" s="78">
        <v>0</v>
      </c>
    </row>
    <row r="79" spans="1:11" ht="12.75" customHeight="1" x14ac:dyDescent="0.2">
      <c r="A79" s="210" t="s">
        <v>256</v>
      </c>
      <c r="B79" s="210"/>
      <c r="C79" s="210"/>
      <c r="D79" s="210"/>
      <c r="E79" s="210"/>
      <c r="F79" s="210"/>
      <c r="G79" s="66">
        <v>70</v>
      </c>
      <c r="H79" s="78">
        <v>0</v>
      </c>
      <c r="I79" s="78">
        <v>0</v>
      </c>
      <c r="J79" s="78">
        <v>0</v>
      </c>
      <c r="K79" s="78">
        <v>0</v>
      </c>
    </row>
    <row r="80" spans="1:11" ht="12.75" customHeight="1" x14ac:dyDescent="0.2">
      <c r="A80" s="200" t="s">
        <v>257</v>
      </c>
      <c r="B80" s="200"/>
      <c r="C80" s="200"/>
      <c r="D80" s="200"/>
      <c r="E80" s="200"/>
      <c r="F80" s="200"/>
      <c r="G80" s="63">
        <v>71</v>
      </c>
      <c r="H80" s="77">
        <v>0</v>
      </c>
      <c r="I80" s="77">
        <v>0</v>
      </c>
      <c r="J80" s="77">
        <v>0</v>
      </c>
      <c r="K80" s="77">
        <v>0</v>
      </c>
    </row>
    <row r="81" spans="1:11" ht="12.75" customHeight="1" x14ac:dyDescent="0.2">
      <c r="A81" s="200" t="s">
        <v>258</v>
      </c>
      <c r="B81" s="200"/>
      <c r="C81" s="200"/>
      <c r="D81" s="200"/>
      <c r="E81" s="200"/>
      <c r="F81" s="200"/>
      <c r="G81" s="63">
        <v>72</v>
      </c>
      <c r="H81" s="77">
        <v>0</v>
      </c>
      <c r="I81" s="77">
        <v>0</v>
      </c>
      <c r="J81" s="77">
        <v>0</v>
      </c>
      <c r="K81" s="77">
        <v>0</v>
      </c>
    </row>
    <row r="82" spans="1:11" ht="12.75" customHeight="1" x14ac:dyDescent="0.2">
      <c r="A82" s="205" t="s">
        <v>259</v>
      </c>
      <c r="B82" s="205"/>
      <c r="C82" s="205"/>
      <c r="D82" s="205"/>
      <c r="E82" s="205"/>
      <c r="F82" s="205"/>
      <c r="G82" s="63">
        <v>73</v>
      </c>
      <c r="H82" s="77">
        <v>0</v>
      </c>
      <c r="I82" s="77">
        <v>0</v>
      </c>
      <c r="J82" s="77">
        <v>0</v>
      </c>
      <c r="K82" s="77">
        <v>0</v>
      </c>
    </row>
    <row r="83" spans="1:11" ht="12.75" customHeight="1" x14ac:dyDescent="0.2">
      <c r="A83" s="205" t="s">
        <v>260</v>
      </c>
      <c r="B83" s="205"/>
      <c r="C83" s="205"/>
      <c r="D83" s="205"/>
      <c r="E83" s="205"/>
      <c r="F83" s="205"/>
      <c r="G83" s="63">
        <v>74</v>
      </c>
      <c r="H83" s="77">
        <v>0</v>
      </c>
      <c r="I83" s="77">
        <v>0</v>
      </c>
      <c r="J83" s="77">
        <v>0</v>
      </c>
      <c r="K83" s="77">
        <v>0</v>
      </c>
    </row>
    <row r="84" spans="1:11" x14ac:dyDescent="0.2">
      <c r="A84" s="207" t="s">
        <v>261</v>
      </c>
      <c r="B84" s="207"/>
      <c r="C84" s="207"/>
      <c r="D84" s="207"/>
      <c r="E84" s="207"/>
      <c r="F84" s="207"/>
      <c r="G84" s="208"/>
      <c r="H84" s="208"/>
      <c r="I84" s="208"/>
      <c r="J84" s="209"/>
      <c r="K84" s="209"/>
    </row>
    <row r="85" spans="1:11" ht="12.75" customHeight="1" x14ac:dyDescent="0.2">
      <c r="A85" s="211" t="s">
        <v>262</v>
      </c>
      <c r="B85" s="211"/>
      <c r="C85" s="211"/>
      <c r="D85" s="211"/>
      <c r="E85" s="211"/>
      <c r="F85" s="211"/>
      <c r="G85" s="63">
        <v>75</v>
      </c>
      <c r="H85" s="79">
        <f>H86+H87</f>
        <v>0</v>
      </c>
      <c r="I85" s="79">
        <f>I86+I87</f>
        <v>0</v>
      </c>
      <c r="J85" s="79">
        <f>J86+J87</f>
        <v>0</v>
      </c>
      <c r="K85" s="79">
        <f>K86+K87</f>
        <v>0</v>
      </c>
    </row>
    <row r="86" spans="1:11" ht="12.75" customHeight="1" x14ac:dyDescent="0.2">
      <c r="A86" s="212" t="s">
        <v>263</v>
      </c>
      <c r="B86" s="212"/>
      <c r="C86" s="212"/>
      <c r="D86" s="212"/>
      <c r="E86" s="212"/>
      <c r="F86" s="212"/>
      <c r="G86" s="61">
        <v>76</v>
      </c>
      <c r="H86" s="80">
        <v>0</v>
      </c>
      <c r="I86" s="80">
        <v>0</v>
      </c>
      <c r="J86" s="80">
        <v>0</v>
      </c>
      <c r="K86" s="80">
        <v>0</v>
      </c>
    </row>
    <row r="87" spans="1:11" ht="12.75" customHeight="1" x14ac:dyDescent="0.2">
      <c r="A87" s="212" t="s">
        <v>264</v>
      </c>
      <c r="B87" s="212"/>
      <c r="C87" s="212"/>
      <c r="D87" s="212"/>
      <c r="E87" s="212"/>
      <c r="F87" s="212"/>
      <c r="G87" s="61">
        <v>77</v>
      </c>
      <c r="H87" s="80">
        <v>0</v>
      </c>
      <c r="I87" s="80">
        <v>0</v>
      </c>
      <c r="J87" s="80">
        <v>0</v>
      </c>
      <c r="K87" s="80">
        <v>0</v>
      </c>
    </row>
    <row r="88" spans="1:11" x14ac:dyDescent="0.2">
      <c r="A88" s="213" t="s">
        <v>265</v>
      </c>
      <c r="B88" s="213"/>
      <c r="C88" s="213"/>
      <c r="D88" s="213"/>
      <c r="E88" s="213"/>
      <c r="F88" s="213"/>
      <c r="G88" s="214"/>
      <c r="H88" s="214"/>
      <c r="I88" s="214"/>
      <c r="J88" s="209"/>
      <c r="K88" s="209"/>
    </row>
    <row r="89" spans="1:11" ht="12.75" customHeight="1" x14ac:dyDescent="0.2">
      <c r="A89" s="171" t="s">
        <v>266</v>
      </c>
      <c r="B89" s="171"/>
      <c r="C89" s="171"/>
      <c r="D89" s="171"/>
      <c r="E89" s="171"/>
      <c r="F89" s="171"/>
      <c r="G89" s="61">
        <v>78</v>
      </c>
      <c r="H89" s="80">
        <v>5864478</v>
      </c>
      <c r="I89" s="80">
        <v>239708</v>
      </c>
      <c r="J89" s="80">
        <v>6927688</v>
      </c>
      <c r="K89" s="80">
        <v>936804</v>
      </c>
    </row>
    <row r="90" spans="1:11" ht="24" customHeight="1" x14ac:dyDescent="0.2">
      <c r="A90" s="172" t="s">
        <v>267</v>
      </c>
      <c r="B90" s="172"/>
      <c r="C90" s="172"/>
      <c r="D90" s="172"/>
      <c r="E90" s="172"/>
      <c r="F90" s="172"/>
      <c r="G90" s="63">
        <v>79</v>
      </c>
      <c r="H90" s="81">
        <f>H91+H98</f>
        <v>13520</v>
      </c>
      <c r="I90" s="81">
        <f>I91+I98</f>
        <v>13520</v>
      </c>
      <c r="J90" s="81">
        <f t="shared" ref="J90:K90" si="8">J91+J98</f>
        <v>1039608</v>
      </c>
      <c r="K90" s="81">
        <f t="shared" si="8"/>
        <v>1039608</v>
      </c>
    </row>
    <row r="91" spans="1:11" ht="24" customHeight="1" x14ac:dyDescent="0.2">
      <c r="A91" s="218" t="s">
        <v>268</v>
      </c>
      <c r="B91" s="218"/>
      <c r="C91" s="218"/>
      <c r="D91" s="218"/>
      <c r="E91" s="218"/>
      <c r="F91" s="218"/>
      <c r="G91" s="63">
        <v>80</v>
      </c>
      <c r="H91" s="81">
        <f>SUM(H92:H96)</f>
        <v>13520</v>
      </c>
      <c r="I91" s="81">
        <f>SUM(I92:I96)</f>
        <v>13520</v>
      </c>
      <c r="J91" s="81">
        <f t="shared" ref="J91:K91" si="9">SUM(J92:J96)</f>
        <v>1039608</v>
      </c>
      <c r="K91" s="81">
        <f t="shared" si="9"/>
        <v>1039608</v>
      </c>
    </row>
    <row r="92" spans="1:11" ht="25.5" customHeight="1" x14ac:dyDescent="0.2">
      <c r="A92" s="204" t="s">
        <v>269</v>
      </c>
      <c r="B92" s="204"/>
      <c r="C92" s="204"/>
      <c r="D92" s="204"/>
      <c r="E92" s="204"/>
      <c r="F92" s="204"/>
      <c r="G92" s="63">
        <v>81</v>
      </c>
      <c r="H92" s="80">
        <v>0</v>
      </c>
      <c r="I92" s="80">
        <v>0</v>
      </c>
      <c r="J92" s="80">
        <v>0</v>
      </c>
      <c r="K92" s="80">
        <v>0</v>
      </c>
    </row>
    <row r="93" spans="1:11" ht="38.25" customHeight="1" x14ac:dyDescent="0.2">
      <c r="A93" s="204" t="s">
        <v>270</v>
      </c>
      <c r="B93" s="204"/>
      <c r="C93" s="204"/>
      <c r="D93" s="204"/>
      <c r="E93" s="204"/>
      <c r="F93" s="204"/>
      <c r="G93" s="63">
        <v>82</v>
      </c>
      <c r="H93" s="80">
        <v>13520</v>
      </c>
      <c r="I93" s="80">
        <v>13520</v>
      </c>
      <c r="J93" s="80">
        <v>1039608</v>
      </c>
      <c r="K93" s="80">
        <v>1039608</v>
      </c>
    </row>
    <row r="94" spans="1:11" ht="38.25" customHeight="1" x14ac:dyDescent="0.2">
      <c r="A94" s="204" t="s">
        <v>271</v>
      </c>
      <c r="B94" s="204"/>
      <c r="C94" s="204"/>
      <c r="D94" s="204"/>
      <c r="E94" s="204"/>
      <c r="F94" s="204"/>
      <c r="G94" s="63">
        <v>83</v>
      </c>
      <c r="H94" s="80">
        <v>0</v>
      </c>
      <c r="I94" s="80">
        <v>0</v>
      </c>
      <c r="J94" s="80">
        <v>0</v>
      </c>
      <c r="K94" s="80">
        <v>0</v>
      </c>
    </row>
    <row r="95" spans="1:11" x14ac:dyDescent="0.2">
      <c r="A95" s="204" t="s">
        <v>272</v>
      </c>
      <c r="B95" s="204"/>
      <c r="C95" s="204"/>
      <c r="D95" s="204"/>
      <c r="E95" s="204"/>
      <c r="F95" s="204"/>
      <c r="G95" s="63">
        <v>84</v>
      </c>
      <c r="H95" s="80">
        <v>0</v>
      </c>
      <c r="I95" s="80">
        <v>0</v>
      </c>
      <c r="J95" s="80">
        <v>0</v>
      </c>
      <c r="K95" s="80">
        <v>0</v>
      </c>
    </row>
    <row r="96" spans="1:11" x14ac:dyDescent="0.2">
      <c r="A96" s="204" t="s">
        <v>273</v>
      </c>
      <c r="B96" s="204"/>
      <c r="C96" s="204"/>
      <c r="D96" s="204"/>
      <c r="E96" s="204"/>
      <c r="F96" s="204"/>
      <c r="G96" s="63">
        <v>85</v>
      </c>
      <c r="H96" s="80">
        <v>0</v>
      </c>
      <c r="I96" s="80">
        <v>0</v>
      </c>
      <c r="J96" s="80">
        <v>0</v>
      </c>
      <c r="K96" s="80">
        <v>0</v>
      </c>
    </row>
    <row r="97" spans="1:11" ht="26.25" customHeight="1" x14ac:dyDescent="0.2">
      <c r="A97" s="204" t="s">
        <v>274</v>
      </c>
      <c r="B97" s="204"/>
      <c r="C97" s="204"/>
      <c r="D97" s="204"/>
      <c r="E97" s="204"/>
      <c r="F97" s="204"/>
      <c r="G97" s="63">
        <v>86</v>
      </c>
      <c r="H97" s="80">
        <v>0</v>
      </c>
      <c r="I97" s="80">
        <v>0</v>
      </c>
      <c r="J97" s="80">
        <v>158584</v>
      </c>
      <c r="K97" s="80">
        <v>158584</v>
      </c>
    </row>
    <row r="98" spans="1:11" ht="25.5" customHeight="1" x14ac:dyDescent="0.2">
      <c r="A98" s="218" t="s">
        <v>275</v>
      </c>
      <c r="B98" s="218"/>
      <c r="C98" s="218"/>
      <c r="D98" s="218"/>
      <c r="E98" s="218"/>
      <c r="F98" s="218"/>
      <c r="G98" s="63">
        <v>87</v>
      </c>
      <c r="H98" s="81">
        <f>SUM(H99:H106)</f>
        <v>0</v>
      </c>
      <c r="I98" s="81">
        <f>SUM(I99:I106)</f>
        <v>0</v>
      </c>
      <c r="J98" s="81">
        <f t="shared" ref="J98:K98" si="10">SUM(J99:J106)</f>
        <v>0</v>
      </c>
      <c r="K98" s="81">
        <f t="shared" si="10"/>
        <v>0</v>
      </c>
    </row>
    <row r="99" spans="1:11" x14ac:dyDescent="0.2">
      <c r="A99" s="217" t="s">
        <v>276</v>
      </c>
      <c r="B99" s="217"/>
      <c r="C99" s="217"/>
      <c r="D99" s="217"/>
      <c r="E99" s="217"/>
      <c r="F99" s="217"/>
      <c r="G99" s="61">
        <v>88</v>
      </c>
      <c r="H99" s="80">
        <v>0</v>
      </c>
      <c r="I99" s="80">
        <v>0</v>
      </c>
      <c r="J99" s="80">
        <v>0</v>
      </c>
      <c r="K99" s="80">
        <v>0</v>
      </c>
    </row>
    <row r="100" spans="1:11" ht="36" customHeight="1" x14ac:dyDescent="0.2">
      <c r="A100" s="204" t="s">
        <v>277</v>
      </c>
      <c r="B100" s="204"/>
      <c r="C100" s="204"/>
      <c r="D100" s="204"/>
      <c r="E100" s="204"/>
      <c r="F100" s="204"/>
      <c r="G100" s="61">
        <v>89</v>
      </c>
      <c r="H100" s="80">
        <v>0</v>
      </c>
      <c r="I100" s="80">
        <v>0</v>
      </c>
      <c r="J100" s="80">
        <v>0</v>
      </c>
      <c r="K100" s="80">
        <v>0</v>
      </c>
    </row>
    <row r="101" spans="1:11" ht="22.15" customHeight="1" x14ac:dyDescent="0.2">
      <c r="A101" s="217" t="s">
        <v>278</v>
      </c>
      <c r="B101" s="217"/>
      <c r="C101" s="217"/>
      <c r="D101" s="217"/>
      <c r="E101" s="217"/>
      <c r="F101" s="217"/>
      <c r="G101" s="61">
        <v>90</v>
      </c>
      <c r="H101" s="80">
        <v>0</v>
      </c>
      <c r="I101" s="80">
        <v>0</v>
      </c>
      <c r="J101" s="80">
        <v>0</v>
      </c>
      <c r="K101" s="80">
        <v>0</v>
      </c>
    </row>
    <row r="102" spans="1:11" ht="22.15" customHeight="1" x14ac:dyDescent="0.2">
      <c r="A102" s="217" t="s">
        <v>279</v>
      </c>
      <c r="B102" s="217"/>
      <c r="C102" s="217"/>
      <c r="D102" s="217"/>
      <c r="E102" s="217"/>
      <c r="F102" s="217"/>
      <c r="G102" s="61">
        <v>91</v>
      </c>
      <c r="H102" s="80">
        <v>0</v>
      </c>
      <c r="I102" s="80">
        <v>0</v>
      </c>
      <c r="J102" s="80">
        <v>0</v>
      </c>
      <c r="K102" s="80">
        <v>0</v>
      </c>
    </row>
    <row r="103" spans="1:11" ht="22.15" customHeight="1" x14ac:dyDescent="0.2">
      <c r="A103" s="217" t="s">
        <v>280</v>
      </c>
      <c r="B103" s="217"/>
      <c r="C103" s="217"/>
      <c r="D103" s="217"/>
      <c r="E103" s="217"/>
      <c r="F103" s="217"/>
      <c r="G103" s="61">
        <v>92</v>
      </c>
      <c r="H103" s="80">
        <v>0</v>
      </c>
      <c r="I103" s="80">
        <v>0</v>
      </c>
      <c r="J103" s="80">
        <v>0</v>
      </c>
      <c r="K103" s="80">
        <v>0</v>
      </c>
    </row>
    <row r="104" spans="1:11" ht="12.75" customHeight="1" x14ac:dyDescent="0.2">
      <c r="A104" s="204" t="s">
        <v>281</v>
      </c>
      <c r="B104" s="204"/>
      <c r="C104" s="204"/>
      <c r="D104" s="204"/>
      <c r="E104" s="204"/>
      <c r="F104" s="204"/>
      <c r="G104" s="61">
        <v>93</v>
      </c>
      <c r="H104" s="80">
        <v>0</v>
      </c>
      <c r="I104" s="80">
        <v>0</v>
      </c>
      <c r="J104" s="80">
        <v>0</v>
      </c>
      <c r="K104" s="80">
        <v>0</v>
      </c>
    </row>
    <row r="105" spans="1:11" ht="26.25" customHeight="1" x14ac:dyDescent="0.2">
      <c r="A105" s="204" t="s">
        <v>282</v>
      </c>
      <c r="B105" s="204"/>
      <c r="C105" s="204"/>
      <c r="D105" s="204"/>
      <c r="E105" s="204"/>
      <c r="F105" s="204"/>
      <c r="G105" s="61">
        <v>94</v>
      </c>
      <c r="H105" s="80">
        <v>0</v>
      </c>
      <c r="I105" s="80">
        <v>0</v>
      </c>
      <c r="J105" s="80">
        <v>0</v>
      </c>
      <c r="K105" s="80">
        <v>0</v>
      </c>
    </row>
    <row r="106" spans="1:11" x14ac:dyDescent="0.2">
      <c r="A106" s="204" t="s">
        <v>283</v>
      </c>
      <c r="B106" s="204"/>
      <c r="C106" s="204"/>
      <c r="D106" s="204"/>
      <c r="E106" s="204"/>
      <c r="F106" s="204"/>
      <c r="G106" s="61">
        <v>95</v>
      </c>
      <c r="H106" s="80">
        <v>0</v>
      </c>
      <c r="I106" s="80">
        <v>0</v>
      </c>
      <c r="J106" s="80">
        <v>0</v>
      </c>
      <c r="K106" s="80">
        <v>0</v>
      </c>
    </row>
    <row r="107" spans="1:11" ht="24.75" customHeight="1" x14ac:dyDescent="0.2">
      <c r="A107" s="204" t="s">
        <v>284</v>
      </c>
      <c r="B107" s="204"/>
      <c r="C107" s="204"/>
      <c r="D107" s="204"/>
      <c r="E107" s="204"/>
      <c r="F107" s="204"/>
      <c r="G107" s="61">
        <v>96</v>
      </c>
      <c r="H107" s="80">
        <v>2434</v>
      </c>
      <c r="I107" s="80">
        <v>2434</v>
      </c>
      <c r="J107" s="80">
        <v>0</v>
      </c>
      <c r="K107" s="80">
        <v>0</v>
      </c>
    </row>
    <row r="108" spans="1:11" ht="22.9" customHeight="1" x14ac:dyDescent="0.2">
      <c r="A108" s="172" t="s">
        <v>285</v>
      </c>
      <c r="B108" s="172"/>
      <c r="C108" s="172"/>
      <c r="D108" s="172"/>
      <c r="E108" s="172"/>
      <c r="F108" s="172"/>
      <c r="G108" s="63">
        <v>97</v>
      </c>
      <c r="H108" s="81">
        <f>H91+H98-H107-H97</f>
        <v>11086</v>
      </c>
      <c r="I108" s="81">
        <f>I91+I98-I107-I97</f>
        <v>11086</v>
      </c>
      <c r="J108" s="81">
        <f t="shared" ref="J108:K108" si="11">J91+J98-J107-J97</f>
        <v>881024</v>
      </c>
      <c r="K108" s="81">
        <f t="shared" si="11"/>
        <v>881024</v>
      </c>
    </row>
    <row r="109" spans="1:11" ht="12.75" customHeight="1" x14ac:dyDescent="0.2">
      <c r="A109" s="172" t="s">
        <v>286</v>
      </c>
      <c r="B109" s="172"/>
      <c r="C109" s="172"/>
      <c r="D109" s="172"/>
      <c r="E109" s="172"/>
      <c r="F109" s="172"/>
      <c r="G109" s="63">
        <v>98</v>
      </c>
      <c r="H109" s="79">
        <f>H89+H108</f>
        <v>5875564</v>
      </c>
      <c r="I109" s="79">
        <f>I89+I108</f>
        <v>250794</v>
      </c>
      <c r="J109" s="79">
        <f t="shared" ref="J109:K109" si="12">J89+J108</f>
        <v>7808712</v>
      </c>
      <c r="K109" s="79">
        <f t="shared" si="12"/>
        <v>1817828</v>
      </c>
    </row>
    <row r="110" spans="1:11" x14ac:dyDescent="0.2">
      <c r="A110" s="207" t="s">
        <v>287</v>
      </c>
      <c r="B110" s="207"/>
      <c r="C110" s="207"/>
      <c r="D110" s="207"/>
      <c r="E110" s="207"/>
      <c r="F110" s="207"/>
      <c r="G110" s="208"/>
      <c r="H110" s="208"/>
      <c r="I110" s="208"/>
      <c r="J110" s="209"/>
      <c r="K110" s="209"/>
    </row>
    <row r="111" spans="1:11" ht="12.75" customHeight="1" x14ac:dyDescent="0.2">
      <c r="A111" s="211" t="s">
        <v>288</v>
      </c>
      <c r="B111" s="211"/>
      <c r="C111" s="211"/>
      <c r="D111" s="211"/>
      <c r="E111" s="211"/>
      <c r="F111" s="211"/>
      <c r="G111" s="63">
        <v>99</v>
      </c>
      <c r="H111" s="79">
        <f>H112+H113</f>
        <v>0</v>
      </c>
      <c r="I111" s="79">
        <f>I112+I113</f>
        <v>0</v>
      </c>
      <c r="J111" s="79">
        <f>J112+J113</f>
        <v>0</v>
      </c>
      <c r="K111" s="79">
        <f>K112+K113</f>
        <v>0</v>
      </c>
    </row>
    <row r="112" spans="1:11" ht="12.75" customHeight="1" x14ac:dyDescent="0.2">
      <c r="A112" s="212" t="s">
        <v>289</v>
      </c>
      <c r="B112" s="212"/>
      <c r="C112" s="212"/>
      <c r="D112" s="212"/>
      <c r="E112" s="212"/>
      <c r="F112" s="212"/>
      <c r="G112" s="61">
        <v>100</v>
      </c>
      <c r="H112" s="80">
        <v>0</v>
      </c>
      <c r="I112" s="80">
        <v>0</v>
      </c>
      <c r="J112" s="80">
        <v>0</v>
      </c>
      <c r="K112" s="80">
        <v>0</v>
      </c>
    </row>
    <row r="113" spans="1:11" ht="12.75" customHeight="1" x14ac:dyDescent="0.2">
      <c r="A113" s="212" t="s">
        <v>290</v>
      </c>
      <c r="B113" s="212"/>
      <c r="C113" s="212"/>
      <c r="D113" s="212"/>
      <c r="E113" s="212"/>
      <c r="F113" s="212"/>
      <c r="G113" s="61">
        <v>101</v>
      </c>
      <c r="H113" s="80">
        <v>0</v>
      </c>
      <c r="I113" s="80">
        <v>0</v>
      </c>
      <c r="J113" s="80">
        <v>0</v>
      </c>
      <c r="K113" s="80">
        <v>0</v>
      </c>
    </row>
  </sheetData>
  <mergeCells count="115">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6:F16"/>
    <mergeCell ref="A17:F17"/>
    <mergeCell ref="A18:F18"/>
    <mergeCell ref="A7:F7"/>
    <mergeCell ref="A8:F8"/>
    <mergeCell ref="A9:F9"/>
    <mergeCell ref="A10:F10"/>
    <mergeCell ref="A11:F11"/>
    <mergeCell ref="A12:F12"/>
    <mergeCell ref="A3:K3"/>
    <mergeCell ref="A4:K4"/>
    <mergeCell ref="A5:F6"/>
    <mergeCell ref="G5:G6"/>
    <mergeCell ref="H5:I5"/>
    <mergeCell ref="J5:K5"/>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464A1062-1F00-424D-9B9A-2E5C5A672310}">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FF194AFC-560B-448F-A687-7767070EB355}">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97A59269-ED13-4082-BE63-EB0F2296C387}">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DBB978D3-465D-4D27-874A-9C42284F091A}">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8C7E965D-C2E8-4BFE-A660-11C66CE265F0}">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C7B6-3C4D-4609-8567-F367EAA2D82C}">
  <dimension ref="A1:I59"/>
  <sheetViews>
    <sheetView zoomScaleNormal="100" workbookViewId="0">
      <selection activeCell="P10" sqref="P10"/>
    </sheetView>
  </sheetViews>
  <sheetFormatPr defaultColWidth="9.140625" defaultRowHeight="12.75" x14ac:dyDescent="0.2"/>
  <cols>
    <col min="1" max="7" width="9.140625" style="82"/>
    <col min="8" max="9" width="30.28515625" style="90" customWidth="1"/>
    <col min="10" max="16384" width="9.140625" style="82"/>
  </cols>
  <sheetData>
    <row r="1" spans="1:9" ht="15" x14ac:dyDescent="0.25">
      <c r="A1" s="215" t="s">
        <v>291</v>
      </c>
      <c r="B1" s="220"/>
      <c r="C1" s="220"/>
      <c r="D1" s="220"/>
      <c r="E1" s="220"/>
      <c r="F1" s="220"/>
      <c r="G1" s="220"/>
      <c r="H1" s="220"/>
      <c r="I1" s="220"/>
    </row>
    <row r="2" spans="1:9" ht="15" x14ac:dyDescent="0.25">
      <c r="A2" s="216" t="s">
        <v>292</v>
      </c>
      <c r="B2" s="178"/>
      <c r="C2" s="178"/>
      <c r="D2" s="178"/>
      <c r="E2" s="178"/>
      <c r="F2" s="178"/>
      <c r="G2" s="178"/>
      <c r="H2" s="178"/>
      <c r="I2" s="178"/>
    </row>
    <row r="3" spans="1:9" ht="15" x14ac:dyDescent="0.25">
      <c r="A3" s="221" t="s">
        <v>60</v>
      </c>
      <c r="B3" s="222"/>
      <c r="C3" s="222"/>
      <c r="D3" s="222"/>
      <c r="E3" s="222"/>
      <c r="F3" s="222"/>
      <c r="G3" s="222"/>
      <c r="H3" s="222"/>
      <c r="I3" s="222"/>
    </row>
    <row r="4" spans="1:9" ht="15" x14ac:dyDescent="0.2">
      <c r="A4" s="223" t="s">
        <v>293</v>
      </c>
      <c r="B4" s="181"/>
      <c r="C4" s="181"/>
      <c r="D4" s="181"/>
      <c r="E4" s="181"/>
      <c r="F4" s="181"/>
      <c r="G4" s="181"/>
      <c r="H4" s="181"/>
      <c r="I4" s="182"/>
    </row>
    <row r="5" spans="1:9" ht="23.25" x14ac:dyDescent="0.2">
      <c r="A5" s="196" t="s">
        <v>62</v>
      </c>
      <c r="B5" s="184"/>
      <c r="C5" s="184"/>
      <c r="D5" s="184"/>
      <c r="E5" s="184"/>
      <c r="F5" s="184"/>
      <c r="G5" s="72" t="s">
        <v>180</v>
      </c>
      <c r="H5" s="73" t="s">
        <v>181</v>
      </c>
      <c r="I5" s="73" t="s">
        <v>182</v>
      </c>
    </row>
    <row r="6" spans="1:9" ht="15" x14ac:dyDescent="0.2">
      <c r="A6" s="219">
        <v>1</v>
      </c>
      <c r="B6" s="184"/>
      <c r="C6" s="184"/>
      <c r="D6" s="184"/>
      <c r="E6" s="184"/>
      <c r="F6" s="184"/>
      <c r="G6" s="83">
        <v>2</v>
      </c>
      <c r="H6" s="73" t="s">
        <v>294</v>
      </c>
      <c r="I6" s="73" t="s">
        <v>295</v>
      </c>
    </row>
    <row r="7" spans="1:9" x14ac:dyDescent="0.2">
      <c r="A7" s="225" t="s">
        <v>296</v>
      </c>
      <c r="B7" s="225"/>
      <c r="C7" s="225"/>
      <c r="D7" s="225"/>
      <c r="E7" s="225"/>
      <c r="F7" s="225"/>
      <c r="G7" s="225"/>
      <c r="H7" s="225"/>
      <c r="I7" s="225"/>
    </row>
    <row r="8" spans="1:9" ht="12.75" customHeight="1" x14ac:dyDescent="0.2">
      <c r="A8" s="174" t="s">
        <v>297</v>
      </c>
      <c r="B8" s="174"/>
      <c r="C8" s="174"/>
      <c r="D8" s="174"/>
      <c r="E8" s="174"/>
      <c r="F8" s="174"/>
      <c r="G8" s="84">
        <v>1</v>
      </c>
      <c r="H8" s="85">
        <v>7473837</v>
      </c>
      <c r="I8" s="85">
        <v>8534009</v>
      </c>
    </row>
    <row r="9" spans="1:9" ht="12.75" customHeight="1" x14ac:dyDescent="0.2">
      <c r="A9" s="226" t="s">
        <v>298</v>
      </c>
      <c r="B9" s="226"/>
      <c r="C9" s="226"/>
      <c r="D9" s="226"/>
      <c r="E9" s="226"/>
      <c r="F9" s="226"/>
      <c r="G9" s="86">
        <v>2</v>
      </c>
      <c r="H9" s="87">
        <f>H10+H11+H12+H13+H14+H15+H16+H17</f>
        <v>4850998</v>
      </c>
      <c r="I9" s="87">
        <f>I10+I11+I12+I13+I14+I15+I16+I17</f>
        <v>8200202</v>
      </c>
    </row>
    <row r="10" spans="1:9" ht="12.75" customHeight="1" x14ac:dyDescent="0.2">
      <c r="A10" s="201" t="s">
        <v>299</v>
      </c>
      <c r="B10" s="201"/>
      <c r="C10" s="201"/>
      <c r="D10" s="201"/>
      <c r="E10" s="201"/>
      <c r="F10" s="201"/>
      <c r="G10" s="84">
        <v>3</v>
      </c>
      <c r="H10" s="85">
        <v>8552168</v>
      </c>
      <c r="I10" s="85">
        <v>9217924</v>
      </c>
    </row>
    <row r="11" spans="1:9" ht="22.15" customHeight="1" x14ac:dyDescent="0.2">
      <c r="A11" s="201" t="s">
        <v>300</v>
      </c>
      <c r="B11" s="201"/>
      <c r="C11" s="201"/>
      <c r="D11" s="201"/>
      <c r="E11" s="201"/>
      <c r="F11" s="201"/>
      <c r="G11" s="84">
        <v>4</v>
      </c>
      <c r="H11" s="85">
        <v>-755514</v>
      </c>
      <c r="I11" s="85">
        <v>1288324</v>
      </c>
    </row>
    <row r="12" spans="1:9" ht="23.45" customHeight="1" x14ac:dyDescent="0.2">
      <c r="A12" s="201" t="s">
        <v>301</v>
      </c>
      <c r="B12" s="201"/>
      <c r="C12" s="201"/>
      <c r="D12" s="201"/>
      <c r="E12" s="201"/>
      <c r="F12" s="201"/>
      <c r="G12" s="84">
        <v>5</v>
      </c>
      <c r="H12" s="85">
        <v>13520</v>
      </c>
      <c r="I12" s="85">
        <v>-714268</v>
      </c>
    </row>
    <row r="13" spans="1:9" ht="12.75" customHeight="1" x14ac:dyDescent="0.2">
      <c r="A13" s="201" t="s">
        <v>302</v>
      </c>
      <c r="B13" s="201"/>
      <c r="C13" s="201"/>
      <c r="D13" s="201"/>
      <c r="E13" s="201"/>
      <c r="F13" s="201"/>
      <c r="G13" s="84">
        <v>6</v>
      </c>
      <c r="H13" s="85">
        <v>-484362</v>
      </c>
      <c r="I13" s="85">
        <v>-952298</v>
      </c>
    </row>
    <row r="14" spans="1:9" ht="12.75" customHeight="1" x14ac:dyDescent="0.2">
      <c r="A14" s="201" t="s">
        <v>303</v>
      </c>
      <c r="B14" s="201"/>
      <c r="C14" s="201"/>
      <c r="D14" s="201"/>
      <c r="E14" s="201"/>
      <c r="F14" s="201"/>
      <c r="G14" s="84">
        <v>7</v>
      </c>
      <c r="H14" s="85">
        <v>165890</v>
      </c>
      <c r="I14" s="85">
        <v>146157</v>
      </c>
    </row>
    <row r="15" spans="1:9" ht="12.75" customHeight="1" x14ac:dyDescent="0.2">
      <c r="A15" s="201" t="s">
        <v>304</v>
      </c>
      <c r="B15" s="201"/>
      <c r="C15" s="201"/>
      <c r="D15" s="201"/>
      <c r="E15" s="201"/>
      <c r="F15" s="201"/>
      <c r="G15" s="84">
        <v>8</v>
      </c>
      <c r="H15" s="85">
        <v>-2256302</v>
      </c>
      <c r="I15" s="85">
        <v>-776333</v>
      </c>
    </row>
    <row r="16" spans="1:9" ht="12.75" customHeight="1" x14ac:dyDescent="0.2">
      <c r="A16" s="201" t="s">
        <v>305</v>
      </c>
      <c r="B16" s="201"/>
      <c r="C16" s="201"/>
      <c r="D16" s="201"/>
      <c r="E16" s="201"/>
      <c r="F16" s="201"/>
      <c r="G16" s="84">
        <v>9</v>
      </c>
      <c r="H16" s="85">
        <v>0</v>
      </c>
      <c r="I16" s="85">
        <v>0</v>
      </c>
    </row>
    <row r="17" spans="1:9" ht="25.15" customHeight="1" x14ac:dyDescent="0.2">
      <c r="A17" s="201" t="s">
        <v>306</v>
      </c>
      <c r="B17" s="201"/>
      <c r="C17" s="201"/>
      <c r="D17" s="201"/>
      <c r="E17" s="201"/>
      <c r="F17" s="201"/>
      <c r="G17" s="84">
        <v>10</v>
      </c>
      <c r="H17" s="85">
        <v>-384402</v>
      </c>
      <c r="I17" s="85">
        <v>-9304</v>
      </c>
    </row>
    <row r="18" spans="1:9" ht="28.15" customHeight="1" x14ac:dyDescent="0.2">
      <c r="A18" s="224" t="s">
        <v>307</v>
      </c>
      <c r="B18" s="224"/>
      <c r="C18" s="224"/>
      <c r="D18" s="224"/>
      <c r="E18" s="224"/>
      <c r="F18" s="224"/>
      <c r="G18" s="86">
        <v>11</v>
      </c>
      <c r="H18" s="87">
        <f>H8+H9</f>
        <v>12324835</v>
      </c>
      <c r="I18" s="87">
        <f>I8+I9</f>
        <v>16734211</v>
      </c>
    </row>
    <row r="19" spans="1:9" ht="12.75" customHeight="1" x14ac:dyDescent="0.2">
      <c r="A19" s="226" t="s">
        <v>308</v>
      </c>
      <c r="B19" s="226"/>
      <c r="C19" s="226"/>
      <c r="D19" s="226"/>
      <c r="E19" s="226"/>
      <c r="F19" s="226"/>
      <c r="G19" s="86">
        <v>12</v>
      </c>
      <c r="H19" s="87">
        <f>H20+H21+H22+H23</f>
        <v>9146436</v>
      </c>
      <c r="I19" s="87">
        <f>I20+I21+I22+I23</f>
        <v>5024356</v>
      </c>
    </row>
    <row r="20" spans="1:9" ht="12.75" customHeight="1" x14ac:dyDescent="0.2">
      <c r="A20" s="201" t="s">
        <v>309</v>
      </c>
      <c r="B20" s="201"/>
      <c r="C20" s="201"/>
      <c r="D20" s="201"/>
      <c r="E20" s="201"/>
      <c r="F20" s="201"/>
      <c r="G20" s="84">
        <v>13</v>
      </c>
      <c r="H20" s="85">
        <v>7842242</v>
      </c>
      <c r="I20" s="85">
        <v>7098623</v>
      </c>
    </row>
    <row r="21" spans="1:9" ht="12.75" customHeight="1" x14ac:dyDescent="0.2">
      <c r="A21" s="201" t="s">
        <v>310</v>
      </c>
      <c r="B21" s="201"/>
      <c r="C21" s="201"/>
      <c r="D21" s="201"/>
      <c r="E21" s="201"/>
      <c r="F21" s="201"/>
      <c r="G21" s="84">
        <v>14</v>
      </c>
      <c r="H21" s="85">
        <v>-3462041</v>
      </c>
      <c r="I21" s="85">
        <v>-1297371</v>
      </c>
    </row>
    <row r="22" spans="1:9" ht="12.75" customHeight="1" x14ac:dyDescent="0.2">
      <c r="A22" s="201" t="s">
        <v>311</v>
      </c>
      <c r="B22" s="201"/>
      <c r="C22" s="201"/>
      <c r="D22" s="201"/>
      <c r="E22" s="201"/>
      <c r="F22" s="201"/>
      <c r="G22" s="84">
        <v>15</v>
      </c>
      <c r="H22" s="85">
        <v>4495107</v>
      </c>
      <c r="I22" s="85">
        <v>-864566</v>
      </c>
    </row>
    <row r="23" spans="1:9" ht="12.75" customHeight="1" x14ac:dyDescent="0.2">
      <c r="A23" s="201" t="s">
        <v>312</v>
      </c>
      <c r="B23" s="201"/>
      <c r="C23" s="201"/>
      <c r="D23" s="201"/>
      <c r="E23" s="201"/>
      <c r="F23" s="201"/>
      <c r="G23" s="84">
        <v>16</v>
      </c>
      <c r="H23" s="85">
        <v>271128</v>
      </c>
      <c r="I23" s="85">
        <v>87670</v>
      </c>
    </row>
    <row r="24" spans="1:9" ht="12.75" customHeight="1" x14ac:dyDescent="0.2">
      <c r="A24" s="224" t="s">
        <v>313</v>
      </c>
      <c r="B24" s="224"/>
      <c r="C24" s="224"/>
      <c r="D24" s="224"/>
      <c r="E24" s="224"/>
      <c r="F24" s="224"/>
      <c r="G24" s="86">
        <v>17</v>
      </c>
      <c r="H24" s="87">
        <f>H18+H19</f>
        <v>21471271</v>
      </c>
      <c r="I24" s="87">
        <f>I18+I19</f>
        <v>21758567</v>
      </c>
    </row>
    <row r="25" spans="1:9" ht="12.75" customHeight="1" x14ac:dyDescent="0.2">
      <c r="A25" s="174" t="s">
        <v>314</v>
      </c>
      <c r="B25" s="174"/>
      <c r="C25" s="174"/>
      <c r="D25" s="174"/>
      <c r="E25" s="174"/>
      <c r="F25" s="174"/>
      <c r="G25" s="84">
        <v>18</v>
      </c>
      <c r="H25" s="85">
        <v>-165890</v>
      </c>
      <c r="I25" s="85">
        <v>-146157</v>
      </c>
    </row>
    <row r="26" spans="1:9" ht="12.75" customHeight="1" x14ac:dyDescent="0.2">
      <c r="A26" s="174" t="s">
        <v>315</v>
      </c>
      <c r="B26" s="174"/>
      <c r="C26" s="174"/>
      <c r="D26" s="174"/>
      <c r="E26" s="174"/>
      <c r="F26" s="174"/>
      <c r="G26" s="84">
        <v>19</v>
      </c>
      <c r="H26" s="85">
        <v>0</v>
      </c>
      <c r="I26" s="85">
        <v>-1369604</v>
      </c>
    </row>
    <row r="27" spans="1:9" ht="25.9" customHeight="1" x14ac:dyDescent="0.2">
      <c r="A27" s="227" t="s">
        <v>316</v>
      </c>
      <c r="B27" s="227"/>
      <c r="C27" s="227"/>
      <c r="D27" s="227"/>
      <c r="E27" s="227"/>
      <c r="F27" s="227"/>
      <c r="G27" s="86">
        <v>20</v>
      </c>
      <c r="H27" s="87">
        <f>H24+H25+H26</f>
        <v>21305381</v>
      </c>
      <c r="I27" s="87">
        <f>I24+I25+I26</f>
        <v>20242806</v>
      </c>
    </row>
    <row r="28" spans="1:9" x14ac:dyDescent="0.2">
      <c r="A28" s="225" t="s">
        <v>317</v>
      </c>
      <c r="B28" s="225"/>
      <c r="C28" s="225"/>
      <c r="D28" s="225"/>
      <c r="E28" s="225"/>
      <c r="F28" s="225"/>
      <c r="G28" s="225"/>
      <c r="H28" s="225"/>
      <c r="I28" s="225"/>
    </row>
    <row r="29" spans="1:9" ht="30.6" customHeight="1" x14ac:dyDescent="0.2">
      <c r="A29" s="174" t="s">
        <v>318</v>
      </c>
      <c r="B29" s="174"/>
      <c r="C29" s="174"/>
      <c r="D29" s="174"/>
      <c r="E29" s="174"/>
      <c r="F29" s="174"/>
      <c r="G29" s="84">
        <v>21</v>
      </c>
      <c r="H29" s="88">
        <v>489237</v>
      </c>
      <c r="I29" s="88">
        <v>572645</v>
      </c>
    </row>
    <row r="30" spans="1:9" ht="12.75" customHeight="1" x14ac:dyDescent="0.2">
      <c r="A30" s="174" t="s">
        <v>319</v>
      </c>
      <c r="B30" s="174"/>
      <c r="C30" s="174"/>
      <c r="D30" s="174"/>
      <c r="E30" s="174"/>
      <c r="F30" s="174"/>
      <c r="G30" s="84">
        <v>22</v>
      </c>
      <c r="H30" s="88">
        <v>0</v>
      </c>
      <c r="I30" s="88">
        <v>0</v>
      </c>
    </row>
    <row r="31" spans="1:9" ht="12.75" customHeight="1" x14ac:dyDescent="0.2">
      <c r="A31" s="174" t="s">
        <v>320</v>
      </c>
      <c r="B31" s="174"/>
      <c r="C31" s="174"/>
      <c r="D31" s="174"/>
      <c r="E31" s="174"/>
      <c r="F31" s="174"/>
      <c r="G31" s="84">
        <v>23</v>
      </c>
      <c r="H31" s="88">
        <v>483880</v>
      </c>
      <c r="I31" s="88">
        <v>577203</v>
      </c>
    </row>
    <row r="32" spans="1:9" ht="12.75" customHeight="1" x14ac:dyDescent="0.2">
      <c r="A32" s="174" t="s">
        <v>321</v>
      </c>
      <c r="B32" s="174"/>
      <c r="C32" s="174"/>
      <c r="D32" s="174"/>
      <c r="E32" s="174"/>
      <c r="F32" s="174"/>
      <c r="G32" s="84">
        <v>24</v>
      </c>
      <c r="H32" s="88">
        <v>482</v>
      </c>
      <c r="I32" s="88">
        <v>375095</v>
      </c>
    </row>
    <row r="33" spans="1:9" ht="12.75" customHeight="1" x14ac:dyDescent="0.2">
      <c r="A33" s="174" t="s">
        <v>322</v>
      </c>
      <c r="B33" s="174"/>
      <c r="C33" s="174"/>
      <c r="D33" s="174"/>
      <c r="E33" s="174"/>
      <c r="F33" s="174"/>
      <c r="G33" s="84">
        <v>25</v>
      </c>
      <c r="H33" s="88">
        <v>14809</v>
      </c>
      <c r="I33" s="88">
        <v>0</v>
      </c>
    </row>
    <row r="34" spans="1:9" ht="12.75" customHeight="1" x14ac:dyDescent="0.2">
      <c r="A34" s="174" t="s">
        <v>323</v>
      </c>
      <c r="B34" s="174"/>
      <c r="C34" s="174"/>
      <c r="D34" s="174"/>
      <c r="E34" s="174"/>
      <c r="F34" s="174"/>
      <c r="G34" s="84">
        <v>26</v>
      </c>
      <c r="H34" s="88">
        <v>65614</v>
      </c>
      <c r="I34" s="88">
        <v>309054</v>
      </c>
    </row>
    <row r="35" spans="1:9" ht="26.45" customHeight="1" x14ac:dyDescent="0.2">
      <c r="A35" s="224" t="s">
        <v>324</v>
      </c>
      <c r="B35" s="224"/>
      <c r="C35" s="224"/>
      <c r="D35" s="224"/>
      <c r="E35" s="224"/>
      <c r="F35" s="224"/>
      <c r="G35" s="86">
        <v>27</v>
      </c>
      <c r="H35" s="89">
        <f>H29+H30+H31+H32+H33+H34</f>
        <v>1054022</v>
      </c>
      <c r="I35" s="89">
        <f>I29+I30+I31+I32+I33+I34</f>
        <v>1833997</v>
      </c>
    </row>
    <row r="36" spans="1:9" ht="22.9" customHeight="1" x14ac:dyDescent="0.2">
      <c r="A36" s="174" t="s">
        <v>325</v>
      </c>
      <c r="B36" s="174"/>
      <c r="C36" s="174"/>
      <c r="D36" s="174"/>
      <c r="E36" s="174"/>
      <c r="F36" s="174"/>
      <c r="G36" s="84">
        <v>28</v>
      </c>
      <c r="H36" s="88">
        <v>-8301770</v>
      </c>
      <c r="I36" s="88">
        <v>-11586287</v>
      </c>
    </row>
    <row r="37" spans="1:9" ht="12.75" customHeight="1" x14ac:dyDescent="0.2">
      <c r="A37" s="174" t="s">
        <v>326</v>
      </c>
      <c r="B37" s="174"/>
      <c r="C37" s="174"/>
      <c r="D37" s="174"/>
      <c r="E37" s="174"/>
      <c r="F37" s="174"/>
      <c r="G37" s="84">
        <v>29</v>
      </c>
      <c r="H37" s="88">
        <v>0</v>
      </c>
      <c r="I37" s="88">
        <v>0</v>
      </c>
    </row>
    <row r="38" spans="1:9" ht="12.75" customHeight="1" x14ac:dyDescent="0.2">
      <c r="A38" s="174" t="s">
        <v>327</v>
      </c>
      <c r="B38" s="174"/>
      <c r="C38" s="174"/>
      <c r="D38" s="174"/>
      <c r="E38" s="174"/>
      <c r="F38" s="174"/>
      <c r="G38" s="84">
        <v>30</v>
      </c>
      <c r="H38" s="88">
        <v>-2000000</v>
      </c>
      <c r="I38" s="88">
        <v>-8000000</v>
      </c>
    </row>
    <row r="39" spans="1:9" ht="12.75" customHeight="1" x14ac:dyDescent="0.2">
      <c r="A39" s="174" t="s">
        <v>328</v>
      </c>
      <c r="B39" s="174"/>
      <c r="C39" s="174"/>
      <c r="D39" s="174"/>
      <c r="E39" s="174"/>
      <c r="F39" s="174"/>
      <c r="G39" s="84">
        <v>31</v>
      </c>
      <c r="H39" s="88">
        <v>0</v>
      </c>
      <c r="I39" s="88">
        <v>0</v>
      </c>
    </row>
    <row r="40" spans="1:9" ht="12.75" customHeight="1" x14ac:dyDescent="0.2">
      <c r="A40" s="174" t="s">
        <v>329</v>
      </c>
      <c r="B40" s="174"/>
      <c r="C40" s="174"/>
      <c r="D40" s="174"/>
      <c r="E40" s="174"/>
      <c r="F40" s="174"/>
      <c r="G40" s="84">
        <v>32</v>
      </c>
      <c r="H40" s="88">
        <v>0</v>
      </c>
      <c r="I40" s="88">
        <v>0</v>
      </c>
    </row>
    <row r="41" spans="1:9" ht="24" customHeight="1" x14ac:dyDescent="0.2">
      <c r="A41" s="224" t="s">
        <v>330</v>
      </c>
      <c r="B41" s="224"/>
      <c r="C41" s="224"/>
      <c r="D41" s="224"/>
      <c r="E41" s="224"/>
      <c r="F41" s="224"/>
      <c r="G41" s="86">
        <v>33</v>
      </c>
      <c r="H41" s="89">
        <f>H36+H37+H38+H39+H40</f>
        <v>-10301770</v>
      </c>
      <c r="I41" s="89">
        <f>I36+I37+I38+I39+I40</f>
        <v>-19586287</v>
      </c>
    </row>
    <row r="42" spans="1:9" ht="29.45" customHeight="1" x14ac:dyDescent="0.2">
      <c r="A42" s="227" t="s">
        <v>331</v>
      </c>
      <c r="B42" s="227"/>
      <c r="C42" s="227"/>
      <c r="D42" s="227"/>
      <c r="E42" s="227"/>
      <c r="F42" s="227"/>
      <c r="G42" s="86">
        <v>34</v>
      </c>
      <c r="H42" s="89">
        <f>H35+H41</f>
        <v>-9247748</v>
      </c>
      <c r="I42" s="89">
        <f>I35+I41</f>
        <v>-17752290</v>
      </c>
    </row>
    <row r="43" spans="1:9" x14ac:dyDescent="0.2">
      <c r="A43" s="225" t="s">
        <v>332</v>
      </c>
      <c r="B43" s="225"/>
      <c r="C43" s="225"/>
      <c r="D43" s="225"/>
      <c r="E43" s="225"/>
      <c r="F43" s="225"/>
      <c r="G43" s="225"/>
      <c r="H43" s="225"/>
      <c r="I43" s="225"/>
    </row>
    <row r="44" spans="1:9" ht="12.75" customHeight="1" x14ac:dyDescent="0.2">
      <c r="A44" s="174" t="s">
        <v>333</v>
      </c>
      <c r="B44" s="174"/>
      <c r="C44" s="174"/>
      <c r="D44" s="174"/>
      <c r="E44" s="174"/>
      <c r="F44" s="174"/>
      <c r="G44" s="84">
        <v>35</v>
      </c>
      <c r="H44" s="88">
        <v>0</v>
      </c>
      <c r="I44" s="88">
        <v>0</v>
      </c>
    </row>
    <row r="45" spans="1:9" ht="25.15" customHeight="1" x14ac:dyDescent="0.2">
      <c r="A45" s="174" t="s">
        <v>334</v>
      </c>
      <c r="B45" s="174"/>
      <c r="C45" s="174"/>
      <c r="D45" s="174"/>
      <c r="E45" s="174"/>
      <c r="F45" s="174"/>
      <c r="G45" s="84">
        <v>36</v>
      </c>
      <c r="H45" s="88">
        <v>0</v>
      </c>
      <c r="I45" s="88">
        <v>0</v>
      </c>
    </row>
    <row r="46" spans="1:9" ht="12.75" customHeight="1" x14ac:dyDescent="0.2">
      <c r="A46" s="174" t="s">
        <v>335</v>
      </c>
      <c r="B46" s="174"/>
      <c r="C46" s="174"/>
      <c r="D46" s="174"/>
      <c r="E46" s="174"/>
      <c r="F46" s="174"/>
      <c r="G46" s="84">
        <v>37</v>
      </c>
      <c r="H46" s="88">
        <v>3000000</v>
      </c>
      <c r="I46" s="88">
        <v>3000000</v>
      </c>
    </row>
    <row r="47" spans="1:9" ht="12.75" customHeight="1" x14ac:dyDescent="0.2">
      <c r="A47" s="174" t="s">
        <v>336</v>
      </c>
      <c r="B47" s="174"/>
      <c r="C47" s="174"/>
      <c r="D47" s="174"/>
      <c r="E47" s="174"/>
      <c r="F47" s="174"/>
      <c r="G47" s="84">
        <v>38</v>
      </c>
      <c r="H47" s="88">
        <v>0</v>
      </c>
      <c r="I47" s="88">
        <v>4848</v>
      </c>
    </row>
    <row r="48" spans="1:9" ht="22.15" customHeight="1" x14ac:dyDescent="0.2">
      <c r="A48" s="224" t="s">
        <v>337</v>
      </c>
      <c r="B48" s="224"/>
      <c r="C48" s="224"/>
      <c r="D48" s="224"/>
      <c r="E48" s="224"/>
      <c r="F48" s="224"/>
      <c r="G48" s="86">
        <v>39</v>
      </c>
      <c r="H48" s="89">
        <f>H44+H45+H46+H47</f>
        <v>3000000</v>
      </c>
      <c r="I48" s="89">
        <f>I44+I45+I46+I47</f>
        <v>3004848</v>
      </c>
    </row>
    <row r="49" spans="1:9" ht="24.6" customHeight="1" x14ac:dyDescent="0.2">
      <c r="A49" s="174" t="s">
        <v>338</v>
      </c>
      <c r="B49" s="174"/>
      <c r="C49" s="174"/>
      <c r="D49" s="174"/>
      <c r="E49" s="174"/>
      <c r="F49" s="174"/>
      <c r="G49" s="84">
        <v>40</v>
      </c>
      <c r="H49" s="88">
        <v>-9088526</v>
      </c>
      <c r="I49" s="88">
        <v>-8968151</v>
      </c>
    </row>
    <row r="50" spans="1:9" ht="12.75" customHeight="1" x14ac:dyDescent="0.2">
      <c r="A50" s="174" t="s">
        <v>339</v>
      </c>
      <c r="B50" s="174"/>
      <c r="C50" s="174"/>
      <c r="D50" s="174"/>
      <c r="E50" s="174"/>
      <c r="F50" s="174"/>
      <c r="G50" s="84">
        <v>41</v>
      </c>
      <c r="H50" s="88">
        <v>-1918507</v>
      </c>
      <c r="I50" s="88">
        <v>-2115522</v>
      </c>
    </row>
    <row r="51" spans="1:9" ht="12.75" customHeight="1" x14ac:dyDescent="0.2">
      <c r="A51" s="174" t="s">
        <v>340</v>
      </c>
      <c r="B51" s="174"/>
      <c r="C51" s="174"/>
      <c r="D51" s="174"/>
      <c r="E51" s="174"/>
      <c r="F51" s="174"/>
      <c r="G51" s="84">
        <v>42</v>
      </c>
      <c r="H51" s="88">
        <v>-545089</v>
      </c>
      <c r="I51" s="88">
        <v>0</v>
      </c>
    </row>
    <row r="52" spans="1:9" ht="22.9" customHeight="1" x14ac:dyDescent="0.2">
      <c r="A52" s="174" t="s">
        <v>341</v>
      </c>
      <c r="B52" s="174"/>
      <c r="C52" s="174"/>
      <c r="D52" s="174"/>
      <c r="E52" s="174"/>
      <c r="F52" s="174"/>
      <c r="G52" s="84">
        <v>43</v>
      </c>
      <c r="H52" s="88">
        <v>-481733</v>
      </c>
      <c r="I52" s="88">
        <v>-792945</v>
      </c>
    </row>
    <row r="53" spans="1:9" ht="12.75" customHeight="1" x14ac:dyDescent="0.2">
      <c r="A53" s="174" t="s">
        <v>342</v>
      </c>
      <c r="B53" s="174"/>
      <c r="C53" s="174"/>
      <c r="D53" s="174"/>
      <c r="E53" s="174"/>
      <c r="F53" s="174"/>
      <c r="G53" s="84">
        <v>44</v>
      </c>
      <c r="H53" s="88">
        <v>0</v>
      </c>
      <c r="I53" s="88">
        <v>-353798</v>
      </c>
    </row>
    <row r="54" spans="1:9" ht="30.6" customHeight="1" x14ac:dyDescent="0.2">
      <c r="A54" s="224" t="s">
        <v>343</v>
      </c>
      <c r="B54" s="224"/>
      <c r="C54" s="224"/>
      <c r="D54" s="224"/>
      <c r="E54" s="224"/>
      <c r="F54" s="224"/>
      <c r="G54" s="86">
        <v>45</v>
      </c>
      <c r="H54" s="89">
        <f>H49+H50+H51+H52+H53</f>
        <v>-12033855</v>
      </c>
      <c r="I54" s="89">
        <f>I49+I50+I51+I52+I53</f>
        <v>-12230416</v>
      </c>
    </row>
    <row r="55" spans="1:9" ht="29.45" customHeight="1" x14ac:dyDescent="0.2">
      <c r="A55" s="227" t="s">
        <v>344</v>
      </c>
      <c r="B55" s="227"/>
      <c r="C55" s="227"/>
      <c r="D55" s="227"/>
      <c r="E55" s="227"/>
      <c r="F55" s="227"/>
      <c r="G55" s="86">
        <v>46</v>
      </c>
      <c r="H55" s="89">
        <f>H48+H54</f>
        <v>-9033855</v>
      </c>
      <c r="I55" s="89">
        <f>I48+I54</f>
        <v>-9225568</v>
      </c>
    </row>
    <row r="56" spans="1:9" x14ac:dyDescent="0.2">
      <c r="A56" s="174" t="s">
        <v>345</v>
      </c>
      <c r="B56" s="174"/>
      <c r="C56" s="174"/>
      <c r="D56" s="174"/>
      <c r="E56" s="174"/>
      <c r="F56" s="174"/>
      <c r="G56" s="84">
        <v>47</v>
      </c>
      <c r="H56" s="88">
        <v>0</v>
      </c>
      <c r="I56" s="88">
        <v>0</v>
      </c>
    </row>
    <row r="57" spans="1:9" ht="26.45" customHeight="1" x14ac:dyDescent="0.2">
      <c r="A57" s="227" t="s">
        <v>346</v>
      </c>
      <c r="B57" s="227"/>
      <c r="C57" s="227"/>
      <c r="D57" s="227"/>
      <c r="E57" s="227"/>
      <c r="F57" s="227"/>
      <c r="G57" s="86">
        <v>48</v>
      </c>
      <c r="H57" s="89">
        <f>H27+H42+H55+H56</f>
        <v>3023778</v>
      </c>
      <c r="I57" s="89">
        <f>I27+I42+I55+I56</f>
        <v>-6735052</v>
      </c>
    </row>
    <row r="58" spans="1:9" x14ac:dyDescent="0.2">
      <c r="A58" s="228" t="s">
        <v>347</v>
      </c>
      <c r="B58" s="228"/>
      <c r="C58" s="228"/>
      <c r="D58" s="228"/>
      <c r="E58" s="228"/>
      <c r="F58" s="228"/>
      <c r="G58" s="84">
        <v>49</v>
      </c>
      <c r="H58" s="88">
        <v>15812103</v>
      </c>
      <c r="I58" s="88">
        <v>18835881</v>
      </c>
    </row>
    <row r="59" spans="1:9" ht="31.15" customHeight="1" x14ac:dyDescent="0.2">
      <c r="A59" s="227" t="s">
        <v>348</v>
      </c>
      <c r="B59" s="227"/>
      <c r="C59" s="227"/>
      <c r="D59" s="227"/>
      <c r="E59" s="227"/>
      <c r="F59" s="227"/>
      <c r="G59" s="86">
        <v>50</v>
      </c>
      <c r="H59" s="89">
        <f>H57+H58</f>
        <v>18835881</v>
      </c>
      <c r="I59" s="89">
        <f>I57+I58</f>
        <v>12100829</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xr:uid="{897D0F3A-99DE-4C23-9FFC-05BCE6EDA8AA}">
      <formula1>0</formula1>
    </dataValidation>
    <dataValidation type="whole" operator="lessThanOrEqual" allowBlank="1" showInputMessage="1" showErrorMessage="1" errorTitle="Pogrešan upis" error="Dopušten je upis samo negativnih cjelobrojnih vrijednosti ili nule" sqref="H13:I13 H25:I25 H36:I38 H40:I41 H49:I54" xr:uid="{04D30369-C705-4A4D-B4B2-D9331F67E2D0}">
      <formula1>0</formula1>
    </dataValidation>
    <dataValidation type="whole" operator="notEqual" allowBlank="1" showInputMessage="1" showErrorMessage="1" errorTitle="Pogrešan upis" error="Dopušten je upis samo cjelobrojnih vrijednosti ili nule" sqref="H39:I39 H42:I42 H55:I57 H8:I27" xr:uid="{23C824F8-1F26-42C6-B04F-228AC2470B8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C859B655-792C-4979-9E5E-A6A74CF46188}">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DDC48EC1-6B07-4597-9CF3-5F2701726AC7}">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8881-5562-4927-BE85-081678551D18}">
  <dimension ref="A1:Y63"/>
  <sheetViews>
    <sheetView topLeftCell="A4" zoomScaleNormal="100" workbookViewId="0">
      <selection activeCell="H4" sqref="H4"/>
    </sheetView>
  </sheetViews>
  <sheetFormatPr defaultRowHeight="12.75" x14ac:dyDescent="0.2"/>
  <cols>
    <col min="1" max="4" width="9.140625" style="71"/>
    <col min="5" max="5" width="10.140625" style="71" bestFit="1" customWidth="1"/>
    <col min="6" max="6" width="9.140625" style="71"/>
    <col min="7" max="7" width="12.42578125" style="71" customWidth="1"/>
    <col min="8" max="25" width="13.42578125" style="70" customWidth="1"/>
    <col min="26" max="26" width="13.42578125" style="71" customWidth="1"/>
    <col min="27" max="261" width="9.140625" style="71"/>
    <col min="262" max="262" width="10.140625" style="71" bestFit="1" customWidth="1"/>
    <col min="263" max="266" width="9.140625" style="71"/>
    <col min="267" max="268" width="9.85546875" style="71" bestFit="1" customWidth="1"/>
    <col min="269" max="517" width="9.140625" style="71"/>
    <col min="518" max="518" width="10.140625" style="71" bestFit="1" customWidth="1"/>
    <col min="519" max="522" width="9.140625" style="71"/>
    <col min="523" max="524" width="9.85546875" style="71" bestFit="1" customWidth="1"/>
    <col min="525" max="773" width="9.140625" style="71"/>
    <col min="774" max="774" width="10.140625" style="71" bestFit="1" customWidth="1"/>
    <col min="775" max="778" width="9.140625" style="71"/>
    <col min="779" max="780" width="9.85546875" style="71" bestFit="1" customWidth="1"/>
    <col min="781" max="1029" width="9.140625" style="71"/>
    <col min="1030" max="1030" width="10.140625" style="71" bestFit="1" customWidth="1"/>
    <col min="1031" max="1034" width="9.140625" style="71"/>
    <col min="1035" max="1036" width="9.85546875" style="71" bestFit="1" customWidth="1"/>
    <col min="1037" max="1285" width="9.140625" style="71"/>
    <col min="1286" max="1286" width="10.140625" style="71" bestFit="1" customWidth="1"/>
    <col min="1287" max="1290" width="9.140625" style="71"/>
    <col min="1291" max="1292" width="9.85546875" style="71" bestFit="1" customWidth="1"/>
    <col min="1293" max="1541" width="9.140625" style="71"/>
    <col min="1542" max="1542" width="10.140625" style="71" bestFit="1" customWidth="1"/>
    <col min="1543" max="1546" width="9.140625" style="71"/>
    <col min="1547" max="1548" width="9.85546875" style="71" bestFit="1" customWidth="1"/>
    <col min="1549" max="1797" width="9.140625" style="71"/>
    <col min="1798" max="1798" width="10.140625" style="71" bestFit="1" customWidth="1"/>
    <col min="1799" max="1802" width="9.140625" style="71"/>
    <col min="1803" max="1804" width="9.85546875" style="71" bestFit="1" customWidth="1"/>
    <col min="1805" max="2053" width="9.140625" style="71"/>
    <col min="2054" max="2054" width="10.140625" style="71" bestFit="1" customWidth="1"/>
    <col min="2055" max="2058" width="9.140625" style="71"/>
    <col min="2059" max="2060" width="9.85546875" style="71" bestFit="1" customWidth="1"/>
    <col min="2061" max="2309" width="9.140625" style="71"/>
    <col min="2310" max="2310" width="10.140625" style="71" bestFit="1" customWidth="1"/>
    <col min="2311" max="2314" width="9.140625" style="71"/>
    <col min="2315" max="2316" width="9.85546875" style="71" bestFit="1" customWidth="1"/>
    <col min="2317" max="2565" width="9.140625" style="71"/>
    <col min="2566" max="2566" width="10.140625" style="71" bestFit="1" customWidth="1"/>
    <col min="2567" max="2570" width="9.140625" style="71"/>
    <col min="2571" max="2572" width="9.85546875" style="71" bestFit="1" customWidth="1"/>
    <col min="2573" max="2821" width="9.140625" style="71"/>
    <col min="2822" max="2822" width="10.140625" style="71" bestFit="1" customWidth="1"/>
    <col min="2823" max="2826" width="9.140625" style="71"/>
    <col min="2827" max="2828" width="9.85546875" style="71" bestFit="1" customWidth="1"/>
    <col min="2829" max="3077" width="9.140625" style="71"/>
    <col min="3078" max="3078" width="10.140625" style="71" bestFit="1" customWidth="1"/>
    <col min="3079" max="3082" width="9.140625" style="71"/>
    <col min="3083" max="3084" width="9.85546875" style="71" bestFit="1" customWidth="1"/>
    <col min="3085" max="3333" width="9.140625" style="71"/>
    <col min="3334" max="3334" width="10.140625" style="71" bestFit="1" customWidth="1"/>
    <col min="3335" max="3338" width="9.140625" style="71"/>
    <col min="3339" max="3340" width="9.85546875" style="71" bestFit="1" customWidth="1"/>
    <col min="3341" max="3589" width="9.140625" style="71"/>
    <col min="3590" max="3590" width="10.140625" style="71" bestFit="1" customWidth="1"/>
    <col min="3591" max="3594" width="9.140625" style="71"/>
    <col min="3595" max="3596" width="9.85546875" style="71" bestFit="1" customWidth="1"/>
    <col min="3597" max="3845" width="9.140625" style="71"/>
    <col min="3846" max="3846" width="10.140625" style="71" bestFit="1" customWidth="1"/>
    <col min="3847" max="3850" width="9.140625" style="71"/>
    <col min="3851" max="3852" width="9.85546875" style="71" bestFit="1" customWidth="1"/>
    <col min="3853" max="4101" width="9.140625" style="71"/>
    <col min="4102" max="4102" width="10.140625" style="71" bestFit="1" customWidth="1"/>
    <col min="4103" max="4106" width="9.140625" style="71"/>
    <col min="4107" max="4108" width="9.85546875" style="71" bestFit="1" customWidth="1"/>
    <col min="4109" max="4357" width="9.140625" style="71"/>
    <col min="4358" max="4358" width="10.140625" style="71" bestFit="1" customWidth="1"/>
    <col min="4359" max="4362" width="9.140625" style="71"/>
    <col min="4363" max="4364" width="9.85546875" style="71" bestFit="1" customWidth="1"/>
    <col min="4365" max="4613" width="9.140625" style="71"/>
    <col min="4614" max="4614" width="10.140625" style="71" bestFit="1" customWidth="1"/>
    <col min="4615" max="4618" width="9.140625" style="71"/>
    <col min="4619" max="4620" width="9.85546875" style="71" bestFit="1" customWidth="1"/>
    <col min="4621" max="4869" width="9.140625" style="71"/>
    <col min="4870" max="4870" width="10.140625" style="71" bestFit="1" customWidth="1"/>
    <col min="4871" max="4874" width="9.140625" style="71"/>
    <col min="4875" max="4876" width="9.85546875" style="71" bestFit="1" customWidth="1"/>
    <col min="4877" max="5125" width="9.140625" style="71"/>
    <col min="5126" max="5126" width="10.140625" style="71" bestFit="1" customWidth="1"/>
    <col min="5127" max="5130" width="9.140625" style="71"/>
    <col min="5131" max="5132" width="9.85546875" style="71" bestFit="1" customWidth="1"/>
    <col min="5133" max="5381" width="9.140625" style="71"/>
    <col min="5382" max="5382" width="10.140625" style="71" bestFit="1" customWidth="1"/>
    <col min="5383" max="5386" width="9.140625" style="71"/>
    <col min="5387" max="5388" width="9.85546875" style="71" bestFit="1" customWidth="1"/>
    <col min="5389" max="5637" width="9.140625" style="71"/>
    <col min="5638" max="5638" width="10.140625" style="71" bestFit="1" customWidth="1"/>
    <col min="5639" max="5642" width="9.140625" style="71"/>
    <col min="5643" max="5644" width="9.85546875" style="71" bestFit="1" customWidth="1"/>
    <col min="5645" max="5893" width="9.140625" style="71"/>
    <col min="5894" max="5894" width="10.140625" style="71" bestFit="1" customWidth="1"/>
    <col min="5895" max="5898" width="9.140625" style="71"/>
    <col min="5899" max="5900" width="9.85546875" style="71" bestFit="1" customWidth="1"/>
    <col min="5901" max="6149" width="9.140625" style="71"/>
    <col min="6150" max="6150" width="10.140625" style="71" bestFit="1" customWidth="1"/>
    <col min="6151" max="6154" width="9.140625" style="71"/>
    <col min="6155" max="6156" width="9.85546875" style="71" bestFit="1" customWidth="1"/>
    <col min="6157" max="6405" width="9.140625" style="71"/>
    <col min="6406" max="6406" width="10.140625" style="71" bestFit="1" customWidth="1"/>
    <col min="6407" max="6410" width="9.140625" style="71"/>
    <col min="6411" max="6412" width="9.85546875" style="71" bestFit="1" customWidth="1"/>
    <col min="6413" max="6661" width="9.140625" style="71"/>
    <col min="6662" max="6662" width="10.140625" style="71" bestFit="1" customWidth="1"/>
    <col min="6663" max="6666" width="9.140625" style="71"/>
    <col min="6667" max="6668" width="9.85546875" style="71" bestFit="1" customWidth="1"/>
    <col min="6669" max="6917" width="9.140625" style="71"/>
    <col min="6918" max="6918" width="10.140625" style="71" bestFit="1" customWidth="1"/>
    <col min="6919" max="6922" width="9.140625" style="71"/>
    <col min="6923" max="6924" width="9.85546875" style="71" bestFit="1" customWidth="1"/>
    <col min="6925" max="7173" width="9.140625" style="71"/>
    <col min="7174" max="7174" width="10.140625" style="71" bestFit="1" customWidth="1"/>
    <col min="7175" max="7178" width="9.140625" style="71"/>
    <col min="7179" max="7180" width="9.85546875" style="71" bestFit="1" customWidth="1"/>
    <col min="7181" max="7429" width="9.140625" style="71"/>
    <col min="7430" max="7430" width="10.140625" style="71" bestFit="1" customWidth="1"/>
    <col min="7431" max="7434" width="9.140625" style="71"/>
    <col min="7435" max="7436" width="9.85546875" style="71" bestFit="1" customWidth="1"/>
    <col min="7437" max="7685" width="9.140625" style="71"/>
    <col min="7686" max="7686" width="10.140625" style="71" bestFit="1" customWidth="1"/>
    <col min="7687" max="7690" width="9.140625" style="71"/>
    <col min="7691" max="7692" width="9.85546875" style="71" bestFit="1" customWidth="1"/>
    <col min="7693" max="7941" width="9.140625" style="71"/>
    <col min="7942" max="7942" width="10.140625" style="71" bestFit="1" customWidth="1"/>
    <col min="7943" max="7946" width="9.140625" style="71"/>
    <col min="7947" max="7948" width="9.85546875" style="71" bestFit="1" customWidth="1"/>
    <col min="7949" max="8197" width="9.140625" style="71"/>
    <col min="8198" max="8198" width="10.140625" style="71" bestFit="1" customWidth="1"/>
    <col min="8199" max="8202" width="9.140625" style="71"/>
    <col min="8203" max="8204" width="9.85546875" style="71" bestFit="1" customWidth="1"/>
    <col min="8205" max="8453" width="9.140625" style="71"/>
    <col min="8454" max="8454" width="10.140625" style="71" bestFit="1" customWidth="1"/>
    <col min="8455" max="8458" width="9.140625" style="71"/>
    <col min="8459" max="8460" width="9.85546875" style="71" bestFit="1" customWidth="1"/>
    <col min="8461" max="8709" width="9.140625" style="71"/>
    <col min="8710" max="8710" width="10.140625" style="71" bestFit="1" customWidth="1"/>
    <col min="8711" max="8714" width="9.140625" style="71"/>
    <col min="8715" max="8716" width="9.85546875" style="71" bestFit="1" customWidth="1"/>
    <col min="8717" max="8965" width="9.140625" style="71"/>
    <col min="8966" max="8966" width="10.140625" style="71" bestFit="1" customWidth="1"/>
    <col min="8967" max="8970" width="9.140625" style="71"/>
    <col min="8971" max="8972" width="9.85546875" style="71" bestFit="1" customWidth="1"/>
    <col min="8973" max="9221" width="9.140625" style="71"/>
    <col min="9222" max="9222" width="10.140625" style="71" bestFit="1" customWidth="1"/>
    <col min="9223" max="9226" width="9.140625" style="71"/>
    <col min="9227" max="9228" width="9.85546875" style="71" bestFit="1" customWidth="1"/>
    <col min="9229" max="9477" width="9.140625" style="71"/>
    <col min="9478" max="9478" width="10.140625" style="71" bestFit="1" customWidth="1"/>
    <col min="9479" max="9482" width="9.140625" style="71"/>
    <col min="9483" max="9484" width="9.85546875" style="71" bestFit="1" customWidth="1"/>
    <col min="9485" max="9733" width="9.140625" style="71"/>
    <col min="9734" max="9734" width="10.140625" style="71" bestFit="1" customWidth="1"/>
    <col min="9735" max="9738" width="9.140625" style="71"/>
    <col min="9739" max="9740" width="9.85546875" style="71" bestFit="1" customWidth="1"/>
    <col min="9741" max="9989" width="9.140625" style="71"/>
    <col min="9990" max="9990" width="10.140625" style="71" bestFit="1" customWidth="1"/>
    <col min="9991" max="9994" width="9.140625" style="71"/>
    <col min="9995" max="9996" width="9.85546875" style="71" bestFit="1" customWidth="1"/>
    <col min="9997" max="10245" width="9.140625" style="71"/>
    <col min="10246" max="10246" width="10.140625" style="71" bestFit="1" customWidth="1"/>
    <col min="10247" max="10250" width="9.140625" style="71"/>
    <col min="10251" max="10252" width="9.85546875" style="71" bestFit="1" customWidth="1"/>
    <col min="10253" max="10501" width="9.140625" style="71"/>
    <col min="10502" max="10502" width="10.140625" style="71" bestFit="1" customWidth="1"/>
    <col min="10503" max="10506" width="9.140625" style="71"/>
    <col min="10507" max="10508" width="9.85546875" style="71" bestFit="1" customWidth="1"/>
    <col min="10509" max="10757" width="9.140625" style="71"/>
    <col min="10758" max="10758" width="10.140625" style="71" bestFit="1" customWidth="1"/>
    <col min="10759" max="10762" width="9.140625" style="71"/>
    <col min="10763" max="10764" width="9.85546875" style="71" bestFit="1" customWidth="1"/>
    <col min="10765" max="11013" width="9.140625" style="71"/>
    <col min="11014" max="11014" width="10.140625" style="71" bestFit="1" customWidth="1"/>
    <col min="11015" max="11018" width="9.140625" style="71"/>
    <col min="11019" max="11020" width="9.85546875" style="71" bestFit="1" customWidth="1"/>
    <col min="11021" max="11269" width="9.140625" style="71"/>
    <col min="11270" max="11270" width="10.140625" style="71" bestFit="1" customWidth="1"/>
    <col min="11271" max="11274" width="9.140625" style="71"/>
    <col min="11275" max="11276" width="9.85546875" style="71" bestFit="1" customWidth="1"/>
    <col min="11277" max="11525" width="9.140625" style="71"/>
    <col min="11526" max="11526" width="10.140625" style="71" bestFit="1" customWidth="1"/>
    <col min="11527" max="11530" width="9.140625" style="71"/>
    <col min="11531" max="11532" width="9.85546875" style="71" bestFit="1" customWidth="1"/>
    <col min="11533" max="11781" width="9.140625" style="71"/>
    <col min="11782" max="11782" width="10.140625" style="71" bestFit="1" customWidth="1"/>
    <col min="11783" max="11786" width="9.140625" style="71"/>
    <col min="11787" max="11788" width="9.85546875" style="71" bestFit="1" customWidth="1"/>
    <col min="11789" max="12037" width="9.140625" style="71"/>
    <col min="12038" max="12038" width="10.140625" style="71" bestFit="1" customWidth="1"/>
    <col min="12039" max="12042" width="9.140625" style="71"/>
    <col min="12043" max="12044" width="9.85546875" style="71" bestFit="1" customWidth="1"/>
    <col min="12045" max="12293" width="9.140625" style="71"/>
    <col min="12294" max="12294" width="10.140625" style="71" bestFit="1" customWidth="1"/>
    <col min="12295" max="12298" width="9.140625" style="71"/>
    <col min="12299" max="12300" width="9.85546875" style="71" bestFit="1" customWidth="1"/>
    <col min="12301" max="12549" width="9.140625" style="71"/>
    <col min="12550" max="12550" width="10.140625" style="71" bestFit="1" customWidth="1"/>
    <col min="12551" max="12554" width="9.140625" style="71"/>
    <col min="12555" max="12556" width="9.85546875" style="71" bestFit="1" customWidth="1"/>
    <col min="12557" max="12805" width="9.140625" style="71"/>
    <col min="12806" max="12806" width="10.140625" style="71" bestFit="1" customWidth="1"/>
    <col min="12807" max="12810" width="9.140625" style="71"/>
    <col min="12811" max="12812" width="9.85546875" style="71" bestFit="1" customWidth="1"/>
    <col min="12813" max="13061" width="9.140625" style="71"/>
    <col min="13062" max="13062" width="10.140625" style="71" bestFit="1" customWidth="1"/>
    <col min="13063" max="13066" width="9.140625" style="71"/>
    <col min="13067" max="13068" width="9.85546875" style="71" bestFit="1" customWidth="1"/>
    <col min="13069" max="13317" width="9.140625" style="71"/>
    <col min="13318" max="13318" width="10.140625" style="71" bestFit="1" customWidth="1"/>
    <col min="13319" max="13322" width="9.140625" style="71"/>
    <col min="13323" max="13324" width="9.85546875" style="71" bestFit="1" customWidth="1"/>
    <col min="13325" max="13573" width="9.140625" style="71"/>
    <col min="13574" max="13574" width="10.140625" style="71" bestFit="1" customWidth="1"/>
    <col min="13575" max="13578" width="9.140625" style="71"/>
    <col min="13579" max="13580" width="9.85546875" style="71" bestFit="1" customWidth="1"/>
    <col min="13581" max="13829" width="9.140625" style="71"/>
    <col min="13830" max="13830" width="10.140625" style="71" bestFit="1" customWidth="1"/>
    <col min="13831" max="13834" width="9.140625" style="71"/>
    <col min="13835" max="13836" width="9.85546875" style="71" bestFit="1" customWidth="1"/>
    <col min="13837" max="14085" width="9.140625" style="71"/>
    <col min="14086" max="14086" width="10.140625" style="71" bestFit="1" customWidth="1"/>
    <col min="14087" max="14090" width="9.140625" style="71"/>
    <col min="14091" max="14092" width="9.85546875" style="71" bestFit="1" customWidth="1"/>
    <col min="14093" max="14341" width="9.140625" style="71"/>
    <col min="14342" max="14342" width="10.140625" style="71" bestFit="1" customWidth="1"/>
    <col min="14343" max="14346" width="9.140625" style="71"/>
    <col min="14347" max="14348" width="9.85546875" style="71" bestFit="1" customWidth="1"/>
    <col min="14349" max="14597" width="9.140625" style="71"/>
    <col min="14598" max="14598" width="10.140625" style="71" bestFit="1" customWidth="1"/>
    <col min="14599" max="14602" width="9.140625" style="71"/>
    <col min="14603" max="14604" width="9.85546875" style="71" bestFit="1" customWidth="1"/>
    <col min="14605" max="14853" width="9.140625" style="71"/>
    <col min="14854" max="14854" width="10.140625" style="71" bestFit="1" customWidth="1"/>
    <col min="14855" max="14858" width="9.140625" style="71"/>
    <col min="14859" max="14860" width="9.85546875" style="71" bestFit="1" customWidth="1"/>
    <col min="14861" max="15109" width="9.140625" style="71"/>
    <col min="15110" max="15110" width="10.140625" style="71" bestFit="1" customWidth="1"/>
    <col min="15111" max="15114" width="9.140625" style="71"/>
    <col min="15115" max="15116" width="9.85546875" style="71" bestFit="1" customWidth="1"/>
    <col min="15117" max="15365" width="9.140625" style="71"/>
    <col min="15366" max="15366" width="10.140625" style="71" bestFit="1" customWidth="1"/>
    <col min="15367" max="15370" width="9.140625" style="71"/>
    <col min="15371" max="15372" width="9.85546875" style="71" bestFit="1" customWidth="1"/>
    <col min="15373" max="15621" width="9.140625" style="71"/>
    <col min="15622" max="15622" width="10.140625" style="71" bestFit="1" customWidth="1"/>
    <col min="15623" max="15626" width="9.140625" style="71"/>
    <col min="15627" max="15628" width="9.85546875" style="71" bestFit="1" customWidth="1"/>
    <col min="15629" max="15877" width="9.140625" style="71"/>
    <col min="15878" max="15878" width="10.140625" style="71" bestFit="1" customWidth="1"/>
    <col min="15879" max="15882" width="9.140625" style="71"/>
    <col min="15883" max="15884" width="9.85546875" style="71" bestFit="1" customWidth="1"/>
    <col min="15885" max="16133" width="9.140625" style="71"/>
    <col min="16134" max="16134" width="10.140625" style="71" bestFit="1" customWidth="1"/>
    <col min="16135" max="16138" width="9.140625" style="71"/>
    <col min="16139" max="16140" width="9.85546875" style="71" bestFit="1" customWidth="1"/>
    <col min="16141" max="16384" width="9.140625" style="71"/>
  </cols>
  <sheetData>
    <row r="1" spans="1:25" x14ac:dyDescent="0.2">
      <c r="A1" s="229" t="s">
        <v>349</v>
      </c>
      <c r="B1" s="230"/>
      <c r="C1" s="230"/>
      <c r="D1" s="230"/>
      <c r="E1" s="230"/>
      <c r="F1" s="230"/>
      <c r="G1" s="230"/>
      <c r="H1" s="230"/>
      <c r="I1" s="230"/>
      <c r="J1" s="230"/>
      <c r="K1" s="92"/>
    </row>
    <row r="2" spans="1:25" ht="15.75" x14ac:dyDescent="0.2">
      <c r="A2" s="91"/>
      <c r="B2" s="69"/>
      <c r="C2" s="231" t="s">
        <v>350</v>
      </c>
      <c r="D2" s="231"/>
      <c r="E2" s="94">
        <v>45292</v>
      </c>
      <c r="F2" s="93" t="s">
        <v>3</v>
      </c>
      <c r="G2" s="94">
        <v>45657</v>
      </c>
      <c r="H2" s="95"/>
      <c r="I2" s="95"/>
      <c r="J2" s="95"/>
      <c r="K2" s="92"/>
      <c r="X2" s="70" t="s">
        <v>60</v>
      </c>
    </row>
    <row r="3" spans="1:25" ht="13.5" customHeight="1" thickBot="1" x14ac:dyDescent="0.25">
      <c r="A3" s="232" t="s">
        <v>351</v>
      </c>
      <c r="B3" s="233"/>
      <c r="C3" s="233"/>
      <c r="D3" s="233"/>
      <c r="E3" s="233"/>
      <c r="F3" s="233"/>
      <c r="G3" s="236" t="s">
        <v>352</v>
      </c>
      <c r="H3" s="238" t="s">
        <v>353</v>
      </c>
      <c r="I3" s="238"/>
      <c r="J3" s="238"/>
      <c r="K3" s="238"/>
      <c r="L3" s="238"/>
      <c r="M3" s="238"/>
      <c r="N3" s="238"/>
      <c r="O3" s="238"/>
      <c r="P3" s="238"/>
      <c r="Q3" s="238"/>
      <c r="R3" s="238"/>
      <c r="S3" s="238"/>
      <c r="T3" s="238"/>
      <c r="U3" s="238"/>
      <c r="V3" s="238"/>
      <c r="W3" s="238"/>
      <c r="X3" s="238" t="s">
        <v>354</v>
      </c>
      <c r="Y3" s="240" t="s">
        <v>355</v>
      </c>
    </row>
    <row r="4" spans="1:25" ht="90.75" thickBot="1" x14ac:dyDescent="0.25">
      <c r="A4" s="234"/>
      <c r="B4" s="235"/>
      <c r="C4" s="235"/>
      <c r="D4" s="235"/>
      <c r="E4" s="235"/>
      <c r="F4" s="235"/>
      <c r="G4" s="237"/>
      <c r="H4" s="96" t="s">
        <v>356</v>
      </c>
      <c r="I4" s="96" t="s">
        <v>357</v>
      </c>
      <c r="J4" s="96" t="s">
        <v>358</v>
      </c>
      <c r="K4" s="96" t="s">
        <v>359</v>
      </c>
      <c r="L4" s="96" t="s">
        <v>360</v>
      </c>
      <c r="M4" s="96" t="s">
        <v>361</v>
      </c>
      <c r="N4" s="96" t="s">
        <v>362</v>
      </c>
      <c r="O4" s="96" t="s">
        <v>363</v>
      </c>
      <c r="P4" s="97" t="s">
        <v>364</v>
      </c>
      <c r="Q4" s="96" t="s">
        <v>365</v>
      </c>
      <c r="R4" s="96" t="s">
        <v>366</v>
      </c>
      <c r="S4" s="97" t="s">
        <v>367</v>
      </c>
      <c r="T4" s="97" t="s">
        <v>368</v>
      </c>
      <c r="U4" s="96" t="s">
        <v>369</v>
      </c>
      <c r="V4" s="96" t="s">
        <v>370</v>
      </c>
      <c r="W4" s="96" t="s">
        <v>371</v>
      </c>
      <c r="X4" s="248"/>
      <c r="Y4" s="241"/>
    </row>
    <row r="5" spans="1:25" ht="22.5" x14ac:dyDescent="0.2">
      <c r="A5" s="242">
        <v>1</v>
      </c>
      <c r="B5" s="243"/>
      <c r="C5" s="243"/>
      <c r="D5" s="243"/>
      <c r="E5" s="243"/>
      <c r="F5" s="243"/>
      <c r="G5" s="98">
        <v>2</v>
      </c>
      <c r="H5" s="99" t="s">
        <v>294</v>
      </c>
      <c r="I5" s="100" t="s">
        <v>295</v>
      </c>
      <c r="J5" s="99" t="s">
        <v>372</v>
      </c>
      <c r="K5" s="100" t="s">
        <v>373</v>
      </c>
      <c r="L5" s="99" t="s">
        <v>374</v>
      </c>
      <c r="M5" s="100" t="s">
        <v>375</v>
      </c>
      <c r="N5" s="99" t="s">
        <v>376</v>
      </c>
      <c r="O5" s="100" t="s">
        <v>377</v>
      </c>
      <c r="P5" s="99" t="s">
        <v>378</v>
      </c>
      <c r="Q5" s="100" t="s">
        <v>379</v>
      </c>
      <c r="R5" s="99" t="s">
        <v>380</v>
      </c>
      <c r="S5" s="99" t="s">
        <v>381</v>
      </c>
      <c r="T5" s="99" t="s">
        <v>382</v>
      </c>
      <c r="U5" s="99" t="s">
        <v>383</v>
      </c>
      <c r="V5" s="99" t="s">
        <v>384</v>
      </c>
      <c r="W5" s="99" t="s">
        <v>385</v>
      </c>
      <c r="X5" s="99">
        <v>19</v>
      </c>
      <c r="Y5" s="101" t="s">
        <v>386</v>
      </c>
    </row>
    <row r="6" spans="1:25" x14ac:dyDescent="0.2">
      <c r="A6" s="244" t="s">
        <v>387</v>
      </c>
      <c r="B6" s="244"/>
      <c r="C6" s="244"/>
      <c r="D6" s="244"/>
      <c r="E6" s="244"/>
      <c r="F6" s="244"/>
      <c r="G6" s="244"/>
      <c r="H6" s="244"/>
      <c r="I6" s="244"/>
      <c r="J6" s="244"/>
      <c r="K6" s="244"/>
      <c r="L6" s="244"/>
      <c r="M6" s="244"/>
      <c r="N6" s="245"/>
      <c r="O6" s="245"/>
      <c r="P6" s="245"/>
      <c r="Q6" s="245"/>
      <c r="R6" s="245"/>
      <c r="S6" s="245"/>
      <c r="T6" s="245"/>
      <c r="U6" s="245"/>
      <c r="V6" s="245"/>
      <c r="W6" s="245"/>
      <c r="X6" s="245"/>
      <c r="Y6" s="246"/>
    </row>
    <row r="7" spans="1:25" x14ac:dyDescent="0.2">
      <c r="A7" s="247" t="s">
        <v>388</v>
      </c>
      <c r="B7" s="247"/>
      <c r="C7" s="247"/>
      <c r="D7" s="247"/>
      <c r="E7" s="247"/>
      <c r="F7" s="247"/>
      <c r="G7" s="102">
        <v>1</v>
      </c>
      <c r="H7" s="103">
        <v>79560475</v>
      </c>
      <c r="I7" s="103">
        <v>-2060243</v>
      </c>
      <c r="J7" s="103">
        <v>3978024</v>
      </c>
      <c r="K7" s="103">
        <v>5307750</v>
      </c>
      <c r="L7" s="103">
        <v>5307750</v>
      </c>
      <c r="M7" s="103">
        <v>0</v>
      </c>
      <c r="N7" s="103">
        <v>0</v>
      </c>
      <c r="O7" s="103">
        <v>1831992</v>
      </c>
      <c r="P7" s="103">
        <v>-95030</v>
      </c>
      <c r="Q7" s="103">
        <v>0</v>
      </c>
      <c r="R7" s="103">
        <v>0</v>
      </c>
      <c r="S7" s="103">
        <v>0</v>
      </c>
      <c r="T7" s="103">
        <v>0</v>
      </c>
      <c r="U7" s="103">
        <v>10640548</v>
      </c>
      <c r="V7" s="103">
        <v>3170927</v>
      </c>
      <c r="W7" s="104">
        <f>H7+I7+J7+K7-L7+M7+N7+O7+P7+Q7+R7+U7+V7+S7+T7</f>
        <v>97026693</v>
      </c>
      <c r="X7" s="103">
        <v>0</v>
      </c>
      <c r="Y7" s="104">
        <f>W7+X7</f>
        <v>97026693</v>
      </c>
    </row>
    <row r="8" spans="1:25" x14ac:dyDescent="0.2">
      <c r="A8" s="239" t="s">
        <v>389</v>
      </c>
      <c r="B8" s="239"/>
      <c r="C8" s="239"/>
      <c r="D8" s="239"/>
      <c r="E8" s="239"/>
      <c r="F8" s="239"/>
      <c r="G8" s="102">
        <v>2</v>
      </c>
      <c r="H8" s="103">
        <v>0</v>
      </c>
      <c r="I8" s="103">
        <v>0</v>
      </c>
      <c r="J8" s="103">
        <v>0</v>
      </c>
      <c r="K8" s="103">
        <v>0</v>
      </c>
      <c r="L8" s="103">
        <v>0</v>
      </c>
      <c r="M8" s="103">
        <v>0</v>
      </c>
      <c r="N8" s="103">
        <v>0</v>
      </c>
      <c r="O8" s="103">
        <v>0</v>
      </c>
      <c r="P8" s="103">
        <v>0</v>
      </c>
      <c r="Q8" s="103">
        <v>0</v>
      </c>
      <c r="R8" s="103">
        <v>0</v>
      </c>
      <c r="S8" s="103">
        <v>0</v>
      </c>
      <c r="T8" s="103">
        <v>0</v>
      </c>
      <c r="U8" s="103">
        <v>0</v>
      </c>
      <c r="V8" s="103">
        <v>0</v>
      </c>
      <c r="W8" s="104">
        <f t="shared" ref="W8:W9" si="0">H8+I8+J8+K8-L8+M8+N8+O8+P8+Q8+R8+U8+V8+S8+T8</f>
        <v>0</v>
      </c>
      <c r="X8" s="103">
        <v>0</v>
      </c>
      <c r="Y8" s="104">
        <f t="shared" ref="Y8:Y9" si="1">W8+X8</f>
        <v>0</v>
      </c>
    </row>
    <row r="9" spans="1:25" x14ac:dyDescent="0.2">
      <c r="A9" s="239" t="s">
        <v>390</v>
      </c>
      <c r="B9" s="239"/>
      <c r="C9" s="239"/>
      <c r="D9" s="239"/>
      <c r="E9" s="239"/>
      <c r="F9" s="239"/>
      <c r="G9" s="102">
        <v>3</v>
      </c>
      <c r="H9" s="103">
        <v>0</v>
      </c>
      <c r="I9" s="103">
        <v>0</v>
      </c>
      <c r="J9" s="103">
        <v>0</v>
      </c>
      <c r="K9" s="103">
        <v>0</v>
      </c>
      <c r="L9" s="103">
        <v>0</v>
      </c>
      <c r="M9" s="103">
        <v>0</v>
      </c>
      <c r="N9" s="103">
        <v>0</v>
      </c>
      <c r="O9" s="103">
        <v>0</v>
      </c>
      <c r="P9" s="103">
        <v>0</v>
      </c>
      <c r="Q9" s="103">
        <v>0</v>
      </c>
      <c r="R9" s="103">
        <v>0</v>
      </c>
      <c r="S9" s="103">
        <v>0</v>
      </c>
      <c r="T9" s="103">
        <v>0</v>
      </c>
      <c r="U9" s="103">
        <v>0</v>
      </c>
      <c r="V9" s="103">
        <v>0</v>
      </c>
      <c r="W9" s="104">
        <f t="shared" si="0"/>
        <v>0</v>
      </c>
      <c r="X9" s="103">
        <v>0</v>
      </c>
      <c r="Y9" s="104">
        <f t="shared" si="1"/>
        <v>0</v>
      </c>
    </row>
    <row r="10" spans="1:25" ht="24" customHeight="1" x14ac:dyDescent="0.2">
      <c r="A10" s="249" t="s">
        <v>391</v>
      </c>
      <c r="B10" s="249"/>
      <c r="C10" s="249"/>
      <c r="D10" s="249"/>
      <c r="E10" s="249"/>
      <c r="F10" s="249"/>
      <c r="G10" s="105">
        <v>4</v>
      </c>
      <c r="H10" s="104">
        <f>H7+H8+H9</f>
        <v>79560475</v>
      </c>
      <c r="I10" s="104">
        <f t="shared" ref="I10:Y10" si="2">I7+I8+I9</f>
        <v>-2060243</v>
      </c>
      <c r="J10" s="104">
        <f t="shared" si="2"/>
        <v>3978024</v>
      </c>
      <c r="K10" s="104">
        <f>K7+K8+K9</f>
        <v>5307750</v>
      </c>
      <c r="L10" s="104">
        <f t="shared" si="2"/>
        <v>5307750</v>
      </c>
      <c r="M10" s="104">
        <f t="shared" si="2"/>
        <v>0</v>
      </c>
      <c r="N10" s="104">
        <f t="shared" si="2"/>
        <v>0</v>
      </c>
      <c r="O10" s="104">
        <f t="shared" si="2"/>
        <v>1831992</v>
      </c>
      <c r="P10" s="104">
        <f t="shared" si="2"/>
        <v>-95030</v>
      </c>
      <c r="Q10" s="104">
        <f t="shared" si="2"/>
        <v>0</v>
      </c>
      <c r="R10" s="104">
        <f t="shared" si="2"/>
        <v>0</v>
      </c>
      <c r="S10" s="104">
        <f t="shared" si="2"/>
        <v>0</v>
      </c>
      <c r="T10" s="104">
        <f t="shared" si="2"/>
        <v>0</v>
      </c>
      <c r="U10" s="104">
        <f t="shared" si="2"/>
        <v>10640548</v>
      </c>
      <c r="V10" s="104">
        <f t="shared" si="2"/>
        <v>3170927</v>
      </c>
      <c r="W10" s="104">
        <f t="shared" si="2"/>
        <v>97026693</v>
      </c>
      <c r="X10" s="104">
        <f t="shared" si="2"/>
        <v>0</v>
      </c>
      <c r="Y10" s="104">
        <f t="shared" si="2"/>
        <v>97026693</v>
      </c>
    </row>
    <row r="11" spans="1:25" x14ac:dyDescent="0.2">
      <c r="A11" s="239" t="s">
        <v>392</v>
      </c>
      <c r="B11" s="239"/>
      <c r="C11" s="239"/>
      <c r="D11" s="239"/>
      <c r="E11" s="239"/>
      <c r="F11" s="239"/>
      <c r="G11" s="102">
        <v>5</v>
      </c>
      <c r="H11" s="106">
        <v>0</v>
      </c>
      <c r="I11" s="106">
        <v>0</v>
      </c>
      <c r="J11" s="106">
        <v>0</v>
      </c>
      <c r="K11" s="106">
        <v>0</v>
      </c>
      <c r="L11" s="106">
        <v>0</v>
      </c>
      <c r="M11" s="106">
        <v>0</v>
      </c>
      <c r="N11" s="106">
        <v>0</v>
      </c>
      <c r="O11" s="106">
        <v>0</v>
      </c>
      <c r="P11" s="106">
        <v>0</v>
      </c>
      <c r="Q11" s="106">
        <v>0</v>
      </c>
      <c r="R11" s="106">
        <v>0</v>
      </c>
      <c r="S11" s="103">
        <v>0</v>
      </c>
      <c r="T11" s="103">
        <v>0</v>
      </c>
      <c r="U11" s="106">
        <v>0</v>
      </c>
      <c r="V11" s="103">
        <v>5823631</v>
      </c>
      <c r="W11" s="104">
        <f t="shared" ref="W11:W29" si="3">H11+I11+J11+K11-L11+M11+N11+O11+P11+Q11+R11+U11+V11+S11+T11</f>
        <v>5823631</v>
      </c>
      <c r="X11" s="103">
        <v>0</v>
      </c>
      <c r="Y11" s="104">
        <f t="shared" ref="Y11:Y29" si="4">W11+X11</f>
        <v>5823631</v>
      </c>
    </row>
    <row r="12" spans="1:25" x14ac:dyDescent="0.2">
      <c r="A12" s="239" t="s">
        <v>393</v>
      </c>
      <c r="B12" s="239"/>
      <c r="C12" s="239"/>
      <c r="D12" s="239"/>
      <c r="E12" s="239"/>
      <c r="F12" s="239"/>
      <c r="G12" s="102">
        <v>6</v>
      </c>
      <c r="H12" s="106">
        <v>0</v>
      </c>
      <c r="I12" s="106">
        <v>0</v>
      </c>
      <c r="J12" s="106">
        <v>0</v>
      </c>
      <c r="K12" s="106">
        <v>0</v>
      </c>
      <c r="L12" s="106">
        <v>0</v>
      </c>
      <c r="M12" s="106">
        <v>0</v>
      </c>
      <c r="N12" s="103">
        <v>0</v>
      </c>
      <c r="O12" s="106">
        <v>0</v>
      </c>
      <c r="P12" s="106">
        <v>0</v>
      </c>
      <c r="Q12" s="106">
        <v>0</v>
      </c>
      <c r="R12" s="106">
        <v>0</v>
      </c>
      <c r="S12" s="103">
        <v>0</v>
      </c>
      <c r="T12" s="103">
        <v>0</v>
      </c>
      <c r="U12" s="106">
        <v>0</v>
      </c>
      <c r="V12" s="106">
        <v>0</v>
      </c>
      <c r="W12" s="104">
        <f t="shared" si="3"/>
        <v>0</v>
      </c>
      <c r="X12" s="103">
        <v>0</v>
      </c>
      <c r="Y12" s="104">
        <f t="shared" si="4"/>
        <v>0</v>
      </c>
    </row>
    <row r="13" spans="1:25" ht="26.25" customHeight="1" x14ac:dyDescent="0.2">
      <c r="A13" s="239" t="s">
        <v>394</v>
      </c>
      <c r="B13" s="239"/>
      <c r="C13" s="239"/>
      <c r="D13" s="239"/>
      <c r="E13" s="239"/>
      <c r="F13" s="239"/>
      <c r="G13" s="102">
        <v>7</v>
      </c>
      <c r="H13" s="106">
        <v>0</v>
      </c>
      <c r="I13" s="106">
        <v>0</v>
      </c>
      <c r="J13" s="106">
        <v>0</v>
      </c>
      <c r="K13" s="106">
        <v>0</v>
      </c>
      <c r="L13" s="106">
        <v>0</v>
      </c>
      <c r="M13" s="106">
        <v>0</v>
      </c>
      <c r="N13" s="106">
        <v>0</v>
      </c>
      <c r="O13" s="103">
        <v>0</v>
      </c>
      <c r="P13" s="106">
        <v>0</v>
      </c>
      <c r="Q13" s="106">
        <v>0</v>
      </c>
      <c r="R13" s="106">
        <v>0</v>
      </c>
      <c r="S13" s="103">
        <v>0</v>
      </c>
      <c r="T13" s="103">
        <v>0</v>
      </c>
      <c r="U13" s="103">
        <v>0</v>
      </c>
      <c r="V13" s="103">
        <v>0</v>
      </c>
      <c r="W13" s="104">
        <f t="shared" si="3"/>
        <v>0</v>
      </c>
      <c r="X13" s="103">
        <v>0</v>
      </c>
      <c r="Y13" s="104">
        <f t="shared" si="4"/>
        <v>0</v>
      </c>
    </row>
    <row r="14" spans="1:25" ht="39" customHeight="1" x14ac:dyDescent="0.2">
      <c r="A14" s="239" t="s">
        <v>395</v>
      </c>
      <c r="B14" s="239"/>
      <c r="C14" s="239"/>
      <c r="D14" s="239"/>
      <c r="E14" s="239"/>
      <c r="F14" s="239"/>
      <c r="G14" s="102">
        <v>8</v>
      </c>
      <c r="H14" s="106">
        <v>0</v>
      </c>
      <c r="I14" s="106">
        <v>0</v>
      </c>
      <c r="J14" s="106">
        <v>0</v>
      </c>
      <c r="K14" s="106">
        <v>0</v>
      </c>
      <c r="L14" s="106">
        <v>0</v>
      </c>
      <c r="M14" s="106">
        <v>0</v>
      </c>
      <c r="N14" s="106">
        <v>0</v>
      </c>
      <c r="O14" s="106">
        <v>0</v>
      </c>
      <c r="P14" s="103">
        <v>-11087</v>
      </c>
      <c r="Q14" s="106">
        <v>0</v>
      </c>
      <c r="R14" s="106">
        <v>0</v>
      </c>
      <c r="S14" s="103">
        <v>0</v>
      </c>
      <c r="T14" s="103">
        <v>0</v>
      </c>
      <c r="U14" s="103">
        <v>0</v>
      </c>
      <c r="V14" s="103">
        <v>0</v>
      </c>
      <c r="W14" s="104">
        <f t="shared" si="3"/>
        <v>-11087</v>
      </c>
      <c r="X14" s="103">
        <v>0</v>
      </c>
      <c r="Y14" s="104">
        <f t="shared" si="4"/>
        <v>-11087</v>
      </c>
    </row>
    <row r="15" spans="1:25" x14ac:dyDescent="0.2">
      <c r="A15" s="239" t="s">
        <v>396</v>
      </c>
      <c r="B15" s="239"/>
      <c r="C15" s="239"/>
      <c r="D15" s="239"/>
      <c r="E15" s="239"/>
      <c r="F15" s="239"/>
      <c r="G15" s="102">
        <v>9</v>
      </c>
      <c r="H15" s="106">
        <v>0</v>
      </c>
      <c r="I15" s="106">
        <v>0</v>
      </c>
      <c r="J15" s="106">
        <v>0</v>
      </c>
      <c r="K15" s="106">
        <v>0</v>
      </c>
      <c r="L15" s="106">
        <v>0</v>
      </c>
      <c r="M15" s="106">
        <v>0</v>
      </c>
      <c r="N15" s="106">
        <v>0</v>
      </c>
      <c r="O15" s="106">
        <v>0</v>
      </c>
      <c r="P15" s="106">
        <v>0</v>
      </c>
      <c r="Q15" s="103">
        <v>0</v>
      </c>
      <c r="R15" s="106">
        <v>0</v>
      </c>
      <c r="S15" s="103">
        <v>0</v>
      </c>
      <c r="T15" s="103">
        <v>0</v>
      </c>
      <c r="U15" s="103">
        <v>0</v>
      </c>
      <c r="V15" s="103">
        <v>0</v>
      </c>
      <c r="W15" s="104">
        <f t="shared" si="3"/>
        <v>0</v>
      </c>
      <c r="X15" s="103">
        <v>0</v>
      </c>
      <c r="Y15" s="104">
        <f t="shared" si="4"/>
        <v>0</v>
      </c>
    </row>
    <row r="16" spans="1:25" ht="28.5" customHeight="1" x14ac:dyDescent="0.2">
      <c r="A16" s="239" t="s">
        <v>397</v>
      </c>
      <c r="B16" s="239"/>
      <c r="C16" s="239"/>
      <c r="D16" s="239"/>
      <c r="E16" s="239"/>
      <c r="F16" s="239"/>
      <c r="G16" s="102">
        <v>10</v>
      </c>
      <c r="H16" s="106">
        <v>0</v>
      </c>
      <c r="I16" s="106">
        <v>0</v>
      </c>
      <c r="J16" s="106">
        <v>0</v>
      </c>
      <c r="K16" s="106">
        <v>0</v>
      </c>
      <c r="L16" s="106">
        <v>0</v>
      </c>
      <c r="M16" s="106">
        <v>0</v>
      </c>
      <c r="N16" s="106">
        <v>0</v>
      </c>
      <c r="O16" s="106">
        <v>0</v>
      </c>
      <c r="P16" s="106">
        <v>0</v>
      </c>
      <c r="Q16" s="106">
        <v>0</v>
      </c>
      <c r="R16" s="103">
        <v>0</v>
      </c>
      <c r="S16" s="103">
        <v>0</v>
      </c>
      <c r="T16" s="103">
        <v>0</v>
      </c>
      <c r="U16" s="103">
        <v>0</v>
      </c>
      <c r="V16" s="103">
        <v>0</v>
      </c>
      <c r="W16" s="104">
        <f t="shared" si="3"/>
        <v>0</v>
      </c>
      <c r="X16" s="103">
        <v>0</v>
      </c>
      <c r="Y16" s="104">
        <f t="shared" si="4"/>
        <v>0</v>
      </c>
    </row>
    <row r="17" spans="1:25" ht="23.25" customHeight="1" x14ac:dyDescent="0.2">
      <c r="A17" s="239" t="s">
        <v>398</v>
      </c>
      <c r="B17" s="239"/>
      <c r="C17" s="239"/>
      <c r="D17" s="239"/>
      <c r="E17" s="239"/>
      <c r="F17" s="239"/>
      <c r="G17" s="102">
        <v>11</v>
      </c>
      <c r="H17" s="106">
        <v>0</v>
      </c>
      <c r="I17" s="106">
        <v>0</v>
      </c>
      <c r="J17" s="106">
        <v>0</v>
      </c>
      <c r="K17" s="106">
        <v>0</v>
      </c>
      <c r="L17" s="106">
        <v>0</v>
      </c>
      <c r="M17" s="106">
        <v>0</v>
      </c>
      <c r="N17" s="103">
        <v>0</v>
      </c>
      <c r="O17" s="103">
        <v>0</v>
      </c>
      <c r="P17" s="103">
        <v>0</v>
      </c>
      <c r="Q17" s="103">
        <v>0</v>
      </c>
      <c r="R17" s="103">
        <v>0</v>
      </c>
      <c r="S17" s="103">
        <v>0</v>
      </c>
      <c r="T17" s="103">
        <v>0</v>
      </c>
      <c r="U17" s="103">
        <v>0</v>
      </c>
      <c r="V17" s="103">
        <v>0</v>
      </c>
      <c r="W17" s="104">
        <f t="shared" si="3"/>
        <v>0</v>
      </c>
      <c r="X17" s="103">
        <v>0</v>
      </c>
      <c r="Y17" s="104">
        <f t="shared" si="4"/>
        <v>0</v>
      </c>
    </row>
    <row r="18" spans="1:25" x14ac:dyDescent="0.2">
      <c r="A18" s="239" t="s">
        <v>399</v>
      </c>
      <c r="B18" s="239"/>
      <c r="C18" s="239"/>
      <c r="D18" s="239"/>
      <c r="E18" s="239"/>
      <c r="F18" s="239"/>
      <c r="G18" s="102">
        <v>12</v>
      </c>
      <c r="H18" s="106">
        <v>0</v>
      </c>
      <c r="I18" s="106">
        <v>0</v>
      </c>
      <c r="J18" s="106">
        <v>0</v>
      </c>
      <c r="K18" s="106">
        <v>0</v>
      </c>
      <c r="L18" s="106">
        <v>0</v>
      </c>
      <c r="M18" s="106">
        <v>0</v>
      </c>
      <c r="N18" s="103">
        <v>0</v>
      </c>
      <c r="O18" s="103">
        <v>0</v>
      </c>
      <c r="P18" s="103">
        <v>0</v>
      </c>
      <c r="Q18" s="103">
        <v>0</v>
      </c>
      <c r="R18" s="103">
        <v>0</v>
      </c>
      <c r="S18" s="103">
        <v>0</v>
      </c>
      <c r="T18" s="103">
        <v>0</v>
      </c>
      <c r="U18" s="103">
        <v>0</v>
      </c>
      <c r="V18" s="103">
        <v>0</v>
      </c>
      <c r="W18" s="104">
        <f t="shared" si="3"/>
        <v>0</v>
      </c>
      <c r="X18" s="103">
        <v>0</v>
      </c>
      <c r="Y18" s="104">
        <f t="shared" si="4"/>
        <v>0</v>
      </c>
    </row>
    <row r="19" spans="1:25" x14ac:dyDescent="0.2">
      <c r="A19" s="239" t="s">
        <v>400</v>
      </c>
      <c r="B19" s="239"/>
      <c r="C19" s="239"/>
      <c r="D19" s="239"/>
      <c r="E19" s="239"/>
      <c r="F19" s="239"/>
      <c r="G19" s="102">
        <v>13</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4">
        <f t="shared" si="3"/>
        <v>0</v>
      </c>
      <c r="X19" s="103">
        <v>0</v>
      </c>
      <c r="Y19" s="104">
        <f t="shared" si="4"/>
        <v>0</v>
      </c>
    </row>
    <row r="20" spans="1:25" x14ac:dyDescent="0.2">
      <c r="A20" s="239" t="s">
        <v>401</v>
      </c>
      <c r="B20" s="239"/>
      <c r="C20" s="239"/>
      <c r="D20" s="239"/>
      <c r="E20" s="239"/>
      <c r="F20" s="239"/>
      <c r="G20" s="102">
        <v>14</v>
      </c>
      <c r="H20" s="106">
        <v>0</v>
      </c>
      <c r="I20" s="106">
        <v>0</v>
      </c>
      <c r="J20" s="106">
        <v>0</v>
      </c>
      <c r="K20" s="106">
        <v>0</v>
      </c>
      <c r="L20" s="106">
        <v>0</v>
      </c>
      <c r="M20" s="106">
        <v>0</v>
      </c>
      <c r="N20" s="103">
        <v>0</v>
      </c>
      <c r="O20" s="103">
        <v>0</v>
      </c>
      <c r="P20" s="103">
        <v>0</v>
      </c>
      <c r="Q20" s="103">
        <v>0</v>
      </c>
      <c r="R20" s="103">
        <v>0</v>
      </c>
      <c r="S20" s="103">
        <v>0</v>
      </c>
      <c r="T20" s="103">
        <v>0</v>
      </c>
      <c r="U20" s="103">
        <v>0</v>
      </c>
      <c r="V20" s="103">
        <v>0</v>
      </c>
      <c r="W20" s="104">
        <f t="shared" si="3"/>
        <v>0</v>
      </c>
      <c r="X20" s="103">
        <v>0</v>
      </c>
      <c r="Y20" s="104">
        <f t="shared" si="4"/>
        <v>0</v>
      </c>
    </row>
    <row r="21" spans="1:25" ht="30.75" customHeight="1" x14ac:dyDescent="0.2">
      <c r="A21" s="239" t="s">
        <v>402</v>
      </c>
      <c r="B21" s="239"/>
      <c r="C21" s="239"/>
      <c r="D21" s="239"/>
      <c r="E21" s="239"/>
      <c r="F21" s="239"/>
      <c r="G21" s="102">
        <v>15</v>
      </c>
      <c r="H21" s="103">
        <v>-5</v>
      </c>
      <c r="I21" s="103">
        <v>5</v>
      </c>
      <c r="J21" s="103">
        <v>0</v>
      </c>
      <c r="K21" s="103">
        <v>0</v>
      </c>
      <c r="L21" s="103">
        <v>0</v>
      </c>
      <c r="M21" s="103">
        <v>0</v>
      </c>
      <c r="N21" s="103">
        <v>0</v>
      </c>
      <c r="O21" s="103">
        <v>0</v>
      </c>
      <c r="P21" s="103">
        <v>0</v>
      </c>
      <c r="Q21" s="103">
        <v>0</v>
      </c>
      <c r="R21" s="103">
        <v>0</v>
      </c>
      <c r="S21" s="103">
        <v>0</v>
      </c>
      <c r="T21" s="103">
        <v>0</v>
      </c>
      <c r="U21" s="103">
        <v>0</v>
      </c>
      <c r="V21" s="103">
        <v>0</v>
      </c>
      <c r="W21" s="104">
        <f t="shared" si="3"/>
        <v>0</v>
      </c>
      <c r="X21" s="103">
        <v>0</v>
      </c>
      <c r="Y21" s="104">
        <f t="shared" si="4"/>
        <v>0</v>
      </c>
    </row>
    <row r="22" spans="1:25" ht="28.5" customHeight="1" x14ac:dyDescent="0.2">
      <c r="A22" s="239" t="s">
        <v>403</v>
      </c>
      <c r="B22" s="239"/>
      <c r="C22" s="239"/>
      <c r="D22" s="239"/>
      <c r="E22" s="239"/>
      <c r="F22" s="239"/>
      <c r="G22" s="102">
        <v>16</v>
      </c>
      <c r="H22" s="103">
        <v>0</v>
      </c>
      <c r="I22" s="103">
        <v>0</v>
      </c>
      <c r="J22" s="103">
        <v>0</v>
      </c>
      <c r="K22" s="103">
        <v>0</v>
      </c>
      <c r="L22" s="103">
        <v>0</v>
      </c>
      <c r="M22" s="103">
        <v>0</v>
      </c>
      <c r="N22" s="103">
        <v>0</v>
      </c>
      <c r="O22" s="103">
        <v>0</v>
      </c>
      <c r="P22" s="103">
        <v>0</v>
      </c>
      <c r="Q22" s="103">
        <v>0</v>
      </c>
      <c r="R22" s="103">
        <v>0</v>
      </c>
      <c r="S22" s="103">
        <v>0</v>
      </c>
      <c r="T22" s="103">
        <v>0</v>
      </c>
      <c r="U22" s="103">
        <v>0</v>
      </c>
      <c r="V22" s="103">
        <v>0</v>
      </c>
      <c r="W22" s="104">
        <f t="shared" si="3"/>
        <v>0</v>
      </c>
      <c r="X22" s="103">
        <v>0</v>
      </c>
      <c r="Y22" s="104">
        <f t="shared" si="4"/>
        <v>0</v>
      </c>
    </row>
    <row r="23" spans="1:25" ht="26.25" customHeight="1" x14ac:dyDescent="0.2">
      <c r="A23" s="239" t="s">
        <v>404</v>
      </c>
      <c r="B23" s="239"/>
      <c r="C23" s="239"/>
      <c r="D23" s="239"/>
      <c r="E23" s="239"/>
      <c r="F23" s="239"/>
      <c r="G23" s="102">
        <v>17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4">
        <f t="shared" si="3"/>
        <v>0</v>
      </c>
      <c r="X23" s="103">
        <v>0</v>
      </c>
      <c r="Y23" s="104">
        <f t="shared" si="4"/>
        <v>0</v>
      </c>
    </row>
    <row r="24" spans="1:25" x14ac:dyDescent="0.2">
      <c r="A24" s="239" t="s">
        <v>405</v>
      </c>
      <c r="B24" s="239"/>
      <c r="C24" s="239"/>
      <c r="D24" s="239"/>
      <c r="E24" s="239"/>
      <c r="F24" s="239"/>
      <c r="G24" s="102">
        <v>18</v>
      </c>
      <c r="H24" s="103">
        <v>0</v>
      </c>
      <c r="I24" s="103">
        <v>0</v>
      </c>
      <c r="J24" s="103">
        <v>0</v>
      </c>
      <c r="K24" s="103">
        <v>481733</v>
      </c>
      <c r="L24" s="103">
        <v>481733</v>
      </c>
      <c r="M24" s="103">
        <v>0</v>
      </c>
      <c r="N24" s="103">
        <v>0</v>
      </c>
      <c r="O24" s="103">
        <v>0</v>
      </c>
      <c r="P24" s="103">
        <v>0</v>
      </c>
      <c r="Q24" s="103">
        <v>0</v>
      </c>
      <c r="R24" s="103">
        <v>0</v>
      </c>
      <c r="S24" s="103">
        <v>0</v>
      </c>
      <c r="T24" s="103">
        <v>0</v>
      </c>
      <c r="U24" s="103">
        <v>-481733</v>
      </c>
      <c r="V24" s="103">
        <v>0</v>
      </c>
      <c r="W24" s="104">
        <f t="shared" si="3"/>
        <v>-481733</v>
      </c>
      <c r="X24" s="103">
        <v>0</v>
      </c>
      <c r="Y24" s="104">
        <f t="shared" si="4"/>
        <v>-481733</v>
      </c>
    </row>
    <row r="25" spans="1:25" x14ac:dyDescent="0.2">
      <c r="A25" s="239" t="s">
        <v>406</v>
      </c>
      <c r="B25" s="239"/>
      <c r="C25" s="239"/>
      <c r="D25" s="239"/>
      <c r="E25" s="239"/>
      <c r="F25" s="239"/>
      <c r="G25" s="102">
        <v>19</v>
      </c>
      <c r="H25" s="103">
        <v>0</v>
      </c>
      <c r="I25" s="103">
        <v>0</v>
      </c>
      <c r="J25" s="103">
        <v>0</v>
      </c>
      <c r="K25" s="103">
        <v>0</v>
      </c>
      <c r="L25" s="103">
        <v>0</v>
      </c>
      <c r="M25" s="103">
        <v>0</v>
      </c>
      <c r="N25" s="103">
        <v>0</v>
      </c>
      <c r="O25" s="103">
        <v>0</v>
      </c>
      <c r="P25" s="103">
        <v>0</v>
      </c>
      <c r="Q25" s="103">
        <v>0</v>
      </c>
      <c r="R25" s="103">
        <v>0</v>
      </c>
      <c r="S25" s="103">
        <v>0</v>
      </c>
      <c r="T25" s="103">
        <v>0</v>
      </c>
      <c r="U25" s="103">
        <v>0</v>
      </c>
      <c r="V25" s="103">
        <v>0</v>
      </c>
      <c r="W25" s="104">
        <f t="shared" si="3"/>
        <v>0</v>
      </c>
      <c r="X25" s="103">
        <v>0</v>
      </c>
      <c r="Y25" s="104">
        <f t="shared" si="4"/>
        <v>0</v>
      </c>
    </row>
    <row r="26" spans="1:25" ht="12.75" customHeight="1" x14ac:dyDescent="0.2">
      <c r="A26" s="239" t="s">
        <v>407</v>
      </c>
      <c r="B26" s="239"/>
      <c r="C26" s="239"/>
      <c r="D26" s="239"/>
      <c r="E26" s="239"/>
      <c r="F26" s="239"/>
      <c r="G26" s="102">
        <v>20</v>
      </c>
      <c r="H26" s="103">
        <v>0</v>
      </c>
      <c r="I26" s="103">
        <v>0</v>
      </c>
      <c r="J26" s="103">
        <v>0</v>
      </c>
      <c r="K26" s="103">
        <v>0</v>
      </c>
      <c r="L26" s="103">
        <v>0</v>
      </c>
      <c r="M26" s="103">
        <v>0</v>
      </c>
      <c r="N26" s="103">
        <v>0</v>
      </c>
      <c r="O26" s="103">
        <v>0</v>
      </c>
      <c r="P26" s="103">
        <v>0</v>
      </c>
      <c r="Q26" s="103">
        <v>0</v>
      </c>
      <c r="R26" s="103">
        <v>0</v>
      </c>
      <c r="S26" s="103">
        <v>0</v>
      </c>
      <c r="T26" s="103">
        <v>0</v>
      </c>
      <c r="U26" s="103">
        <v>-1918507</v>
      </c>
      <c r="V26" s="103">
        <v>0</v>
      </c>
      <c r="W26" s="104">
        <f t="shared" si="3"/>
        <v>-1918507</v>
      </c>
      <c r="X26" s="103">
        <v>0</v>
      </c>
      <c r="Y26" s="104">
        <f t="shared" si="4"/>
        <v>-1918507</v>
      </c>
    </row>
    <row r="27" spans="1:25" ht="12.75" customHeight="1" x14ac:dyDescent="0.2">
      <c r="A27" s="239" t="s">
        <v>408</v>
      </c>
      <c r="B27" s="239"/>
      <c r="C27" s="239"/>
      <c r="D27" s="239"/>
      <c r="E27" s="239"/>
      <c r="F27" s="239"/>
      <c r="G27" s="102">
        <v>21</v>
      </c>
      <c r="H27" s="103">
        <v>0</v>
      </c>
      <c r="I27" s="103">
        <v>0</v>
      </c>
      <c r="J27" s="103">
        <v>0</v>
      </c>
      <c r="K27" s="103">
        <v>0</v>
      </c>
      <c r="L27" s="103">
        <v>0</v>
      </c>
      <c r="M27" s="103">
        <v>0</v>
      </c>
      <c r="N27" s="103">
        <v>0</v>
      </c>
      <c r="O27" s="103">
        <v>0</v>
      </c>
      <c r="P27" s="103">
        <v>0</v>
      </c>
      <c r="Q27" s="103">
        <v>0</v>
      </c>
      <c r="R27" s="103">
        <v>0</v>
      </c>
      <c r="S27" s="103">
        <v>0</v>
      </c>
      <c r="T27" s="103">
        <v>0</v>
      </c>
      <c r="U27" s="103">
        <v>0</v>
      </c>
      <c r="V27" s="103">
        <v>0</v>
      </c>
      <c r="W27" s="104">
        <f t="shared" si="3"/>
        <v>0</v>
      </c>
      <c r="X27" s="103">
        <v>0</v>
      </c>
      <c r="Y27" s="104">
        <f t="shared" si="4"/>
        <v>0</v>
      </c>
    </row>
    <row r="28" spans="1:25" ht="12.75" customHeight="1" x14ac:dyDescent="0.2">
      <c r="A28" s="239" t="s">
        <v>409</v>
      </c>
      <c r="B28" s="239"/>
      <c r="C28" s="239"/>
      <c r="D28" s="239"/>
      <c r="E28" s="239"/>
      <c r="F28" s="239"/>
      <c r="G28" s="102">
        <v>22</v>
      </c>
      <c r="H28" s="103">
        <v>0</v>
      </c>
      <c r="I28" s="103">
        <v>0</v>
      </c>
      <c r="J28" s="103">
        <v>0</v>
      </c>
      <c r="K28" s="103">
        <v>0</v>
      </c>
      <c r="L28" s="103">
        <v>0</v>
      </c>
      <c r="M28" s="103">
        <v>0</v>
      </c>
      <c r="N28" s="103">
        <v>0</v>
      </c>
      <c r="O28" s="103">
        <v>0</v>
      </c>
      <c r="P28" s="103">
        <v>0</v>
      </c>
      <c r="Q28" s="103">
        <v>0</v>
      </c>
      <c r="R28" s="103">
        <v>0</v>
      </c>
      <c r="S28" s="103">
        <v>0</v>
      </c>
      <c r="T28" s="103">
        <v>0</v>
      </c>
      <c r="U28" s="103">
        <v>3170927</v>
      </c>
      <c r="V28" s="103">
        <v>-3170927</v>
      </c>
      <c r="W28" s="104">
        <f t="shared" si="3"/>
        <v>0</v>
      </c>
      <c r="X28" s="103">
        <v>0</v>
      </c>
      <c r="Y28" s="104">
        <f t="shared" si="4"/>
        <v>0</v>
      </c>
    </row>
    <row r="29" spans="1:25" ht="12.75" customHeight="1" x14ac:dyDescent="0.2">
      <c r="A29" s="239" t="s">
        <v>410</v>
      </c>
      <c r="B29" s="239"/>
      <c r="C29" s="239"/>
      <c r="D29" s="239"/>
      <c r="E29" s="239"/>
      <c r="F29" s="239"/>
      <c r="G29" s="102">
        <v>23</v>
      </c>
      <c r="H29" s="103">
        <v>0</v>
      </c>
      <c r="I29" s="103">
        <v>0</v>
      </c>
      <c r="J29" s="103">
        <v>0</v>
      </c>
      <c r="K29" s="103">
        <v>0</v>
      </c>
      <c r="L29" s="103">
        <v>0</v>
      </c>
      <c r="M29" s="103">
        <v>0</v>
      </c>
      <c r="N29" s="103">
        <v>0</v>
      </c>
      <c r="O29" s="103">
        <v>0</v>
      </c>
      <c r="P29" s="103">
        <v>0</v>
      </c>
      <c r="Q29" s="103">
        <v>0</v>
      </c>
      <c r="R29" s="103">
        <v>0</v>
      </c>
      <c r="S29" s="103">
        <v>0</v>
      </c>
      <c r="T29" s="103">
        <v>0</v>
      </c>
      <c r="U29" s="103">
        <v>0</v>
      </c>
      <c r="V29" s="103">
        <v>0</v>
      </c>
      <c r="W29" s="104">
        <f t="shared" si="3"/>
        <v>0</v>
      </c>
      <c r="X29" s="103">
        <v>0</v>
      </c>
      <c r="Y29" s="104">
        <f t="shared" si="4"/>
        <v>0</v>
      </c>
    </row>
    <row r="30" spans="1:25" ht="21.75" customHeight="1" x14ac:dyDescent="0.2">
      <c r="A30" s="250" t="s">
        <v>411</v>
      </c>
      <c r="B30" s="250"/>
      <c r="C30" s="250"/>
      <c r="D30" s="250"/>
      <c r="E30" s="250"/>
      <c r="F30" s="250"/>
      <c r="G30" s="107">
        <v>24</v>
      </c>
      <c r="H30" s="108">
        <f>SUM(H10:H29)</f>
        <v>79560470</v>
      </c>
      <c r="I30" s="108">
        <f t="shared" ref="I30:Y30" si="5">SUM(I10:I29)</f>
        <v>-2060238</v>
      </c>
      <c r="J30" s="108">
        <f t="shared" si="5"/>
        <v>3978024</v>
      </c>
      <c r="K30" s="108">
        <f t="shared" si="5"/>
        <v>5789483</v>
      </c>
      <c r="L30" s="108">
        <f t="shared" si="5"/>
        <v>5789483</v>
      </c>
      <c r="M30" s="108">
        <f t="shared" si="5"/>
        <v>0</v>
      </c>
      <c r="N30" s="108">
        <f t="shared" si="5"/>
        <v>0</v>
      </c>
      <c r="O30" s="108">
        <f t="shared" si="5"/>
        <v>1831992</v>
      </c>
      <c r="P30" s="108">
        <f t="shared" si="5"/>
        <v>-106117</v>
      </c>
      <c r="Q30" s="108">
        <f t="shared" si="5"/>
        <v>0</v>
      </c>
      <c r="R30" s="108">
        <f t="shared" si="5"/>
        <v>0</v>
      </c>
      <c r="S30" s="108">
        <f t="shared" si="5"/>
        <v>0</v>
      </c>
      <c r="T30" s="108">
        <f t="shared" si="5"/>
        <v>0</v>
      </c>
      <c r="U30" s="108">
        <f t="shared" si="5"/>
        <v>11411235</v>
      </c>
      <c r="V30" s="108">
        <f t="shared" si="5"/>
        <v>5823631</v>
      </c>
      <c r="W30" s="108">
        <f t="shared" si="5"/>
        <v>100438997</v>
      </c>
      <c r="X30" s="108">
        <f t="shared" si="5"/>
        <v>0</v>
      </c>
      <c r="Y30" s="108">
        <f t="shared" si="5"/>
        <v>100438997</v>
      </c>
    </row>
    <row r="31" spans="1:25" x14ac:dyDescent="0.2">
      <c r="A31" s="251" t="s">
        <v>412</v>
      </c>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row>
    <row r="32" spans="1:25" ht="36.75" customHeight="1" x14ac:dyDescent="0.2">
      <c r="A32" s="253" t="s">
        <v>413</v>
      </c>
      <c r="B32" s="253"/>
      <c r="C32" s="253"/>
      <c r="D32" s="253"/>
      <c r="E32" s="253"/>
      <c r="F32" s="253"/>
      <c r="G32" s="105">
        <v>25</v>
      </c>
      <c r="H32" s="104">
        <f>SUM(H12:H20)</f>
        <v>0</v>
      </c>
      <c r="I32" s="104">
        <f t="shared" ref="I32:Y32" si="6">SUM(I12:I20)</f>
        <v>0</v>
      </c>
      <c r="J32" s="104">
        <f t="shared" si="6"/>
        <v>0</v>
      </c>
      <c r="K32" s="104">
        <f t="shared" si="6"/>
        <v>0</v>
      </c>
      <c r="L32" s="104">
        <f t="shared" si="6"/>
        <v>0</v>
      </c>
      <c r="M32" s="104">
        <f t="shared" si="6"/>
        <v>0</v>
      </c>
      <c r="N32" s="104">
        <f t="shared" si="6"/>
        <v>0</v>
      </c>
      <c r="O32" s="104">
        <f t="shared" si="6"/>
        <v>0</v>
      </c>
      <c r="P32" s="104">
        <f t="shared" si="6"/>
        <v>-11087</v>
      </c>
      <c r="Q32" s="104">
        <f t="shared" si="6"/>
        <v>0</v>
      </c>
      <c r="R32" s="104">
        <f t="shared" si="6"/>
        <v>0</v>
      </c>
      <c r="S32" s="104">
        <f t="shared" si="6"/>
        <v>0</v>
      </c>
      <c r="T32" s="104">
        <f t="shared" si="6"/>
        <v>0</v>
      </c>
      <c r="U32" s="104">
        <f t="shared" si="6"/>
        <v>0</v>
      </c>
      <c r="V32" s="104">
        <f t="shared" si="6"/>
        <v>0</v>
      </c>
      <c r="W32" s="104">
        <f t="shared" si="6"/>
        <v>-11087</v>
      </c>
      <c r="X32" s="104">
        <f t="shared" si="6"/>
        <v>0</v>
      </c>
      <c r="Y32" s="104">
        <f t="shared" si="6"/>
        <v>-11087</v>
      </c>
    </row>
    <row r="33" spans="1:25" ht="31.5" customHeight="1" x14ac:dyDescent="0.2">
      <c r="A33" s="253" t="s">
        <v>414</v>
      </c>
      <c r="B33" s="253"/>
      <c r="C33" s="253"/>
      <c r="D33" s="253"/>
      <c r="E33" s="253"/>
      <c r="F33" s="253"/>
      <c r="G33" s="105">
        <v>26</v>
      </c>
      <c r="H33" s="104">
        <f>H11+H32</f>
        <v>0</v>
      </c>
      <c r="I33" s="104">
        <f t="shared" ref="I33:Y33" si="7">I11+I32</f>
        <v>0</v>
      </c>
      <c r="J33" s="104">
        <f t="shared" si="7"/>
        <v>0</v>
      </c>
      <c r="K33" s="104">
        <f t="shared" si="7"/>
        <v>0</v>
      </c>
      <c r="L33" s="104">
        <f t="shared" si="7"/>
        <v>0</v>
      </c>
      <c r="M33" s="104">
        <f t="shared" si="7"/>
        <v>0</v>
      </c>
      <c r="N33" s="104">
        <f t="shared" si="7"/>
        <v>0</v>
      </c>
      <c r="O33" s="104">
        <f t="shared" si="7"/>
        <v>0</v>
      </c>
      <c r="P33" s="104">
        <f t="shared" si="7"/>
        <v>-11087</v>
      </c>
      <c r="Q33" s="104">
        <f t="shared" si="7"/>
        <v>0</v>
      </c>
      <c r="R33" s="104">
        <f t="shared" si="7"/>
        <v>0</v>
      </c>
      <c r="S33" s="104">
        <f t="shared" si="7"/>
        <v>0</v>
      </c>
      <c r="T33" s="104">
        <f t="shared" si="7"/>
        <v>0</v>
      </c>
      <c r="U33" s="104">
        <f t="shared" si="7"/>
        <v>0</v>
      </c>
      <c r="V33" s="104">
        <f t="shared" si="7"/>
        <v>5823631</v>
      </c>
      <c r="W33" s="104">
        <f t="shared" si="7"/>
        <v>5812544</v>
      </c>
      <c r="X33" s="104">
        <f t="shared" si="7"/>
        <v>0</v>
      </c>
      <c r="Y33" s="104">
        <f t="shared" si="7"/>
        <v>5812544</v>
      </c>
    </row>
    <row r="34" spans="1:25" ht="30.75" customHeight="1" x14ac:dyDescent="0.2">
      <c r="A34" s="254" t="s">
        <v>415</v>
      </c>
      <c r="B34" s="254"/>
      <c r="C34" s="254"/>
      <c r="D34" s="254"/>
      <c r="E34" s="254"/>
      <c r="F34" s="254"/>
      <c r="G34" s="107">
        <v>27</v>
      </c>
      <c r="H34" s="108">
        <f>SUM(H21:H29)</f>
        <v>-5</v>
      </c>
      <c r="I34" s="108">
        <f t="shared" ref="I34:Y34" si="8">SUM(I21:I29)</f>
        <v>5</v>
      </c>
      <c r="J34" s="108">
        <f t="shared" si="8"/>
        <v>0</v>
      </c>
      <c r="K34" s="108">
        <f t="shared" si="8"/>
        <v>481733</v>
      </c>
      <c r="L34" s="108">
        <f t="shared" si="8"/>
        <v>481733</v>
      </c>
      <c r="M34" s="108">
        <f t="shared" si="8"/>
        <v>0</v>
      </c>
      <c r="N34" s="108">
        <f t="shared" si="8"/>
        <v>0</v>
      </c>
      <c r="O34" s="108">
        <f t="shared" si="8"/>
        <v>0</v>
      </c>
      <c r="P34" s="108">
        <f t="shared" si="8"/>
        <v>0</v>
      </c>
      <c r="Q34" s="108">
        <f t="shared" si="8"/>
        <v>0</v>
      </c>
      <c r="R34" s="108">
        <f t="shared" si="8"/>
        <v>0</v>
      </c>
      <c r="S34" s="108">
        <f t="shared" si="8"/>
        <v>0</v>
      </c>
      <c r="T34" s="108">
        <f t="shared" si="8"/>
        <v>0</v>
      </c>
      <c r="U34" s="108">
        <f t="shared" si="8"/>
        <v>770687</v>
      </c>
      <c r="V34" s="108">
        <f t="shared" si="8"/>
        <v>-3170927</v>
      </c>
      <c r="W34" s="108">
        <f t="shared" si="8"/>
        <v>-2400240</v>
      </c>
      <c r="X34" s="108">
        <f t="shared" si="8"/>
        <v>0</v>
      </c>
      <c r="Y34" s="108">
        <f t="shared" si="8"/>
        <v>-2400240</v>
      </c>
    </row>
    <row r="35" spans="1:25" x14ac:dyDescent="0.2">
      <c r="A35" s="251" t="s">
        <v>182</v>
      </c>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row>
    <row r="36" spans="1:25" ht="12.75" customHeight="1" x14ac:dyDescent="0.2">
      <c r="A36" s="247" t="s">
        <v>416</v>
      </c>
      <c r="B36" s="247"/>
      <c r="C36" s="247"/>
      <c r="D36" s="247"/>
      <c r="E36" s="247"/>
      <c r="F36" s="247"/>
      <c r="G36" s="102">
        <v>28</v>
      </c>
      <c r="H36" s="103">
        <v>79560470</v>
      </c>
      <c r="I36" s="103">
        <v>-2060238</v>
      </c>
      <c r="J36" s="103">
        <v>3978024</v>
      </c>
      <c r="K36" s="103">
        <v>5789483</v>
      </c>
      <c r="L36" s="103">
        <v>5789483</v>
      </c>
      <c r="M36" s="103">
        <v>0</v>
      </c>
      <c r="N36" s="103">
        <v>0</v>
      </c>
      <c r="O36" s="103">
        <v>1831992</v>
      </c>
      <c r="P36" s="103">
        <v>-106117</v>
      </c>
      <c r="Q36" s="103">
        <v>0</v>
      </c>
      <c r="R36" s="103">
        <v>0</v>
      </c>
      <c r="S36" s="103">
        <v>0</v>
      </c>
      <c r="T36" s="103">
        <v>0</v>
      </c>
      <c r="U36" s="103">
        <v>11411235</v>
      </c>
      <c r="V36" s="103">
        <v>5823631</v>
      </c>
      <c r="W36" s="109">
        <f>H36+I36+J36+K36-L36+M36+N36+O36+P36+Q36+R36+U36+V36+S36+T36</f>
        <v>100438997</v>
      </c>
      <c r="X36" s="103">
        <v>0</v>
      </c>
      <c r="Y36" s="109">
        <f t="shared" ref="Y36:Y38" si="9">W36+X36</f>
        <v>100438997</v>
      </c>
    </row>
    <row r="37" spans="1:25" ht="12.75" customHeight="1" x14ac:dyDescent="0.2">
      <c r="A37" s="239" t="s">
        <v>389</v>
      </c>
      <c r="B37" s="239"/>
      <c r="C37" s="239"/>
      <c r="D37" s="239"/>
      <c r="E37" s="239"/>
      <c r="F37" s="239"/>
      <c r="G37" s="102">
        <v>29</v>
      </c>
      <c r="H37" s="103">
        <v>0</v>
      </c>
      <c r="I37" s="103">
        <v>0</v>
      </c>
      <c r="J37" s="103">
        <v>0</v>
      </c>
      <c r="K37" s="103">
        <v>0</v>
      </c>
      <c r="L37" s="103">
        <v>0</v>
      </c>
      <c r="M37" s="103">
        <v>0</v>
      </c>
      <c r="N37" s="103">
        <v>0</v>
      </c>
      <c r="O37" s="103">
        <v>0</v>
      </c>
      <c r="P37" s="103">
        <v>0</v>
      </c>
      <c r="Q37" s="103">
        <v>0</v>
      </c>
      <c r="R37" s="103">
        <v>0</v>
      </c>
      <c r="S37" s="103">
        <v>0</v>
      </c>
      <c r="T37" s="103">
        <v>0</v>
      </c>
      <c r="U37" s="103">
        <v>0</v>
      </c>
      <c r="V37" s="103">
        <v>0</v>
      </c>
      <c r="W37" s="109">
        <f t="shared" ref="W37:W38" si="10">H37+I37+J37+K37-L37+M37+N37+O37+P37+Q37+R37+U37+V37+S37+T37</f>
        <v>0</v>
      </c>
      <c r="X37" s="103">
        <v>0</v>
      </c>
      <c r="Y37" s="109">
        <f t="shared" si="9"/>
        <v>0</v>
      </c>
    </row>
    <row r="38" spans="1:25" ht="12.75" customHeight="1" x14ac:dyDescent="0.2">
      <c r="A38" s="239" t="s">
        <v>390</v>
      </c>
      <c r="B38" s="239"/>
      <c r="C38" s="239"/>
      <c r="D38" s="239"/>
      <c r="E38" s="239"/>
      <c r="F38" s="239"/>
      <c r="G38" s="102">
        <v>30</v>
      </c>
      <c r="H38" s="103">
        <v>0</v>
      </c>
      <c r="I38" s="103">
        <v>0</v>
      </c>
      <c r="J38" s="103">
        <v>0</v>
      </c>
      <c r="K38" s="103">
        <v>0</v>
      </c>
      <c r="L38" s="103">
        <v>0</v>
      </c>
      <c r="M38" s="103">
        <v>0</v>
      </c>
      <c r="N38" s="103">
        <v>0</v>
      </c>
      <c r="O38" s="103">
        <v>0</v>
      </c>
      <c r="P38" s="103">
        <v>0</v>
      </c>
      <c r="Q38" s="103">
        <v>0</v>
      </c>
      <c r="R38" s="103">
        <v>0</v>
      </c>
      <c r="S38" s="103">
        <v>0</v>
      </c>
      <c r="T38" s="103">
        <v>0</v>
      </c>
      <c r="U38" s="103">
        <v>0</v>
      </c>
      <c r="V38" s="103">
        <v>0</v>
      </c>
      <c r="W38" s="109">
        <f t="shared" si="10"/>
        <v>0</v>
      </c>
      <c r="X38" s="103">
        <v>0</v>
      </c>
      <c r="Y38" s="109">
        <f t="shared" si="9"/>
        <v>0</v>
      </c>
    </row>
    <row r="39" spans="1:25" ht="25.5" customHeight="1" x14ac:dyDescent="0.2">
      <c r="A39" s="249" t="s">
        <v>417</v>
      </c>
      <c r="B39" s="249"/>
      <c r="C39" s="249"/>
      <c r="D39" s="249"/>
      <c r="E39" s="249"/>
      <c r="F39" s="249"/>
      <c r="G39" s="105">
        <v>31</v>
      </c>
      <c r="H39" s="104">
        <f>H36+H37+H38</f>
        <v>79560470</v>
      </c>
      <c r="I39" s="104">
        <f t="shared" ref="I39:Y39" si="11">I36+I37+I38</f>
        <v>-2060238</v>
      </c>
      <c r="J39" s="104">
        <f t="shared" si="11"/>
        <v>3978024</v>
      </c>
      <c r="K39" s="104">
        <f t="shared" si="11"/>
        <v>5789483</v>
      </c>
      <c r="L39" s="104">
        <f t="shared" si="11"/>
        <v>5789483</v>
      </c>
      <c r="M39" s="104">
        <f t="shared" si="11"/>
        <v>0</v>
      </c>
      <c r="N39" s="104">
        <f t="shared" si="11"/>
        <v>0</v>
      </c>
      <c r="O39" s="104">
        <f t="shared" si="11"/>
        <v>1831992</v>
      </c>
      <c r="P39" s="104">
        <f t="shared" si="11"/>
        <v>-106117</v>
      </c>
      <c r="Q39" s="104">
        <f t="shared" si="11"/>
        <v>0</v>
      </c>
      <c r="R39" s="104">
        <f t="shared" si="11"/>
        <v>0</v>
      </c>
      <c r="S39" s="104">
        <f t="shared" si="11"/>
        <v>0</v>
      </c>
      <c r="T39" s="104">
        <f t="shared" si="11"/>
        <v>0</v>
      </c>
      <c r="U39" s="104">
        <f t="shared" si="11"/>
        <v>11411235</v>
      </c>
      <c r="V39" s="104">
        <f t="shared" si="11"/>
        <v>5823631</v>
      </c>
      <c r="W39" s="104">
        <f t="shared" si="11"/>
        <v>100438997</v>
      </c>
      <c r="X39" s="104">
        <f t="shared" si="11"/>
        <v>0</v>
      </c>
      <c r="Y39" s="104">
        <f t="shared" si="11"/>
        <v>100438997</v>
      </c>
    </row>
    <row r="40" spans="1:25" ht="12.75" customHeight="1" x14ac:dyDescent="0.2">
      <c r="A40" s="239" t="s">
        <v>392</v>
      </c>
      <c r="B40" s="239"/>
      <c r="C40" s="239"/>
      <c r="D40" s="239"/>
      <c r="E40" s="239"/>
      <c r="F40" s="239"/>
      <c r="G40" s="102">
        <v>32</v>
      </c>
      <c r="H40" s="106">
        <v>0</v>
      </c>
      <c r="I40" s="106">
        <v>0</v>
      </c>
      <c r="J40" s="106">
        <v>0</v>
      </c>
      <c r="K40" s="106">
        <v>0</v>
      </c>
      <c r="L40" s="106">
        <v>0</v>
      </c>
      <c r="M40" s="106">
        <v>0</v>
      </c>
      <c r="N40" s="106">
        <v>0</v>
      </c>
      <c r="O40" s="106">
        <v>0</v>
      </c>
      <c r="P40" s="106">
        <v>0</v>
      </c>
      <c r="Q40" s="106">
        <v>0</v>
      </c>
      <c r="R40" s="106">
        <v>0</v>
      </c>
      <c r="S40" s="103">
        <v>0</v>
      </c>
      <c r="T40" s="103">
        <v>0</v>
      </c>
      <c r="U40" s="106">
        <v>0</v>
      </c>
      <c r="V40" s="103">
        <v>6927688</v>
      </c>
      <c r="W40" s="109">
        <f t="shared" ref="W40:W58" si="12">H40+I40+J40+K40-L40+M40+N40+O40+P40+Q40+R40+U40+V40+S40+T40</f>
        <v>6927688</v>
      </c>
      <c r="X40" s="103">
        <v>0</v>
      </c>
      <c r="Y40" s="109">
        <f t="shared" ref="Y40:Y58" si="13">W40+X40</f>
        <v>6927688</v>
      </c>
    </row>
    <row r="41" spans="1:25" ht="12.75" customHeight="1" x14ac:dyDescent="0.2">
      <c r="A41" s="239" t="s">
        <v>393</v>
      </c>
      <c r="B41" s="239"/>
      <c r="C41" s="239"/>
      <c r="D41" s="239"/>
      <c r="E41" s="239"/>
      <c r="F41" s="239"/>
      <c r="G41" s="102">
        <v>33</v>
      </c>
      <c r="H41" s="106">
        <v>0</v>
      </c>
      <c r="I41" s="106">
        <v>0</v>
      </c>
      <c r="J41" s="106">
        <v>0</v>
      </c>
      <c r="K41" s="106">
        <v>0</v>
      </c>
      <c r="L41" s="106">
        <v>0</v>
      </c>
      <c r="M41" s="106">
        <v>0</v>
      </c>
      <c r="N41" s="103">
        <v>0</v>
      </c>
      <c r="O41" s="106">
        <v>0</v>
      </c>
      <c r="P41" s="106">
        <v>0</v>
      </c>
      <c r="Q41" s="106">
        <v>0</v>
      </c>
      <c r="R41" s="106">
        <v>0</v>
      </c>
      <c r="S41" s="103">
        <v>0</v>
      </c>
      <c r="T41" s="103">
        <v>0</v>
      </c>
      <c r="U41" s="106">
        <v>0</v>
      </c>
      <c r="V41" s="106">
        <v>0</v>
      </c>
      <c r="W41" s="109">
        <f t="shared" si="12"/>
        <v>0</v>
      </c>
      <c r="X41" s="103">
        <v>0</v>
      </c>
      <c r="Y41" s="109">
        <f t="shared" si="13"/>
        <v>0</v>
      </c>
    </row>
    <row r="42" spans="1:25" ht="27" customHeight="1" x14ac:dyDescent="0.2">
      <c r="A42" s="239" t="s">
        <v>418</v>
      </c>
      <c r="B42" s="239"/>
      <c r="C42" s="239"/>
      <c r="D42" s="239"/>
      <c r="E42" s="239"/>
      <c r="F42" s="239"/>
      <c r="G42" s="102">
        <v>34</v>
      </c>
      <c r="H42" s="106">
        <v>0</v>
      </c>
      <c r="I42" s="106">
        <v>0</v>
      </c>
      <c r="J42" s="106">
        <v>0</v>
      </c>
      <c r="K42" s="106">
        <v>0</v>
      </c>
      <c r="L42" s="106">
        <v>0</v>
      </c>
      <c r="M42" s="106">
        <v>0</v>
      </c>
      <c r="N42" s="106">
        <v>0</v>
      </c>
      <c r="O42" s="103">
        <v>0</v>
      </c>
      <c r="P42" s="106">
        <v>0</v>
      </c>
      <c r="Q42" s="106">
        <v>0</v>
      </c>
      <c r="R42" s="106">
        <v>0</v>
      </c>
      <c r="S42" s="103">
        <v>0</v>
      </c>
      <c r="T42" s="103">
        <v>0</v>
      </c>
      <c r="U42" s="103">
        <v>0</v>
      </c>
      <c r="V42" s="103">
        <v>0</v>
      </c>
      <c r="W42" s="109">
        <f t="shared" si="12"/>
        <v>0</v>
      </c>
      <c r="X42" s="103">
        <v>0</v>
      </c>
      <c r="Y42" s="109">
        <f t="shared" si="13"/>
        <v>0</v>
      </c>
    </row>
    <row r="43" spans="1:25" ht="20.25" customHeight="1" x14ac:dyDescent="0.2">
      <c r="A43" s="239" t="s">
        <v>395</v>
      </c>
      <c r="B43" s="239"/>
      <c r="C43" s="239"/>
      <c r="D43" s="239"/>
      <c r="E43" s="239"/>
      <c r="F43" s="239"/>
      <c r="G43" s="102">
        <v>35</v>
      </c>
      <c r="H43" s="106">
        <v>0</v>
      </c>
      <c r="I43" s="106">
        <v>0</v>
      </c>
      <c r="J43" s="106">
        <v>0</v>
      </c>
      <c r="K43" s="106">
        <v>0</v>
      </c>
      <c r="L43" s="106">
        <v>0</v>
      </c>
      <c r="M43" s="106">
        <v>0</v>
      </c>
      <c r="N43" s="106">
        <v>0</v>
      </c>
      <c r="O43" s="106">
        <v>0</v>
      </c>
      <c r="P43" s="103">
        <v>881024</v>
      </c>
      <c r="Q43" s="106">
        <v>0</v>
      </c>
      <c r="R43" s="106">
        <v>0</v>
      </c>
      <c r="S43" s="103">
        <v>0</v>
      </c>
      <c r="T43" s="103">
        <v>0</v>
      </c>
      <c r="U43" s="103">
        <v>0</v>
      </c>
      <c r="V43" s="103">
        <v>0</v>
      </c>
      <c r="W43" s="109">
        <f t="shared" si="12"/>
        <v>881024</v>
      </c>
      <c r="X43" s="103">
        <v>0</v>
      </c>
      <c r="Y43" s="109">
        <f t="shared" si="13"/>
        <v>881024</v>
      </c>
    </row>
    <row r="44" spans="1:25" ht="21" customHeight="1" x14ac:dyDescent="0.2">
      <c r="A44" s="239" t="s">
        <v>396</v>
      </c>
      <c r="B44" s="239"/>
      <c r="C44" s="239"/>
      <c r="D44" s="239"/>
      <c r="E44" s="239"/>
      <c r="F44" s="239"/>
      <c r="G44" s="102">
        <v>36</v>
      </c>
      <c r="H44" s="106">
        <v>0</v>
      </c>
      <c r="I44" s="106">
        <v>0</v>
      </c>
      <c r="J44" s="106">
        <v>0</v>
      </c>
      <c r="K44" s="106">
        <v>0</v>
      </c>
      <c r="L44" s="106">
        <v>0</v>
      </c>
      <c r="M44" s="106">
        <v>0</v>
      </c>
      <c r="N44" s="106">
        <v>0</v>
      </c>
      <c r="O44" s="106">
        <v>0</v>
      </c>
      <c r="P44" s="106">
        <v>0</v>
      </c>
      <c r="Q44" s="103">
        <v>0</v>
      </c>
      <c r="R44" s="106">
        <v>0</v>
      </c>
      <c r="S44" s="103">
        <v>0</v>
      </c>
      <c r="T44" s="103">
        <v>0</v>
      </c>
      <c r="U44" s="103">
        <v>0</v>
      </c>
      <c r="V44" s="103">
        <v>0</v>
      </c>
      <c r="W44" s="109">
        <f t="shared" si="12"/>
        <v>0</v>
      </c>
      <c r="X44" s="103">
        <v>0</v>
      </c>
      <c r="Y44" s="109">
        <f t="shared" si="13"/>
        <v>0</v>
      </c>
    </row>
    <row r="45" spans="1:25" ht="29.25" customHeight="1" x14ac:dyDescent="0.2">
      <c r="A45" s="239" t="s">
        <v>397</v>
      </c>
      <c r="B45" s="239"/>
      <c r="C45" s="239"/>
      <c r="D45" s="239"/>
      <c r="E45" s="239"/>
      <c r="F45" s="239"/>
      <c r="G45" s="102">
        <v>37</v>
      </c>
      <c r="H45" s="106">
        <v>0</v>
      </c>
      <c r="I45" s="106">
        <v>0</v>
      </c>
      <c r="J45" s="106">
        <v>0</v>
      </c>
      <c r="K45" s="106">
        <v>0</v>
      </c>
      <c r="L45" s="106">
        <v>0</v>
      </c>
      <c r="M45" s="106">
        <v>0</v>
      </c>
      <c r="N45" s="106">
        <v>0</v>
      </c>
      <c r="O45" s="106">
        <v>0</v>
      </c>
      <c r="P45" s="106">
        <v>0</v>
      </c>
      <c r="Q45" s="106">
        <v>0</v>
      </c>
      <c r="R45" s="103">
        <v>0</v>
      </c>
      <c r="S45" s="103">
        <v>0</v>
      </c>
      <c r="T45" s="103">
        <v>0</v>
      </c>
      <c r="U45" s="103">
        <v>0</v>
      </c>
      <c r="V45" s="103">
        <v>0</v>
      </c>
      <c r="W45" s="109">
        <f t="shared" si="12"/>
        <v>0</v>
      </c>
      <c r="X45" s="103">
        <v>0</v>
      </c>
      <c r="Y45" s="109">
        <f t="shared" si="13"/>
        <v>0</v>
      </c>
    </row>
    <row r="46" spans="1:25" ht="21" customHeight="1" x14ac:dyDescent="0.2">
      <c r="A46" s="239" t="s">
        <v>419</v>
      </c>
      <c r="B46" s="239"/>
      <c r="C46" s="239"/>
      <c r="D46" s="239"/>
      <c r="E46" s="239"/>
      <c r="F46" s="239"/>
      <c r="G46" s="102">
        <v>38</v>
      </c>
      <c r="H46" s="106">
        <v>0</v>
      </c>
      <c r="I46" s="106">
        <v>0</v>
      </c>
      <c r="J46" s="106">
        <v>0</v>
      </c>
      <c r="K46" s="106">
        <v>0</v>
      </c>
      <c r="L46" s="106">
        <v>0</v>
      </c>
      <c r="M46" s="106">
        <v>0</v>
      </c>
      <c r="N46" s="103">
        <v>0</v>
      </c>
      <c r="O46" s="103">
        <v>0</v>
      </c>
      <c r="P46" s="103">
        <v>0</v>
      </c>
      <c r="Q46" s="103">
        <v>0</v>
      </c>
      <c r="R46" s="103">
        <v>0</v>
      </c>
      <c r="S46" s="103">
        <v>0</v>
      </c>
      <c r="T46" s="103">
        <v>0</v>
      </c>
      <c r="U46" s="103">
        <v>0</v>
      </c>
      <c r="V46" s="103">
        <v>0</v>
      </c>
      <c r="W46" s="109">
        <f t="shared" si="12"/>
        <v>0</v>
      </c>
      <c r="X46" s="103">
        <v>0</v>
      </c>
      <c r="Y46" s="109">
        <f t="shared" si="13"/>
        <v>0</v>
      </c>
    </row>
    <row r="47" spans="1:25" ht="12.75" customHeight="1" x14ac:dyDescent="0.2">
      <c r="A47" s="239" t="s">
        <v>399</v>
      </c>
      <c r="B47" s="239"/>
      <c r="C47" s="239"/>
      <c r="D47" s="239"/>
      <c r="E47" s="239"/>
      <c r="F47" s="239"/>
      <c r="G47" s="102">
        <v>39</v>
      </c>
      <c r="H47" s="106">
        <v>0</v>
      </c>
      <c r="I47" s="106">
        <v>0</v>
      </c>
      <c r="J47" s="106">
        <v>0</v>
      </c>
      <c r="K47" s="106">
        <v>0</v>
      </c>
      <c r="L47" s="106">
        <v>0</v>
      </c>
      <c r="M47" s="106">
        <v>0</v>
      </c>
      <c r="N47" s="103">
        <v>0</v>
      </c>
      <c r="O47" s="103">
        <v>0</v>
      </c>
      <c r="P47" s="103">
        <v>0</v>
      </c>
      <c r="Q47" s="103">
        <v>0</v>
      </c>
      <c r="R47" s="103">
        <v>0</v>
      </c>
      <c r="S47" s="103">
        <v>0</v>
      </c>
      <c r="T47" s="103">
        <v>0</v>
      </c>
      <c r="U47" s="103">
        <v>0</v>
      </c>
      <c r="V47" s="103">
        <v>0</v>
      </c>
      <c r="W47" s="109">
        <f t="shared" si="12"/>
        <v>0</v>
      </c>
      <c r="X47" s="103">
        <v>0</v>
      </c>
      <c r="Y47" s="109">
        <f t="shared" si="13"/>
        <v>0</v>
      </c>
    </row>
    <row r="48" spans="1:25" ht="12.75" customHeight="1" x14ac:dyDescent="0.2">
      <c r="A48" s="239" t="s">
        <v>400</v>
      </c>
      <c r="B48" s="239"/>
      <c r="C48" s="239"/>
      <c r="D48" s="239"/>
      <c r="E48" s="239"/>
      <c r="F48" s="239"/>
      <c r="G48" s="102">
        <v>40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9">
        <f t="shared" si="12"/>
        <v>0</v>
      </c>
      <c r="X48" s="103">
        <v>0</v>
      </c>
      <c r="Y48" s="109">
        <f t="shared" si="13"/>
        <v>0</v>
      </c>
    </row>
    <row r="49" spans="1:25" ht="12.75" customHeight="1" x14ac:dyDescent="0.2">
      <c r="A49" s="239" t="s">
        <v>401</v>
      </c>
      <c r="B49" s="239"/>
      <c r="C49" s="239"/>
      <c r="D49" s="239"/>
      <c r="E49" s="239"/>
      <c r="F49" s="239"/>
      <c r="G49" s="102">
        <v>41</v>
      </c>
      <c r="H49" s="106">
        <v>0</v>
      </c>
      <c r="I49" s="106">
        <v>0</v>
      </c>
      <c r="J49" s="106">
        <v>0</v>
      </c>
      <c r="K49" s="106">
        <v>0</v>
      </c>
      <c r="L49" s="106">
        <v>0</v>
      </c>
      <c r="M49" s="106">
        <v>0</v>
      </c>
      <c r="N49" s="103">
        <v>0</v>
      </c>
      <c r="O49" s="103">
        <v>0</v>
      </c>
      <c r="P49" s="103">
        <v>0</v>
      </c>
      <c r="Q49" s="103">
        <v>0</v>
      </c>
      <c r="R49" s="103">
        <v>0</v>
      </c>
      <c r="S49" s="103">
        <v>0</v>
      </c>
      <c r="T49" s="103">
        <v>0</v>
      </c>
      <c r="U49" s="103">
        <v>0</v>
      </c>
      <c r="V49" s="103">
        <v>0</v>
      </c>
      <c r="W49" s="109">
        <f t="shared" si="12"/>
        <v>0</v>
      </c>
      <c r="X49" s="103">
        <v>0</v>
      </c>
      <c r="Y49" s="109">
        <f t="shared" si="13"/>
        <v>0</v>
      </c>
    </row>
    <row r="50" spans="1:25" ht="24" customHeight="1" x14ac:dyDescent="0.2">
      <c r="A50" s="239" t="s">
        <v>402</v>
      </c>
      <c r="B50" s="239"/>
      <c r="C50" s="239"/>
      <c r="D50" s="239"/>
      <c r="E50" s="239"/>
      <c r="F50" s="239"/>
      <c r="G50" s="102">
        <v>42</v>
      </c>
      <c r="H50" s="103">
        <v>0</v>
      </c>
      <c r="I50" s="103">
        <v>0</v>
      </c>
      <c r="J50" s="103">
        <v>0</v>
      </c>
      <c r="K50" s="103">
        <v>0</v>
      </c>
      <c r="L50" s="103">
        <v>0</v>
      </c>
      <c r="M50" s="103">
        <v>0</v>
      </c>
      <c r="N50" s="103">
        <v>0</v>
      </c>
      <c r="O50" s="103">
        <v>0</v>
      </c>
      <c r="P50" s="103">
        <v>0</v>
      </c>
      <c r="Q50" s="103">
        <v>0</v>
      </c>
      <c r="R50" s="103">
        <v>0</v>
      </c>
      <c r="S50" s="103">
        <v>0</v>
      </c>
      <c r="T50" s="103">
        <v>0</v>
      </c>
      <c r="U50" s="103">
        <v>0</v>
      </c>
      <c r="V50" s="103">
        <v>0</v>
      </c>
      <c r="W50" s="109">
        <f t="shared" si="12"/>
        <v>0</v>
      </c>
      <c r="X50" s="103">
        <v>0</v>
      </c>
      <c r="Y50" s="109">
        <f t="shared" si="13"/>
        <v>0</v>
      </c>
    </row>
    <row r="51" spans="1:25" ht="26.25" customHeight="1" x14ac:dyDescent="0.2">
      <c r="A51" s="239" t="s">
        <v>403</v>
      </c>
      <c r="B51" s="239"/>
      <c r="C51" s="239"/>
      <c r="D51" s="239"/>
      <c r="E51" s="239"/>
      <c r="F51" s="239"/>
      <c r="G51" s="102">
        <v>43</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9">
        <f t="shared" si="12"/>
        <v>0</v>
      </c>
      <c r="X51" s="103">
        <v>0</v>
      </c>
      <c r="Y51" s="109">
        <f t="shared" si="13"/>
        <v>0</v>
      </c>
    </row>
    <row r="52" spans="1:25" ht="22.5" customHeight="1" x14ac:dyDescent="0.2">
      <c r="A52" s="239" t="s">
        <v>404</v>
      </c>
      <c r="B52" s="239"/>
      <c r="C52" s="239"/>
      <c r="D52" s="239"/>
      <c r="E52" s="239"/>
      <c r="F52" s="239"/>
      <c r="G52" s="102">
        <v>44</v>
      </c>
      <c r="H52" s="103">
        <v>0</v>
      </c>
      <c r="I52" s="103">
        <v>0</v>
      </c>
      <c r="J52" s="103">
        <v>0</v>
      </c>
      <c r="K52" s="103">
        <v>0</v>
      </c>
      <c r="L52" s="103">
        <v>0</v>
      </c>
      <c r="M52" s="103">
        <v>0</v>
      </c>
      <c r="N52" s="103">
        <v>0</v>
      </c>
      <c r="O52" s="103">
        <v>0</v>
      </c>
      <c r="P52" s="103">
        <v>0</v>
      </c>
      <c r="Q52" s="103">
        <v>0</v>
      </c>
      <c r="R52" s="103">
        <v>0</v>
      </c>
      <c r="S52" s="103">
        <v>0</v>
      </c>
      <c r="T52" s="103">
        <v>0</v>
      </c>
      <c r="U52" s="103">
        <v>0</v>
      </c>
      <c r="V52" s="103">
        <v>0</v>
      </c>
      <c r="W52" s="109">
        <f t="shared" si="12"/>
        <v>0</v>
      </c>
      <c r="X52" s="103">
        <v>0</v>
      </c>
      <c r="Y52" s="109">
        <f t="shared" si="13"/>
        <v>0</v>
      </c>
    </row>
    <row r="53" spans="1:25" ht="12.75" customHeight="1" x14ac:dyDescent="0.2">
      <c r="A53" s="239" t="s">
        <v>405</v>
      </c>
      <c r="B53" s="239"/>
      <c r="C53" s="239"/>
      <c r="D53" s="239"/>
      <c r="E53" s="239"/>
      <c r="F53" s="239"/>
      <c r="G53" s="102">
        <v>45</v>
      </c>
      <c r="H53" s="103">
        <v>0</v>
      </c>
      <c r="I53" s="103">
        <v>0</v>
      </c>
      <c r="J53" s="103">
        <v>0</v>
      </c>
      <c r="K53" s="103">
        <v>792945</v>
      </c>
      <c r="L53" s="103">
        <v>792945</v>
      </c>
      <c r="M53" s="103">
        <v>0</v>
      </c>
      <c r="N53" s="103">
        <v>0</v>
      </c>
      <c r="O53" s="103">
        <v>0</v>
      </c>
      <c r="P53" s="103">
        <v>0</v>
      </c>
      <c r="Q53" s="103">
        <v>0</v>
      </c>
      <c r="R53" s="103">
        <v>0</v>
      </c>
      <c r="S53" s="103">
        <v>0</v>
      </c>
      <c r="T53" s="103">
        <v>0</v>
      </c>
      <c r="U53" s="103">
        <v>-792945</v>
      </c>
      <c r="V53" s="103">
        <v>0</v>
      </c>
      <c r="W53" s="109">
        <f t="shared" si="12"/>
        <v>-792945</v>
      </c>
      <c r="X53" s="103">
        <v>0</v>
      </c>
      <c r="Y53" s="109">
        <f t="shared" si="13"/>
        <v>-792945</v>
      </c>
    </row>
    <row r="54" spans="1:25" ht="12.75" customHeight="1" x14ac:dyDescent="0.2">
      <c r="A54" s="239" t="s">
        <v>406</v>
      </c>
      <c r="B54" s="239"/>
      <c r="C54" s="239"/>
      <c r="D54" s="239"/>
      <c r="E54" s="239"/>
      <c r="F54" s="239"/>
      <c r="G54" s="102">
        <v>46</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9">
        <f t="shared" si="12"/>
        <v>0</v>
      </c>
      <c r="X54" s="103">
        <v>0</v>
      </c>
      <c r="Y54" s="109">
        <f t="shared" si="13"/>
        <v>0</v>
      </c>
    </row>
    <row r="55" spans="1:25" ht="12.75" customHeight="1" x14ac:dyDescent="0.2">
      <c r="A55" s="239" t="s">
        <v>407</v>
      </c>
      <c r="B55" s="239"/>
      <c r="C55" s="239"/>
      <c r="D55" s="239"/>
      <c r="E55" s="239"/>
      <c r="F55" s="239"/>
      <c r="G55" s="102">
        <v>47</v>
      </c>
      <c r="H55" s="103">
        <v>0</v>
      </c>
      <c r="I55" s="103">
        <v>0</v>
      </c>
      <c r="J55" s="103">
        <v>0</v>
      </c>
      <c r="K55" s="103">
        <v>0</v>
      </c>
      <c r="L55" s="103">
        <v>0</v>
      </c>
      <c r="M55" s="103">
        <v>0</v>
      </c>
      <c r="N55" s="103">
        <v>0</v>
      </c>
      <c r="O55" s="103">
        <v>0</v>
      </c>
      <c r="P55" s="103">
        <v>0</v>
      </c>
      <c r="Q55" s="103">
        <v>0</v>
      </c>
      <c r="R55" s="103">
        <v>0</v>
      </c>
      <c r="S55" s="103">
        <v>0</v>
      </c>
      <c r="T55" s="103">
        <v>0</v>
      </c>
      <c r="U55" s="103">
        <v>-2115521</v>
      </c>
      <c r="V55" s="103">
        <v>0</v>
      </c>
      <c r="W55" s="109">
        <f t="shared" si="12"/>
        <v>-2115521</v>
      </c>
      <c r="X55" s="103">
        <v>0</v>
      </c>
      <c r="Y55" s="109">
        <f t="shared" si="13"/>
        <v>-2115521</v>
      </c>
    </row>
    <row r="56" spans="1:25" ht="12.75" customHeight="1" x14ac:dyDescent="0.2">
      <c r="A56" s="239" t="s">
        <v>408</v>
      </c>
      <c r="B56" s="239"/>
      <c r="C56" s="239"/>
      <c r="D56" s="239"/>
      <c r="E56" s="239"/>
      <c r="F56" s="239"/>
      <c r="G56" s="102">
        <v>48</v>
      </c>
      <c r="H56" s="103">
        <v>0</v>
      </c>
      <c r="I56" s="103">
        <v>0</v>
      </c>
      <c r="J56" s="103">
        <v>0</v>
      </c>
      <c r="K56" s="103">
        <v>0</v>
      </c>
      <c r="L56" s="103">
        <v>0</v>
      </c>
      <c r="M56" s="103">
        <v>0</v>
      </c>
      <c r="N56" s="103">
        <v>0</v>
      </c>
      <c r="O56" s="103">
        <v>0</v>
      </c>
      <c r="P56" s="103">
        <v>0</v>
      </c>
      <c r="Q56" s="103">
        <v>0</v>
      </c>
      <c r="R56" s="103">
        <v>0</v>
      </c>
      <c r="S56" s="103">
        <v>0</v>
      </c>
      <c r="T56" s="103">
        <v>0</v>
      </c>
      <c r="U56" s="103">
        <v>0</v>
      </c>
      <c r="V56" s="103">
        <v>0</v>
      </c>
      <c r="W56" s="109">
        <f t="shared" si="12"/>
        <v>0</v>
      </c>
      <c r="X56" s="103">
        <v>0</v>
      </c>
      <c r="Y56" s="109">
        <f t="shared" si="13"/>
        <v>0</v>
      </c>
    </row>
    <row r="57" spans="1:25" ht="12.75" customHeight="1" x14ac:dyDescent="0.2">
      <c r="A57" s="239" t="s">
        <v>420</v>
      </c>
      <c r="B57" s="239"/>
      <c r="C57" s="239"/>
      <c r="D57" s="239"/>
      <c r="E57" s="239"/>
      <c r="F57" s="239"/>
      <c r="G57" s="102">
        <v>49</v>
      </c>
      <c r="H57" s="103">
        <v>0</v>
      </c>
      <c r="I57" s="103">
        <v>0</v>
      </c>
      <c r="J57" s="103">
        <v>0</v>
      </c>
      <c r="K57" s="103">
        <v>0</v>
      </c>
      <c r="L57" s="103">
        <v>0</v>
      </c>
      <c r="M57" s="103">
        <v>0</v>
      </c>
      <c r="N57" s="103">
        <v>0</v>
      </c>
      <c r="O57" s="103">
        <v>0</v>
      </c>
      <c r="P57" s="103">
        <v>0</v>
      </c>
      <c r="Q57" s="103">
        <v>0</v>
      </c>
      <c r="R57" s="103">
        <v>0</v>
      </c>
      <c r="S57" s="103">
        <v>0</v>
      </c>
      <c r="T57" s="103">
        <v>0</v>
      </c>
      <c r="U57" s="103">
        <v>5823631</v>
      </c>
      <c r="V57" s="103">
        <v>-5823631</v>
      </c>
      <c r="W57" s="109">
        <f t="shared" si="12"/>
        <v>0</v>
      </c>
      <c r="X57" s="103">
        <v>0</v>
      </c>
      <c r="Y57" s="109">
        <f t="shared" si="13"/>
        <v>0</v>
      </c>
    </row>
    <row r="58" spans="1:25" ht="12.75" customHeight="1" x14ac:dyDescent="0.2">
      <c r="A58" s="239" t="s">
        <v>410</v>
      </c>
      <c r="B58" s="239"/>
      <c r="C58" s="239"/>
      <c r="D58" s="239"/>
      <c r="E58" s="239"/>
      <c r="F58" s="239"/>
      <c r="G58" s="102">
        <v>50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9">
        <f t="shared" si="12"/>
        <v>0</v>
      </c>
      <c r="X58" s="103">
        <v>0</v>
      </c>
      <c r="Y58" s="109">
        <f t="shared" si="13"/>
        <v>0</v>
      </c>
    </row>
    <row r="59" spans="1:25" ht="25.5" customHeight="1" x14ac:dyDescent="0.2">
      <c r="A59" s="250" t="s">
        <v>421</v>
      </c>
      <c r="B59" s="250"/>
      <c r="C59" s="250"/>
      <c r="D59" s="250"/>
      <c r="E59" s="250"/>
      <c r="F59" s="250"/>
      <c r="G59" s="107">
        <v>51</v>
      </c>
      <c r="H59" s="108">
        <f>SUM(H39:H58)</f>
        <v>79560470</v>
      </c>
      <c r="I59" s="108">
        <f t="shared" ref="I59:Y59" si="14">SUM(I39:I58)</f>
        <v>-2060238</v>
      </c>
      <c r="J59" s="108">
        <f t="shared" si="14"/>
        <v>3978024</v>
      </c>
      <c r="K59" s="108">
        <f t="shared" si="14"/>
        <v>6582428</v>
      </c>
      <c r="L59" s="108">
        <f t="shared" si="14"/>
        <v>6582428</v>
      </c>
      <c r="M59" s="108">
        <f t="shared" si="14"/>
        <v>0</v>
      </c>
      <c r="N59" s="108">
        <f t="shared" si="14"/>
        <v>0</v>
      </c>
      <c r="O59" s="108">
        <f t="shared" si="14"/>
        <v>1831992</v>
      </c>
      <c r="P59" s="108">
        <f t="shared" si="14"/>
        <v>774907</v>
      </c>
      <c r="Q59" s="108">
        <f t="shared" si="14"/>
        <v>0</v>
      </c>
      <c r="R59" s="108">
        <f t="shared" si="14"/>
        <v>0</v>
      </c>
      <c r="S59" s="108">
        <f t="shared" si="14"/>
        <v>0</v>
      </c>
      <c r="T59" s="108">
        <f t="shared" si="14"/>
        <v>0</v>
      </c>
      <c r="U59" s="108">
        <f t="shared" si="14"/>
        <v>14326400</v>
      </c>
      <c r="V59" s="108">
        <f t="shared" si="14"/>
        <v>6927688</v>
      </c>
      <c r="W59" s="108">
        <f t="shared" si="14"/>
        <v>105339243</v>
      </c>
      <c r="X59" s="108">
        <f t="shared" si="14"/>
        <v>0</v>
      </c>
      <c r="Y59" s="108">
        <f t="shared" si="14"/>
        <v>105339243</v>
      </c>
    </row>
    <row r="60" spans="1:25" x14ac:dyDescent="0.2">
      <c r="A60" s="251" t="s">
        <v>412</v>
      </c>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row>
    <row r="61" spans="1:25" ht="31.5" customHeight="1" x14ac:dyDescent="0.2">
      <c r="A61" s="253" t="s">
        <v>422</v>
      </c>
      <c r="B61" s="253"/>
      <c r="C61" s="253"/>
      <c r="D61" s="253"/>
      <c r="E61" s="253"/>
      <c r="F61" s="253"/>
      <c r="G61" s="105">
        <v>52</v>
      </c>
      <c r="H61" s="109">
        <f>SUM(H41:H49)</f>
        <v>0</v>
      </c>
      <c r="I61" s="109">
        <f t="shared" ref="I61:Y61" si="15">SUM(I41:I49)</f>
        <v>0</v>
      </c>
      <c r="J61" s="109">
        <f t="shared" si="15"/>
        <v>0</v>
      </c>
      <c r="K61" s="109">
        <f t="shared" si="15"/>
        <v>0</v>
      </c>
      <c r="L61" s="109">
        <f t="shared" si="15"/>
        <v>0</v>
      </c>
      <c r="M61" s="109">
        <f t="shared" si="15"/>
        <v>0</v>
      </c>
      <c r="N61" s="109">
        <f t="shared" si="15"/>
        <v>0</v>
      </c>
      <c r="O61" s="109">
        <f t="shared" si="15"/>
        <v>0</v>
      </c>
      <c r="P61" s="109">
        <f t="shared" si="15"/>
        <v>881024</v>
      </c>
      <c r="Q61" s="109">
        <f t="shared" si="15"/>
        <v>0</v>
      </c>
      <c r="R61" s="109">
        <f t="shared" si="15"/>
        <v>0</v>
      </c>
      <c r="S61" s="109">
        <f t="shared" si="15"/>
        <v>0</v>
      </c>
      <c r="T61" s="109">
        <f t="shared" si="15"/>
        <v>0</v>
      </c>
      <c r="U61" s="109">
        <f t="shared" si="15"/>
        <v>0</v>
      </c>
      <c r="V61" s="109">
        <f t="shared" si="15"/>
        <v>0</v>
      </c>
      <c r="W61" s="109">
        <f t="shared" si="15"/>
        <v>881024</v>
      </c>
      <c r="X61" s="109">
        <f t="shared" si="15"/>
        <v>0</v>
      </c>
      <c r="Y61" s="109">
        <f t="shared" si="15"/>
        <v>881024</v>
      </c>
    </row>
    <row r="62" spans="1:25" ht="27.75" customHeight="1" x14ac:dyDescent="0.2">
      <c r="A62" s="253" t="s">
        <v>423</v>
      </c>
      <c r="B62" s="253"/>
      <c r="C62" s="253"/>
      <c r="D62" s="253"/>
      <c r="E62" s="253"/>
      <c r="F62" s="253"/>
      <c r="G62" s="105">
        <v>53</v>
      </c>
      <c r="H62" s="109">
        <f>H40+H61</f>
        <v>0</v>
      </c>
      <c r="I62" s="109">
        <f t="shared" ref="I62:Y62" si="16">I40+I61</f>
        <v>0</v>
      </c>
      <c r="J62" s="109">
        <f t="shared" si="16"/>
        <v>0</v>
      </c>
      <c r="K62" s="109">
        <f t="shared" si="16"/>
        <v>0</v>
      </c>
      <c r="L62" s="109">
        <f t="shared" si="16"/>
        <v>0</v>
      </c>
      <c r="M62" s="109">
        <f t="shared" si="16"/>
        <v>0</v>
      </c>
      <c r="N62" s="109">
        <f t="shared" si="16"/>
        <v>0</v>
      </c>
      <c r="O62" s="109">
        <f t="shared" si="16"/>
        <v>0</v>
      </c>
      <c r="P62" s="109">
        <f t="shared" si="16"/>
        <v>881024</v>
      </c>
      <c r="Q62" s="109">
        <f t="shared" si="16"/>
        <v>0</v>
      </c>
      <c r="R62" s="109">
        <f t="shared" si="16"/>
        <v>0</v>
      </c>
      <c r="S62" s="109">
        <f t="shared" si="16"/>
        <v>0</v>
      </c>
      <c r="T62" s="109">
        <f t="shared" si="16"/>
        <v>0</v>
      </c>
      <c r="U62" s="109">
        <f t="shared" si="16"/>
        <v>0</v>
      </c>
      <c r="V62" s="109">
        <f t="shared" si="16"/>
        <v>6927688</v>
      </c>
      <c r="W62" s="109">
        <f t="shared" si="16"/>
        <v>7808712</v>
      </c>
      <c r="X62" s="109">
        <f t="shared" si="16"/>
        <v>0</v>
      </c>
      <c r="Y62" s="109">
        <f t="shared" si="16"/>
        <v>7808712</v>
      </c>
    </row>
    <row r="63" spans="1:25" ht="29.25" customHeight="1" x14ac:dyDescent="0.2">
      <c r="A63" s="254" t="s">
        <v>424</v>
      </c>
      <c r="B63" s="254"/>
      <c r="C63" s="254"/>
      <c r="D63" s="254"/>
      <c r="E63" s="254"/>
      <c r="F63" s="254"/>
      <c r="G63" s="107">
        <v>54</v>
      </c>
      <c r="H63" s="110">
        <f>SUM(H50:H58)</f>
        <v>0</v>
      </c>
      <c r="I63" s="110">
        <f t="shared" ref="I63:Y63" si="17">SUM(I50:I58)</f>
        <v>0</v>
      </c>
      <c r="J63" s="110">
        <f t="shared" si="17"/>
        <v>0</v>
      </c>
      <c r="K63" s="110">
        <f t="shared" si="17"/>
        <v>792945</v>
      </c>
      <c r="L63" s="110">
        <f t="shared" si="17"/>
        <v>792945</v>
      </c>
      <c r="M63" s="110">
        <f t="shared" si="17"/>
        <v>0</v>
      </c>
      <c r="N63" s="110">
        <f t="shared" si="17"/>
        <v>0</v>
      </c>
      <c r="O63" s="110">
        <f t="shared" si="17"/>
        <v>0</v>
      </c>
      <c r="P63" s="110">
        <f t="shared" si="17"/>
        <v>0</v>
      </c>
      <c r="Q63" s="110">
        <f t="shared" si="17"/>
        <v>0</v>
      </c>
      <c r="R63" s="110">
        <f t="shared" si="17"/>
        <v>0</v>
      </c>
      <c r="S63" s="110">
        <f t="shared" si="17"/>
        <v>0</v>
      </c>
      <c r="T63" s="110">
        <f t="shared" si="17"/>
        <v>0</v>
      </c>
      <c r="U63" s="110">
        <f t="shared" si="17"/>
        <v>2915165</v>
      </c>
      <c r="V63" s="110">
        <f t="shared" si="17"/>
        <v>-5823631</v>
      </c>
      <c r="W63" s="110">
        <f t="shared" si="17"/>
        <v>-2908466</v>
      </c>
      <c r="X63" s="110">
        <f t="shared" si="17"/>
        <v>0</v>
      </c>
      <c r="Y63" s="110">
        <f t="shared" si="17"/>
        <v>-2908466</v>
      </c>
    </row>
  </sheetData>
  <protectedRanges>
    <protectedRange sqref="E2" name="Range1_1"/>
    <protectedRange sqref="G2" name="Range1"/>
  </protectedRanges>
  <mergeCells count="66">
    <mergeCell ref="A63:F63"/>
    <mergeCell ref="A52:F52"/>
    <mergeCell ref="A53:F53"/>
    <mergeCell ref="A54:F54"/>
    <mergeCell ref="A55:F55"/>
    <mergeCell ref="A56:F56"/>
    <mergeCell ref="A57:F57"/>
    <mergeCell ref="A58:F58"/>
    <mergeCell ref="A59:F59"/>
    <mergeCell ref="A60:Y60"/>
    <mergeCell ref="A61:F61"/>
    <mergeCell ref="A62:F62"/>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F30"/>
    <mergeCell ref="A31:Y31"/>
    <mergeCell ref="A32:F32"/>
    <mergeCell ref="A33:F33"/>
    <mergeCell ref="A34:F34"/>
    <mergeCell ref="A35:Y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disablePrompts="1" count="5">
    <dataValidation type="whole" operator="notEqual" allowBlank="1" showInputMessage="1" showErrorMessage="1" errorTitle="Nedopušten upis" error="Dopušten je upis samo cjelobrojnih zaokruženih vrijednosti (pozitivnih ili negativnih) te nule." sqref="H32:Y34 H61:Y63 H36:Y59 H7:Y30" xr:uid="{83558325-5B61-4147-902C-DD9185916087}">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820CC531-4B61-44C0-9BE6-3A0B866FD8AA}">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54268924-3921-4B51-8605-BFCA1520A31F}">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88630742-2C43-457D-ABC3-F1AC8CAEB6F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3F9F9CC7-5CF2-4291-9E31-4AD17A29668C}">
      <formula1>39448</formula1>
    </dataValidation>
  </dataValidations>
  <pageMargins left="0.70866141732283472" right="0.70866141732283472" top="0.74803149606299213" bottom="0.74803149606299213" header="0.31496062992125984" footer="0.31496062992125984"/>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8097-0BCA-4034-AFCC-98CD97054909}">
  <dimension ref="A1:I40"/>
  <sheetViews>
    <sheetView topLeftCell="A5" zoomScaleNormal="100" workbookViewId="0">
      <selection activeCell="M16" sqref="M16"/>
    </sheetView>
  </sheetViews>
  <sheetFormatPr defaultRowHeight="15" x14ac:dyDescent="0.25"/>
  <cols>
    <col min="9" max="9" width="95" customWidth="1"/>
  </cols>
  <sheetData>
    <row r="1" spans="1:9" x14ac:dyDescent="0.25">
      <c r="A1" s="256" t="s">
        <v>425</v>
      </c>
      <c r="B1" s="257"/>
      <c r="C1" s="257"/>
      <c r="D1" s="257"/>
      <c r="E1" s="257"/>
      <c r="F1" s="257"/>
      <c r="G1" s="257"/>
      <c r="H1" s="257"/>
      <c r="I1" s="257"/>
    </row>
    <row r="2" spans="1:9" x14ac:dyDescent="0.25">
      <c r="A2" s="257"/>
      <c r="B2" s="257"/>
      <c r="C2" s="257"/>
      <c r="D2" s="257"/>
      <c r="E2" s="257"/>
      <c r="F2" s="257"/>
      <c r="G2" s="257"/>
      <c r="H2" s="257"/>
      <c r="I2" s="257"/>
    </row>
    <row r="3" spans="1:9" x14ac:dyDescent="0.25">
      <c r="A3" s="257"/>
      <c r="B3" s="257"/>
      <c r="C3" s="257"/>
      <c r="D3" s="257"/>
      <c r="E3" s="257"/>
      <c r="F3" s="257"/>
      <c r="G3" s="257"/>
      <c r="H3" s="257"/>
      <c r="I3" s="257"/>
    </row>
    <row r="4" spans="1:9" x14ac:dyDescent="0.25">
      <c r="A4" s="257"/>
      <c r="B4" s="257"/>
      <c r="C4" s="257"/>
      <c r="D4" s="257"/>
      <c r="E4" s="257"/>
      <c r="F4" s="257"/>
      <c r="G4" s="257"/>
      <c r="H4" s="257"/>
      <c r="I4" s="257"/>
    </row>
    <row r="5" spans="1:9" x14ac:dyDescent="0.25">
      <c r="A5" s="257"/>
      <c r="B5" s="257"/>
      <c r="C5" s="257"/>
      <c r="D5" s="257"/>
      <c r="E5" s="257"/>
      <c r="F5" s="257"/>
      <c r="G5" s="257"/>
      <c r="H5" s="257"/>
      <c r="I5" s="257"/>
    </row>
    <row r="6" spans="1:9" x14ac:dyDescent="0.25">
      <c r="A6" s="257"/>
      <c r="B6" s="257"/>
      <c r="C6" s="257"/>
      <c r="D6" s="257"/>
      <c r="E6" s="257"/>
      <c r="F6" s="257"/>
      <c r="G6" s="257"/>
      <c r="H6" s="257"/>
      <c r="I6" s="257"/>
    </row>
    <row r="7" spans="1:9" x14ac:dyDescent="0.25">
      <c r="A7" s="257"/>
      <c r="B7" s="257"/>
      <c r="C7" s="257"/>
      <c r="D7" s="257"/>
      <c r="E7" s="257"/>
      <c r="F7" s="257"/>
      <c r="G7" s="257"/>
      <c r="H7" s="257"/>
      <c r="I7" s="257"/>
    </row>
    <row r="8" spans="1:9" x14ac:dyDescent="0.25">
      <c r="A8" s="257"/>
      <c r="B8" s="257"/>
      <c r="C8" s="257"/>
      <c r="D8" s="257"/>
      <c r="E8" s="257"/>
      <c r="F8" s="257"/>
      <c r="G8" s="257"/>
      <c r="H8" s="257"/>
      <c r="I8" s="257"/>
    </row>
    <row r="9" spans="1:9" x14ac:dyDescent="0.25">
      <c r="A9" s="257"/>
      <c r="B9" s="257"/>
      <c r="C9" s="257"/>
      <c r="D9" s="257"/>
      <c r="E9" s="257"/>
      <c r="F9" s="257"/>
      <c r="G9" s="257"/>
      <c r="H9" s="257"/>
      <c r="I9" s="257"/>
    </row>
    <row r="10" spans="1:9" x14ac:dyDescent="0.25">
      <c r="A10" s="257"/>
      <c r="B10" s="257"/>
      <c r="C10" s="257"/>
      <c r="D10" s="257"/>
      <c r="E10" s="257"/>
      <c r="F10" s="257"/>
      <c r="G10" s="257"/>
      <c r="H10" s="257"/>
      <c r="I10" s="257"/>
    </row>
    <row r="11" spans="1:9" x14ac:dyDescent="0.25">
      <c r="A11" s="257"/>
      <c r="B11" s="257"/>
      <c r="C11" s="257"/>
      <c r="D11" s="257"/>
      <c r="E11" s="257"/>
      <c r="F11" s="257"/>
      <c r="G11" s="257"/>
      <c r="H11" s="257"/>
      <c r="I11" s="257"/>
    </row>
    <row r="12" spans="1:9" x14ac:dyDescent="0.25">
      <c r="A12" s="257"/>
      <c r="B12" s="257"/>
      <c r="C12" s="257"/>
      <c r="D12" s="257"/>
      <c r="E12" s="257"/>
      <c r="F12" s="257"/>
      <c r="G12" s="257"/>
      <c r="H12" s="257"/>
      <c r="I12" s="257"/>
    </row>
    <row r="13" spans="1:9" x14ac:dyDescent="0.25">
      <c r="A13" s="257"/>
      <c r="B13" s="257"/>
      <c r="C13" s="257"/>
      <c r="D13" s="257"/>
      <c r="E13" s="257"/>
      <c r="F13" s="257"/>
      <c r="G13" s="257"/>
      <c r="H13" s="257"/>
      <c r="I13" s="257"/>
    </row>
    <row r="14" spans="1:9" x14ac:dyDescent="0.25">
      <c r="A14" s="257"/>
      <c r="B14" s="257"/>
      <c r="C14" s="257"/>
      <c r="D14" s="257"/>
      <c r="E14" s="257"/>
      <c r="F14" s="257"/>
      <c r="G14" s="257"/>
      <c r="H14" s="257"/>
      <c r="I14" s="257"/>
    </row>
    <row r="15" spans="1:9" x14ac:dyDescent="0.25">
      <c r="A15" s="257"/>
      <c r="B15" s="257"/>
      <c r="C15" s="257"/>
      <c r="D15" s="257"/>
      <c r="E15" s="257"/>
      <c r="F15" s="257"/>
      <c r="G15" s="257"/>
      <c r="H15" s="257"/>
      <c r="I15" s="257"/>
    </row>
    <row r="16" spans="1:9" x14ac:dyDescent="0.25">
      <c r="A16" s="257"/>
      <c r="B16" s="257"/>
      <c r="C16" s="257"/>
      <c r="D16" s="257"/>
      <c r="E16" s="257"/>
      <c r="F16" s="257"/>
      <c r="G16" s="257"/>
      <c r="H16" s="257"/>
      <c r="I16" s="257"/>
    </row>
    <row r="17" spans="1:9" x14ac:dyDescent="0.25">
      <c r="A17" s="257"/>
      <c r="B17" s="257"/>
      <c r="C17" s="257"/>
      <c r="D17" s="257"/>
      <c r="E17" s="257"/>
      <c r="F17" s="257"/>
      <c r="G17" s="257"/>
      <c r="H17" s="257"/>
      <c r="I17" s="257"/>
    </row>
    <row r="18" spans="1:9" x14ac:dyDescent="0.25">
      <c r="A18" s="257"/>
      <c r="B18" s="257"/>
      <c r="C18" s="257"/>
      <c r="D18" s="257"/>
      <c r="E18" s="257"/>
      <c r="F18" s="257"/>
      <c r="G18" s="257"/>
      <c r="H18" s="257"/>
      <c r="I18" s="257"/>
    </row>
    <row r="19" spans="1:9" x14ac:dyDescent="0.25">
      <c r="A19" s="257"/>
      <c r="B19" s="257"/>
      <c r="C19" s="257"/>
      <c r="D19" s="257"/>
      <c r="E19" s="257"/>
      <c r="F19" s="257"/>
      <c r="G19" s="257"/>
      <c r="H19" s="257"/>
      <c r="I19" s="257"/>
    </row>
    <row r="20" spans="1:9" x14ac:dyDescent="0.25">
      <c r="A20" s="257"/>
      <c r="B20" s="257"/>
      <c r="C20" s="257"/>
      <c r="D20" s="257"/>
      <c r="E20" s="257"/>
      <c r="F20" s="257"/>
      <c r="G20" s="257"/>
      <c r="H20" s="257"/>
      <c r="I20" s="257"/>
    </row>
    <row r="21" spans="1:9" x14ac:dyDescent="0.25">
      <c r="A21" s="257"/>
      <c r="B21" s="257"/>
      <c r="C21" s="257"/>
      <c r="D21" s="257"/>
      <c r="E21" s="257"/>
      <c r="F21" s="257"/>
      <c r="G21" s="257"/>
      <c r="H21" s="257"/>
      <c r="I21" s="257"/>
    </row>
    <row r="22" spans="1:9" x14ac:dyDescent="0.25">
      <c r="A22" s="257"/>
      <c r="B22" s="257"/>
      <c r="C22" s="257"/>
      <c r="D22" s="257"/>
      <c r="E22" s="257"/>
      <c r="F22" s="257"/>
      <c r="G22" s="257"/>
      <c r="H22" s="257"/>
      <c r="I22" s="257"/>
    </row>
    <row r="23" spans="1:9" x14ac:dyDescent="0.25">
      <c r="A23" s="257"/>
      <c r="B23" s="257"/>
      <c r="C23" s="257"/>
      <c r="D23" s="257"/>
      <c r="E23" s="257"/>
      <c r="F23" s="257"/>
      <c r="G23" s="257"/>
      <c r="H23" s="257"/>
      <c r="I23" s="257"/>
    </row>
    <row r="24" spans="1:9" x14ac:dyDescent="0.25">
      <c r="A24" s="257"/>
      <c r="B24" s="257"/>
      <c r="C24" s="257"/>
      <c r="D24" s="257"/>
      <c r="E24" s="257"/>
      <c r="F24" s="257"/>
      <c r="G24" s="257"/>
      <c r="H24" s="257"/>
      <c r="I24" s="257"/>
    </row>
    <row r="25" spans="1:9" x14ac:dyDescent="0.25">
      <c r="A25" s="257"/>
      <c r="B25" s="257"/>
      <c r="C25" s="257"/>
      <c r="D25" s="257"/>
      <c r="E25" s="257"/>
      <c r="F25" s="257"/>
      <c r="G25" s="257"/>
      <c r="H25" s="257"/>
      <c r="I25" s="257"/>
    </row>
    <row r="26" spans="1:9" x14ac:dyDescent="0.25">
      <c r="A26" s="257"/>
      <c r="B26" s="257"/>
      <c r="C26" s="257"/>
      <c r="D26" s="257"/>
      <c r="E26" s="257"/>
      <c r="F26" s="257"/>
      <c r="G26" s="257"/>
      <c r="H26" s="257"/>
      <c r="I26" s="257"/>
    </row>
    <row r="27" spans="1:9" x14ac:dyDescent="0.25">
      <c r="A27" s="257"/>
      <c r="B27" s="257"/>
      <c r="C27" s="257"/>
      <c r="D27" s="257"/>
      <c r="E27" s="257"/>
      <c r="F27" s="257"/>
      <c r="G27" s="257"/>
      <c r="H27" s="257"/>
      <c r="I27" s="257"/>
    </row>
    <row r="28" spans="1:9" x14ac:dyDescent="0.25">
      <c r="A28" s="257"/>
      <c r="B28" s="257"/>
      <c r="C28" s="257"/>
      <c r="D28" s="257"/>
      <c r="E28" s="257"/>
      <c r="F28" s="257"/>
      <c r="G28" s="257"/>
      <c r="H28" s="257"/>
      <c r="I28" s="257"/>
    </row>
    <row r="29" spans="1:9" x14ac:dyDescent="0.25">
      <c r="A29" s="257"/>
      <c r="B29" s="257"/>
      <c r="C29" s="257"/>
      <c r="D29" s="257"/>
      <c r="E29" s="257"/>
      <c r="F29" s="257"/>
      <c r="G29" s="257"/>
      <c r="H29" s="257"/>
      <c r="I29" s="257"/>
    </row>
    <row r="30" spans="1:9" x14ac:dyDescent="0.25">
      <c r="A30" s="257"/>
      <c r="B30" s="257"/>
      <c r="C30" s="257"/>
      <c r="D30" s="257"/>
      <c r="E30" s="257"/>
      <c r="F30" s="257"/>
      <c r="G30" s="257"/>
      <c r="H30" s="257"/>
      <c r="I30" s="257"/>
    </row>
    <row r="31" spans="1:9" x14ac:dyDescent="0.25">
      <c r="A31" s="257"/>
      <c r="B31" s="257"/>
      <c r="C31" s="257"/>
      <c r="D31" s="257"/>
      <c r="E31" s="257"/>
      <c r="F31" s="257"/>
      <c r="G31" s="257"/>
      <c r="H31" s="257"/>
      <c r="I31" s="257"/>
    </row>
    <row r="32" spans="1:9" x14ac:dyDescent="0.25">
      <c r="A32" s="257"/>
      <c r="B32" s="257"/>
      <c r="C32" s="257"/>
      <c r="D32" s="257"/>
      <c r="E32" s="257"/>
      <c r="F32" s="257"/>
      <c r="G32" s="257"/>
      <c r="H32" s="257"/>
      <c r="I32" s="257"/>
    </row>
    <row r="33" spans="1:9" x14ac:dyDescent="0.25">
      <c r="A33" s="257"/>
      <c r="B33" s="257"/>
      <c r="C33" s="257"/>
      <c r="D33" s="257"/>
      <c r="E33" s="257"/>
      <c r="F33" s="257"/>
      <c r="G33" s="257"/>
      <c r="H33" s="257"/>
      <c r="I33" s="257"/>
    </row>
    <row r="34" spans="1:9" x14ac:dyDescent="0.25">
      <c r="A34" s="257"/>
      <c r="B34" s="257"/>
      <c r="C34" s="257"/>
      <c r="D34" s="257"/>
      <c r="E34" s="257"/>
      <c r="F34" s="257"/>
      <c r="G34" s="257"/>
      <c r="H34" s="257"/>
      <c r="I34" s="257"/>
    </row>
    <row r="35" spans="1:9" x14ac:dyDescent="0.25">
      <c r="A35" s="257"/>
      <c r="B35" s="257"/>
      <c r="C35" s="257"/>
      <c r="D35" s="257"/>
      <c r="E35" s="257"/>
      <c r="F35" s="257"/>
      <c r="G35" s="257"/>
      <c r="H35" s="257"/>
      <c r="I35" s="257"/>
    </row>
    <row r="36" spans="1:9" x14ac:dyDescent="0.25">
      <c r="A36" s="257"/>
      <c r="B36" s="257"/>
      <c r="C36" s="257"/>
      <c r="D36" s="257"/>
      <c r="E36" s="257"/>
      <c r="F36" s="257"/>
      <c r="G36" s="257"/>
      <c r="H36" s="257"/>
      <c r="I36" s="257"/>
    </row>
    <row r="37" spans="1:9" x14ac:dyDescent="0.25">
      <c r="A37" s="257"/>
      <c r="B37" s="257"/>
      <c r="C37" s="257"/>
      <c r="D37" s="257"/>
      <c r="E37" s="257"/>
      <c r="F37" s="257"/>
      <c r="G37" s="257"/>
      <c r="H37" s="257"/>
      <c r="I37" s="257"/>
    </row>
    <row r="38" spans="1:9" x14ac:dyDescent="0.25">
      <c r="A38" s="257"/>
      <c r="B38" s="257"/>
      <c r="C38" s="257"/>
      <c r="D38" s="257"/>
      <c r="E38" s="257"/>
      <c r="F38" s="257"/>
      <c r="G38" s="257"/>
      <c r="H38" s="257"/>
      <c r="I38" s="257"/>
    </row>
    <row r="39" spans="1:9" x14ac:dyDescent="0.25">
      <c r="A39" s="257"/>
      <c r="B39" s="257"/>
      <c r="C39" s="257"/>
      <c r="D39" s="257"/>
      <c r="E39" s="257"/>
      <c r="F39" s="257"/>
      <c r="G39" s="257"/>
      <c r="H39" s="257"/>
      <c r="I39" s="257"/>
    </row>
    <row r="40" spans="1:9" x14ac:dyDescent="0.25">
      <c r="A40" s="257"/>
      <c r="B40" s="257"/>
      <c r="C40" s="257"/>
      <c r="D40" s="257"/>
      <c r="E40" s="257"/>
      <c r="F40" s="257"/>
      <c r="G40" s="257"/>
      <c r="H40" s="257"/>
      <c r="I40" s="257"/>
    </row>
  </sheetData>
  <mergeCells count="1">
    <mergeCell ref="A1:I40"/>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BS</vt:lpstr>
      <vt:lpstr>RDG</vt:lpstr>
      <vt:lpstr>NT_I</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2025-02-19T08:27:15Z</cp:lastPrinted>
  <dcterms:created xsi:type="dcterms:W3CDTF">2025-02-18T21:15:11Z</dcterms:created>
  <dcterms:modified xsi:type="dcterms:W3CDTF">2025-02-19T08:33:46Z</dcterms:modified>
</cp:coreProperties>
</file>