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Z:\IZVJEŠĆA\HANFA_ZSE_HINA_FINA\TFI-KI\TFI KI_EUR_\2025\31.12\"/>
    </mc:Choice>
  </mc:AlternateContent>
  <xr:revisionPtr revIDLastSave="0" documentId="13_ncr:1_{C85591A1-8527-492B-B11E-E2DB8B264AF0}"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20" yWindow="-120" windowWidth="29040" windowHeight="15840"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27" l="1"/>
  <c r="H44" i="27"/>
  <c r="R25" i="29"/>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63" i="26" l="1"/>
  <c r="H78" i="26" s="1"/>
  <c r="J47" i="27"/>
  <c r="J42" i="27"/>
  <c r="H42" i="27"/>
  <c r="I42" i="27"/>
  <c r="K42" i="27"/>
  <c r="K47" i="27"/>
  <c r="I47" i="27"/>
  <c r="H47" i="27"/>
  <c r="I40" i="26"/>
  <c r="H40" i="26"/>
  <c r="I63" i="26"/>
  <c r="I78" i="26" s="1"/>
  <c r="R26" i="29"/>
  <c r="H60" i="28"/>
  <c r="H63" i="28" s="1"/>
  <c r="I60" i="28"/>
  <c r="I63" i="28" s="1"/>
  <c r="R9" i="29"/>
  <c r="I46" i="27" l="1"/>
  <c r="I69" i="27" s="1"/>
  <c r="I71" i="27" s="1"/>
  <c r="H46" i="27"/>
  <c r="H69" i="27" s="1"/>
  <c r="H71" i="27" s="1"/>
  <c r="J46" i="27"/>
  <c r="J69" i="27" s="1"/>
  <c r="J71" i="27" s="1"/>
  <c r="J44" i="27"/>
  <c r="K46" i="27"/>
  <c r="K69" i="27" s="1"/>
  <c r="K71" i="27" s="1"/>
  <c r="K44" i="27"/>
</calcChain>
</file>

<file path=xl/sharedStrings.xml><?xml version="1.0" encoding="utf-8"?>
<sst xmlns="http://schemas.openxmlformats.org/spreadsheetml/2006/main" count="422" uniqueCount="376">
  <si>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</si>
  <si>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</si>
  <si>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</si>
  <si>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</si>
  <si>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</si>
  <si>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</si>
  <si>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</si>
  <si>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</si>
  <si>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</si>
  <si>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</si>
  <si>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</si>
  <si>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</si>
  <si>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</si>
  <si>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</si>
  <si>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</si>
  <si>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</si>
  <si>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</si>
  <si>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</si>
  <si>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</si>
  <si>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</si>
  <si>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</si>
  <si>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</si>
  <si>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</si>
  <si>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</si>
  <si>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</si>
  <si>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</si>
  <si>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</si>
  <si>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</si>
  <si>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</si>
  <si>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</si>
  <si>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</si>
  <si>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</si>
  <si>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</si>
  <si>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</si>
  <si>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</si>
  <si>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</si>
  <si>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</si>
  <si>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</si>
  <si>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</si>
  <si>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</si>
  <si>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</si>
  <si>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</si>
  <si>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</si>
  <si>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</si>
  <si>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</si>
  <si>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</si>
  <si>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</si>
  <si>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</si>
  <si>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</si>
  <si>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</si>
  <si>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</si>
  <si>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</si>
  <si>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</si>
  <si>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</si>
  <si>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</si>
  <si>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</si>
  <si>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</si>
  <si>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</si>
  <si>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</si>
  <si>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</si>
  <si>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</si>
  <si>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</si>
  <si>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</si>
  <si>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</si>
  <si>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</si>
  <si>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</si>
  <si>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</si>
  <si>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</si>
  <si>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</si>
  <si>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</si>
  <si>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</si>
  <si>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</si>
  <si>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</si>
  <si>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</si>
  <si>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</si>
  <si>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</si>
  <si>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</si>
  <si>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</si>
  <si>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</si>
  <si>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</si>
  <si>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</si>
  <si>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</si>
  <si>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</si>
  <si>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</si>
  <si>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</si>
  <si>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</si>
  <si>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</si>
  <si>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</si>
  <si>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</si>
  <si>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</si>
  <si>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</si>
  <si>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</si>
  <si>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</si>
  <si>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</si>
  <si>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</si>
  <si>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</si>
  <si>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</si>
  <si>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</si>
  <si>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</si>
  <si>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</si>
  <si>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</si>
  <si>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</si>
  <si>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</si>
  <si>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</si>
  <si>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</si>
  <si>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</si>
  <si>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</si>
  <si>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</si>
  <si>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</si>
  <si>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</si>
  <si>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</si>
  <si>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</si>
  <si>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</si>
  <si>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</si>
  <si>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</si>
  <si>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</si>
  <si>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</si>
  <si>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</si>
  <si>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</si>
  <si>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</si>
  <si>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</si>
  <si>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</si>
  <si>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</si>
  <si>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</si>
  <si>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</si>
  <si>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</si>
  <si>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</si>
  <si>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</si>
  <si>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</si>
  <si>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</si>
  <si>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</si>
  <si>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</si>
  <si>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</si>
  <si>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</si>
  <si>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</si>
  <si>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</si>
  <si>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</si>
  <si>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</si>
  <si>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</si>
  <si>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</si>
  <si>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</si>
  <si>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</si>
  <si>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</si>
  <si>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</si>
  <si>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</si>
  <si>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</si>
  <si>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</si>
  <si>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</si>
  <si>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</si>
  <si>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</si>
  <si>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</si>
  <si>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</si>
  <si>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</si>
  <si>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</si>
  <si>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</si>
  <si>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</si>
  <si>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</si>
  <si>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</si>
  <si>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</si>
  <si>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</si>
  <si>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</si>
  <si>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</si>
  <si>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</si>
  <si>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</si>
  <si>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</si>
  <si>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</si>
  <si>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</si>
  <si>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</si>
  <si>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</si>
  <si>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</si>
  <si>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</si>
  <si>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</si>
  <si>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</si>
  <si>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</si>
  <si>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</si>
  <si>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</si>
  <si>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</si>
  <si>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</si>
  <si>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</si>
  <si>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</si>
  <si>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</si>
  <si>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</si>
  <si>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</si>
  <si>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</si>
  <si>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</si>
  <si>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</si>
  <si>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</si>
  <si>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</si>
  <si>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</si>
  <si>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</si>
  <si>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</si>
  <si>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</si>
  <si>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</si>
  <si>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</si>
  <si>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</si>
  <si>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</si>
  <si>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</si>
  <si>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</si>
  <si>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</si>
  <si>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</si>
  <si>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</si>
  <si>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</si>
  <si>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</si>
  <si>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</si>
  <si>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</si>
  <si>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</si>
  <si>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</si>
  <si>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</si>
  <si>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</si>
  <si>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</si>
  <si>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</si>
  <si>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</si>
  <si>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</si>
  <si>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</si>
  <si>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</si>
  <si>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</si>
  <si>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</si>
  <si>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</si>
  <si>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</si>
  <si>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</si>
  <si>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</si>
  <si>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</si>
  <si>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</si>
  <si>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</si>
  <si>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</si>
  <si>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</si>
  <si>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</si>
  <si>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</si>
  <si>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</si>
  <si>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</si>
  <si>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</si>
  <si>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</si>
  <si>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</si>
  <si>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</si>
  <si>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</si>
  <si>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</si>
  <si>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</si>
  <si>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</si>
  <si>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</si>
  <si>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</si>
  <si>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</si>
  <si>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</si>
  <si>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</si>
  <si>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</si>
  <si>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</si>
  <si>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</si>
  <si>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</si>
  <si>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</si>
  <si>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</si>
  <si>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</si>
  <si>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</si>
  <si>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</si>
  <si>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</si>
  <si>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</si>
  <si>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</si>
  <si>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</si>
  <si>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</si>
  <si>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</si>
  <si>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</si>
  <si>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</si>
  <si>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</si>
  <si>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</si>
  <si>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</si>
  <si>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</si>
  <si>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</si>
  <si>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</si>
  <si>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</si>
  <si>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</si>
  <si>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</si>
  <si>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</si>
  <si>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</si>
  <si>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</si>
  <si>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</si>
  <si>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</si>
  <si>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</si>
  <si>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</si>
  <si>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</si>
  <si>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</si>
  <si>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</si>
  <si>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</si>
  <si>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</si>
  <si>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</si>
  <si>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</si>
  <si>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00560286</t>
  </si>
  <si>
    <t>HR</t>
  </si>
  <si>
    <t>80003981</t>
  </si>
  <si>
    <t>70663193635</t>
  </si>
  <si>
    <t>549300XIM24KBQS8HU64</t>
  </si>
  <si>
    <t>1047</t>
  </si>
  <si>
    <t>AGRAM BANKA D.D.</t>
  </si>
  <si>
    <t>ZAGREB</t>
  </si>
  <si>
    <t>ULICA GRADA VUKOVARA 74</t>
  </si>
  <si>
    <t>uprava@agrambanka.hr</t>
  </si>
  <si>
    <t>www.agrambanka.hr</t>
  </si>
  <si>
    <t>NE</t>
  </si>
  <si>
    <t>Obveznik: AGRAM BANKA DD</t>
  </si>
  <si>
    <t>Rajković Monika</t>
  </si>
  <si>
    <t>01/6167397</t>
  </si>
  <si>
    <t>monika.rajkovic@agrambanka.hr</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</si>
  <si>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</si>
  <si>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</si>
  <si>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</si>
  <si>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</si>
  <si>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</si>
  <si>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</si>
  <si>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</si>
  <si>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t>
  </si>
  <si>
    <t>f) u bilješkama uz financijske izvještaje za tromjesečna razdoblja, osim gore navedenih informacija, objavljuju se i sljedeće informacije:</t>
  </si>
  <si>
    <t xml:space="preserve">1. naziv, sjedište poduzetnika (adresa), pravni oblik poduzetnika, državu osnivanja, matični broj subjekta, osobni identifikacijski broj </t>
  </si>
  <si>
    <t>Pravni oblik izdavatelja: dioničko društvo</t>
  </si>
  <si>
    <t>Država osnivanja: Republika Hrvatska</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</si>
  <si>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</si>
  <si>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</si>
  <si>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</si>
  <si>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Prihodi od naknada i provizija</t>
  </si>
  <si>
    <t>Rashodi od naknada i provizija</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</si>
  <si>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</si>
  <si>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</si>
  <si>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</si>
  <si>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</si>
  <si>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</si>
  <si>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</si>
  <si>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U izvještajnom razdoblju nije bilo podjele dionica.</t>
  </si>
  <si>
    <t>U promatranom razdoblju nije došlo do značajnije promjene vlasničke strukture.</t>
  </si>
  <si>
    <t>U promatranom razdoblju nije bilo pripajanja ni spajanja.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</si>
  <si>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</si>
  <si>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</si>
  <si>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</si>
  <si>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</si>
  <si>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</si>
  <si>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</si>
  <si>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</si>
  <si>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Naziv izdavatelja:  Agram banka d.d. </t>
  </si>
  <si>
    <t xml:space="preserve">Naziv izdavatelja:   Agram banka d.d. </t>
  </si>
  <si>
    <t>Sjedište (adresa) izdavatelja: Ulica grada Vukovara 74, Zagreb</t>
  </si>
  <si>
    <t>Osobni identifikacijski broj: 70663193635</t>
  </si>
  <si>
    <t>Matični broj subjekta: 00560286</t>
  </si>
  <si>
    <t>IZVJEŠTAJ O DOBITI ILI GUBITKU I OSTALOJ SVEOBUHVATNOJ DOBITI (u 000 EUR)</t>
  </si>
  <si>
    <t>Prihodi od kamata i slični prihodi</t>
  </si>
  <si>
    <t>Rashodi od kamata i slični rashodi</t>
  </si>
  <si>
    <t>Neto prihodi od kamata</t>
  </si>
  <si>
    <t>Neto prihodi od naknada i provizija</t>
  </si>
  <si>
    <t>Ostali rashodi  iz poslovanja</t>
  </si>
  <si>
    <t>Neto prihodi iz redovitog poslovanja</t>
  </si>
  <si>
    <t>Troškovi poslovanja</t>
  </si>
  <si>
    <t>Troškovi umanjenja vrijednosti i rezerviranja</t>
  </si>
  <si>
    <t>Dobit/gubitak prije oporezivanja</t>
  </si>
  <si>
    <t>Porez na dobit/gubitak</t>
  </si>
  <si>
    <t>Neto dobit/gubitak za godinu</t>
  </si>
  <si>
    <t xml:space="preserve">Nerealizirana dobit od vrednovanja financijske imovine kroz </t>
  </si>
  <si>
    <t>Ukupna sveobuhvatna dobit</t>
  </si>
  <si>
    <t>Navedeno nije primjenjivo na financijske izvještaje Agram banke.</t>
  </si>
  <si>
    <t>Russell Bedford Croatia - Revizija d.o.o.</t>
  </si>
  <si>
    <t>Paško Anić-Antić</t>
  </si>
  <si>
    <t>kapitalizirano</t>
  </si>
  <si>
    <t>izravni trošak</t>
  </si>
  <si>
    <t>UKUPNO</t>
  </si>
  <si>
    <t>Neto plaća</t>
  </si>
  <si>
    <t>Porez i prirez iz plaće</t>
  </si>
  <si>
    <t>Doprinosi iz plaća</t>
  </si>
  <si>
    <t>Doprinosi na plaće</t>
  </si>
  <si>
    <t>u razdoblju 01.01.2025 do 31.12.2025</t>
  </si>
  <si>
    <t>stanje na dan 31.12.2025</t>
  </si>
  <si>
    <t>Izvještajno razdoblje: 31. prosinca 2025.</t>
  </si>
  <si>
    <t xml:space="preserve">Financijska izvješća za razdoblje završeno s 31. prosincom 2025. godine pripremljena su temeljem istih računovodstvenih politika, prikaza i metoda izračuna koji su se koristili prilikom pripreme godišnjih financijskih izvješća na dan 31. prosinca 2024. godine. </t>
  </si>
  <si>
    <t>U okviru redovnog poslovanja Banka je izdavanjem garancija, akreditiva i odobravanjem okvirnih i ostalih kredita koji nisu u cijelosti iskorišteni iskazala potencijalne i preuzete obveze u izvanbilančnoj evidenciji. Ovi financijski instrumenti se iskazuju u bilanci Banke u trenutku kad Banka po njima podmiri dospjelu obvezu. Iznos takvih potencijanih, izvanbilančnih obveza na dan 31.12.2025. iznosi  86.767 tisuća EUR.</t>
  </si>
  <si>
    <t>Iz prikazanog izvještaja o dobiti ili gubitku vidljivo je da najznačajnije stavke prihoda čine kamatni prihodi i prihodi od provizija i naknada te ostali nekamatni prihodi. Značajnije stavke rashoda odnose se na kamatne troškove, rashode od provizija te troškove vrijednosnog usklađivanja neurednih plasmana. Navedene stavke prezentirane su dataljnije u izvještaju poslovodstva za izvještajni datum 31.12.2025. godine.</t>
  </si>
  <si>
    <t>Prosječan broj zaposlenika u 2025. godini iznosio je 190.</t>
  </si>
  <si>
    <t>31.12.2024.</t>
  </si>
  <si>
    <t>31.12.2025.</t>
  </si>
  <si>
    <t>Indeks 25./24.</t>
  </si>
  <si>
    <t xml:space="preserve">Temeljni kapital na dan 31.12. 2025. godine iznosi 25.190.789 EUR i podijeljen na 1.937.753 redovnih dionica oznake KBZ-R-A pojedinačnog iznosa od 13,00 EUR . </t>
  </si>
  <si>
    <t>Nije bilo značajnih događaja u period između 31.prosinca 2025. godine do objave Skraćenih tromjesečnih financijskih izvještaja.</t>
  </si>
  <si>
    <r>
      <t xml:space="preserve">Agram banka d.d. kao obveze koje dospjevaju nakon više od pet godina smatra obveze po kreditima HBOR-a predstavljaju primljene kredite temeljem programa kreditiranja HBOR-a. Sredstva iz primljenih kredita plasiraju se klijentima Banke. Glavnica kredita koja dospjeva u razdoblju duljem od 5 godina iznosi 10.703 </t>
    </r>
    <r>
      <rPr>
        <sz val="9"/>
        <color theme="1"/>
        <rFont val="Calibri"/>
        <family val="2"/>
        <charset val="238"/>
      </rPr>
      <t>tisuća</t>
    </r>
    <r>
      <rPr>
        <sz val="9"/>
        <rFont val="Calibri"/>
        <family val="2"/>
        <charset val="238"/>
      </rPr>
      <t xml:space="preserve"> eura. Banka je također izdala obveznicu koja dospijeva u 2031. godini u iznosu od  7.081 tisuća eura.</t>
    </r>
  </si>
  <si>
    <t>Na dan 31.12.2025. stanje odgođenog poreza iznosi 840 tisuća eura i odnosi se na stanja razgraničenih naknada za korištenje kredita te umanjenje imovine u osnovnim sredstvima. Navedena stavka smanjila se u odnosu na 31.12.2024. za 69 tisuća eura i to s osnove razgraničenih naknada (vremensko priznavanje prihoda).</t>
  </si>
  <si>
    <t>Kapitalizirani  rad predstavlja sve izravne troškove rada koji se mogu pravilno dodijeliti izgradnji, preinakama ili ugradnji određenih stavki kapitalne imovine i kao takve se amortiziraju. Struktura troška plaća na dan 31.12.2025. je slijedeća: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</si>
</sst>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Calibri"/>
      <family val="2"/>
      <charset val="238"/>
    </font>
    <font>
      <b/>
      <sz val="9"/>
      <name val="Calibri"/>
      <family val="2"/>
      <charset val="238"/>
    </font>
    <font>
      <b/>
      <sz val="11"/>
      <color theme="1"/>
      <name val="Calibri"/>
      <family val="2"/>
      <charset val="238"/>
      <scheme val="minor"/>
    </font>
    <font>
      <b/>
      <sz val="14"/>
      <color rgb="FFFF0000"/>
      <name val="Calibri"/>
      <family val="2"/>
      <charset val="238"/>
    </font>
    <font>
      <sz val="9"/>
      <color theme="1"/>
      <name val="Calibri"/>
      <family val="2"/>
      <charset val="238"/>
    </font>
    <font>
      <sz val="9"/>
      <color theme="1"/>
      <name val="Calibri"/>
      <family val="2"/>
      <charset val="238"/>
      <scheme val="minor"/>
    </font>
    <font>
      <sz val="12"/>
      <color theme="1"/>
      <name val="Arial"/>
      <family val="2"/>
      <charset val="238"/>
    </font>
    <font>
      <b/>
      <sz val="9"/>
      <color rgb="FF000000"/>
      <name val="Candara"/>
      <family val="2"/>
      <charset val="238"/>
    </font>
    <font>
      <b/>
      <sz val="9"/>
      <color rgb="FF000000"/>
      <name val="Calibri"/>
      <family val="2"/>
      <charset val="238"/>
    </font>
    <font>
      <sz val="9"/>
      <color rgb="FF000000"/>
      <name val="Calibri"/>
      <family val="2"/>
      <charset val="238"/>
    </font>
    <font>
      <b/>
      <sz val="9"/>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ck">
        <color rgb="FF0070C0"/>
      </top>
      <bottom style="thick">
        <color rgb="FF0070C0"/>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bottom style="thick">
        <color rgb="FF0070C0"/>
      </bottom>
      <diagonal/>
    </border>
    <border>
      <left/>
      <right style="medium">
        <color rgb="FFBFBFBF"/>
      </right>
      <top/>
      <bottom style="thick">
        <color rgb="FF0070C0"/>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thin">
        <color indexed="64"/>
      </left>
      <right style="medium">
        <color rgb="FFBFBFBF"/>
      </right>
      <top style="medium">
        <color rgb="FFBFBFBF"/>
      </top>
      <bottom style="medium">
        <color rgb="FFBFBFBF"/>
      </bottom>
      <diagonal/>
    </border>
    <border>
      <left/>
      <right/>
      <top style="medium">
        <color rgb="FFBFBFBF"/>
      </top>
      <bottom style="medium">
        <color rgb="FFBFBFBF"/>
      </bottom>
      <diagonal/>
    </border>
    <border>
      <left style="medium">
        <color theme="0" tint="-0.34998626667073579"/>
      </left>
      <right/>
      <top/>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1" fillId="0" borderId="0"/>
    <xf numFmtId="0" fontId="37" fillId="0" borderId="0"/>
  </cellStyleXfs>
  <cellXfs count="293">
    <xf numFmtId="0" fontId="0" fillId="0" borderId="0" xfId="0"/>
    <xf numFmtId="3" fontId="6" fillId="0" borderId="0" xfId="1" applyNumberFormat="1" applyFont="1" applyAlignment="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4"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xf numFmtId="0" fontId="22" fillId="9" borderId="0" xfId="4" applyFont="1" applyFill="1" applyAlignment="1">
      <alignment wrapText="1"/>
    </xf>
    <xf numFmtId="0" fontId="22" fillId="9" borderId="10" xfId="4" applyFont="1" applyFill="1" applyBorder="1"/>
    <xf numFmtId="0" fontId="5" fillId="9" borderId="0" xfId="4" applyFont="1" applyFill="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Alignment="1">
      <alignment vertical="center"/>
    </xf>
    <xf numFmtId="0" fontId="22"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2" fillId="9" borderId="0" xfId="4" applyFont="1" applyFill="1" applyAlignment="1">
      <alignment vertical="center"/>
    </xf>
    <xf numFmtId="0" fontId="22" fillId="9" borderId="10" xfId="4" applyFont="1" applyFill="1" applyBorder="1" applyAlignment="1">
      <alignment vertical="center"/>
    </xf>
    <xf numFmtId="0" fontId="25" fillId="9" borderId="0" xfId="4" applyFont="1" applyFill="1" applyAlignment="1">
      <alignment vertical="center"/>
    </xf>
    <xf numFmtId="0" fontId="25"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3" fontId="2" fillId="0" borderId="0" xfId="5" applyNumberFormat="1"/>
    <xf numFmtId="0" fontId="2" fillId="0" borderId="0" xfId="5"/>
    <xf numFmtId="0" fontId="4" fillId="3" borderId="4" xfId="5" applyFont="1" applyFill="1" applyBorder="1" applyAlignment="1">
      <alignment horizontal="center" vertical="center" wrapText="1"/>
    </xf>
    <xf numFmtId="3" fontId="14" fillId="3" borderId="5" xfId="5" applyNumberFormat="1" applyFont="1" applyFill="1" applyBorder="1" applyAlignment="1">
      <alignment horizontal="center" vertical="center" wrapText="1"/>
    </xf>
    <xf numFmtId="3" fontId="14" fillId="3" borderId="4" xfId="5" applyNumberFormat="1" applyFont="1" applyFill="1" applyBorder="1" applyAlignment="1">
      <alignment horizontal="center" vertical="center" wrapText="1"/>
    </xf>
    <xf numFmtId="0" fontId="14" fillId="3" borderId="3" xfId="5" applyFont="1" applyFill="1" applyBorder="1" applyAlignment="1">
      <alignment horizontal="center" vertical="center"/>
    </xf>
    <xf numFmtId="3" fontId="14" fillId="3" borderId="3" xfId="5" applyNumberFormat="1" applyFont="1" applyFill="1" applyBorder="1" applyAlignment="1">
      <alignment horizontal="center" vertical="center" wrapText="1"/>
    </xf>
    <xf numFmtId="164" fontId="14" fillId="14" borderId="1" xfId="5" applyNumberFormat="1" applyFont="1" applyFill="1" applyBorder="1" applyAlignment="1">
      <alignment horizontal="center" vertical="center"/>
    </xf>
    <xf numFmtId="3" fontId="26" fillId="14" borderId="1" xfId="5" applyNumberFormat="1" applyFont="1" applyFill="1" applyBorder="1" applyAlignment="1">
      <alignment horizontal="right" vertical="center" shrinkToFi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7" fillId="14" borderId="1" xfId="5" applyNumberFormat="1" applyFont="1" applyFill="1" applyBorder="1" applyAlignment="1">
      <alignment horizontal="right" vertical="center" shrinkToFit="1"/>
    </xf>
    <xf numFmtId="3" fontId="14" fillId="14" borderId="1" xfId="5" applyNumberFormat="1" applyFont="1" applyFill="1" applyBorder="1" applyAlignment="1">
      <alignment horizontal="right" vertical="center" shrinkToFit="1"/>
    </xf>
    <xf numFmtId="3" fontId="2" fillId="0" borderId="0" xfId="6" applyNumberFormat="1"/>
    <xf numFmtId="0" fontId="2" fillId="0" borderId="0" xfId="6"/>
    <xf numFmtId="0" fontId="14" fillId="3" borderId="1" xfId="6" applyFont="1" applyFill="1" applyBorder="1" applyAlignment="1">
      <alignment horizontal="center" vertical="center"/>
    </xf>
    <xf numFmtId="3" fontId="14" fillId="3" borderId="1" xfId="6" applyNumberFormat="1" applyFont="1" applyFill="1" applyBorder="1" applyAlignment="1">
      <alignment horizontal="center" vertical="center" wrapText="1"/>
    </xf>
    <xf numFmtId="164" fontId="14" fillId="0" borderId="1" xfId="6" applyNumberFormat="1" applyFont="1" applyBorder="1" applyAlignment="1">
      <alignment horizontal="center" vertical="center"/>
    </xf>
    <xf numFmtId="3" fontId="5" fillId="0" borderId="1" xfId="6" applyNumberFormat="1" applyFont="1" applyBorder="1" applyAlignment="1" applyProtection="1">
      <alignment vertical="center" shrinkToFit="1"/>
      <protection locked="0"/>
    </xf>
    <xf numFmtId="164" fontId="14" fillId="14" borderId="1" xfId="6" applyNumberFormat="1" applyFont="1" applyFill="1" applyBorder="1" applyAlignment="1">
      <alignment horizontal="center" vertical="center"/>
    </xf>
    <xf numFmtId="3" fontId="26" fillId="14" borderId="1" xfId="6" applyNumberFormat="1" applyFont="1" applyFill="1" applyBorder="1" applyAlignment="1">
      <alignment vertical="center" shrinkToFit="1"/>
    </xf>
    <xf numFmtId="3" fontId="5" fillId="0" borderId="1" xfId="6" applyNumberFormat="1" applyFont="1" applyBorder="1" applyAlignment="1">
      <alignment vertical="center" shrinkToFit="1"/>
    </xf>
    <xf numFmtId="3" fontId="17" fillId="0" borderId="1" xfId="6" applyNumberFormat="1" applyFont="1" applyBorder="1" applyAlignment="1" applyProtection="1">
      <alignment vertical="center" shrinkToFit="1"/>
      <protection locked="0"/>
    </xf>
    <xf numFmtId="3" fontId="17" fillId="14" borderId="1" xfId="6" applyNumberFormat="1" applyFont="1" applyFill="1" applyBorder="1" applyAlignment="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lignment horizontal="center" vertical="center" wrapText="1"/>
    </xf>
    <xf numFmtId="3" fontId="3" fillId="0" borderId="1" xfId="6" applyNumberFormat="1" applyFont="1" applyBorder="1" applyAlignment="1" applyProtection="1">
      <alignment horizontal="right" vertical="center" shrinkToFit="1"/>
      <protection locked="0"/>
    </xf>
    <xf numFmtId="3" fontId="16" fillId="7" borderId="1" xfId="6" applyNumberFormat="1" applyFont="1" applyFill="1" applyBorder="1" applyAlignment="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6" applyAlignment="1">
      <alignment horizontal="center" vertical="center" wrapText="1"/>
    </xf>
    <xf numFmtId="14" fontId="6" fillId="2" borderId="0" xfId="1" applyNumberFormat="1" applyFont="1" applyFill="1" applyAlignment="1">
      <alignment horizontal="center" vertical="center"/>
    </xf>
    <xf numFmtId="3" fontId="2" fillId="0" borderId="0" xfId="6" applyNumberFormat="1" applyAlignment="1">
      <alignment horizontal="center" vertical="center" wrapText="1"/>
    </xf>
    <xf numFmtId="3" fontId="27" fillId="3" borderId="1" xfId="6" applyNumberFormat="1" applyFont="1" applyFill="1" applyBorder="1" applyAlignment="1">
      <alignment horizontal="center" vertical="center" wrapText="1"/>
    </xf>
    <xf numFmtId="3" fontId="29" fillId="3" borderId="1" xfId="6" applyNumberFormat="1" applyFont="1" applyFill="1" applyBorder="1" applyAlignment="1">
      <alignment horizontal="center"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xf>
    <xf numFmtId="3" fontId="9" fillId="3" borderId="1" xfId="6" applyNumberFormat="1" applyFont="1" applyFill="1" applyBorder="1" applyAlignment="1">
      <alignment horizontal="center" vertical="center"/>
    </xf>
    <xf numFmtId="3" fontId="5" fillId="0" borderId="1" xfId="6" applyNumberFormat="1" applyFont="1" applyBorder="1" applyAlignment="1" applyProtection="1">
      <alignment horizontal="right" vertical="center" shrinkToFit="1"/>
      <protection locked="0"/>
    </xf>
    <xf numFmtId="3" fontId="17" fillId="14" borderId="1" xfId="6" applyNumberFormat="1" applyFont="1" applyFill="1" applyBorder="1" applyAlignment="1">
      <alignment horizontal="right" vertical="center" shrinkToFit="1"/>
    </xf>
    <xf numFmtId="3" fontId="26" fillId="14" borderId="1" xfId="6" applyNumberFormat="1" applyFont="1" applyFill="1" applyBorder="1" applyAlignment="1">
      <alignment horizontal="right" vertical="center" shrinkToFit="1"/>
    </xf>
    <xf numFmtId="0" fontId="14" fillId="0" borderId="0" xfId="6" applyFont="1" applyAlignment="1">
      <alignment horizontal="left" vertical="center" wrapText="1"/>
    </xf>
    <xf numFmtId="165" fontId="4" fillId="0" borderId="0" xfId="6" applyNumberFormat="1" applyFont="1" applyAlignment="1">
      <alignment horizontal="center" vertical="center"/>
    </xf>
    <xf numFmtId="3" fontId="17" fillId="0" borderId="0" xfId="6" applyNumberFormat="1" applyFont="1" applyAlignment="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Protection="1">
      <protection locked="0"/>
    </xf>
    <xf numFmtId="0" fontId="22" fillId="9" borderId="9" xfId="4" applyFont="1" applyFill="1" applyBorder="1" applyProtection="1">
      <protection locked="0"/>
    </xf>
    <xf numFmtId="0" fontId="22" fillId="9" borderId="0" xfId="4" applyFont="1" applyFill="1" applyAlignment="1" applyProtection="1">
      <alignment vertical="top"/>
      <protection locked="0"/>
    </xf>
    <xf numFmtId="0" fontId="22" fillId="9" borderId="10" xfId="4" applyFont="1" applyFill="1" applyBorder="1" applyProtection="1">
      <protection locked="0"/>
    </xf>
    <xf numFmtId="0" fontId="22" fillId="9" borderId="0" xfId="4" applyFont="1" applyFill="1" applyAlignment="1" applyProtection="1">
      <alignment vertical="top" wrapText="1"/>
      <protection locked="0"/>
    </xf>
    <xf numFmtId="0" fontId="22" fillId="9" borderId="0" xfId="4" applyFont="1" applyFill="1" applyAlignment="1" applyProtection="1">
      <alignment wrapText="1"/>
      <protection locked="0"/>
    </xf>
    <xf numFmtId="0" fontId="22" fillId="9" borderId="9" xfId="4" applyFont="1" applyFill="1" applyBorder="1" applyAlignment="1" applyProtection="1">
      <alignment vertical="top"/>
      <protection locked="0"/>
    </xf>
    <xf numFmtId="0" fontId="31" fillId="0" borderId="0" xfId="7" applyFont="1" applyAlignment="1">
      <alignment vertical="center"/>
    </xf>
    <xf numFmtId="0" fontId="1" fillId="0" borderId="0" xfId="7"/>
    <xf numFmtId="0" fontId="32" fillId="0" borderId="0" xfId="7" applyFont="1" applyAlignment="1">
      <alignment vertical="center"/>
    </xf>
    <xf numFmtId="0" fontId="33" fillId="0" borderId="0" xfId="7" applyFont="1"/>
    <xf numFmtId="0" fontId="34" fillId="9" borderId="0" xfId="7" applyFont="1" applyFill="1" applyAlignment="1">
      <alignment vertical="center"/>
    </xf>
    <xf numFmtId="0" fontId="1" fillId="9" borderId="0" xfId="7" applyFill="1"/>
    <xf numFmtId="0" fontId="31" fillId="0" borderId="0" xfId="7" applyFont="1" applyAlignment="1">
      <alignment horizontal="justify" vertical="center"/>
    </xf>
    <xf numFmtId="0" fontId="32" fillId="0" borderId="0" xfId="7" applyFont="1" applyAlignment="1">
      <alignment horizontal="left" vertical="center" wrapText="1"/>
    </xf>
    <xf numFmtId="0" fontId="36" fillId="0" borderId="0" xfId="7" applyFont="1" applyAlignment="1">
      <alignment vertical="top"/>
    </xf>
    <xf numFmtId="0" fontId="38" fillId="0" borderId="0" xfId="0" applyFont="1" applyAlignment="1">
      <alignment vertical="center" wrapText="1"/>
    </xf>
    <xf numFmtId="3" fontId="38" fillId="0" borderId="0" xfId="0" applyNumberFormat="1" applyFont="1" applyAlignment="1">
      <alignment horizontal="right" vertical="center" wrapText="1"/>
    </xf>
    <xf numFmtId="4" fontId="38" fillId="0" borderId="0" xfId="0" applyNumberFormat="1" applyFont="1" applyAlignment="1">
      <alignment horizontal="right" vertical="center" wrapText="1"/>
    </xf>
    <xf numFmtId="0" fontId="31" fillId="0" borderId="0" xfId="7" applyFont="1" applyAlignment="1">
      <alignment horizontal="left" vertical="center" wrapText="1"/>
    </xf>
    <xf numFmtId="0" fontId="39" fillId="0" borderId="17" xfId="0" applyFont="1" applyBorder="1" applyAlignment="1">
      <alignment horizontal="left" vertical="center" wrapText="1"/>
    </xf>
    <xf numFmtId="0" fontId="39" fillId="0" borderId="17" xfId="0" applyFont="1" applyBorder="1" applyAlignment="1">
      <alignment horizontal="center" vertical="center" wrapText="1"/>
    </xf>
    <xf numFmtId="0" fontId="40" fillId="0" borderId="18" xfId="0" applyFont="1" applyBorder="1" applyAlignment="1">
      <alignment vertical="center" wrapText="1"/>
    </xf>
    <xf numFmtId="3" fontId="35" fillId="0" borderId="19" xfId="0" applyNumberFormat="1" applyFont="1" applyBorder="1" applyAlignment="1">
      <alignment horizontal="right" vertical="center" wrapText="1"/>
    </xf>
    <xf numFmtId="2" fontId="40" fillId="0" borderId="19" xfId="0" applyNumberFormat="1" applyFont="1" applyBorder="1" applyAlignment="1">
      <alignment horizontal="right" vertical="center" wrapText="1"/>
    </xf>
    <xf numFmtId="0" fontId="39" fillId="0" borderId="20" xfId="0" applyFont="1" applyBorder="1" applyAlignment="1">
      <alignment vertical="center" wrapText="1"/>
    </xf>
    <xf numFmtId="3" fontId="39" fillId="0" borderId="21" xfId="0" applyNumberFormat="1" applyFont="1" applyBorder="1" applyAlignment="1">
      <alignment horizontal="right" vertical="center" wrapText="1"/>
    </xf>
    <xf numFmtId="4" fontId="39" fillId="0" borderId="21" xfId="0" applyNumberFormat="1" applyFont="1" applyBorder="1" applyAlignment="1">
      <alignment horizontal="right" vertical="center" wrapText="1"/>
    </xf>
    <xf numFmtId="3" fontId="40" fillId="0" borderId="19" xfId="0" applyNumberFormat="1" applyFont="1" applyBorder="1" applyAlignment="1">
      <alignment horizontal="right" vertical="center" wrapText="1"/>
    </xf>
    <xf numFmtId="0" fontId="31" fillId="0" borderId="0" xfId="0" applyFont="1"/>
    <xf numFmtId="0" fontId="40" fillId="0" borderId="22" xfId="0" applyFont="1" applyBorder="1" applyAlignment="1">
      <alignment vertical="center" wrapText="1"/>
    </xf>
    <xf numFmtId="3" fontId="40" fillId="0" borderId="23" xfId="0" applyNumberFormat="1" applyFont="1" applyBorder="1" applyAlignment="1">
      <alignment horizontal="right" vertical="center" wrapText="1"/>
    </xf>
    <xf numFmtId="3" fontId="40" fillId="0" borderId="26" xfId="0" applyNumberFormat="1" applyFont="1" applyBorder="1" applyAlignment="1">
      <alignment horizontal="right" vertical="center" wrapText="1"/>
    </xf>
    <xf numFmtId="3" fontId="40" fillId="0" borderId="25" xfId="0" applyNumberFormat="1" applyFont="1" applyBorder="1" applyAlignment="1">
      <alignment horizontal="right" vertical="center" wrapText="1"/>
    </xf>
    <xf numFmtId="0" fontId="35" fillId="0" borderId="0" xfId="0" applyFont="1" applyAlignment="1">
      <alignment horizontal="justify" vertical="center"/>
    </xf>
    <xf numFmtId="4" fontId="40" fillId="0" borderId="23" xfId="0" applyNumberFormat="1" applyFont="1" applyBorder="1" applyAlignment="1">
      <alignment horizontal="right" vertical="center" wrapText="1"/>
    </xf>
    <xf numFmtId="0" fontId="36" fillId="0" borderId="27" xfId="7" applyFont="1" applyBorder="1" applyAlignment="1">
      <alignment vertical="top"/>
    </xf>
    <xf numFmtId="0" fontId="36" fillId="0" borderId="1" xfId="0" applyFont="1" applyBorder="1" applyAlignment="1">
      <alignment horizontal="center"/>
    </xf>
    <xf numFmtId="0" fontId="36" fillId="0" borderId="1" xfId="0" applyFont="1" applyBorder="1"/>
    <xf numFmtId="3" fontId="36" fillId="0" borderId="1" xfId="0" applyNumberFormat="1" applyFont="1" applyBorder="1"/>
    <xf numFmtId="0" fontId="41" fillId="0" borderId="1" xfId="0" applyFont="1" applyBorder="1"/>
    <xf numFmtId="3" fontId="41" fillId="0" borderId="1" xfId="0" applyNumberFormat="1" applyFont="1" applyBorder="1"/>
    <xf numFmtId="0" fontId="41" fillId="0" borderId="0" xfId="0" applyFont="1"/>
    <xf numFmtId="3" fontId="41" fillId="0" borderId="0" xfId="0" applyNumberFormat="1" applyFont="1"/>
    <xf numFmtId="0" fontId="36" fillId="0" borderId="13" xfId="0" applyFont="1" applyBorder="1"/>
    <xf numFmtId="4" fontId="32" fillId="0" borderId="0" xfId="7" applyNumberFormat="1" applyFont="1" applyAlignment="1">
      <alignment horizontal="left" vertical="center"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Alignment="1">
      <alignment wrapText="1"/>
    </xf>
    <xf numFmtId="0" fontId="22" fillId="9" borderId="0" xfId="4" applyFont="1" applyFill="1"/>
    <xf numFmtId="0" fontId="20" fillId="9" borderId="9" xfId="4" applyFont="1" applyFill="1" applyBorder="1" applyAlignment="1">
      <alignment horizontal="center" vertical="center" wrapText="1"/>
    </xf>
    <xf numFmtId="0" fontId="20"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Alignment="1">
      <alignment vertical="center" wrapText="1"/>
    </xf>
    <xf numFmtId="0" fontId="5" fillId="9" borderId="0" xfId="4" applyFont="1" applyFill="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Alignment="1" applyProtection="1">
      <alignment vertical="top" wrapText="1"/>
      <protection locked="0"/>
    </xf>
    <xf numFmtId="0" fontId="22" fillId="9" borderId="0" xfId="4" applyFont="1" applyFill="1" applyAlignment="1">
      <alignment vertical="top"/>
    </xf>
    <xf numFmtId="0" fontId="22" fillId="9" borderId="0" xfId="4" applyFont="1" applyFill="1" applyAlignment="1" applyProtection="1">
      <alignment vertical="top"/>
      <protection locked="0"/>
    </xf>
    <xf numFmtId="0" fontId="22" fillId="9" borderId="0" xfId="4" applyFont="1" applyFill="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5" fillId="0" borderId="1" xfId="5" applyNumberFormat="1" applyFont="1" applyBorder="1" applyAlignment="1">
      <alignment horizontal="left" vertical="center" wrapText="1" indent="1"/>
    </xf>
    <xf numFmtId="49" fontId="4" fillId="0" borderId="1" xfId="5" applyNumberFormat="1" applyFont="1" applyBorder="1" applyAlignment="1">
      <alignment horizontal="left" vertical="center" wrapText="1" indent="1"/>
    </xf>
    <xf numFmtId="0" fontId="4" fillId="4" borderId="1" xfId="5" applyFont="1" applyFill="1" applyBorder="1" applyAlignment="1">
      <alignment horizontal="left" vertical="center" wrapText="1"/>
    </xf>
    <xf numFmtId="0" fontId="5" fillId="4" borderId="1" xfId="5" applyFont="1" applyFill="1" applyBorder="1" applyAlignment="1">
      <alignment vertical="center"/>
    </xf>
    <xf numFmtId="49" fontId="4" fillId="14" borderId="1" xfId="5" applyNumberFormat="1" applyFont="1" applyFill="1" applyBorder="1" applyAlignment="1">
      <alignment horizontal="left" vertical="center" wrapText="1" indent="1"/>
    </xf>
    <xf numFmtId="49" fontId="5" fillId="14" borderId="1" xfId="5" applyNumberFormat="1" applyFont="1" applyFill="1" applyBorder="1" applyAlignment="1">
      <alignment horizontal="left" vertical="center" wrapText="1" indent="1"/>
    </xf>
    <xf numFmtId="0" fontId="5" fillId="4" borderId="1" xfId="5" applyFont="1" applyFill="1" applyBorder="1" applyAlignment="1">
      <alignment horizontal="left" vertical="center" wrapText="1"/>
    </xf>
    <xf numFmtId="0" fontId="2" fillId="4" borderId="16" xfId="5" applyFill="1" applyBorder="1" applyAlignment="1">
      <alignment horizontal="left" vertical="center" wrapText="1"/>
    </xf>
    <xf numFmtId="0" fontId="2" fillId="0" borderId="16" xfId="5" applyBorder="1"/>
    <xf numFmtId="0" fontId="4" fillId="14" borderId="1" xfId="5" applyFont="1" applyFill="1" applyBorder="1" applyAlignment="1">
      <alignment horizontal="left" vertical="center" wrapText="1" indent="1"/>
    </xf>
    <xf numFmtId="49" fontId="5" fillId="0" borderId="1" xfId="5" applyNumberFormat="1" applyFont="1" applyBorder="1" applyAlignment="1">
      <alignment horizontal="left" vertical="center" wrapText="1" indent="2"/>
    </xf>
    <xf numFmtId="0" fontId="14" fillId="3" borderId="15" xfId="5" applyFont="1" applyFill="1" applyBorder="1" applyAlignment="1">
      <alignment horizontal="center" vertical="center"/>
    </xf>
    <xf numFmtId="0" fontId="2" fillId="0" borderId="15" xfId="5" applyBorder="1" applyAlignment="1">
      <alignment horizontal="center" vertical="center"/>
    </xf>
    <xf numFmtId="0" fontId="2" fillId="0" borderId="1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6" xfId="5" applyFont="1" applyFill="1" applyBorder="1" applyAlignment="1">
      <alignment horizontal="center" vertical="center" wrapText="1"/>
    </xf>
    <xf numFmtId="0" fontId="2" fillId="0" borderId="7" xfId="5" applyBorder="1" applyAlignment="1">
      <alignment horizontal="center" vertical="center" wrapText="1"/>
    </xf>
    <xf numFmtId="0" fontId="2" fillId="0" borderId="8" xfId="5"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6" applyNumberFormat="1" applyFont="1" applyBorder="1" applyAlignment="1">
      <alignment horizontal="left" vertical="center" wrapText="1" indent="1"/>
    </xf>
    <xf numFmtId="49" fontId="4" fillId="14" borderId="1" xfId="6" applyNumberFormat="1" applyFont="1" applyFill="1" applyBorder="1" applyAlignment="1">
      <alignment horizontal="left" vertical="center" wrapText="1" indent="1"/>
    </xf>
    <xf numFmtId="49" fontId="4" fillId="0" borderId="1" xfId="6" applyNumberFormat="1" applyFont="1" applyBorder="1" applyAlignment="1">
      <alignment horizontal="left" vertical="center" wrapText="1" indent="1"/>
    </xf>
    <xf numFmtId="49" fontId="5" fillId="0" borderId="1" xfId="6" applyNumberFormat="1" applyFont="1" applyBorder="1" applyAlignment="1">
      <alignment horizontal="left" vertical="center" wrapText="1" indent="3"/>
    </xf>
    <xf numFmtId="49" fontId="5" fillId="0" borderId="1" xfId="6" applyNumberFormat="1" applyFont="1" applyBorder="1" applyAlignment="1">
      <alignment horizontal="left" vertical="center" wrapText="1"/>
    </xf>
    <xf numFmtId="49" fontId="4" fillId="0" borderId="1" xfId="6" applyNumberFormat="1" applyFont="1" applyBorder="1" applyAlignment="1">
      <alignment horizontal="left" vertical="center" wrapText="1"/>
    </xf>
    <xf numFmtId="0" fontId="12" fillId="4" borderId="6" xfId="6" applyFont="1" applyFill="1" applyBorder="1" applyAlignment="1">
      <alignment horizontal="left" vertical="center" wrapText="1"/>
    </xf>
    <xf numFmtId="0" fontId="12" fillId="4" borderId="7"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0" fillId="0" borderId="7" xfId="0" applyBorder="1"/>
    <xf numFmtId="0" fontId="2" fillId="0" borderId="0" xfId="6" applyAlignment="1">
      <alignment horizontal="right" vertical="top" wrapText="1"/>
    </xf>
    <xf numFmtId="0" fontId="2" fillId="0" borderId="0" xfId="6"/>
    <xf numFmtId="0" fontId="0" fillId="0" borderId="0" xfId="0"/>
    <xf numFmtId="0" fontId="6" fillId="5" borderId="14" xfId="6" applyFont="1" applyFill="1" applyBorder="1" applyAlignment="1" applyProtection="1">
      <alignment vertical="center" wrapText="1"/>
      <protection locked="0"/>
    </xf>
    <xf numFmtId="0" fontId="2" fillId="0" borderId="15" xfId="6" applyBorder="1" applyProtection="1">
      <protection locked="0"/>
    </xf>
    <xf numFmtId="0" fontId="0" fillId="0" borderId="15"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4" fillId="14" borderId="1" xfId="6" applyNumberFormat="1" applyFont="1" applyFill="1" applyBorder="1" applyAlignment="1">
      <alignment horizontal="left" vertical="center" wrapText="1"/>
    </xf>
    <xf numFmtId="49" fontId="5" fillId="14" borderId="1" xfId="6" applyNumberFormat="1" applyFont="1" applyFill="1" applyBorder="1" applyAlignment="1">
      <alignment horizontal="left" vertical="center" wrapText="1"/>
    </xf>
    <xf numFmtId="0" fontId="8" fillId="0" borderId="0" xfId="6" applyFont="1" applyAlignment="1">
      <alignment horizontal="center" vertical="center" wrapText="1"/>
    </xf>
    <xf numFmtId="0" fontId="2" fillId="0" borderId="0" xfId="6" applyAlignment="1">
      <alignment horizontal="center" vertical="center" wrapText="1"/>
    </xf>
    <xf numFmtId="0" fontId="6" fillId="0" borderId="0" xfId="6" applyFont="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lignment horizontal="left" vertical="center" wrapText="1"/>
    </xf>
    <xf numFmtId="0" fontId="5" fillId="0" borderId="1" xfId="6" applyFont="1" applyBorder="1" applyAlignment="1">
      <alignment horizontal="left" vertical="center" wrapText="1"/>
    </xf>
    <xf numFmtId="0" fontId="12" fillId="8" borderId="1" xfId="6" applyFont="1" applyFill="1" applyBorder="1" applyAlignment="1">
      <alignment horizontal="left" vertical="center" shrinkToFit="1"/>
    </xf>
    <xf numFmtId="0" fontId="5" fillId="8" borderId="1" xfId="6" applyFont="1" applyFill="1" applyBorder="1" applyAlignment="1">
      <alignment horizontal="left" vertical="center" shrinkToFit="1"/>
    </xf>
    <xf numFmtId="0" fontId="14" fillId="3" borderId="1" xfId="6" applyFont="1" applyFill="1" applyBorder="1" applyAlignment="1">
      <alignment horizontal="center" vertical="center" wrapText="1"/>
    </xf>
    <xf numFmtId="0" fontId="2" fillId="0" borderId="1" xfId="6" applyBorder="1" applyAlignment="1">
      <alignment horizontal="center" vertical="center" wrapText="1"/>
    </xf>
    <xf numFmtId="0" fontId="2" fillId="0" borderId="0" xfId="6" applyAlignment="1">
      <alignment horizontal="center" wrapText="1"/>
    </xf>
    <xf numFmtId="0" fontId="2" fillId="0" borderId="0" xfId="6" applyAlignment="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lignment horizontal="center" vertical="center" wrapText="1"/>
    </xf>
    <xf numFmtId="0" fontId="14" fillId="0" borderId="1" xfId="6" applyFont="1" applyBorder="1" applyAlignment="1">
      <alignment horizontal="left" vertical="center" wrapText="1"/>
    </xf>
    <xf numFmtId="0" fontId="14" fillId="14" borderId="1" xfId="6" applyFont="1" applyFill="1" applyBorder="1" applyAlignment="1">
      <alignment horizontal="left" vertical="center" wrapText="1"/>
    </xf>
    <xf numFmtId="0" fontId="3" fillId="0" borderId="1" xfId="6" applyFont="1" applyBorder="1" applyAlignment="1">
      <alignment horizontal="left" vertical="center" wrapText="1"/>
    </xf>
    <xf numFmtId="3" fontId="9" fillId="3" borderId="1" xfId="6" applyNumberFormat="1" applyFont="1" applyFill="1" applyBorder="1" applyAlignment="1">
      <alignment horizontal="center" vertical="center" wrapText="1"/>
    </xf>
    <xf numFmtId="49" fontId="9" fillId="3" borderId="1" xfId="6" applyNumberFormat="1" applyFont="1" applyFill="1" applyBorder="1" applyAlignment="1">
      <alignment horizontal="center" vertical="center" wrapText="1"/>
    </xf>
    <xf numFmtId="3" fontId="2" fillId="0" borderId="1" xfId="6" applyNumberFormat="1" applyBorder="1" applyAlignment="1">
      <alignment horizontal="center" vertical="center" wrapText="1"/>
    </xf>
    <xf numFmtId="0" fontId="3" fillId="14" borderId="1" xfId="6" applyFont="1" applyFill="1" applyBorder="1" applyAlignment="1">
      <alignment horizontal="left" vertical="center" wrapText="1"/>
    </xf>
    <xf numFmtId="0" fontId="8" fillId="0" borderId="0" xfId="1" applyFont="1" applyAlignment="1">
      <alignment horizontal="center" vertical="center" wrapText="1"/>
    </xf>
    <xf numFmtId="0" fontId="6" fillId="0" borderId="0" xfId="1" applyFont="1" applyAlignment="1">
      <alignment horizontal="center" vertical="center"/>
    </xf>
    <xf numFmtId="0" fontId="27" fillId="3" borderId="1" xfId="6" applyFont="1" applyFill="1" applyBorder="1" applyAlignment="1">
      <alignment horizontal="center" vertical="center" wrapText="1"/>
    </xf>
    <xf numFmtId="0" fontId="28" fillId="0" borderId="1" xfId="6" applyFont="1" applyBorder="1" applyAlignment="1">
      <alignment horizontal="center" vertical="center" wrapText="1"/>
    </xf>
    <xf numFmtId="0" fontId="28" fillId="0" borderId="1" xfId="6" applyFont="1" applyBorder="1"/>
    <xf numFmtId="3" fontId="27" fillId="3" borderId="1" xfId="6" applyNumberFormat="1" applyFont="1" applyFill="1" applyBorder="1" applyAlignment="1">
      <alignment horizontal="center" vertical="center" wrapText="1"/>
    </xf>
    <xf numFmtId="3" fontId="30" fillId="0" borderId="1" xfId="6" applyNumberFormat="1" applyFont="1" applyBorder="1" applyAlignment="1">
      <alignment horizontal="center" vertical="center" wrapText="1"/>
    </xf>
    <xf numFmtId="0" fontId="31" fillId="0" borderId="0" xfId="7" applyFont="1" applyAlignment="1">
      <alignment horizontal="left" vertical="center" wrapText="1"/>
    </xf>
    <xf numFmtId="0" fontId="31" fillId="0" borderId="0" xfId="7" applyFont="1" applyAlignment="1">
      <alignment horizontal="left" vertical="center"/>
    </xf>
    <xf numFmtId="0" fontId="32" fillId="0" borderId="0" xfId="7" applyFont="1" applyAlignment="1">
      <alignment horizontal="left" vertical="center" wrapText="1"/>
    </xf>
    <xf numFmtId="0" fontId="40" fillId="0" borderId="24" xfId="0" applyFont="1" applyBorder="1" applyAlignment="1">
      <alignment horizontal="left" vertical="center" wrapText="1"/>
    </xf>
    <xf numFmtId="0" fontId="40" fillId="0" borderId="18" xfId="0" applyFont="1" applyBorder="1" applyAlignment="1">
      <alignment horizontal="left" vertical="center" wrapText="1"/>
    </xf>
    <xf numFmtId="3" fontId="40" fillId="0" borderId="24" xfId="0" applyNumberFormat="1" applyFont="1" applyBorder="1" applyAlignment="1">
      <alignment horizontal="center" vertical="center" wrapText="1"/>
    </xf>
    <xf numFmtId="3" fontId="40" fillId="0" borderId="18" xfId="0" applyNumberFormat="1" applyFont="1" applyBorder="1" applyAlignment="1">
      <alignment horizontal="center" vertical="center" wrapText="1"/>
    </xf>
    <xf numFmtId="4" fontId="40" fillId="0" borderId="24" xfId="0" applyNumberFormat="1" applyFont="1" applyBorder="1" applyAlignment="1">
      <alignment horizontal="center" vertical="center" wrapText="1"/>
    </xf>
    <xf numFmtId="4" fontId="40" fillId="0" borderId="18" xfId="0" applyNumberFormat="1" applyFont="1" applyBorder="1" applyAlignment="1">
      <alignment horizontal="center" vertical="center" wrapText="1"/>
    </xf>
    <xf numFmtId="0" fontId="36" fillId="0" borderId="0" xfId="7" applyFont="1" applyAlignment="1">
      <alignment horizontal="left" vertical="top" wrapText="1"/>
    </xf>
  </cellXfs>
  <cellStyles count="9">
    <cellStyle name="Hyperlink 2" xfId="2" xr:uid="{00000000-0005-0000-0000-000000000000}"/>
    <cellStyle name="Normal 13" xfId="7" xr:uid="{69278BD0-0FF8-436A-947C-9A002E15E0A6}"/>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xfId="0" builtinId="0"/>
    <cellStyle name="Normalno 2 2" xfId="8" xr:uid="{83DF09E0-E9B1-4556-B0A5-466CF0A7EB2B}"/>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topLeftCell="A16" zoomScaleNormal="100" zoomScaleSheetLayoutView="100" workbookViewId="0">
      <selection activeCell="C29" sqref="C29"/>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41" t="s">
        <v>197</v>
      </c>
      <c r="B1" s="142"/>
      <c r="C1" s="142"/>
      <c r="D1" s="2"/>
      <c r="E1" s="2"/>
      <c r="F1" s="2"/>
      <c r="G1" s="2"/>
      <c r="H1" s="2"/>
      <c r="I1" s="2"/>
      <c r="J1" s="3"/>
    </row>
    <row r="2" spans="1:10" ht="14.45" customHeight="1" x14ac:dyDescent="0.25">
      <c r="A2" s="143" t="s">
        <v>213</v>
      </c>
      <c r="B2" s="144"/>
      <c r="C2" s="144"/>
      <c r="D2" s="144"/>
      <c r="E2" s="144"/>
      <c r="F2" s="144"/>
      <c r="G2" s="144"/>
      <c r="H2" s="144"/>
      <c r="I2" s="144"/>
      <c r="J2" s="145"/>
    </row>
    <row r="3" spans="1:10" x14ac:dyDescent="0.25">
      <c r="A3" s="5"/>
      <c r="B3" s="6"/>
      <c r="C3" s="6"/>
      <c r="D3" s="6"/>
      <c r="E3" s="6"/>
      <c r="F3" s="6"/>
      <c r="G3" s="6"/>
      <c r="H3" s="6"/>
      <c r="I3" s="6"/>
      <c r="J3" s="7"/>
    </row>
    <row r="4" spans="1:10" ht="33.6" customHeight="1" x14ac:dyDescent="0.25">
      <c r="A4" s="146" t="s">
        <v>198</v>
      </c>
      <c r="B4" s="147"/>
      <c r="C4" s="147"/>
      <c r="D4" s="147"/>
      <c r="E4" s="148">
        <v>45658</v>
      </c>
      <c r="F4" s="149"/>
      <c r="G4" s="8" t="s">
        <v>0</v>
      </c>
      <c r="H4" s="150">
        <v>46022</v>
      </c>
      <c r="I4" s="149"/>
      <c r="J4" s="9"/>
    </row>
    <row r="5" spans="1:10" s="10" customFormat="1" ht="10.15" customHeight="1" x14ac:dyDescent="0.25">
      <c r="A5" s="151"/>
      <c r="B5" s="152"/>
      <c r="C5" s="152"/>
      <c r="D5" s="152"/>
      <c r="E5" s="152"/>
      <c r="F5" s="152"/>
      <c r="G5" s="152"/>
      <c r="H5" s="152"/>
      <c r="I5" s="152"/>
      <c r="J5" s="153"/>
    </row>
    <row r="6" spans="1:10" ht="20.45" customHeight="1" x14ac:dyDescent="0.25">
      <c r="A6" s="11"/>
      <c r="B6" s="12" t="s">
        <v>218</v>
      </c>
      <c r="C6" s="13"/>
      <c r="D6" s="13"/>
      <c r="E6" s="19">
        <v>2025</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219</v>
      </c>
      <c r="C8" s="13"/>
      <c r="D8" s="13"/>
      <c r="E8" s="19">
        <v>4</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61" t="s">
        <v>220</v>
      </c>
      <c r="B10" s="162"/>
      <c r="C10" s="162"/>
      <c r="D10" s="162"/>
      <c r="E10" s="162"/>
      <c r="F10" s="162"/>
      <c r="G10" s="162"/>
      <c r="H10" s="162"/>
      <c r="I10" s="162"/>
      <c r="J10" s="21"/>
    </row>
    <row r="11" spans="1:10" ht="24.6" customHeight="1" x14ac:dyDescent="0.25">
      <c r="A11" s="163" t="s">
        <v>199</v>
      </c>
      <c r="B11" s="164"/>
      <c r="C11" s="156" t="s">
        <v>283</v>
      </c>
      <c r="D11" s="157"/>
      <c r="E11" s="22"/>
      <c r="F11" s="165" t="s">
        <v>221</v>
      </c>
      <c r="G11" s="155"/>
      <c r="H11" s="166" t="s">
        <v>284</v>
      </c>
      <c r="I11" s="167"/>
      <c r="J11" s="23"/>
    </row>
    <row r="12" spans="1:10" ht="14.45" customHeight="1" x14ac:dyDescent="0.25">
      <c r="A12" s="24"/>
      <c r="B12" s="25"/>
      <c r="C12" s="25"/>
      <c r="D12" s="25"/>
      <c r="E12" s="159"/>
      <c r="F12" s="159"/>
      <c r="G12" s="159"/>
      <c r="H12" s="159"/>
      <c r="I12" s="26"/>
      <c r="J12" s="23"/>
    </row>
    <row r="13" spans="1:10" ht="21" customHeight="1" x14ac:dyDescent="0.25">
      <c r="A13" s="154" t="s">
        <v>214</v>
      </c>
      <c r="B13" s="155"/>
      <c r="C13" s="156" t="s">
        <v>285</v>
      </c>
      <c r="D13" s="157"/>
      <c r="E13" s="158"/>
      <c r="F13" s="159"/>
      <c r="G13" s="159"/>
      <c r="H13" s="159"/>
      <c r="I13" s="26"/>
      <c r="J13" s="23"/>
    </row>
    <row r="14" spans="1:10" ht="10.9" customHeight="1" x14ac:dyDescent="0.25">
      <c r="A14" s="22"/>
      <c r="B14" s="26"/>
      <c r="C14" s="25"/>
      <c r="D14" s="25"/>
      <c r="E14" s="160"/>
      <c r="F14" s="160"/>
      <c r="G14" s="160"/>
      <c r="H14" s="160"/>
      <c r="I14" s="25"/>
      <c r="J14" s="27"/>
    </row>
    <row r="15" spans="1:10" ht="22.9" customHeight="1" x14ac:dyDescent="0.25">
      <c r="A15" s="154" t="s">
        <v>200</v>
      </c>
      <c r="B15" s="155"/>
      <c r="C15" s="156" t="s">
        <v>286</v>
      </c>
      <c r="D15" s="157"/>
      <c r="E15" s="174"/>
      <c r="F15" s="175"/>
      <c r="G15" s="28" t="s">
        <v>222</v>
      </c>
      <c r="H15" s="166" t="s">
        <v>287</v>
      </c>
      <c r="I15" s="167"/>
      <c r="J15" s="29"/>
    </row>
    <row r="16" spans="1:10" ht="10.9" customHeight="1" x14ac:dyDescent="0.25">
      <c r="A16" s="22"/>
      <c r="B16" s="26"/>
      <c r="C16" s="25"/>
      <c r="D16" s="25"/>
      <c r="E16" s="160"/>
      <c r="F16" s="160"/>
      <c r="G16" s="160"/>
      <c r="H16" s="160"/>
      <c r="I16" s="25"/>
      <c r="J16" s="27"/>
    </row>
    <row r="17" spans="1:10" ht="22.9" customHeight="1" x14ac:dyDescent="0.25">
      <c r="A17" s="30"/>
      <c r="B17" s="28" t="s">
        <v>223</v>
      </c>
      <c r="C17" s="156" t="s">
        <v>288</v>
      </c>
      <c r="D17" s="157"/>
      <c r="E17" s="31"/>
      <c r="F17" s="31"/>
      <c r="G17" s="31"/>
      <c r="H17" s="31"/>
      <c r="I17" s="31"/>
      <c r="J17" s="29"/>
    </row>
    <row r="18" spans="1:10" x14ac:dyDescent="0.25">
      <c r="A18" s="168"/>
      <c r="B18" s="169"/>
      <c r="C18" s="160"/>
      <c r="D18" s="160"/>
      <c r="E18" s="160"/>
      <c r="F18" s="160"/>
      <c r="G18" s="160"/>
      <c r="H18" s="160"/>
      <c r="I18" s="25"/>
      <c r="J18" s="27"/>
    </row>
    <row r="19" spans="1:10" x14ac:dyDescent="0.25">
      <c r="A19" s="163" t="s">
        <v>201</v>
      </c>
      <c r="B19" s="170"/>
      <c r="C19" s="171" t="s">
        <v>289</v>
      </c>
      <c r="D19" s="172"/>
      <c r="E19" s="172"/>
      <c r="F19" s="172"/>
      <c r="G19" s="172"/>
      <c r="H19" s="172"/>
      <c r="I19" s="172"/>
      <c r="J19" s="173"/>
    </row>
    <row r="20" spans="1:10" x14ac:dyDescent="0.25">
      <c r="A20" s="24"/>
      <c r="B20" s="25"/>
      <c r="C20" s="32"/>
      <c r="D20" s="25"/>
      <c r="E20" s="160"/>
      <c r="F20" s="160"/>
      <c r="G20" s="160"/>
      <c r="H20" s="160"/>
      <c r="I20" s="25"/>
      <c r="J20" s="27"/>
    </row>
    <row r="21" spans="1:10" x14ac:dyDescent="0.25">
      <c r="A21" s="163" t="s">
        <v>202</v>
      </c>
      <c r="B21" s="170"/>
      <c r="C21" s="166">
        <v>10000</v>
      </c>
      <c r="D21" s="167"/>
      <c r="E21" s="160"/>
      <c r="F21" s="160"/>
      <c r="G21" s="171" t="s">
        <v>290</v>
      </c>
      <c r="H21" s="172"/>
      <c r="I21" s="172"/>
      <c r="J21" s="173"/>
    </row>
    <row r="22" spans="1:10" x14ac:dyDescent="0.25">
      <c r="A22" s="24"/>
      <c r="B22" s="25"/>
      <c r="C22" s="25"/>
      <c r="D22" s="25"/>
      <c r="E22" s="160"/>
      <c r="F22" s="160"/>
      <c r="G22" s="160"/>
      <c r="H22" s="160"/>
      <c r="I22" s="25"/>
      <c r="J22" s="27"/>
    </row>
    <row r="23" spans="1:10" x14ac:dyDescent="0.25">
      <c r="A23" s="163" t="s">
        <v>203</v>
      </c>
      <c r="B23" s="170"/>
      <c r="C23" s="171" t="s">
        <v>291</v>
      </c>
      <c r="D23" s="172"/>
      <c r="E23" s="172"/>
      <c r="F23" s="172"/>
      <c r="G23" s="172"/>
      <c r="H23" s="172"/>
      <c r="I23" s="172"/>
      <c r="J23" s="173"/>
    </row>
    <row r="24" spans="1:10" x14ac:dyDescent="0.25">
      <c r="A24" s="24"/>
      <c r="B24" s="25"/>
      <c r="C24" s="25"/>
      <c r="D24" s="25"/>
      <c r="E24" s="160"/>
      <c r="F24" s="160"/>
      <c r="G24" s="160"/>
      <c r="H24" s="160"/>
      <c r="I24" s="25"/>
      <c r="J24" s="27"/>
    </row>
    <row r="25" spans="1:10" x14ac:dyDescent="0.25">
      <c r="A25" s="163" t="s">
        <v>204</v>
      </c>
      <c r="B25" s="170"/>
      <c r="C25" s="179" t="s">
        <v>292</v>
      </c>
      <c r="D25" s="180"/>
      <c r="E25" s="180"/>
      <c r="F25" s="180"/>
      <c r="G25" s="180"/>
      <c r="H25" s="180"/>
      <c r="I25" s="180"/>
      <c r="J25" s="181"/>
    </row>
    <row r="26" spans="1:10" x14ac:dyDescent="0.25">
      <c r="A26" s="24"/>
      <c r="B26" s="25"/>
      <c r="C26" s="32"/>
      <c r="D26" s="25"/>
      <c r="E26" s="160"/>
      <c r="F26" s="160"/>
      <c r="G26" s="160"/>
      <c r="H26" s="160"/>
      <c r="I26" s="25"/>
      <c r="J26" s="27"/>
    </row>
    <row r="27" spans="1:10" x14ac:dyDescent="0.25">
      <c r="A27" s="163" t="s">
        <v>205</v>
      </c>
      <c r="B27" s="170"/>
      <c r="C27" s="179" t="s">
        <v>293</v>
      </c>
      <c r="D27" s="180"/>
      <c r="E27" s="180"/>
      <c r="F27" s="180"/>
      <c r="G27" s="180"/>
      <c r="H27" s="180"/>
      <c r="I27" s="180"/>
      <c r="J27" s="181"/>
    </row>
    <row r="28" spans="1:10" ht="13.9" customHeight="1" x14ac:dyDescent="0.25">
      <c r="A28" s="24"/>
      <c r="B28" s="25"/>
      <c r="C28" s="32"/>
      <c r="D28" s="25"/>
      <c r="E28" s="160"/>
      <c r="F28" s="160"/>
      <c r="G28" s="160"/>
      <c r="H28" s="160"/>
      <c r="I28" s="25"/>
      <c r="J28" s="27"/>
    </row>
    <row r="29" spans="1:10" ht="22.9" customHeight="1" x14ac:dyDescent="0.25">
      <c r="A29" s="176" t="s">
        <v>215</v>
      </c>
      <c r="B29" s="177"/>
      <c r="C29" s="33">
        <v>190</v>
      </c>
      <c r="D29" s="34"/>
      <c r="E29" s="178"/>
      <c r="F29" s="178"/>
      <c r="G29" s="178"/>
      <c r="H29" s="178"/>
      <c r="I29" s="35"/>
      <c r="J29" s="36"/>
    </row>
    <row r="30" spans="1:10" x14ac:dyDescent="0.25">
      <c r="A30" s="24"/>
      <c r="B30" s="25"/>
      <c r="C30" s="25"/>
      <c r="D30" s="25"/>
      <c r="E30" s="160"/>
      <c r="F30" s="160"/>
      <c r="G30" s="160"/>
      <c r="H30" s="160"/>
      <c r="I30" s="35"/>
      <c r="J30" s="36"/>
    </row>
    <row r="31" spans="1:10" x14ac:dyDescent="0.25">
      <c r="A31" s="163" t="s">
        <v>206</v>
      </c>
      <c r="B31" s="170"/>
      <c r="C31" s="46" t="s">
        <v>225</v>
      </c>
      <c r="D31" s="182" t="s">
        <v>224</v>
      </c>
      <c r="E31" s="183"/>
      <c r="F31" s="183"/>
      <c r="G31" s="183"/>
      <c r="H31" s="25"/>
      <c r="I31" s="37" t="s">
        <v>225</v>
      </c>
      <c r="J31" s="38" t="s">
        <v>226</v>
      </c>
    </row>
    <row r="32" spans="1:10" x14ac:dyDescent="0.25">
      <c r="A32" s="163"/>
      <c r="B32" s="170"/>
      <c r="C32" s="39"/>
      <c r="D32" s="8"/>
      <c r="E32" s="175"/>
      <c r="F32" s="175"/>
      <c r="G32" s="175"/>
      <c r="H32" s="175"/>
      <c r="I32" s="35"/>
      <c r="J32" s="36"/>
    </row>
    <row r="33" spans="1:10" x14ac:dyDescent="0.25">
      <c r="A33" s="163" t="s">
        <v>216</v>
      </c>
      <c r="B33" s="170"/>
      <c r="C33" s="33" t="s">
        <v>228</v>
      </c>
      <c r="D33" s="182" t="s">
        <v>227</v>
      </c>
      <c r="E33" s="183"/>
      <c r="F33" s="183"/>
      <c r="G33" s="183"/>
      <c r="H33" s="31"/>
      <c r="I33" s="37" t="s">
        <v>228</v>
      </c>
      <c r="J33" s="38" t="s">
        <v>229</v>
      </c>
    </row>
    <row r="34" spans="1:10" x14ac:dyDescent="0.25">
      <c r="A34" s="24"/>
      <c r="B34" s="25"/>
      <c r="C34" s="25"/>
      <c r="D34" s="25"/>
      <c r="E34" s="160"/>
      <c r="F34" s="160"/>
      <c r="G34" s="160"/>
      <c r="H34" s="160"/>
      <c r="I34" s="25"/>
      <c r="J34" s="27"/>
    </row>
    <row r="35" spans="1:10" x14ac:dyDescent="0.25">
      <c r="A35" s="182" t="s">
        <v>217</v>
      </c>
      <c r="B35" s="183"/>
      <c r="C35" s="183"/>
      <c r="D35" s="183"/>
      <c r="E35" s="183" t="s">
        <v>207</v>
      </c>
      <c r="F35" s="183"/>
      <c r="G35" s="183"/>
      <c r="H35" s="183"/>
      <c r="I35" s="183"/>
      <c r="J35" s="40" t="s">
        <v>208</v>
      </c>
    </row>
    <row r="36" spans="1:10" x14ac:dyDescent="0.25">
      <c r="A36" s="24"/>
      <c r="B36" s="25"/>
      <c r="C36" s="25"/>
      <c r="D36" s="25"/>
      <c r="E36" s="160"/>
      <c r="F36" s="160"/>
      <c r="G36" s="160"/>
      <c r="H36" s="160"/>
      <c r="I36" s="25"/>
      <c r="J36" s="36"/>
    </row>
    <row r="37" spans="1:10" x14ac:dyDescent="0.25">
      <c r="A37" s="184"/>
      <c r="B37" s="185"/>
      <c r="C37" s="185"/>
      <c r="D37" s="185"/>
      <c r="E37" s="184"/>
      <c r="F37" s="185"/>
      <c r="G37" s="185"/>
      <c r="H37" s="185"/>
      <c r="I37" s="186"/>
      <c r="J37" s="94"/>
    </row>
    <row r="38" spans="1:10" x14ac:dyDescent="0.25">
      <c r="A38" s="96"/>
      <c r="B38" s="95"/>
      <c r="C38" s="97"/>
      <c r="D38" s="187"/>
      <c r="E38" s="187"/>
      <c r="F38" s="187"/>
      <c r="G38" s="187"/>
      <c r="H38" s="187"/>
      <c r="I38" s="187"/>
      <c r="J38" s="98"/>
    </row>
    <row r="39" spans="1:10" x14ac:dyDescent="0.25">
      <c r="A39" s="184"/>
      <c r="B39" s="185"/>
      <c r="C39" s="185"/>
      <c r="D39" s="186"/>
      <c r="E39" s="184"/>
      <c r="F39" s="185"/>
      <c r="G39" s="185"/>
      <c r="H39" s="185"/>
      <c r="I39" s="186"/>
      <c r="J39" s="33"/>
    </row>
    <row r="40" spans="1:10" x14ac:dyDescent="0.25">
      <c r="A40" s="96"/>
      <c r="B40" s="95"/>
      <c r="C40" s="97"/>
      <c r="D40" s="99"/>
      <c r="E40" s="187"/>
      <c r="F40" s="187"/>
      <c r="G40" s="187"/>
      <c r="H40" s="187"/>
      <c r="I40" s="100"/>
      <c r="J40" s="98"/>
    </row>
    <row r="41" spans="1:10" x14ac:dyDescent="0.25">
      <c r="A41" s="184"/>
      <c r="B41" s="185"/>
      <c r="C41" s="185"/>
      <c r="D41" s="186"/>
      <c r="E41" s="184"/>
      <c r="F41" s="185"/>
      <c r="G41" s="185"/>
      <c r="H41" s="185"/>
      <c r="I41" s="186"/>
      <c r="J41" s="33"/>
    </row>
    <row r="42" spans="1:10" x14ac:dyDescent="0.25">
      <c r="A42" s="96"/>
      <c r="B42" s="95"/>
      <c r="C42" s="97"/>
      <c r="D42" s="99"/>
      <c r="E42" s="187"/>
      <c r="F42" s="187"/>
      <c r="G42" s="187"/>
      <c r="H42" s="187"/>
      <c r="I42" s="100"/>
      <c r="J42" s="98"/>
    </row>
    <row r="43" spans="1:10" x14ac:dyDescent="0.25">
      <c r="A43" s="184"/>
      <c r="B43" s="185"/>
      <c r="C43" s="185"/>
      <c r="D43" s="186"/>
      <c r="E43" s="184"/>
      <c r="F43" s="185"/>
      <c r="G43" s="185"/>
      <c r="H43" s="185"/>
      <c r="I43" s="186"/>
      <c r="J43" s="33"/>
    </row>
    <row r="44" spans="1:10" x14ac:dyDescent="0.25">
      <c r="A44" s="101"/>
      <c r="B44" s="97"/>
      <c r="C44" s="189"/>
      <c r="D44" s="189"/>
      <c r="E44" s="190"/>
      <c r="F44" s="190"/>
      <c r="G44" s="189"/>
      <c r="H44" s="189"/>
      <c r="I44" s="189"/>
      <c r="J44" s="98"/>
    </row>
    <row r="45" spans="1:10" x14ac:dyDescent="0.25">
      <c r="A45" s="184"/>
      <c r="B45" s="185"/>
      <c r="C45" s="185"/>
      <c r="D45" s="186"/>
      <c r="E45" s="184"/>
      <c r="F45" s="185"/>
      <c r="G45" s="185"/>
      <c r="H45" s="185"/>
      <c r="I45" s="186"/>
      <c r="J45" s="33"/>
    </row>
    <row r="46" spans="1:10" x14ac:dyDescent="0.25">
      <c r="A46" s="101"/>
      <c r="B46" s="97"/>
      <c r="C46" s="97"/>
      <c r="D46" s="95"/>
      <c r="E46" s="190"/>
      <c r="F46" s="190"/>
      <c r="G46" s="189"/>
      <c r="H46" s="189"/>
      <c r="I46" s="95"/>
      <c r="J46" s="98"/>
    </row>
    <row r="47" spans="1:10" x14ac:dyDescent="0.25">
      <c r="A47" s="184"/>
      <c r="B47" s="185"/>
      <c r="C47" s="185"/>
      <c r="D47" s="186"/>
      <c r="E47" s="184"/>
      <c r="F47" s="185"/>
      <c r="G47" s="185"/>
      <c r="H47" s="185"/>
      <c r="I47" s="186"/>
      <c r="J47" s="33"/>
    </row>
    <row r="48" spans="1:10" x14ac:dyDescent="0.25">
      <c r="A48" s="41"/>
      <c r="B48" s="32"/>
      <c r="C48" s="32"/>
      <c r="D48" s="25"/>
      <c r="E48" s="160"/>
      <c r="F48" s="160"/>
      <c r="G48" s="188"/>
      <c r="H48" s="188"/>
      <c r="I48" s="25"/>
      <c r="J48" s="42" t="s">
        <v>230</v>
      </c>
    </row>
    <row r="49" spans="1:10" x14ac:dyDescent="0.25">
      <c r="A49" s="41"/>
      <c r="B49" s="32"/>
      <c r="C49" s="32"/>
      <c r="D49" s="25"/>
      <c r="E49" s="160"/>
      <c r="F49" s="160"/>
      <c r="G49" s="188"/>
      <c r="H49" s="188"/>
      <c r="I49" s="25"/>
      <c r="J49" s="42" t="s">
        <v>231</v>
      </c>
    </row>
    <row r="50" spans="1:10" ht="14.45" customHeight="1" x14ac:dyDescent="0.25">
      <c r="A50" s="154" t="s">
        <v>209</v>
      </c>
      <c r="B50" s="165"/>
      <c r="C50" s="166" t="s">
        <v>294</v>
      </c>
      <c r="D50" s="167"/>
      <c r="E50" s="195" t="s">
        <v>232</v>
      </c>
      <c r="F50" s="177"/>
      <c r="G50" s="171"/>
      <c r="H50" s="172"/>
      <c r="I50" s="172"/>
      <c r="J50" s="173"/>
    </row>
    <row r="51" spans="1:10" x14ac:dyDescent="0.25">
      <c r="A51" s="41"/>
      <c r="B51" s="32"/>
      <c r="C51" s="188"/>
      <c r="D51" s="188"/>
      <c r="E51" s="160"/>
      <c r="F51" s="160"/>
      <c r="G51" s="196" t="s">
        <v>233</v>
      </c>
      <c r="H51" s="196"/>
      <c r="I51" s="196"/>
      <c r="J51" s="16"/>
    </row>
    <row r="52" spans="1:10" ht="13.9" customHeight="1" x14ac:dyDescent="0.25">
      <c r="A52" s="154" t="s">
        <v>210</v>
      </c>
      <c r="B52" s="165"/>
      <c r="C52" s="171" t="s">
        <v>296</v>
      </c>
      <c r="D52" s="172"/>
      <c r="E52" s="172"/>
      <c r="F52" s="172"/>
      <c r="G52" s="172"/>
      <c r="H52" s="172"/>
      <c r="I52" s="172"/>
      <c r="J52" s="173"/>
    </row>
    <row r="53" spans="1:10" x14ac:dyDescent="0.25">
      <c r="A53" s="24"/>
      <c r="B53" s="25"/>
      <c r="C53" s="178" t="s">
        <v>211</v>
      </c>
      <c r="D53" s="178"/>
      <c r="E53" s="178"/>
      <c r="F53" s="178"/>
      <c r="G53" s="178"/>
      <c r="H53" s="178"/>
      <c r="I53" s="178"/>
      <c r="J53" s="27"/>
    </row>
    <row r="54" spans="1:10" x14ac:dyDescent="0.25">
      <c r="A54" s="154" t="s">
        <v>212</v>
      </c>
      <c r="B54" s="165"/>
      <c r="C54" s="191" t="s">
        <v>297</v>
      </c>
      <c r="D54" s="192"/>
      <c r="E54" s="193"/>
      <c r="F54" s="160"/>
      <c r="G54" s="160"/>
      <c r="H54" s="183"/>
      <c r="I54" s="183"/>
      <c r="J54" s="194"/>
    </row>
    <row r="55" spans="1:10" x14ac:dyDescent="0.25">
      <c r="A55" s="24"/>
      <c r="B55" s="25"/>
      <c r="C55" s="32"/>
      <c r="D55" s="25"/>
      <c r="E55" s="160"/>
      <c r="F55" s="160"/>
      <c r="G55" s="160"/>
      <c r="H55" s="160"/>
      <c r="I55" s="25"/>
      <c r="J55" s="27"/>
    </row>
    <row r="56" spans="1:10" ht="14.45" customHeight="1" x14ac:dyDescent="0.25">
      <c r="A56" s="154" t="s">
        <v>204</v>
      </c>
      <c r="B56" s="165"/>
      <c r="C56" s="197" t="s">
        <v>298</v>
      </c>
      <c r="D56" s="198"/>
      <c r="E56" s="198"/>
      <c r="F56" s="198"/>
      <c r="G56" s="198"/>
      <c r="H56" s="198"/>
      <c r="I56" s="198"/>
      <c r="J56" s="199"/>
    </row>
    <row r="57" spans="1:10" x14ac:dyDescent="0.25">
      <c r="A57" s="24"/>
      <c r="B57" s="25"/>
      <c r="C57" s="25"/>
      <c r="D57" s="25"/>
      <c r="E57" s="160"/>
      <c r="F57" s="160"/>
      <c r="G57" s="160"/>
      <c r="H57" s="160"/>
      <c r="I57" s="25"/>
      <c r="J57" s="27"/>
    </row>
    <row r="58" spans="1:10" x14ac:dyDescent="0.25">
      <c r="A58" s="154" t="s">
        <v>234</v>
      </c>
      <c r="B58" s="165"/>
      <c r="C58" s="197" t="s">
        <v>352</v>
      </c>
      <c r="D58" s="198"/>
      <c r="E58" s="198"/>
      <c r="F58" s="198"/>
      <c r="G58" s="198"/>
      <c r="H58" s="198"/>
      <c r="I58" s="198"/>
      <c r="J58" s="199"/>
    </row>
    <row r="59" spans="1:10" ht="14.45" customHeight="1" x14ac:dyDescent="0.25">
      <c r="A59" s="24"/>
      <c r="B59" s="25"/>
      <c r="C59" s="200" t="s">
        <v>235</v>
      </c>
      <c r="D59" s="200"/>
      <c r="E59" s="200"/>
      <c r="F59" s="200"/>
      <c r="G59" s="25"/>
      <c r="H59" s="25"/>
      <c r="I59" s="25"/>
      <c r="J59" s="27"/>
    </row>
    <row r="60" spans="1:10" x14ac:dyDescent="0.25">
      <c r="A60" s="154" t="s">
        <v>236</v>
      </c>
      <c r="B60" s="165"/>
      <c r="C60" s="197" t="s">
        <v>353</v>
      </c>
      <c r="D60" s="198"/>
      <c r="E60" s="198"/>
      <c r="F60" s="198"/>
      <c r="G60" s="198"/>
      <c r="H60" s="198"/>
      <c r="I60" s="198"/>
      <c r="J60" s="199"/>
    </row>
    <row r="61" spans="1:10" ht="14.45" customHeight="1" x14ac:dyDescent="0.25">
      <c r="A61" s="43"/>
      <c r="B61" s="44"/>
      <c r="C61" s="201" t="s">
        <v>237</v>
      </c>
      <c r="D61" s="201"/>
      <c r="E61" s="201"/>
      <c r="F61" s="201"/>
      <c r="G61" s="201"/>
      <c r="H61" s="44"/>
      <c r="I61" s="44"/>
      <c r="J61" s="45"/>
    </row>
    <row r="68" ht="27" customHeight="1" x14ac:dyDescent="0.25"/>
    <row r="72" ht="38.450000000000003" customHeight="1" x14ac:dyDescent="0.25"/>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opLeftCell="A52" zoomScaleNormal="100" zoomScaleSheetLayoutView="100" workbookViewId="0">
      <selection activeCell="I78" sqref="I78"/>
    </sheetView>
  </sheetViews>
  <sheetFormatPr defaultColWidth="8.85546875" defaultRowHeight="12.75" x14ac:dyDescent="0.2"/>
  <cols>
    <col min="1" max="5" width="8.85546875" style="51"/>
    <col min="6" max="6" width="16.42578125" style="51" customWidth="1"/>
    <col min="7" max="7" width="8.85546875" style="51"/>
    <col min="8" max="8" width="11.140625" style="50" customWidth="1"/>
    <col min="9" max="9" width="13.28515625" style="50" customWidth="1"/>
    <col min="10" max="16384" width="8.85546875" style="51"/>
  </cols>
  <sheetData>
    <row r="1" spans="1:9" x14ac:dyDescent="0.2">
      <c r="A1" s="218" t="s">
        <v>1</v>
      </c>
      <c r="B1" s="219"/>
      <c r="C1" s="219"/>
      <c r="D1" s="219"/>
      <c r="E1" s="219"/>
      <c r="F1" s="219"/>
      <c r="G1" s="219"/>
      <c r="H1" s="219"/>
    </row>
    <row r="2" spans="1:9" x14ac:dyDescent="0.2">
      <c r="A2" s="220" t="s">
        <v>362</v>
      </c>
      <c r="B2" s="221"/>
      <c r="C2" s="221"/>
      <c r="D2" s="221"/>
      <c r="E2" s="221"/>
      <c r="F2" s="221"/>
      <c r="G2" s="221"/>
      <c r="H2" s="221"/>
    </row>
    <row r="3" spans="1:9" x14ac:dyDescent="0.2">
      <c r="A3" s="222" t="s">
        <v>282</v>
      </c>
      <c r="B3" s="222"/>
      <c r="C3" s="222"/>
      <c r="D3" s="222"/>
      <c r="E3" s="222"/>
      <c r="F3" s="222"/>
      <c r="G3" s="222"/>
      <c r="H3" s="222"/>
      <c r="I3" s="223"/>
    </row>
    <row r="4" spans="1:9" x14ac:dyDescent="0.2">
      <c r="A4" s="224" t="s">
        <v>295</v>
      </c>
      <c r="B4" s="225"/>
      <c r="C4" s="225"/>
      <c r="D4" s="225"/>
      <c r="E4" s="225"/>
      <c r="F4" s="225"/>
      <c r="G4" s="225"/>
      <c r="H4" s="225"/>
      <c r="I4" s="226"/>
    </row>
    <row r="5" spans="1:9" ht="45.75" thickBot="1" x14ac:dyDescent="0.25">
      <c r="A5" s="227" t="s">
        <v>2</v>
      </c>
      <c r="B5" s="228"/>
      <c r="C5" s="228"/>
      <c r="D5" s="228"/>
      <c r="E5" s="228"/>
      <c r="F5" s="229"/>
      <c r="G5" s="52" t="s">
        <v>3</v>
      </c>
      <c r="H5" s="53" t="s">
        <v>193</v>
      </c>
      <c r="I5" s="54" t="s">
        <v>190</v>
      </c>
    </row>
    <row r="6" spans="1:9" x14ac:dyDescent="0.2">
      <c r="A6" s="215">
        <v>1</v>
      </c>
      <c r="B6" s="216"/>
      <c r="C6" s="216"/>
      <c r="D6" s="216"/>
      <c r="E6" s="216"/>
      <c r="F6" s="217"/>
      <c r="G6" s="55">
        <v>2</v>
      </c>
      <c r="H6" s="56">
        <v>3</v>
      </c>
      <c r="I6" s="56">
        <v>4</v>
      </c>
    </row>
    <row r="7" spans="1:9" x14ac:dyDescent="0.2">
      <c r="A7" s="211"/>
      <c r="B7" s="211"/>
      <c r="C7" s="211"/>
      <c r="D7" s="211"/>
      <c r="E7" s="211"/>
      <c r="F7" s="211"/>
      <c r="G7" s="211"/>
      <c r="H7" s="211"/>
      <c r="I7" s="212"/>
    </row>
    <row r="8" spans="1:9" x14ac:dyDescent="0.2">
      <c r="A8" s="206" t="s">
        <v>11</v>
      </c>
      <c r="B8" s="210"/>
      <c r="C8" s="210"/>
      <c r="D8" s="210"/>
      <c r="E8" s="210"/>
      <c r="F8" s="210"/>
      <c r="G8" s="210"/>
      <c r="H8" s="210"/>
      <c r="I8" s="210"/>
    </row>
    <row r="9" spans="1:9" ht="28.5" customHeight="1" x14ac:dyDescent="0.2">
      <c r="A9" s="213" t="s">
        <v>18</v>
      </c>
      <c r="B9" s="213"/>
      <c r="C9" s="213"/>
      <c r="D9" s="213"/>
      <c r="E9" s="213"/>
      <c r="F9" s="213"/>
      <c r="G9" s="57">
        <v>1</v>
      </c>
      <c r="H9" s="58">
        <f>H10+H11+H12</f>
        <v>144556560</v>
      </c>
      <c r="I9" s="58">
        <f>I10+I11+I12</f>
        <v>136280263</v>
      </c>
    </row>
    <row r="10" spans="1:9" x14ac:dyDescent="0.2">
      <c r="A10" s="214" t="s">
        <v>19</v>
      </c>
      <c r="B10" s="214"/>
      <c r="C10" s="214"/>
      <c r="D10" s="214"/>
      <c r="E10" s="214"/>
      <c r="F10" s="214"/>
      <c r="G10" s="59">
        <v>2</v>
      </c>
      <c r="H10" s="60">
        <v>11893932</v>
      </c>
      <c r="I10" s="60">
        <v>12765336</v>
      </c>
    </row>
    <row r="11" spans="1:9" x14ac:dyDescent="0.2">
      <c r="A11" s="214" t="s">
        <v>240</v>
      </c>
      <c r="B11" s="214"/>
      <c r="C11" s="214"/>
      <c r="D11" s="214"/>
      <c r="E11" s="214"/>
      <c r="F11" s="214"/>
      <c r="G11" s="59">
        <v>3</v>
      </c>
      <c r="H11" s="60">
        <v>93207164</v>
      </c>
      <c r="I11" s="60">
        <v>103921623</v>
      </c>
    </row>
    <row r="12" spans="1:9" x14ac:dyDescent="0.2">
      <c r="A12" s="204" t="s">
        <v>20</v>
      </c>
      <c r="B12" s="204"/>
      <c r="C12" s="204"/>
      <c r="D12" s="204"/>
      <c r="E12" s="204"/>
      <c r="F12" s="204"/>
      <c r="G12" s="59">
        <v>4</v>
      </c>
      <c r="H12" s="60">
        <v>39455464</v>
      </c>
      <c r="I12" s="60">
        <v>19593304</v>
      </c>
    </row>
    <row r="13" spans="1:9" x14ac:dyDescent="0.2">
      <c r="A13" s="208" t="s">
        <v>21</v>
      </c>
      <c r="B13" s="208"/>
      <c r="C13" s="208"/>
      <c r="D13" s="208"/>
      <c r="E13" s="208"/>
      <c r="F13" s="208"/>
      <c r="G13" s="57">
        <v>5</v>
      </c>
      <c r="H13" s="58">
        <f>H14+H15+H16+H17</f>
        <v>0</v>
      </c>
      <c r="I13" s="58">
        <f>I14+I15+I16+I17</f>
        <v>0</v>
      </c>
    </row>
    <row r="14" spans="1:9" x14ac:dyDescent="0.2">
      <c r="A14" s="204" t="s">
        <v>22</v>
      </c>
      <c r="B14" s="204"/>
      <c r="C14" s="204"/>
      <c r="D14" s="204"/>
      <c r="E14" s="204"/>
      <c r="F14" s="204"/>
      <c r="G14" s="59">
        <v>6</v>
      </c>
      <c r="H14" s="60">
        <v>0</v>
      </c>
      <c r="I14" s="60">
        <v>0</v>
      </c>
    </row>
    <row r="15" spans="1:9" x14ac:dyDescent="0.2">
      <c r="A15" s="204" t="s">
        <v>23</v>
      </c>
      <c r="B15" s="204"/>
      <c r="C15" s="204"/>
      <c r="D15" s="204"/>
      <c r="E15" s="204"/>
      <c r="F15" s="204"/>
      <c r="G15" s="59">
        <v>7</v>
      </c>
      <c r="H15" s="60">
        <v>0</v>
      </c>
      <c r="I15" s="60">
        <v>0</v>
      </c>
    </row>
    <row r="16" spans="1:9" x14ac:dyDescent="0.2">
      <c r="A16" s="204" t="s">
        <v>24</v>
      </c>
      <c r="B16" s="204"/>
      <c r="C16" s="204"/>
      <c r="D16" s="204"/>
      <c r="E16" s="204"/>
      <c r="F16" s="204"/>
      <c r="G16" s="59">
        <v>8</v>
      </c>
      <c r="H16" s="60">
        <v>0</v>
      </c>
      <c r="I16" s="60">
        <v>0</v>
      </c>
    </row>
    <row r="17" spans="1:9" x14ac:dyDescent="0.2">
      <c r="A17" s="204" t="s">
        <v>25</v>
      </c>
      <c r="B17" s="204"/>
      <c r="C17" s="204"/>
      <c r="D17" s="204"/>
      <c r="E17" s="204"/>
      <c r="F17" s="204"/>
      <c r="G17" s="59">
        <v>9</v>
      </c>
      <c r="H17" s="60">
        <v>0</v>
      </c>
      <c r="I17" s="60">
        <v>0</v>
      </c>
    </row>
    <row r="18" spans="1:9" ht="25.9" customHeight="1" x14ac:dyDescent="0.2">
      <c r="A18" s="208" t="s">
        <v>26</v>
      </c>
      <c r="B18" s="208"/>
      <c r="C18" s="208"/>
      <c r="D18" s="208"/>
      <c r="E18" s="208"/>
      <c r="F18" s="208"/>
      <c r="G18" s="57">
        <v>10</v>
      </c>
      <c r="H18" s="58">
        <f>H19+H20+H21</f>
        <v>8010394</v>
      </c>
      <c r="I18" s="58">
        <f>I19+I20+I21</f>
        <v>8444427</v>
      </c>
    </row>
    <row r="19" spans="1:9" x14ac:dyDescent="0.2">
      <c r="A19" s="204" t="s">
        <v>23</v>
      </c>
      <c r="B19" s="204"/>
      <c r="C19" s="204"/>
      <c r="D19" s="204"/>
      <c r="E19" s="204"/>
      <c r="F19" s="204"/>
      <c r="G19" s="59">
        <v>11</v>
      </c>
      <c r="H19" s="60">
        <v>8010394</v>
      </c>
      <c r="I19" s="60">
        <v>8444427</v>
      </c>
    </row>
    <row r="20" spans="1:9" x14ac:dyDescent="0.2">
      <c r="A20" s="204" t="s">
        <v>24</v>
      </c>
      <c r="B20" s="204"/>
      <c r="C20" s="204"/>
      <c r="D20" s="204"/>
      <c r="E20" s="204"/>
      <c r="F20" s="204"/>
      <c r="G20" s="59">
        <v>12</v>
      </c>
      <c r="H20" s="60">
        <v>0</v>
      </c>
      <c r="I20" s="60">
        <v>0</v>
      </c>
    </row>
    <row r="21" spans="1:9" x14ac:dyDescent="0.2">
      <c r="A21" s="204" t="s">
        <v>25</v>
      </c>
      <c r="B21" s="204"/>
      <c r="C21" s="204"/>
      <c r="D21" s="204"/>
      <c r="E21" s="204"/>
      <c r="F21" s="204"/>
      <c r="G21" s="59">
        <v>13</v>
      </c>
      <c r="H21" s="60">
        <v>0</v>
      </c>
      <c r="I21" s="60">
        <v>0</v>
      </c>
    </row>
    <row r="22" spans="1:9" x14ac:dyDescent="0.2">
      <c r="A22" s="208" t="s">
        <v>27</v>
      </c>
      <c r="B22" s="208"/>
      <c r="C22" s="208"/>
      <c r="D22" s="208"/>
      <c r="E22" s="208"/>
      <c r="F22" s="208"/>
      <c r="G22" s="57">
        <v>14</v>
      </c>
      <c r="H22" s="58">
        <f>H23+H24</f>
        <v>0</v>
      </c>
      <c r="I22" s="58">
        <f>I23+I24</f>
        <v>0</v>
      </c>
    </row>
    <row r="23" spans="1:9" x14ac:dyDescent="0.2">
      <c r="A23" s="204" t="s">
        <v>24</v>
      </c>
      <c r="B23" s="204"/>
      <c r="C23" s="204"/>
      <c r="D23" s="204"/>
      <c r="E23" s="204"/>
      <c r="F23" s="204"/>
      <c r="G23" s="59">
        <v>15</v>
      </c>
      <c r="H23" s="60">
        <v>0</v>
      </c>
      <c r="I23" s="60">
        <v>0</v>
      </c>
    </row>
    <row r="24" spans="1:9" x14ac:dyDescent="0.2">
      <c r="A24" s="204" t="s">
        <v>25</v>
      </c>
      <c r="B24" s="204"/>
      <c r="C24" s="204"/>
      <c r="D24" s="204"/>
      <c r="E24" s="204"/>
      <c r="F24" s="204"/>
      <c r="G24" s="59">
        <v>16</v>
      </c>
      <c r="H24" s="60">
        <v>0</v>
      </c>
      <c r="I24" s="60">
        <v>0</v>
      </c>
    </row>
    <row r="25" spans="1:9" ht="25.9" customHeight="1" x14ac:dyDescent="0.2">
      <c r="A25" s="208" t="s">
        <v>28</v>
      </c>
      <c r="B25" s="208"/>
      <c r="C25" s="208"/>
      <c r="D25" s="208"/>
      <c r="E25" s="208"/>
      <c r="F25" s="208"/>
      <c r="G25" s="57">
        <v>17</v>
      </c>
      <c r="H25" s="58">
        <f>H26+H27+H28</f>
        <v>35652114</v>
      </c>
      <c r="I25" s="58">
        <f>I26+I27+I28</f>
        <v>60142669</v>
      </c>
    </row>
    <row r="26" spans="1:9" x14ac:dyDescent="0.2">
      <c r="A26" s="204" t="s">
        <v>23</v>
      </c>
      <c r="B26" s="204"/>
      <c r="C26" s="204"/>
      <c r="D26" s="204"/>
      <c r="E26" s="204"/>
      <c r="F26" s="204"/>
      <c r="G26" s="59">
        <v>18</v>
      </c>
      <c r="H26" s="60">
        <v>0</v>
      </c>
      <c r="I26" s="60">
        <v>0</v>
      </c>
    </row>
    <row r="27" spans="1:9" x14ac:dyDescent="0.2">
      <c r="A27" s="204" t="s">
        <v>24</v>
      </c>
      <c r="B27" s="204"/>
      <c r="C27" s="204"/>
      <c r="D27" s="204"/>
      <c r="E27" s="204"/>
      <c r="F27" s="204"/>
      <c r="G27" s="59">
        <v>19</v>
      </c>
      <c r="H27" s="60">
        <v>35652114</v>
      </c>
      <c r="I27" s="60">
        <v>60142669</v>
      </c>
    </row>
    <row r="28" spans="1:9" x14ac:dyDescent="0.2">
      <c r="A28" s="204" t="s">
        <v>25</v>
      </c>
      <c r="B28" s="204"/>
      <c r="C28" s="204"/>
      <c r="D28" s="204"/>
      <c r="E28" s="204"/>
      <c r="F28" s="204"/>
      <c r="G28" s="59">
        <v>20</v>
      </c>
      <c r="H28" s="60">
        <v>0</v>
      </c>
      <c r="I28" s="60">
        <v>0</v>
      </c>
    </row>
    <row r="29" spans="1:9" x14ac:dyDescent="0.2">
      <c r="A29" s="208" t="s">
        <v>29</v>
      </c>
      <c r="B29" s="208"/>
      <c r="C29" s="208"/>
      <c r="D29" s="208"/>
      <c r="E29" s="208"/>
      <c r="F29" s="208"/>
      <c r="G29" s="57">
        <v>21</v>
      </c>
      <c r="H29" s="58">
        <f>H30+H31</f>
        <v>420268021</v>
      </c>
      <c r="I29" s="58">
        <f>I30+I31</f>
        <v>409415077</v>
      </c>
    </row>
    <row r="30" spans="1:9" x14ac:dyDescent="0.2">
      <c r="A30" s="204" t="s">
        <v>24</v>
      </c>
      <c r="B30" s="204"/>
      <c r="C30" s="204"/>
      <c r="D30" s="204"/>
      <c r="E30" s="204"/>
      <c r="F30" s="204"/>
      <c r="G30" s="59">
        <v>22</v>
      </c>
      <c r="H30" s="60">
        <v>80749775</v>
      </c>
      <c r="I30" s="60">
        <v>70477815</v>
      </c>
    </row>
    <row r="31" spans="1:9" x14ac:dyDescent="0.2">
      <c r="A31" s="204" t="s">
        <v>25</v>
      </c>
      <c r="B31" s="204"/>
      <c r="C31" s="204"/>
      <c r="D31" s="204"/>
      <c r="E31" s="204"/>
      <c r="F31" s="204"/>
      <c r="G31" s="59">
        <v>23</v>
      </c>
      <c r="H31" s="60">
        <v>339518246</v>
      </c>
      <c r="I31" s="60">
        <v>338937262</v>
      </c>
    </row>
    <row r="32" spans="1:9" x14ac:dyDescent="0.2">
      <c r="A32" s="204" t="s">
        <v>30</v>
      </c>
      <c r="B32" s="204"/>
      <c r="C32" s="204"/>
      <c r="D32" s="204"/>
      <c r="E32" s="204"/>
      <c r="F32" s="204"/>
      <c r="G32" s="59">
        <v>24</v>
      </c>
      <c r="H32" s="60">
        <v>0</v>
      </c>
      <c r="I32" s="60">
        <v>0</v>
      </c>
    </row>
    <row r="33" spans="1:9" ht="28.9" customHeight="1" x14ac:dyDescent="0.2">
      <c r="A33" s="204" t="s">
        <v>31</v>
      </c>
      <c r="B33" s="204"/>
      <c r="C33" s="204"/>
      <c r="D33" s="204"/>
      <c r="E33" s="204"/>
      <c r="F33" s="204"/>
      <c r="G33" s="59">
        <v>25</v>
      </c>
      <c r="H33" s="60">
        <v>0</v>
      </c>
      <c r="I33" s="60">
        <v>0</v>
      </c>
    </row>
    <row r="34" spans="1:9" x14ac:dyDescent="0.2">
      <c r="A34" s="204" t="s">
        <v>32</v>
      </c>
      <c r="B34" s="204"/>
      <c r="C34" s="204"/>
      <c r="D34" s="204"/>
      <c r="E34" s="204"/>
      <c r="F34" s="204"/>
      <c r="G34" s="59">
        <v>26</v>
      </c>
      <c r="H34" s="60">
        <v>0</v>
      </c>
      <c r="I34" s="60">
        <v>0</v>
      </c>
    </row>
    <row r="35" spans="1:9" x14ac:dyDescent="0.2">
      <c r="A35" s="204" t="s">
        <v>33</v>
      </c>
      <c r="B35" s="204"/>
      <c r="C35" s="204"/>
      <c r="D35" s="204"/>
      <c r="E35" s="204"/>
      <c r="F35" s="204"/>
      <c r="G35" s="59">
        <v>27</v>
      </c>
      <c r="H35" s="60">
        <v>13447963</v>
      </c>
      <c r="I35" s="60">
        <v>12959459</v>
      </c>
    </row>
    <row r="36" spans="1:9" x14ac:dyDescent="0.2">
      <c r="A36" s="204" t="s">
        <v>34</v>
      </c>
      <c r="B36" s="204"/>
      <c r="C36" s="204"/>
      <c r="D36" s="204"/>
      <c r="E36" s="204"/>
      <c r="F36" s="204"/>
      <c r="G36" s="59">
        <v>28</v>
      </c>
      <c r="H36" s="60">
        <v>2578924</v>
      </c>
      <c r="I36" s="60">
        <v>2702149</v>
      </c>
    </row>
    <row r="37" spans="1:9" x14ac:dyDescent="0.2">
      <c r="A37" s="204" t="s">
        <v>35</v>
      </c>
      <c r="B37" s="204"/>
      <c r="C37" s="204"/>
      <c r="D37" s="204"/>
      <c r="E37" s="204"/>
      <c r="F37" s="204"/>
      <c r="G37" s="59">
        <v>29</v>
      </c>
      <c r="H37" s="60">
        <v>910774</v>
      </c>
      <c r="I37" s="60">
        <v>2534077</v>
      </c>
    </row>
    <row r="38" spans="1:9" x14ac:dyDescent="0.2">
      <c r="A38" s="204" t="s">
        <v>36</v>
      </c>
      <c r="B38" s="204"/>
      <c r="C38" s="204"/>
      <c r="D38" s="204"/>
      <c r="E38" s="204"/>
      <c r="F38" s="204"/>
      <c r="G38" s="59">
        <v>30</v>
      </c>
      <c r="H38" s="60">
        <v>1437708</v>
      </c>
      <c r="I38" s="60">
        <v>1685919</v>
      </c>
    </row>
    <row r="39" spans="1:9" ht="27.6" customHeight="1" x14ac:dyDescent="0.2">
      <c r="A39" s="204" t="s">
        <v>37</v>
      </c>
      <c r="B39" s="204"/>
      <c r="C39" s="204"/>
      <c r="D39" s="204"/>
      <c r="E39" s="204"/>
      <c r="F39" s="204"/>
      <c r="G39" s="59">
        <v>31</v>
      </c>
      <c r="H39" s="60">
        <v>4527844</v>
      </c>
      <c r="I39" s="60">
        <v>4404262</v>
      </c>
    </row>
    <row r="40" spans="1:9" x14ac:dyDescent="0.2">
      <c r="A40" s="202" t="s">
        <v>38</v>
      </c>
      <c r="B40" s="202"/>
      <c r="C40" s="202"/>
      <c r="D40" s="202"/>
      <c r="E40" s="202"/>
      <c r="F40" s="202"/>
      <c r="G40" s="57">
        <v>32</v>
      </c>
      <c r="H40" s="61">
        <f>H9+H13+H18+H22+H25+H29+H32+H33+H34+H35+H36+H37+H38+H39</f>
        <v>631390302</v>
      </c>
      <c r="I40" s="61">
        <f>I9+I13+I18+I22+I25+I29+I32+I33+I34+I35+I36+I37+I38+I39</f>
        <v>638568302</v>
      </c>
    </row>
    <row r="41" spans="1:9" x14ac:dyDescent="0.2">
      <c r="A41" s="206" t="s">
        <v>12</v>
      </c>
      <c r="B41" s="210"/>
      <c r="C41" s="210"/>
      <c r="D41" s="210"/>
      <c r="E41" s="210"/>
      <c r="F41" s="210"/>
      <c r="G41" s="210"/>
      <c r="H41" s="210"/>
      <c r="I41" s="210"/>
    </row>
    <row r="42" spans="1:9" x14ac:dyDescent="0.2">
      <c r="A42" s="208" t="s">
        <v>39</v>
      </c>
      <c r="B42" s="209"/>
      <c r="C42" s="209"/>
      <c r="D42" s="209"/>
      <c r="E42" s="209"/>
      <c r="F42" s="209"/>
      <c r="G42" s="57">
        <v>33</v>
      </c>
      <c r="H42" s="58">
        <f>H43+H44+H45+H46+H47</f>
        <v>0</v>
      </c>
      <c r="I42" s="58">
        <f>I43+I44+I45+I46+I47</f>
        <v>0</v>
      </c>
    </row>
    <row r="43" spans="1:9" x14ac:dyDescent="0.2">
      <c r="A43" s="204" t="s">
        <v>40</v>
      </c>
      <c r="B43" s="204"/>
      <c r="C43" s="204"/>
      <c r="D43" s="204"/>
      <c r="E43" s="204"/>
      <c r="F43" s="204"/>
      <c r="G43" s="59">
        <v>34</v>
      </c>
      <c r="H43" s="60">
        <v>0</v>
      </c>
      <c r="I43" s="60">
        <v>0</v>
      </c>
    </row>
    <row r="44" spans="1:9" x14ac:dyDescent="0.2">
      <c r="A44" s="204" t="s">
        <v>41</v>
      </c>
      <c r="B44" s="204"/>
      <c r="C44" s="204"/>
      <c r="D44" s="204"/>
      <c r="E44" s="204"/>
      <c r="F44" s="204"/>
      <c r="G44" s="59">
        <v>35</v>
      </c>
      <c r="H44" s="60">
        <v>0</v>
      </c>
      <c r="I44" s="60">
        <v>0</v>
      </c>
    </row>
    <row r="45" spans="1:9" x14ac:dyDescent="0.2">
      <c r="A45" s="204" t="s">
        <v>42</v>
      </c>
      <c r="B45" s="204"/>
      <c r="C45" s="204"/>
      <c r="D45" s="204"/>
      <c r="E45" s="204"/>
      <c r="F45" s="204"/>
      <c r="G45" s="59">
        <v>36</v>
      </c>
      <c r="H45" s="60">
        <v>0</v>
      </c>
      <c r="I45" s="60">
        <v>0</v>
      </c>
    </row>
    <row r="46" spans="1:9" x14ac:dyDescent="0.2">
      <c r="A46" s="204" t="s">
        <v>43</v>
      </c>
      <c r="B46" s="204"/>
      <c r="C46" s="204"/>
      <c r="D46" s="204"/>
      <c r="E46" s="204"/>
      <c r="F46" s="204"/>
      <c r="G46" s="59">
        <v>37</v>
      </c>
      <c r="H46" s="60">
        <v>0</v>
      </c>
      <c r="I46" s="60">
        <v>0</v>
      </c>
    </row>
    <row r="47" spans="1:9" x14ac:dyDescent="0.2">
      <c r="A47" s="204" t="s">
        <v>44</v>
      </c>
      <c r="B47" s="204"/>
      <c r="C47" s="204"/>
      <c r="D47" s="204"/>
      <c r="E47" s="204"/>
      <c r="F47" s="204"/>
      <c r="G47" s="59">
        <v>38</v>
      </c>
      <c r="H47" s="60">
        <v>0</v>
      </c>
      <c r="I47" s="60">
        <v>0</v>
      </c>
    </row>
    <row r="48" spans="1:9" ht="27.6" customHeight="1" x14ac:dyDescent="0.2">
      <c r="A48" s="208" t="s">
        <v>45</v>
      </c>
      <c r="B48" s="209"/>
      <c r="C48" s="209"/>
      <c r="D48" s="209"/>
      <c r="E48" s="209"/>
      <c r="F48" s="209"/>
      <c r="G48" s="57">
        <v>39</v>
      </c>
      <c r="H48" s="58">
        <f>H49+H50+H51</f>
        <v>0</v>
      </c>
      <c r="I48" s="58">
        <f>I49+I50+I51</f>
        <v>0</v>
      </c>
    </row>
    <row r="49" spans="1:9" x14ac:dyDescent="0.2">
      <c r="A49" s="204" t="s">
        <v>42</v>
      </c>
      <c r="B49" s="204"/>
      <c r="C49" s="204"/>
      <c r="D49" s="204"/>
      <c r="E49" s="204"/>
      <c r="F49" s="204"/>
      <c r="G49" s="59">
        <v>40</v>
      </c>
      <c r="H49" s="60">
        <v>0</v>
      </c>
      <c r="I49" s="60">
        <v>0</v>
      </c>
    </row>
    <row r="50" spans="1:9" x14ac:dyDescent="0.2">
      <c r="A50" s="204" t="s">
        <v>43</v>
      </c>
      <c r="B50" s="204"/>
      <c r="C50" s="204"/>
      <c r="D50" s="204"/>
      <c r="E50" s="204"/>
      <c r="F50" s="204"/>
      <c r="G50" s="59">
        <v>41</v>
      </c>
      <c r="H50" s="60">
        <v>0</v>
      </c>
      <c r="I50" s="60">
        <v>0</v>
      </c>
    </row>
    <row r="51" spans="1:9" x14ac:dyDescent="0.2">
      <c r="A51" s="204" t="s">
        <v>44</v>
      </c>
      <c r="B51" s="204"/>
      <c r="C51" s="204"/>
      <c r="D51" s="204"/>
      <c r="E51" s="204"/>
      <c r="F51" s="204"/>
      <c r="G51" s="59">
        <v>42</v>
      </c>
      <c r="H51" s="60">
        <v>0</v>
      </c>
      <c r="I51" s="60">
        <v>0</v>
      </c>
    </row>
    <row r="52" spans="1:9" x14ac:dyDescent="0.2">
      <c r="A52" s="208" t="s">
        <v>46</v>
      </c>
      <c r="B52" s="209"/>
      <c r="C52" s="209"/>
      <c r="D52" s="209"/>
      <c r="E52" s="209"/>
      <c r="F52" s="209"/>
      <c r="G52" s="57">
        <v>43</v>
      </c>
      <c r="H52" s="58">
        <f>H53+H54+H55</f>
        <v>550846192</v>
      </c>
      <c r="I52" s="58">
        <f>I53+I54+I55</f>
        <v>555532617</v>
      </c>
    </row>
    <row r="53" spans="1:9" x14ac:dyDescent="0.2">
      <c r="A53" s="204" t="s">
        <v>42</v>
      </c>
      <c r="B53" s="204"/>
      <c r="C53" s="204"/>
      <c r="D53" s="204"/>
      <c r="E53" s="204"/>
      <c r="F53" s="204"/>
      <c r="G53" s="59">
        <v>44</v>
      </c>
      <c r="H53" s="60">
        <v>543596592</v>
      </c>
      <c r="I53" s="60">
        <v>548070312</v>
      </c>
    </row>
    <row r="54" spans="1:9" x14ac:dyDescent="0.2">
      <c r="A54" s="204" t="s">
        <v>43</v>
      </c>
      <c r="B54" s="204"/>
      <c r="C54" s="204"/>
      <c r="D54" s="204"/>
      <c r="E54" s="204"/>
      <c r="F54" s="204"/>
      <c r="G54" s="59">
        <v>45</v>
      </c>
      <c r="H54" s="60">
        <v>7083083</v>
      </c>
      <c r="I54" s="60">
        <v>7085405</v>
      </c>
    </row>
    <row r="55" spans="1:9" x14ac:dyDescent="0.2">
      <c r="A55" s="204" t="s">
        <v>44</v>
      </c>
      <c r="B55" s="204"/>
      <c r="C55" s="204"/>
      <c r="D55" s="204"/>
      <c r="E55" s="204"/>
      <c r="F55" s="204"/>
      <c r="G55" s="59">
        <v>46</v>
      </c>
      <c r="H55" s="60">
        <v>166517</v>
      </c>
      <c r="I55" s="60">
        <v>376900</v>
      </c>
    </row>
    <row r="56" spans="1:9" x14ac:dyDescent="0.2">
      <c r="A56" s="204" t="s">
        <v>47</v>
      </c>
      <c r="B56" s="204"/>
      <c r="C56" s="204"/>
      <c r="D56" s="204"/>
      <c r="E56" s="204"/>
      <c r="F56" s="204"/>
      <c r="G56" s="59">
        <v>47</v>
      </c>
      <c r="H56" s="60">
        <v>0</v>
      </c>
      <c r="I56" s="60">
        <v>0</v>
      </c>
    </row>
    <row r="57" spans="1:9" ht="24" customHeight="1" x14ac:dyDescent="0.2">
      <c r="A57" s="205" t="s">
        <v>48</v>
      </c>
      <c r="B57" s="205"/>
      <c r="C57" s="205"/>
      <c r="D57" s="205"/>
      <c r="E57" s="205"/>
      <c r="F57" s="205"/>
      <c r="G57" s="59">
        <v>48</v>
      </c>
      <c r="H57" s="60">
        <v>0</v>
      </c>
      <c r="I57" s="60">
        <v>0</v>
      </c>
    </row>
    <row r="58" spans="1:9" x14ac:dyDescent="0.2">
      <c r="A58" s="205" t="s">
        <v>241</v>
      </c>
      <c r="B58" s="205"/>
      <c r="C58" s="205"/>
      <c r="D58" s="205"/>
      <c r="E58" s="205"/>
      <c r="F58" s="205"/>
      <c r="G58" s="59">
        <v>49</v>
      </c>
      <c r="H58" s="60">
        <v>1581732</v>
      </c>
      <c r="I58" s="60">
        <v>1437657</v>
      </c>
    </row>
    <row r="59" spans="1:9" x14ac:dyDescent="0.2">
      <c r="A59" s="205" t="s">
        <v>49</v>
      </c>
      <c r="B59" s="204"/>
      <c r="C59" s="204"/>
      <c r="D59" s="204"/>
      <c r="E59" s="204"/>
      <c r="F59" s="204"/>
      <c r="G59" s="59">
        <v>50</v>
      </c>
      <c r="H59" s="60">
        <v>1928342</v>
      </c>
      <c r="I59" s="60">
        <v>1515356</v>
      </c>
    </row>
    <row r="60" spans="1:9" x14ac:dyDescent="0.2">
      <c r="A60" s="205" t="s">
        <v>50</v>
      </c>
      <c r="B60" s="205"/>
      <c r="C60" s="205"/>
      <c r="D60" s="205"/>
      <c r="E60" s="205"/>
      <c r="F60" s="205"/>
      <c r="G60" s="59">
        <v>51</v>
      </c>
      <c r="H60" s="60">
        <v>0</v>
      </c>
      <c r="I60" s="60">
        <v>0</v>
      </c>
    </row>
    <row r="61" spans="1:9" x14ac:dyDescent="0.2">
      <c r="A61" s="205" t="s">
        <v>51</v>
      </c>
      <c r="B61" s="205"/>
      <c r="C61" s="205"/>
      <c r="D61" s="205"/>
      <c r="E61" s="205"/>
      <c r="F61" s="205"/>
      <c r="G61" s="59">
        <v>52</v>
      </c>
      <c r="H61" s="60">
        <v>6714180</v>
      </c>
      <c r="I61" s="60">
        <v>7215637</v>
      </c>
    </row>
    <row r="62" spans="1:9" ht="31.15" customHeight="1" x14ac:dyDescent="0.2">
      <c r="A62" s="205" t="s">
        <v>52</v>
      </c>
      <c r="B62" s="205"/>
      <c r="C62" s="205"/>
      <c r="D62" s="205"/>
      <c r="E62" s="205"/>
      <c r="F62" s="205"/>
      <c r="G62" s="59">
        <v>53</v>
      </c>
      <c r="H62" s="60">
        <v>0</v>
      </c>
      <c r="I62" s="60">
        <v>0</v>
      </c>
    </row>
    <row r="63" spans="1:9" x14ac:dyDescent="0.2">
      <c r="A63" s="202" t="s">
        <v>53</v>
      </c>
      <c r="B63" s="203"/>
      <c r="C63" s="203"/>
      <c r="D63" s="203"/>
      <c r="E63" s="203"/>
      <c r="F63" s="203"/>
      <c r="G63" s="57">
        <v>54</v>
      </c>
      <c r="H63" s="62">
        <f>H42+H48+H52+H56+H57+H58+H59+H60+H61+H62</f>
        <v>561070446</v>
      </c>
      <c r="I63" s="62">
        <f>I42+I48+I52+I56+I57+I58+I59+I60+I61+I62</f>
        <v>565701267</v>
      </c>
    </row>
    <row r="64" spans="1:9" x14ac:dyDescent="0.2">
      <c r="A64" s="206" t="s">
        <v>13</v>
      </c>
      <c r="B64" s="207"/>
      <c r="C64" s="207"/>
      <c r="D64" s="207"/>
      <c r="E64" s="207"/>
      <c r="F64" s="207"/>
      <c r="G64" s="207"/>
      <c r="H64" s="207"/>
      <c r="I64" s="207"/>
    </row>
    <row r="65" spans="1:9" x14ac:dyDescent="0.2">
      <c r="A65" s="204" t="s">
        <v>242</v>
      </c>
      <c r="B65" s="204"/>
      <c r="C65" s="204"/>
      <c r="D65" s="204"/>
      <c r="E65" s="204"/>
      <c r="F65" s="204"/>
      <c r="G65" s="59">
        <v>55</v>
      </c>
      <c r="H65" s="60">
        <v>25190789</v>
      </c>
      <c r="I65" s="60">
        <v>25190789</v>
      </c>
    </row>
    <row r="66" spans="1:9" x14ac:dyDescent="0.2">
      <c r="A66" s="204" t="s">
        <v>54</v>
      </c>
      <c r="B66" s="204"/>
      <c r="C66" s="204"/>
      <c r="D66" s="204"/>
      <c r="E66" s="204"/>
      <c r="F66" s="204"/>
      <c r="G66" s="59">
        <v>56</v>
      </c>
      <c r="H66" s="60">
        <v>6707883</v>
      </c>
      <c r="I66" s="60">
        <v>6707883</v>
      </c>
    </row>
    <row r="67" spans="1:9" x14ac:dyDescent="0.2">
      <c r="A67" s="204" t="s">
        <v>243</v>
      </c>
      <c r="B67" s="204"/>
      <c r="C67" s="204"/>
      <c r="D67" s="204"/>
      <c r="E67" s="204"/>
      <c r="F67" s="204"/>
      <c r="G67" s="59">
        <v>57</v>
      </c>
      <c r="H67" s="60">
        <v>0</v>
      </c>
      <c r="I67" s="60">
        <v>0</v>
      </c>
    </row>
    <row r="68" spans="1:9" x14ac:dyDescent="0.2">
      <c r="A68" s="204" t="s">
        <v>244</v>
      </c>
      <c r="B68" s="204"/>
      <c r="C68" s="204"/>
      <c r="D68" s="204"/>
      <c r="E68" s="204"/>
      <c r="F68" s="204"/>
      <c r="G68" s="59">
        <v>58</v>
      </c>
      <c r="H68" s="60">
        <v>0</v>
      </c>
      <c r="I68" s="60">
        <v>0</v>
      </c>
    </row>
    <row r="69" spans="1:9" x14ac:dyDescent="0.2">
      <c r="A69" s="204" t="s">
        <v>55</v>
      </c>
      <c r="B69" s="204"/>
      <c r="C69" s="204"/>
      <c r="D69" s="204"/>
      <c r="E69" s="204"/>
      <c r="F69" s="204"/>
      <c r="G69" s="59">
        <v>59</v>
      </c>
      <c r="H69" s="60">
        <v>473632</v>
      </c>
      <c r="I69" s="60">
        <v>121702</v>
      </c>
    </row>
    <row r="70" spans="1:9" x14ac:dyDescent="0.2">
      <c r="A70" s="204" t="s">
        <v>56</v>
      </c>
      <c r="B70" s="204"/>
      <c r="C70" s="204"/>
      <c r="D70" s="204"/>
      <c r="E70" s="204"/>
      <c r="F70" s="204"/>
      <c r="G70" s="59">
        <v>60</v>
      </c>
      <c r="H70" s="60">
        <v>25985882</v>
      </c>
      <c r="I70" s="60">
        <v>30586235</v>
      </c>
    </row>
    <row r="71" spans="1:9" x14ac:dyDescent="0.2">
      <c r="A71" s="204" t="s">
        <v>57</v>
      </c>
      <c r="B71" s="204"/>
      <c r="C71" s="204"/>
      <c r="D71" s="204"/>
      <c r="E71" s="204"/>
      <c r="F71" s="204"/>
      <c r="G71" s="59">
        <v>61</v>
      </c>
      <c r="H71" s="60">
        <v>0</v>
      </c>
      <c r="I71" s="60">
        <v>0</v>
      </c>
    </row>
    <row r="72" spans="1:9" x14ac:dyDescent="0.2">
      <c r="A72" s="204" t="s">
        <v>58</v>
      </c>
      <c r="B72" s="204"/>
      <c r="C72" s="204"/>
      <c r="D72" s="204"/>
      <c r="E72" s="204"/>
      <c r="F72" s="204"/>
      <c r="G72" s="59">
        <v>62</v>
      </c>
      <c r="H72" s="60">
        <v>3195148</v>
      </c>
      <c r="I72" s="60">
        <v>3195148</v>
      </c>
    </row>
    <row r="73" spans="1:9" x14ac:dyDescent="0.2">
      <c r="A73" s="204" t="s">
        <v>59</v>
      </c>
      <c r="B73" s="204"/>
      <c r="C73" s="204"/>
      <c r="D73" s="204"/>
      <c r="E73" s="204"/>
      <c r="F73" s="204"/>
      <c r="G73" s="59">
        <v>63</v>
      </c>
      <c r="H73" s="60">
        <v>0</v>
      </c>
      <c r="I73" s="60">
        <v>0</v>
      </c>
    </row>
    <row r="74" spans="1:9" x14ac:dyDescent="0.2">
      <c r="A74" s="204" t="s">
        <v>60</v>
      </c>
      <c r="B74" s="204"/>
      <c r="C74" s="204"/>
      <c r="D74" s="204"/>
      <c r="E74" s="204"/>
      <c r="F74" s="204"/>
      <c r="G74" s="59">
        <v>64</v>
      </c>
      <c r="H74" s="60">
        <v>8766522</v>
      </c>
      <c r="I74" s="60">
        <v>7065278</v>
      </c>
    </row>
    <row r="75" spans="1:9" x14ac:dyDescent="0.2">
      <c r="A75" s="204" t="s">
        <v>61</v>
      </c>
      <c r="B75" s="204"/>
      <c r="C75" s="204"/>
      <c r="D75" s="204"/>
      <c r="E75" s="204"/>
      <c r="F75" s="204"/>
      <c r="G75" s="59">
        <v>65</v>
      </c>
      <c r="H75" s="60">
        <v>0</v>
      </c>
      <c r="I75" s="60">
        <v>0</v>
      </c>
    </row>
    <row r="76" spans="1:9" x14ac:dyDescent="0.2">
      <c r="A76" s="204" t="s">
        <v>62</v>
      </c>
      <c r="B76" s="204"/>
      <c r="C76" s="204"/>
      <c r="D76" s="204"/>
      <c r="E76" s="204"/>
      <c r="F76" s="204"/>
      <c r="G76" s="59">
        <v>66</v>
      </c>
      <c r="H76" s="60">
        <v>0</v>
      </c>
      <c r="I76" s="60">
        <v>0</v>
      </c>
    </row>
    <row r="77" spans="1:9" x14ac:dyDescent="0.2">
      <c r="A77" s="202" t="s">
        <v>63</v>
      </c>
      <c r="B77" s="202"/>
      <c r="C77" s="202"/>
      <c r="D77" s="202"/>
      <c r="E77" s="202"/>
      <c r="F77" s="202"/>
      <c r="G77" s="57">
        <v>67</v>
      </c>
      <c r="H77" s="61">
        <f>H65+H66+H67+H68+H69+H70+H71+H72+H73+H74+H75+H76</f>
        <v>70319856</v>
      </c>
      <c r="I77" s="61">
        <f>I65+I66+I67+I68+I69+I70+I71+I72+I73+I74+I75+I76</f>
        <v>72867035</v>
      </c>
    </row>
    <row r="78" spans="1:9" x14ac:dyDescent="0.2">
      <c r="A78" s="202" t="s">
        <v>64</v>
      </c>
      <c r="B78" s="203"/>
      <c r="C78" s="203"/>
      <c r="D78" s="203"/>
      <c r="E78" s="203"/>
      <c r="F78" s="203"/>
      <c r="G78" s="57">
        <v>68</v>
      </c>
      <c r="H78" s="61">
        <f>H63+H77</f>
        <v>631390302</v>
      </c>
      <c r="I78" s="61">
        <f>I63+I77</f>
        <v>638568302</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topLeftCell="A31" zoomScaleNormal="100" zoomScaleSheetLayoutView="110" workbookViewId="0">
      <selection activeCell="H46" sqref="A44:K46"/>
    </sheetView>
  </sheetViews>
  <sheetFormatPr defaultRowHeight="12.75" x14ac:dyDescent="0.2"/>
  <cols>
    <col min="1" max="7" width="9.140625" style="64"/>
    <col min="8" max="8" width="11.7109375" style="63" customWidth="1"/>
    <col min="9" max="9" width="14.5703125" style="63" customWidth="1"/>
    <col min="10" max="10" width="15.140625" style="64" customWidth="1"/>
    <col min="11" max="11" width="13.28515625" style="64" customWidth="1"/>
    <col min="12" max="260" width="9.140625" style="64"/>
    <col min="261" max="261" width="9.85546875" style="64" bestFit="1" customWidth="1"/>
    <col min="262" max="262" width="11.7109375" style="64" bestFit="1" customWidth="1"/>
    <col min="263" max="516" width="9.140625" style="64"/>
    <col min="517" max="517" width="9.85546875" style="64" bestFit="1" customWidth="1"/>
    <col min="518" max="518" width="11.7109375" style="64" bestFit="1" customWidth="1"/>
    <col min="519" max="772" width="9.140625" style="64"/>
    <col min="773" max="773" width="9.85546875" style="64" bestFit="1" customWidth="1"/>
    <col min="774" max="774" width="11.7109375" style="64" bestFit="1" customWidth="1"/>
    <col min="775" max="1028" width="9.140625" style="64"/>
    <col min="1029" max="1029" width="9.85546875" style="64" bestFit="1" customWidth="1"/>
    <col min="1030" max="1030" width="11.7109375" style="64" bestFit="1" customWidth="1"/>
    <col min="1031" max="1284" width="9.140625" style="64"/>
    <col min="1285" max="1285" width="9.85546875" style="64" bestFit="1" customWidth="1"/>
    <col min="1286" max="1286" width="11.7109375" style="64" bestFit="1" customWidth="1"/>
    <col min="1287" max="1540" width="9.140625" style="64"/>
    <col min="1541" max="1541" width="9.85546875" style="64" bestFit="1" customWidth="1"/>
    <col min="1542" max="1542" width="11.7109375" style="64" bestFit="1" customWidth="1"/>
    <col min="1543" max="1796" width="9.140625" style="64"/>
    <col min="1797" max="1797" width="9.85546875" style="64" bestFit="1" customWidth="1"/>
    <col min="1798" max="1798" width="11.7109375" style="64" bestFit="1" customWidth="1"/>
    <col min="1799" max="2052" width="9.140625" style="64"/>
    <col min="2053" max="2053" width="9.85546875" style="64" bestFit="1" customWidth="1"/>
    <col min="2054" max="2054" width="11.7109375" style="64" bestFit="1" customWidth="1"/>
    <col min="2055" max="2308" width="9.140625" style="64"/>
    <col min="2309" max="2309" width="9.85546875" style="64" bestFit="1" customWidth="1"/>
    <col min="2310" max="2310" width="11.7109375" style="64" bestFit="1" customWidth="1"/>
    <col min="2311" max="2564" width="9.140625" style="64"/>
    <col min="2565" max="2565" width="9.85546875" style="64" bestFit="1" customWidth="1"/>
    <col min="2566" max="2566" width="11.7109375" style="64" bestFit="1" customWidth="1"/>
    <col min="2567" max="2820" width="9.140625" style="64"/>
    <col min="2821" max="2821" width="9.85546875" style="64" bestFit="1" customWidth="1"/>
    <col min="2822" max="2822" width="11.7109375" style="64" bestFit="1" customWidth="1"/>
    <col min="2823" max="3076" width="9.140625" style="64"/>
    <col min="3077" max="3077" width="9.85546875" style="64" bestFit="1" customWidth="1"/>
    <col min="3078" max="3078" width="11.7109375" style="64" bestFit="1" customWidth="1"/>
    <col min="3079" max="3332" width="9.140625" style="64"/>
    <col min="3333" max="3333" width="9.85546875" style="64" bestFit="1" customWidth="1"/>
    <col min="3334" max="3334" width="11.7109375" style="64" bestFit="1" customWidth="1"/>
    <col min="3335" max="3588" width="9.140625" style="64"/>
    <col min="3589" max="3589" width="9.85546875" style="64" bestFit="1" customWidth="1"/>
    <col min="3590" max="3590" width="11.7109375" style="64" bestFit="1" customWidth="1"/>
    <col min="3591" max="3844" width="9.140625" style="64"/>
    <col min="3845" max="3845" width="9.85546875" style="64" bestFit="1" customWidth="1"/>
    <col min="3846" max="3846" width="11.7109375" style="64" bestFit="1" customWidth="1"/>
    <col min="3847" max="4100" width="9.140625" style="64"/>
    <col min="4101" max="4101" width="9.85546875" style="64" bestFit="1" customWidth="1"/>
    <col min="4102" max="4102" width="11.7109375" style="64" bestFit="1" customWidth="1"/>
    <col min="4103" max="4356" width="9.140625" style="64"/>
    <col min="4357" max="4357" width="9.85546875" style="64" bestFit="1" customWidth="1"/>
    <col min="4358" max="4358" width="11.7109375" style="64" bestFit="1" customWidth="1"/>
    <col min="4359" max="4612" width="9.140625" style="64"/>
    <col min="4613" max="4613" width="9.85546875" style="64" bestFit="1" customWidth="1"/>
    <col min="4614" max="4614" width="11.7109375" style="64" bestFit="1" customWidth="1"/>
    <col min="4615" max="4868" width="9.140625" style="64"/>
    <col min="4869" max="4869" width="9.85546875" style="64" bestFit="1" customWidth="1"/>
    <col min="4870" max="4870" width="11.7109375" style="64" bestFit="1" customWidth="1"/>
    <col min="4871" max="5124" width="9.140625" style="64"/>
    <col min="5125" max="5125" width="9.85546875" style="64" bestFit="1" customWidth="1"/>
    <col min="5126" max="5126" width="11.7109375" style="64" bestFit="1" customWidth="1"/>
    <col min="5127" max="5380" width="9.140625" style="64"/>
    <col min="5381" max="5381" width="9.85546875" style="64" bestFit="1" customWidth="1"/>
    <col min="5382" max="5382" width="11.7109375" style="64" bestFit="1" customWidth="1"/>
    <col min="5383" max="5636" width="9.140625" style="64"/>
    <col min="5637" max="5637" width="9.85546875" style="64" bestFit="1" customWidth="1"/>
    <col min="5638" max="5638" width="11.7109375" style="64" bestFit="1" customWidth="1"/>
    <col min="5639" max="5892" width="9.140625" style="64"/>
    <col min="5893" max="5893" width="9.85546875" style="64" bestFit="1" customWidth="1"/>
    <col min="5894" max="5894" width="11.7109375" style="64" bestFit="1" customWidth="1"/>
    <col min="5895" max="6148" width="9.140625" style="64"/>
    <col min="6149" max="6149" width="9.85546875" style="64" bestFit="1" customWidth="1"/>
    <col min="6150" max="6150" width="11.7109375" style="64" bestFit="1" customWidth="1"/>
    <col min="6151" max="6404" width="9.140625" style="64"/>
    <col min="6405" max="6405" width="9.85546875" style="64" bestFit="1" customWidth="1"/>
    <col min="6406" max="6406" width="11.7109375" style="64" bestFit="1" customWidth="1"/>
    <col min="6407" max="6660" width="9.140625" style="64"/>
    <col min="6661" max="6661" width="9.85546875" style="64" bestFit="1" customWidth="1"/>
    <col min="6662" max="6662" width="11.7109375" style="64" bestFit="1" customWidth="1"/>
    <col min="6663" max="6916" width="9.140625" style="64"/>
    <col min="6917" max="6917" width="9.85546875" style="64" bestFit="1" customWidth="1"/>
    <col min="6918" max="6918" width="11.7109375" style="64" bestFit="1" customWidth="1"/>
    <col min="6919" max="7172" width="9.140625" style="64"/>
    <col min="7173" max="7173" width="9.85546875" style="64" bestFit="1" customWidth="1"/>
    <col min="7174" max="7174" width="11.7109375" style="64" bestFit="1" customWidth="1"/>
    <col min="7175" max="7428" width="9.140625" style="64"/>
    <col min="7429" max="7429" width="9.85546875" style="64" bestFit="1" customWidth="1"/>
    <col min="7430" max="7430" width="11.7109375" style="64" bestFit="1" customWidth="1"/>
    <col min="7431" max="7684" width="9.140625" style="64"/>
    <col min="7685" max="7685" width="9.85546875" style="64" bestFit="1" customWidth="1"/>
    <col min="7686" max="7686" width="11.7109375" style="64" bestFit="1" customWidth="1"/>
    <col min="7687" max="7940" width="9.140625" style="64"/>
    <col min="7941" max="7941" width="9.85546875" style="64" bestFit="1" customWidth="1"/>
    <col min="7942" max="7942" width="11.7109375" style="64" bestFit="1" customWidth="1"/>
    <col min="7943" max="8196" width="9.140625" style="64"/>
    <col min="8197" max="8197" width="9.85546875" style="64" bestFit="1" customWidth="1"/>
    <col min="8198" max="8198" width="11.7109375" style="64" bestFit="1" customWidth="1"/>
    <col min="8199" max="8452" width="9.140625" style="64"/>
    <col min="8453" max="8453" width="9.85546875" style="64" bestFit="1" customWidth="1"/>
    <col min="8454" max="8454" width="11.7109375" style="64" bestFit="1" customWidth="1"/>
    <col min="8455" max="8708" width="9.140625" style="64"/>
    <col min="8709" max="8709" width="9.85546875" style="64" bestFit="1" customWidth="1"/>
    <col min="8710" max="8710" width="11.7109375" style="64" bestFit="1" customWidth="1"/>
    <col min="8711" max="8964" width="9.140625" style="64"/>
    <col min="8965" max="8965" width="9.85546875" style="64" bestFit="1" customWidth="1"/>
    <col min="8966" max="8966" width="11.7109375" style="64" bestFit="1" customWidth="1"/>
    <col min="8967" max="9220" width="9.140625" style="64"/>
    <col min="9221" max="9221" width="9.85546875" style="64" bestFit="1" customWidth="1"/>
    <col min="9222" max="9222" width="11.7109375" style="64" bestFit="1" customWidth="1"/>
    <col min="9223" max="9476" width="9.140625" style="64"/>
    <col min="9477" max="9477" width="9.85546875" style="64" bestFit="1" customWidth="1"/>
    <col min="9478" max="9478" width="11.7109375" style="64" bestFit="1" customWidth="1"/>
    <col min="9479" max="9732" width="9.140625" style="64"/>
    <col min="9733" max="9733" width="9.85546875" style="64" bestFit="1" customWidth="1"/>
    <col min="9734" max="9734" width="11.7109375" style="64" bestFit="1" customWidth="1"/>
    <col min="9735" max="9988" width="9.140625" style="64"/>
    <col min="9989" max="9989" width="9.85546875" style="64" bestFit="1" customWidth="1"/>
    <col min="9990" max="9990" width="11.7109375" style="64" bestFit="1" customWidth="1"/>
    <col min="9991" max="10244" width="9.140625" style="64"/>
    <col min="10245" max="10245" width="9.85546875" style="64" bestFit="1" customWidth="1"/>
    <col min="10246" max="10246" width="11.7109375" style="64" bestFit="1" customWidth="1"/>
    <col min="10247" max="10500" width="9.140625" style="64"/>
    <col min="10501" max="10501" width="9.85546875" style="64" bestFit="1" customWidth="1"/>
    <col min="10502" max="10502" width="11.7109375" style="64" bestFit="1" customWidth="1"/>
    <col min="10503" max="10756" width="9.140625" style="64"/>
    <col min="10757" max="10757" width="9.85546875" style="64" bestFit="1" customWidth="1"/>
    <col min="10758" max="10758" width="11.7109375" style="64" bestFit="1" customWidth="1"/>
    <col min="10759" max="11012" width="9.140625" style="64"/>
    <col min="11013" max="11013" width="9.85546875" style="64" bestFit="1" customWidth="1"/>
    <col min="11014" max="11014" width="11.7109375" style="64" bestFit="1" customWidth="1"/>
    <col min="11015" max="11268" width="9.140625" style="64"/>
    <col min="11269" max="11269" width="9.85546875" style="64" bestFit="1" customWidth="1"/>
    <col min="11270" max="11270" width="11.7109375" style="64" bestFit="1" customWidth="1"/>
    <col min="11271" max="11524" width="9.140625" style="64"/>
    <col min="11525" max="11525" width="9.85546875" style="64" bestFit="1" customWidth="1"/>
    <col min="11526" max="11526" width="11.7109375" style="64" bestFit="1" customWidth="1"/>
    <col min="11527" max="11780" width="9.140625" style="64"/>
    <col min="11781" max="11781" width="9.85546875" style="64" bestFit="1" customWidth="1"/>
    <col min="11782" max="11782" width="11.7109375" style="64" bestFit="1" customWidth="1"/>
    <col min="11783" max="12036" width="9.140625" style="64"/>
    <col min="12037" max="12037" width="9.85546875" style="64" bestFit="1" customWidth="1"/>
    <col min="12038" max="12038" width="11.7109375" style="64" bestFit="1" customWidth="1"/>
    <col min="12039" max="12292" width="9.140625" style="64"/>
    <col min="12293" max="12293" width="9.85546875" style="64" bestFit="1" customWidth="1"/>
    <col min="12294" max="12294" width="11.7109375" style="64" bestFit="1" customWidth="1"/>
    <col min="12295" max="12548" width="9.140625" style="64"/>
    <col min="12549" max="12549" width="9.85546875" style="64" bestFit="1" customWidth="1"/>
    <col min="12550" max="12550" width="11.7109375" style="64" bestFit="1" customWidth="1"/>
    <col min="12551" max="12804" width="9.140625" style="64"/>
    <col min="12805" max="12805" width="9.85546875" style="64" bestFit="1" customWidth="1"/>
    <col min="12806" max="12806" width="11.7109375" style="64" bestFit="1" customWidth="1"/>
    <col min="12807" max="13060" width="9.140625" style="64"/>
    <col min="13061" max="13061" width="9.85546875" style="64" bestFit="1" customWidth="1"/>
    <col min="13062" max="13062" width="11.7109375" style="64" bestFit="1" customWidth="1"/>
    <col min="13063" max="13316" width="9.140625" style="64"/>
    <col min="13317" max="13317" width="9.85546875" style="64" bestFit="1" customWidth="1"/>
    <col min="13318" max="13318" width="11.7109375" style="64" bestFit="1" customWidth="1"/>
    <col min="13319" max="13572" width="9.140625" style="64"/>
    <col min="13573" max="13573" width="9.85546875" style="64" bestFit="1" customWidth="1"/>
    <col min="13574" max="13574" width="11.7109375" style="64" bestFit="1" customWidth="1"/>
    <col min="13575" max="13828" width="9.140625" style="64"/>
    <col min="13829" max="13829" width="9.85546875" style="64" bestFit="1" customWidth="1"/>
    <col min="13830" max="13830" width="11.7109375" style="64" bestFit="1" customWidth="1"/>
    <col min="13831" max="14084" width="9.140625" style="64"/>
    <col min="14085" max="14085" width="9.85546875" style="64" bestFit="1" customWidth="1"/>
    <col min="14086" max="14086" width="11.7109375" style="64" bestFit="1" customWidth="1"/>
    <col min="14087" max="14340" width="9.140625" style="64"/>
    <col min="14341" max="14341" width="9.85546875" style="64" bestFit="1" customWidth="1"/>
    <col min="14342" max="14342" width="11.7109375" style="64" bestFit="1" customWidth="1"/>
    <col min="14343" max="14596" width="9.140625" style="64"/>
    <col min="14597" max="14597" width="9.85546875" style="64" bestFit="1" customWidth="1"/>
    <col min="14598" max="14598" width="11.7109375" style="64" bestFit="1" customWidth="1"/>
    <col min="14599" max="14852" width="9.140625" style="64"/>
    <col min="14853" max="14853" width="9.85546875" style="64" bestFit="1" customWidth="1"/>
    <col min="14854" max="14854" width="11.7109375" style="64" bestFit="1" customWidth="1"/>
    <col min="14855" max="15108" width="9.140625" style="64"/>
    <col min="15109" max="15109" width="9.85546875" style="64" bestFit="1" customWidth="1"/>
    <col min="15110" max="15110" width="11.7109375" style="64" bestFit="1" customWidth="1"/>
    <col min="15111" max="15364" width="9.140625" style="64"/>
    <col min="15365" max="15365" width="9.85546875" style="64" bestFit="1" customWidth="1"/>
    <col min="15366" max="15366" width="11.7109375" style="64" bestFit="1" customWidth="1"/>
    <col min="15367" max="15620" width="9.140625" style="64"/>
    <col min="15621" max="15621" width="9.85546875" style="64" bestFit="1" customWidth="1"/>
    <col min="15622" max="15622" width="11.7109375" style="64" bestFit="1" customWidth="1"/>
    <col min="15623" max="15876" width="9.140625" style="64"/>
    <col min="15877" max="15877" width="9.85546875" style="64" bestFit="1" customWidth="1"/>
    <col min="15878" max="15878" width="11.7109375" style="64" bestFit="1" customWidth="1"/>
    <col min="15879" max="16132" width="9.140625" style="64"/>
    <col min="16133" max="16133" width="9.85546875" style="64" bestFit="1" customWidth="1"/>
    <col min="16134" max="16134" width="11.7109375" style="64" bestFit="1" customWidth="1"/>
    <col min="16135" max="16384" width="9.140625" style="64"/>
  </cols>
  <sheetData>
    <row r="1" spans="1:11" x14ac:dyDescent="0.2">
      <c r="A1" s="254" t="s">
        <v>4</v>
      </c>
      <c r="B1" s="255"/>
      <c r="C1" s="255"/>
      <c r="D1" s="255"/>
      <c r="E1" s="255"/>
      <c r="F1" s="255"/>
      <c r="G1" s="255"/>
      <c r="H1" s="255"/>
    </row>
    <row r="2" spans="1:11" x14ac:dyDescent="0.2">
      <c r="A2" s="256" t="s">
        <v>361</v>
      </c>
      <c r="B2" s="257"/>
      <c r="C2" s="257"/>
      <c r="D2" s="257"/>
      <c r="E2" s="257"/>
      <c r="F2" s="257"/>
      <c r="G2" s="257"/>
      <c r="H2" s="257"/>
    </row>
    <row r="3" spans="1:11" x14ac:dyDescent="0.2">
      <c r="A3" s="244" t="s">
        <v>282</v>
      </c>
      <c r="B3" s="245"/>
      <c r="C3" s="245"/>
      <c r="D3" s="245"/>
      <c r="E3" s="245"/>
      <c r="F3" s="245"/>
      <c r="G3" s="245"/>
      <c r="H3" s="245"/>
      <c r="I3" s="245"/>
      <c r="J3" s="246"/>
      <c r="K3" s="246"/>
    </row>
    <row r="4" spans="1:11" x14ac:dyDescent="0.2">
      <c r="A4" s="247" t="s">
        <v>295</v>
      </c>
      <c r="B4" s="248"/>
      <c r="C4" s="248"/>
      <c r="D4" s="248"/>
      <c r="E4" s="248"/>
      <c r="F4" s="248"/>
      <c r="G4" s="248"/>
      <c r="H4" s="248"/>
      <c r="I4" s="248"/>
      <c r="J4" s="249"/>
      <c r="K4" s="249"/>
    </row>
    <row r="5" spans="1:11" x14ac:dyDescent="0.2">
      <c r="A5" s="250" t="s">
        <v>2</v>
      </c>
      <c r="B5" s="251"/>
      <c r="C5" s="251"/>
      <c r="D5" s="251"/>
      <c r="E5" s="251"/>
      <c r="F5" s="251"/>
      <c r="G5" s="250" t="s">
        <v>5</v>
      </c>
      <c r="H5" s="230" t="s">
        <v>194</v>
      </c>
      <c r="I5" s="231"/>
      <c r="J5" s="230" t="s">
        <v>190</v>
      </c>
      <c r="K5" s="231"/>
    </row>
    <row r="6" spans="1:11" x14ac:dyDescent="0.2">
      <c r="A6" s="251"/>
      <c r="B6" s="251"/>
      <c r="C6" s="251"/>
      <c r="D6" s="251"/>
      <c r="E6" s="251"/>
      <c r="F6" s="251"/>
      <c r="G6" s="251"/>
      <c r="H6" s="48" t="s">
        <v>191</v>
      </c>
      <c r="I6" s="48" t="s">
        <v>192</v>
      </c>
      <c r="J6" s="48" t="s">
        <v>191</v>
      </c>
      <c r="K6" s="48" t="s">
        <v>192</v>
      </c>
    </row>
    <row r="7" spans="1:11" x14ac:dyDescent="0.2">
      <c r="A7" s="232">
        <v>1</v>
      </c>
      <c r="B7" s="233"/>
      <c r="C7" s="233"/>
      <c r="D7" s="233"/>
      <c r="E7" s="233"/>
      <c r="F7" s="233"/>
      <c r="G7" s="47">
        <v>2</v>
      </c>
      <c r="H7" s="48">
        <v>3</v>
      </c>
      <c r="I7" s="48">
        <v>4</v>
      </c>
      <c r="J7" s="48">
        <v>5</v>
      </c>
      <c r="K7" s="48">
        <v>6</v>
      </c>
    </row>
    <row r="8" spans="1:11" x14ac:dyDescent="0.2">
      <c r="A8" s="238" t="s">
        <v>66</v>
      </c>
      <c r="B8" s="238"/>
      <c r="C8" s="238"/>
      <c r="D8" s="238"/>
      <c r="E8" s="238"/>
      <c r="F8" s="238"/>
      <c r="G8" s="67">
        <v>1</v>
      </c>
      <c r="H8" s="68">
        <v>23906486</v>
      </c>
      <c r="I8" s="68">
        <v>6167246</v>
      </c>
      <c r="J8" s="68">
        <v>22963947</v>
      </c>
      <c r="K8" s="68">
        <v>5674035</v>
      </c>
    </row>
    <row r="9" spans="1:11" x14ac:dyDescent="0.2">
      <c r="A9" s="238" t="s">
        <v>65</v>
      </c>
      <c r="B9" s="238"/>
      <c r="C9" s="238"/>
      <c r="D9" s="238"/>
      <c r="E9" s="238"/>
      <c r="F9" s="238"/>
      <c r="G9" s="67">
        <v>2</v>
      </c>
      <c r="H9" s="68">
        <v>6687478</v>
      </c>
      <c r="I9" s="68">
        <v>1725238</v>
      </c>
      <c r="J9" s="68">
        <v>6754769</v>
      </c>
      <c r="K9" s="68">
        <v>1647867</v>
      </c>
    </row>
    <row r="10" spans="1:11" x14ac:dyDescent="0.2">
      <c r="A10" s="238" t="s">
        <v>67</v>
      </c>
      <c r="B10" s="238"/>
      <c r="C10" s="238"/>
      <c r="D10" s="238"/>
      <c r="E10" s="238"/>
      <c r="F10" s="238"/>
      <c r="G10" s="67">
        <v>3</v>
      </c>
      <c r="H10" s="68">
        <v>0</v>
      </c>
      <c r="I10" s="68">
        <v>0</v>
      </c>
      <c r="J10" s="68">
        <v>0</v>
      </c>
      <c r="K10" s="68">
        <v>0</v>
      </c>
    </row>
    <row r="11" spans="1:11" x14ac:dyDescent="0.2">
      <c r="A11" s="238" t="s">
        <v>68</v>
      </c>
      <c r="B11" s="238"/>
      <c r="C11" s="238"/>
      <c r="D11" s="238"/>
      <c r="E11" s="238"/>
      <c r="F11" s="238"/>
      <c r="G11" s="67">
        <v>4</v>
      </c>
      <c r="H11" s="68">
        <v>50354</v>
      </c>
      <c r="I11" s="68">
        <v>0</v>
      </c>
      <c r="J11" s="68">
        <v>64028</v>
      </c>
      <c r="K11" s="68">
        <v>0</v>
      </c>
    </row>
    <row r="12" spans="1:11" x14ac:dyDescent="0.2">
      <c r="A12" s="238" t="s">
        <v>69</v>
      </c>
      <c r="B12" s="238"/>
      <c r="C12" s="238"/>
      <c r="D12" s="238"/>
      <c r="E12" s="238"/>
      <c r="F12" s="238"/>
      <c r="G12" s="67">
        <v>5</v>
      </c>
      <c r="H12" s="68">
        <v>5529474</v>
      </c>
      <c r="I12" s="68">
        <v>1387330</v>
      </c>
      <c r="J12" s="68">
        <v>5781426</v>
      </c>
      <c r="K12" s="68">
        <v>1400184</v>
      </c>
    </row>
    <row r="13" spans="1:11" ht="12.6" customHeight="1" x14ac:dyDescent="0.2">
      <c r="A13" s="238" t="s">
        <v>70</v>
      </c>
      <c r="B13" s="238"/>
      <c r="C13" s="238"/>
      <c r="D13" s="238"/>
      <c r="E13" s="238"/>
      <c r="F13" s="238"/>
      <c r="G13" s="67">
        <v>6</v>
      </c>
      <c r="H13" s="68">
        <v>1648541</v>
      </c>
      <c r="I13" s="68">
        <v>399201</v>
      </c>
      <c r="J13" s="68">
        <v>1834292</v>
      </c>
      <c r="K13" s="68">
        <v>452732</v>
      </c>
    </row>
    <row r="14" spans="1:11" ht="35.450000000000003" customHeight="1" x14ac:dyDescent="0.2">
      <c r="A14" s="238" t="s">
        <v>71</v>
      </c>
      <c r="B14" s="238"/>
      <c r="C14" s="238"/>
      <c r="D14" s="238"/>
      <c r="E14" s="238"/>
      <c r="F14" s="238"/>
      <c r="G14" s="67">
        <v>7</v>
      </c>
      <c r="H14" s="68">
        <v>0</v>
      </c>
      <c r="I14" s="68">
        <v>0</v>
      </c>
      <c r="J14" s="68">
        <v>-225</v>
      </c>
      <c r="K14" s="68">
        <v>0</v>
      </c>
    </row>
    <row r="15" spans="1:11" ht="28.9" customHeight="1" x14ac:dyDescent="0.2">
      <c r="A15" s="238" t="s">
        <v>72</v>
      </c>
      <c r="B15" s="238"/>
      <c r="C15" s="238"/>
      <c r="D15" s="238"/>
      <c r="E15" s="238"/>
      <c r="F15" s="238"/>
      <c r="G15" s="67">
        <v>8</v>
      </c>
      <c r="H15" s="68">
        <v>293497</v>
      </c>
      <c r="I15" s="68">
        <v>78915</v>
      </c>
      <c r="J15" s="68">
        <v>272796</v>
      </c>
      <c r="K15" s="68">
        <v>41475</v>
      </c>
    </row>
    <row r="16" spans="1:11" ht="28.9" customHeight="1" x14ac:dyDescent="0.2">
      <c r="A16" s="238" t="s">
        <v>73</v>
      </c>
      <c r="B16" s="238"/>
      <c r="C16" s="238"/>
      <c r="D16" s="238"/>
      <c r="E16" s="238"/>
      <c r="F16" s="238"/>
      <c r="G16" s="67">
        <v>9</v>
      </c>
      <c r="H16" s="68">
        <v>0</v>
      </c>
      <c r="I16" s="68">
        <v>0</v>
      </c>
      <c r="J16" s="68">
        <v>0</v>
      </c>
      <c r="K16" s="68">
        <v>0</v>
      </c>
    </row>
    <row r="17" spans="1:11" ht="28.9" customHeight="1" x14ac:dyDescent="0.2">
      <c r="A17" s="238" t="s">
        <v>245</v>
      </c>
      <c r="B17" s="238"/>
      <c r="C17" s="238"/>
      <c r="D17" s="238"/>
      <c r="E17" s="238"/>
      <c r="F17" s="238"/>
      <c r="G17" s="67">
        <v>10</v>
      </c>
      <c r="H17" s="68">
        <v>445572</v>
      </c>
      <c r="I17" s="68">
        <v>222110</v>
      </c>
      <c r="J17" s="68">
        <v>1289969</v>
      </c>
      <c r="K17" s="68">
        <v>477895</v>
      </c>
    </row>
    <row r="18" spans="1:11" x14ac:dyDescent="0.2">
      <c r="A18" s="238" t="s">
        <v>74</v>
      </c>
      <c r="B18" s="238"/>
      <c r="C18" s="238"/>
      <c r="D18" s="238"/>
      <c r="E18" s="238"/>
      <c r="F18" s="238"/>
      <c r="G18" s="67">
        <v>11</v>
      </c>
      <c r="H18" s="68">
        <v>0</v>
      </c>
      <c r="I18" s="68">
        <v>0</v>
      </c>
      <c r="J18" s="68">
        <v>0</v>
      </c>
      <c r="K18" s="68">
        <v>0</v>
      </c>
    </row>
    <row r="19" spans="1:11" x14ac:dyDescent="0.2">
      <c r="A19" s="238" t="s">
        <v>75</v>
      </c>
      <c r="B19" s="238"/>
      <c r="C19" s="238"/>
      <c r="D19" s="238"/>
      <c r="E19" s="238"/>
      <c r="F19" s="238"/>
      <c r="G19" s="67">
        <v>12</v>
      </c>
      <c r="H19" s="68">
        <v>-9754</v>
      </c>
      <c r="I19" s="68">
        <v>463</v>
      </c>
      <c r="J19" s="68">
        <v>-20819</v>
      </c>
      <c r="K19" s="68">
        <v>-843</v>
      </c>
    </row>
    <row r="20" spans="1:11" ht="25.5" customHeight="1" x14ac:dyDescent="0.2">
      <c r="A20" s="238" t="s">
        <v>246</v>
      </c>
      <c r="B20" s="238"/>
      <c r="C20" s="238"/>
      <c r="D20" s="238"/>
      <c r="E20" s="238"/>
      <c r="F20" s="238"/>
      <c r="G20" s="67">
        <v>13</v>
      </c>
      <c r="H20" s="68">
        <v>0</v>
      </c>
      <c r="I20" s="68">
        <v>0</v>
      </c>
      <c r="J20" s="68">
        <v>0</v>
      </c>
      <c r="K20" s="68">
        <v>0</v>
      </c>
    </row>
    <row r="21" spans="1:11" ht="25.5" customHeight="1" x14ac:dyDescent="0.2">
      <c r="A21" s="238" t="s">
        <v>76</v>
      </c>
      <c r="B21" s="238"/>
      <c r="C21" s="238"/>
      <c r="D21" s="238"/>
      <c r="E21" s="238"/>
      <c r="F21" s="238"/>
      <c r="G21" s="67">
        <v>14</v>
      </c>
      <c r="H21" s="68">
        <v>-220</v>
      </c>
      <c r="I21" s="68">
        <v>-220</v>
      </c>
      <c r="J21" s="68">
        <v>443</v>
      </c>
      <c r="K21" s="68">
        <v>0</v>
      </c>
    </row>
    <row r="22" spans="1:11" x14ac:dyDescent="0.2">
      <c r="A22" s="238" t="s">
        <v>77</v>
      </c>
      <c r="B22" s="238"/>
      <c r="C22" s="238"/>
      <c r="D22" s="238"/>
      <c r="E22" s="238"/>
      <c r="F22" s="238"/>
      <c r="G22" s="67">
        <v>15</v>
      </c>
      <c r="H22" s="68">
        <v>1635010</v>
      </c>
      <c r="I22" s="68">
        <v>793640</v>
      </c>
      <c r="J22" s="68">
        <v>1261627</v>
      </c>
      <c r="K22" s="68">
        <v>355831</v>
      </c>
    </row>
    <row r="23" spans="1:11" x14ac:dyDescent="0.2">
      <c r="A23" s="238" t="s">
        <v>78</v>
      </c>
      <c r="B23" s="238"/>
      <c r="C23" s="238"/>
      <c r="D23" s="238"/>
      <c r="E23" s="238"/>
      <c r="F23" s="238"/>
      <c r="G23" s="67">
        <v>16</v>
      </c>
      <c r="H23" s="68">
        <v>317935</v>
      </c>
      <c r="I23" s="68">
        <v>112110</v>
      </c>
      <c r="J23" s="68">
        <v>328503</v>
      </c>
      <c r="K23" s="68">
        <v>123026</v>
      </c>
    </row>
    <row r="24" spans="1:11" ht="25.15" customHeight="1" x14ac:dyDescent="0.2">
      <c r="A24" s="252" t="s">
        <v>247</v>
      </c>
      <c r="B24" s="252"/>
      <c r="C24" s="252"/>
      <c r="D24" s="252"/>
      <c r="E24" s="252"/>
      <c r="F24" s="252"/>
      <c r="G24" s="69">
        <v>17</v>
      </c>
      <c r="H24" s="70">
        <f>H8-H9-H10+H11+H12-H13+H14+H15+H16+H17+H18+H19+H20+H22-H23+H21</f>
        <v>23196465</v>
      </c>
      <c r="I24" s="70">
        <f>I8-I9-I10+I11+I12-I13+I14+I15+I16+I17+I18+I19+I20+I22-I23+I21</f>
        <v>6412935</v>
      </c>
      <c r="J24" s="70">
        <f t="shared" ref="J24:K24" si="0">J8-J9-J10+J11+J12-J13+J14+J15+J16+J17+J18+J19+J20+J22-J23+J21</f>
        <v>22695628</v>
      </c>
      <c r="K24" s="70">
        <f t="shared" si="0"/>
        <v>5724952</v>
      </c>
    </row>
    <row r="25" spans="1:11" x14ac:dyDescent="0.2">
      <c r="A25" s="238" t="s">
        <v>79</v>
      </c>
      <c r="B25" s="238"/>
      <c r="C25" s="238"/>
      <c r="D25" s="238"/>
      <c r="E25" s="238"/>
      <c r="F25" s="238"/>
      <c r="G25" s="67">
        <v>18</v>
      </c>
      <c r="H25" s="68">
        <v>10841287</v>
      </c>
      <c r="I25" s="68">
        <v>3006370</v>
      </c>
      <c r="J25" s="68">
        <v>11994999</v>
      </c>
      <c r="K25" s="68">
        <v>3388275</v>
      </c>
    </row>
    <row r="26" spans="1:11" ht="24" customHeight="1" x14ac:dyDescent="0.2">
      <c r="A26" s="238" t="s">
        <v>238</v>
      </c>
      <c r="B26" s="238"/>
      <c r="C26" s="238"/>
      <c r="D26" s="238"/>
      <c r="E26" s="238"/>
      <c r="F26" s="238"/>
      <c r="G26" s="67">
        <v>19</v>
      </c>
      <c r="H26" s="68">
        <v>980</v>
      </c>
      <c r="I26" s="68">
        <v>-539020</v>
      </c>
      <c r="J26" s="68">
        <v>186389</v>
      </c>
      <c r="K26" s="68">
        <v>185396</v>
      </c>
    </row>
    <row r="27" spans="1:11" x14ac:dyDescent="0.2">
      <c r="A27" s="238" t="s">
        <v>80</v>
      </c>
      <c r="B27" s="238"/>
      <c r="C27" s="238"/>
      <c r="D27" s="238"/>
      <c r="E27" s="238"/>
      <c r="F27" s="238"/>
      <c r="G27" s="67">
        <v>20</v>
      </c>
      <c r="H27" s="68">
        <v>1157242</v>
      </c>
      <c r="I27" s="68">
        <v>284133</v>
      </c>
      <c r="J27" s="68">
        <v>1148950</v>
      </c>
      <c r="K27" s="68">
        <v>286142</v>
      </c>
    </row>
    <row r="28" spans="1:11" x14ac:dyDescent="0.2">
      <c r="A28" s="238" t="s">
        <v>81</v>
      </c>
      <c r="B28" s="238"/>
      <c r="C28" s="238"/>
      <c r="D28" s="238"/>
      <c r="E28" s="238"/>
      <c r="F28" s="238"/>
      <c r="G28" s="67">
        <v>21</v>
      </c>
      <c r="H28" s="68">
        <v>0</v>
      </c>
      <c r="I28" s="68">
        <v>0</v>
      </c>
      <c r="J28" s="68">
        <v>0</v>
      </c>
      <c r="K28" s="68">
        <v>0</v>
      </c>
    </row>
    <row r="29" spans="1:11" x14ac:dyDescent="0.2">
      <c r="A29" s="238" t="s">
        <v>248</v>
      </c>
      <c r="B29" s="238"/>
      <c r="C29" s="238"/>
      <c r="D29" s="238"/>
      <c r="E29" s="238"/>
      <c r="F29" s="238"/>
      <c r="G29" s="67">
        <v>22</v>
      </c>
      <c r="H29" s="68">
        <v>11889</v>
      </c>
      <c r="I29" s="68">
        <v>1348</v>
      </c>
      <c r="J29" s="68">
        <v>-179865</v>
      </c>
      <c r="K29" s="68">
        <v>383</v>
      </c>
    </row>
    <row r="30" spans="1:11" ht="35.25" customHeight="1" x14ac:dyDescent="0.2">
      <c r="A30" s="238" t="s">
        <v>249</v>
      </c>
      <c r="B30" s="238"/>
      <c r="C30" s="238"/>
      <c r="D30" s="238"/>
      <c r="E30" s="238"/>
      <c r="F30" s="238"/>
      <c r="G30" s="67">
        <v>23</v>
      </c>
      <c r="H30" s="68">
        <v>990896</v>
      </c>
      <c r="I30" s="68">
        <v>1053040</v>
      </c>
      <c r="J30" s="68">
        <v>1603242</v>
      </c>
      <c r="K30" s="68">
        <v>381012</v>
      </c>
    </row>
    <row r="31" spans="1:11" ht="26.45" customHeight="1" x14ac:dyDescent="0.2">
      <c r="A31" s="238" t="s">
        <v>82</v>
      </c>
      <c r="B31" s="238"/>
      <c r="C31" s="238"/>
      <c r="D31" s="238"/>
      <c r="E31" s="238"/>
      <c r="F31" s="238"/>
      <c r="G31" s="67">
        <v>24</v>
      </c>
      <c r="H31" s="68">
        <v>0</v>
      </c>
      <c r="I31" s="68">
        <v>0</v>
      </c>
      <c r="J31" s="68">
        <v>0</v>
      </c>
      <c r="K31" s="68">
        <v>0</v>
      </c>
    </row>
    <row r="32" spans="1:11" ht="26.45" customHeight="1" x14ac:dyDescent="0.2">
      <c r="A32" s="238" t="s">
        <v>83</v>
      </c>
      <c r="B32" s="238"/>
      <c r="C32" s="238"/>
      <c r="D32" s="238"/>
      <c r="E32" s="238"/>
      <c r="F32" s="238"/>
      <c r="G32" s="67">
        <v>25</v>
      </c>
      <c r="H32" s="68">
        <v>0</v>
      </c>
      <c r="I32" s="68">
        <v>0</v>
      </c>
      <c r="J32" s="68">
        <v>0</v>
      </c>
      <c r="K32" s="68">
        <v>0</v>
      </c>
    </row>
    <row r="33" spans="1:11" ht="14.45" customHeight="1" x14ac:dyDescent="0.2">
      <c r="A33" s="238" t="s">
        <v>84</v>
      </c>
      <c r="B33" s="238"/>
      <c r="C33" s="238"/>
      <c r="D33" s="238"/>
      <c r="E33" s="238"/>
      <c r="F33" s="238"/>
      <c r="G33" s="67">
        <v>26</v>
      </c>
      <c r="H33" s="68">
        <v>0</v>
      </c>
      <c r="I33" s="68">
        <v>0</v>
      </c>
      <c r="J33" s="68">
        <v>0</v>
      </c>
      <c r="K33" s="68">
        <v>0</v>
      </c>
    </row>
    <row r="34" spans="1:11" ht="25.5" customHeight="1" x14ac:dyDescent="0.2">
      <c r="A34" s="238" t="s">
        <v>250</v>
      </c>
      <c r="B34" s="238"/>
      <c r="C34" s="238"/>
      <c r="D34" s="238"/>
      <c r="E34" s="238"/>
      <c r="F34" s="238"/>
      <c r="G34" s="67">
        <v>27</v>
      </c>
      <c r="H34" s="68">
        <v>0</v>
      </c>
      <c r="I34" s="68">
        <v>0</v>
      </c>
      <c r="J34" s="68">
        <v>0</v>
      </c>
      <c r="K34" s="68">
        <v>0</v>
      </c>
    </row>
    <row r="35" spans="1:11" ht="37.5" customHeight="1" x14ac:dyDescent="0.2">
      <c r="A35" s="238" t="s">
        <v>85</v>
      </c>
      <c r="B35" s="238"/>
      <c r="C35" s="238"/>
      <c r="D35" s="238"/>
      <c r="E35" s="238"/>
      <c r="F35" s="238"/>
      <c r="G35" s="67">
        <v>28</v>
      </c>
      <c r="H35" s="68">
        <v>411841</v>
      </c>
      <c r="I35" s="68">
        <v>108993</v>
      </c>
      <c r="J35" s="68">
        <v>600576</v>
      </c>
      <c r="K35" s="68">
        <v>463741</v>
      </c>
    </row>
    <row r="36" spans="1:11" ht="27.75" customHeight="1" x14ac:dyDescent="0.2">
      <c r="A36" s="253" t="s">
        <v>251</v>
      </c>
      <c r="B36" s="253"/>
      <c r="C36" s="253"/>
      <c r="D36" s="253"/>
      <c r="E36" s="253"/>
      <c r="F36" s="253"/>
      <c r="G36" s="69">
        <v>29</v>
      </c>
      <c r="H36" s="70">
        <f>H24-H25-H26+H28-H27-H29-H30-H31-H32+H33+H34+H35</f>
        <v>10606012</v>
      </c>
      <c r="I36" s="70">
        <f>I24-I25-I26+I28-I27-I29-I30-I31-I32+I33+I34+I35</f>
        <v>2716057</v>
      </c>
      <c r="J36" s="70">
        <f t="shared" ref="J36:K36" si="1">J24-J25-J26+J28-J27-J29-J30-J31-J32+J33+J34+J35</f>
        <v>8542489</v>
      </c>
      <c r="K36" s="70">
        <f t="shared" si="1"/>
        <v>1947485</v>
      </c>
    </row>
    <row r="37" spans="1:11" ht="25.5" customHeight="1" x14ac:dyDescent="0.2">
      <c r="A37" s="238" t="s">
        <v>252</v>
      </c>
      <c r="B37" s="238"/>
      <c r="C37" s="238"/>
      <c r="D37" s="238"/>
      <c r="E37" s="238"/>
      <c r="F37" s="238"/>
      <c r="G37" s="67">
        <v>30</v>
      </c>
      <c r="H37" s="68">
        <v>1839490</v>
      </c>
      <c r="I37" s="68">
        <v>419099</v>
      </c>
      <c r="J37" s="68">
        <v>1477211</v>
      </c>
      <c r="K37" s="68">
        <v>290759</v>
      </c>
    </row>
    <row r="38" spans="1:11" ht="26.25" customHeight="1" x14ac:dyDescent="0.2">
      <c r="A38" s="253" t="s">
        <v>253</v>
      </c>
      <c r="B38" s="253"/>
      <c r="C38" s="253"/>
      <c r="D38" s="253"/>
      <c r="E38" s="253"/>
      <c r="F38" s="253"/>
      <c r="G38" s="69">
        <v>31</v>
      </c>
      <c r="H38" s="70">
        <f>H36-H37</f>
        <v>8766522</v>
      </c>
      <c r="I38" s="70">
        <f>I36-I37</f>
        <v>2296958</v>
      </c>
      <c r="J38" s="70">
        <f t="shared" ref="J38:K38" si="2">J36-J37</f>
        <v>7065278</v>
      </c>
      <c r="K38" s="70">
        <f t="shared" si="2"/>
        <v>1656726</v>
      </c>
    </row>
    <row r="39" spans="1:11" ht="29.25" customHeight="1" x14ac:dyDescent="0.2">
      <c r="A39" s="253" t="s">
        <v>254</v>
      </c>
      <c r="B39" s="253"/>
      <c r="C39" s="253"/>
      <c r="D39" s="253"/>
      <c r="E39" s="253"/>
      <c r="F39" s="253"/>
      <c r="G39" s="69">
        <v>32</v>
      </c>
      <c r="H39" s="70">
        <f>H40-H41</f>
        <v>0</v>
      </c>
      <c r="I39" s="70">
        <f>I40-I41</f>
        <v>0</v>
      </c>
      <c r="J39" s="70">
        <f t="shared" ref="J39:K39" si="3">J40-J41</f>
        <v>0</v>
      </c>
      <c r="K39" s="70">
        <f t="shared" si="3"/>
        <v>0</v>
      </c>
    </row>
    <row r="40" spans="1:11" ht="27.75" customHeight="1" x14ac:dyDescent="0.2">
      <c r="A40" s="238" t="s">
        <v>86</v>
      </c>
      <c r="B40" s="238"/>
      <c r="C40" s="238"/>
      <c r="D40" s="238"/>
      <c r="E40" s="238"/>
      <c r="F40" s="238"/>
      <c r="G40" s="67">
        <v>33</v>
      </c>
      <c r="H40" s="68">
        <v>0</v>
      </c>
      <c r="I40" s="68">
        <v>0</v>
      </c>
      <c r="J40" s="68">
        <v>0</v>
      </c>
      <c r="K40" s="68">
        <v>0</v>
      </c>
    </row>
    <row r="41" spans="1:11" ht="22.9" customHeight="1" x14ac:dyDescent="0.2">
      <c r="A41" s="238" t="s">
        <v>87</v>
      </c>
      <c r="B41" s="238"/>
      <c r="C41" s="238"/>
      <c r="D41" s="238"/>
      <c r="E41" s="238"/>
      <c r="F41" s="238"/>
      <c r="G41" s="67">
        <v>34</v>
      </c>
      <c r="H41" s="68">
        <v>0</v>
      </c>
      <c r="I41" s="68">
        <v>0</v>
      </c>
      <c r="J41" s="68">
        <v>0</v>
      </c>
      <c r="K41" s="68">
        <v>0</v>
      </c>
    </row>
    <row r="42" spans="1:11" x14ac:dyDescent="0.2">
      <c r="A42" s="253" t="s">
        <v>255</v>
      </c>
      <c r="B42" s="253"/>
      <c r="C42" s="253"/>
      <c r="D42" s="253"/>
      <c r="E42" s="253"/>
      <c r="F42" s="253"/>
      <c r="G42" s="69">
        <v>35</v>
      </c>
      <c r="H42" s="70">
        <f>H38+H39</f>
        <v>8766522</v>
      </c>
      <c r="I42" s="70">
        <f>I38+I39</f>
        <v>2296958</v>
      </c>
      <c r="J42" s="70">
        <f t="shared" ref="J42:K42" si="4">J38+J39</f>
        <v>7065278</v>
      </c>
      <c r="K42" s="70">
        <f t="shared" si="4"/>
        <v>1656726</v>
      </c>
    </row>
    <row r="43" spans="1:11" x14ac:dyDescent="0.2">
      <c r="A43" s="238" t="s">
        <v>88</v>
      </c>
      <c r="B43" s="238"/>
      <c r="C43" s="238"/>
      <c r="D43" s="238"/>
      <c r="E43" s="238"/>
      <c r="F43" s="238"/>
      <c r="G43" s="67">
        <v>36</v>
      </c>
      <c r="H43" s="68">
        <v>0</v>
      </c>
      <c r="I43" s="68">
        <v>0</v>
      </c>
      <c r="J43" s="68">
        <v>0</v>
      </c>
      <c r="K43" s="68">
        <v>0</v>
      </c>
    </row>
    <row r="44" spans="1:11" x14ac:dyDescent="0.2">
      <c r="A44" s="238" t="s">
        <v>89</v>
      </c>
      <c r="B44" s="238"/>
      <c r="C44" s="238"/>
      <c r="D44" s="238"/>
      <c r="E44" s="238"/>
      <c r="F44" s="238"/>
      <c r="G44" s="67">
        <v>37</v>
      </c>
      <c r="H44" s="68">
        <f>+H42</f>
        <v>8766522</v>
      </c>
      <c r="I44" s="68">
        <f>+I42</f>
        <v>2296958</v>
      </c>
      <c r="J44" s="68">
        <f>+J42</f>
        <v>7065278</v>
      </c>
      <c r="K44" s="68">
        <f>+K42</f>
        <v>1656726</v>
      </c>
    </row>
    <row r="45" spans="1:11" x14ac:dyDescent="0.2">
      <c r="A45" s="240" t="s">
        <v>14</v>
      </c>
      <c r="B45" s="241"/>
      <c r="C45" s="241"/>
      <c r="D45" s="241"/>
      <c r="E45" s="241"/>
      <c r="F45" s="241"/>
      <c r="G45" s="242"/>
      <c r="H45" s="242"/>
      <c r="I45" s="242"/>
      <c r="J45" s="243"/>
      <c r="K45" s="243"/>
    </row>
    <row r="46" spans="1:11" x14ac:dyDescent="0.2">
      <c r="A46" s="239" t="s">
        <v>90</v>
      </c>
      <c r="B46" s="239"/>
      <c r="C46" s="239"/>
      <c r="D46" s="239"/>
      <c r="E46" s="239"/>
      <c r="F46" s="239"/>
      <c r="G46" s="67">
        <v>38</v>
      </c>
      <c r="H46" s="71">
        <f>H42</f>
        <v>8766522</v>
      </c>
      <c r="I46" s="71">
        <f>I42</f>
        <v>2296958</v>
      </c>
      <c r="J46" s="71">
        <f t="shared" ref="J46:K46" si="5">J42</f>
        <v>7065278</v>
      </c>
      <c r="K46" s="71">
        <f t="shared" si="5"/>
        <v>1656726</v>
      </c>
    </row>
    <row r="47" spans="1:11" x14ac:dyDescent="0.2">
      <c r="A47" s="252" t="s">
        <v>256</v>
      </c>
      <c r="B47" s="252"/>
      <c r="C47" s="252"/>
      <c r="D47" s="252"/>
      <c r="E47" s="252"/>
      <c r="F47" s="252"/>
      <c r="G47" s="69">
        <v>39</v>
      </c>
      <c r="H47" s="70">
        <f>H48+H60</f>
        <v>473632</v>
      </c>
      <c r="I47" s="70">
        <f>I48+I60</f>
        <v>734431</v>
      </c>
      <c r="J47" s="70">
        <f t="shared" ref="J47:K47" si="6">J48+J60</f>
        <v>-350447</v>
      </c>
      <c r="K47" s="70">
        <f t="shared" si="6"/>
        <v>-309659</v>
      </c>
    </row>
    <row r="48" spans="1:11" ht="24.75" customHeight="1" x14ac:dyDescent="0.2">
      <c r="A48" s="235" t="s">
        <v>257</v>
      </c>
      <c r="B48" s="235"/>
      <c r="C48" s="235"/>
      <c r="D48" s="235"/>
      <c r="E48" s="235"/>
      <c r="F48" s="235"/>
      <c r="G48" s="69">
        <v>40</v>
      </c>
      <c r="H48" s="70">
        <f>SUM(H49:H55)+H58+H59</f>
        <v>0</v>
      </c>
      <c r="I48" s="70">
        <f>SUM(I49:I55)+I58+I59</f>
        <v>0</v>
      </c>
      <c r="J48" s="70">
        <f t="shared" ref="J48:K48" si="7">SUM(J49:J55)+J58+J59</f>
        <v>0</v>
      </c>
      <c r="K48" s="70">
        <f t="shared" si="7"/>
        <v>0</v>
      </c>
    </row>
    <row r="49" spans="1:11" x14ac:dyDescent="0.2">
      <c r="A49" s="237" t="s">
        <v>91</v>
      </c>
      <c r="B49" s="237"/>
      <c r="C49" s="237"/>
      <c r="D49" s="237"/>
      <c r="E49" s="237"/>
      <c r="F49" s="237"/>
      <c r="G49" s="67">
        <v>41</v>
      </c>
      <c r="H49" s="72">
        <v>0</v>
      </c>
      <c r="I49" s="72">
        <v>0</v>
      </c>
      <c r="J49" s="72">
        <v>0</v>
      </c>
      <c r="K49" s="72">
        <v>0</v>
      </c>
    </row>
    <row r="50" spans="1:11" x14ac:dyDescent="0.2">
      <c r="A50" s="237" t="s">
        <v>92</v>
      </c>
      <c r="B50" s="237"/>
      <c r="C50" s="237"/>
      <c r="D50" s="237"/>
      <c r="E50" s="237"/>
      <c r="F50" s="237"/>
      <c r="G50" s="67">
        <v>42</v>
      </c>
      <c r="H50" s="72">
        <v>0</v>
      </c>
      <c r="I50" s="72">
        <v>0</v>
      </c>
      <c r="J50" s="72">
        <v>0</v>
      </c>
      <c r="K50" s="72">
        <v>0</v>
      </c>
    </row>
    <row r="51" spans="1:11" ht="23.45" customHeight="1" x14ac:dyDescent="0.2">
      <c r="A51" s="237" t="s">
        <v>258</v>
      </c>
      <c r="B51" s="237"/>
      <c r="C51" s="237"/>
      <c r="D51" s="237"/>
      <c r="E51" s="237"/>
      <c r="F51" s="237"/>
      <c r="G51" s="67">
        <v>43</v>
      </c>
      <c r="H51" s="72">
        <v>0</v>
      </c>
      <c r="I51" s="72">
        <v>0</v>
      </c>
      <c r="J51" s="72">
        <v>0</v>
      </c>
      <c r="K51" s="72">
        <v>0</v>
      </c>
    </row>
    <row r="52" spans="1:11" ht="27" customHeight="1" x14ac:dyDescent="0.2">
      <c r="A52" s="237" t="s">
        <v>93</v>
      </c>
      <c r="B52" s="237"/>
      <c r="C52" s="237"/>
      <c r="D52" s="237"/>
      <c r="E52" s="237"/>
      <c r="F52" s="237"/>
      <c r="G52" s="67">
        <v>44</v>
      </c>
      <c r="H52" s="72">
        <v>0</v>
      </c>
      <c r="I52" s="72">
        <v>0</v>
      </c>
      <c r="J52" s="72">
        <v>0</v>
      </c>
      <c r="K52" s="72">
        <v>0</v>
      </c>
    </row>
    <row r="53" spans="1:11" ht="27" customHeight="1" x14ac:dyDescent="0.2">
      <c r="A53" s="237" t="s">
        <v>259</v>
      </c>
      <c r="B53" s="237"/>
      <c r="C53" s="237"/>
      <c r="D53" s="237"/>
      <c r="E53" s="237"/>
      <c r="F53" s="237"/>
      <c r="G53" s="67">
        <v>45</v>
      </c>
      <c r="H53" s="72">
        <v>0</v>
      </c>
      <c r="I53" s="72">
        <v>0</v>
      </c>
      <c r="J53" s="72">
        <v>0</v>
      </c>
      <c r="K53" s="72">
        <v>0</v>
      </c>
    </row>
    <row r="54" spans="1:11" ht="27.6" customHeight="1" x14ac:dyDescent="0.2">
      <c r="A54" s="237" t="s">
        <v>260</v>
      </c>
      <c r="B54" s="237"/>
      <c r="C54" s="237"/>
      <c r="D54" s="237"/>
      <c r="E54" s="237"/>
      <c r="F54" s="237"/>
      <c r="G54" s="67">
        <v>46</v>
      </c>
      <c r="H54" s="72">
        <v>0</v>
      </c>
      <c r="I54" s="72">
        <v>0</v>
      </c>
      <c r="J54" s="72">
        <v>0</v>
      </c>
      <c r="K54" s="72">
        <v>0</v>
      </c>
    </row>
    <row r="55" spans="1:11" ht="44.25" customHeight="1" x14ac:dyDescent="0.2">
      <c r="A55" s="234" t="s">
        <v>239</v>
      </c>
      <c r="B55" s="234"/>
      <c r="C55" s="234"/>
      <c r="D55" s="234"/>
      <c r="E55" s="234"/>
      <c r="F55" s="234"/>
      <c r="G55" s="67">
        <v>47</v>
      </c>
      <c r="H55" s="72">
        <v>0</v>
      </c>
      <c r="I55" s="72">
        <v>0</v>
      </c>
      <c r="J55" s="72">
        <v>0</v>
      </c>
      <c r="K55" s="72">
        <v>0</v>
      </c>
    </row>
    <row r="56" spans="1:11" ht="33" customHeight="1" x14ac:dyDescent="0.2">
      <c r="A56" s="234" t="s">
        <v>261</v>
      </c>
      <c r="B56" s="234"/>
      <c r="C56" s="234"/>
      <c r="D56" s="234"/>
      <c r="E56" s="234"/>
      <c r="F56" s="234"/>
      <c r="G56" s="67">
        <v>48</v>
      </c>
      <c r="H56" s="72">
        <v>0</v>
      </c>
      <c r="I56" s="72">
        <v>0</v>
      </c>
      <c r="J56" s="72">
        <v>0</v>
      </c>
      <c r="K56" s="72">
        <v>0</v>
      </c>
    </row>
    <row r="57" spans="1:11" ht="28.5" customHeight="1" x14ac:dyDescent="0.2">
      <c r="A57" s="234" t="s">
        <v>262</v>
      </c>
      <c r="B57" s="234"/>
      <c r="C57" s="234"/>
      <c r="D57" s="234"/>
      <c r="E57" s="234"/>
      <c r="F57" s="234"/>
      <c r="G57" s="67">
        <v>49</v>
      </c>
      <c r="H57" s="72">
        <v>0</v>
      </c>
      <c r="I57" s="72">
        <v>0</v>
      </c>
      <c r="J57" s="72">
        <v>0</v>
      </c>
      <c r="K57" s="72">
        <v>0</v>
      </c>
    </row>
    <row r="58" spans="1:11" ht="39" customHeight="1" x14ac:dyDescent="0.2">
      <c r="A58" s="234" t="s">
        <v>263</v>
      </c>
      <c r="B58" s="234"/>
      <c r="C58" s="234"/>
      <c r="D58" s="234"/>
      <c r="E58" s="234"/>
      <c r="F58" s="234"/>
      <c r="G58" s="67">
        <v>50</v>
      </c>
      <c r="H58" s="72">
        <v>0</v>
      </c>
      <c r="I58" s="72">
        <v>0</v>
      </c>
      <c r="J58" s="72">
        <v>0</v>
      </c>
      <c r="K58" s="72">
        <v>0</v>
      </c>
    </row>
    <row r="59" spans="1:11" ht="24" customHeight="1" x14ac:dyDescent="0.2">
      <c r="A59" s="234" t="s">
        <v>264</v>
      </c>
      <c r="B59" s="234"/>
      <c r="C59" s="234"/>
      <c r="D59" s="234"/>
      <c r="E59" s="234"/>
      <c r="F59" s="234"/>
      <c r="G59" s="67">
        <v>51</v>
      </c>
      <c r="H59" s="72">
        <v>0</v>
      </c>
      <c r="I59" s="72">
        <v>0</v>
      </c>
      <c r="J59" s="72">
        <v>0</v>
      </c>
      <c r="K59" s="72">
        <v>0</v>
      </c>
    </row>
    <row r="60" spans="1:11" ht="25.15" customHeight="1" x14ac:dyDescent="0.2">
      <c r="A60" s="235" t="s">
        <v>265</v>
      </c>
      <c r="B60" s="235"/>
      <c r="C60" s="235"/>
      <c r="D60" s="235"/>
      <c r="E60" s="235"/>
      <c r="F60" s="235"/>
      <c r="G60" s="69">
        <v>52</v>
      </c>
      <c r="H60" s="70">
        <f>SUM(H61:H68)</f>
        <v>473632</v>
      </c>
      <c r="I60" s="70">
        <f>SUM(I61:I68)</f>
        <v>734431</v>
      </c>
      <c r="J60" s="70">
        <f t="shared" ref="J60:K60" si="8">SUM(J61:J68)</f>
        <v>-350447</v>
      </c>
      <c r="K60" s="70">
        <f t="shared" si="8"/>
        <v>-309659</v>
      </c>
    </row>
    <row r="61" spans="1:11" ht="12.75" customHeight="1" x14ac:dyDescent="0.2">
      <c r="A61" s="234" t="s">
        <v>94</v>
      </c>
      <c r="B61" s="234"/>
      <c r="C61" s="234"/>
      <c r="D61" s="234"/>
      <c r="E61" s="234"/>
      <c r="F61" s="234"/>
      <c r="G61" s="67">
        <v>53</v>
      </c>
      <c r="H61" s="72">
        <v>0</v>
      </c>
      <c r="I61" s="72">
        <v>0</v>
      </c>
      <c r="J61" s="72">
        <v>0</v>
      </c>
      <c r="K61" s="72">
        <v>0</v>
      </c>
    </row>
    <row r="62" spans="1:11" ht="12.75" customHeight="1" x14ac:dyDescent="0.2">
      <c r="A62" s="234" t="s">
        <v>266</v>
      </c>
      <c r="B62" s="234"/>
      <c r="C62" s="234"/>
      <c r="D62" s="234"/>
      <c r="E62" s="234"/>
      <c r="F62" s="234"/>
      <c r="G62" s="67">
        <v>54</v>
      </c>
      <c r="H62" s="72">
        <v>0</v>
      </c>
      <c r="I62" s="72">
        <v>0</v>
      </c>
      <c r="J62" s="72">
        <v>0</v>
      </c>
      <c r="K62" s="72">
        <v>0</v>
      </c>
    </row>
    <row r="63" spans="1:11" ht="12.75" customHeight="1" x14ac:dyDescent="0.2">
      <c r="A63" s="234" t="s">
        <v>267</v>
      </c>
      <c r="B63" s="234"/>
      <c r="C63" s="234"/>
      <c r="D63" s="234"/>
      <c r="E63" s="234"/>
      <c r="F63" s="234"/>
      <c r="G63" s="67">
        <v>55</v>
      </c>
      <c r="H63" s="72">
        <v>0</v>
      </c>
      <c r="I63" s="72">
        <v>0</v>
      </c>
      <c r="J63" s="72">
        <v>0</v>
      </c>
      <c r="K63" s="72">
        <v>0</v>
      </c>
    </row>
    <row r="64" spans="1:11" ht="12.75" customHeight="1" x14ac:dyDescent="0.2">
      <c r="A64" s="234" t="s">
        <v>95</v>
      </c>
      <c r="B64" s="234"/>
      <c r="C64" s="234"/>
      <c r="D64" s="234"/>
      <c r="E64" s="234"/>
      <c r="F64" s="234"/>
      <c r="G64" s="67">
        <v>56</v>
      </c>
      <c r="H64" s="72">
        <v>0</v>
      </c>
      <c r="I64" s="72">
        <v>0</v>
      </c>
      <c r="J64" s="72">
        <v>0</v>
      </c>
      <c r="K64" s="72">
        <v>0</v>
      </c>
    </row>
    <row r="65" spans="1:11" ht="25.5" customHeight="1" x14ac:dyDescent="0.2">
      <c r="A65" s="234" t="s">
        <v>96</v>
      </c>
      <c r="B65" s="234"/>
      <c r="C65" s="234"/>
      <c r="D65" s="234"/>
      <c r="E65" s="234"/>
      <c r="F65" s="234"/>
      <c r="G65" s="67">
        <v>57</v>
      </c>
      <c r="H65" s="72">
        <v>473632</v>
      </c>
      <c r="I65" s="72">
        <v>734431</v>
      </c>
      <c r="J65" s="72">
        <v>-351929</v>
      </c>
      <c r="K65" s="72">
        <v>-309659</v>
      </c>
    </row>
    <row r="66" spans="1:11" ht="12.75" customHeight="1" x14ac:dyDescent="0.2">
      <c r="A66" s="234" t="s">
        <v>93</v>
      </c>
      <c r="B66" s="234"/>
      <c r="C66" s="234"/>
      <c r="D66" s="234"/>
      <c r="E66" s="234"/>
      <c r="F66" s="234"/>
      <c r="G66" s="67">
        <v>58</v>
      </c>
      <c r="H66" s="72">
        <v>0</v>
      </c>
      <c r="I66" s="72">
        <v>0</v>
      </c>
      <c r="J66" s="72">
        <v>0</v>
      </c>
      <c r="K66" s="72">
        <v>0</v>
      </c>
    </row>
    <row r="67" spans="1:11" ht="24.75" customHeight="1" x14ac:dyDescent="0.2">
      <c r="A67" s="234" t="s">
        <v>97</v>
      </c>
      <c r="B67" s="234"/>
      <c r="C67" s="234"/>
      <c r="D67" s="234"/>
      <c r="E67" s="234"/>
      <c r="F67" s="234"/>
      <c r="G67" s="67">
        <v>59</v>
      </c>
      <c r="H67" s="72">
        <v>0</v>
      </c>
      <c r="I67" s="72">
        <v>0</v>
      </c>
      <c r="J67" s="72">
        <v>0</v>
      </c>
      <c r="K67" s="72">
        <v>0</v>
      </c>
    </row>
    <row r="68" spans="1:11" ht="22.9" customHeight="1" x14ac:dyDescent="0.2">
      <c r="A68" s="234" t="s">
        <v>98</v>
      </c>
      <c r="B68" s="234"/>
      <c r="C68" s="234"/>
      <c r="D68" s="234"/>
      <c r="E68" s="234"/>
      <c r="F68" s="234"/>
      <c r="G68" s="67">
        <v>60</v>
      </c>
      <c r="H68" s="72">
        <v>0</v>
      </c>
      <c r="I68" s="72">
        <v>0</v>
      </c>
      <c r="J68" s="72">
        <v>1482</v>
      </c>
      <c r="K68" s="72">
        <v>0</v>
      </c>
    </row>
    <row r="69" spans="1:11" ht="12.75" customHeight="1" x14ac:dyDescent="0.2">
      <c r="A69" s="235" t="s">
        <v>268</v>
      </c>
      <c r="B69" s="235"/>
      <c r="C69" s="235"/>
      <c r="D69" s="235"/>
      <c r="E69" s="235"/>
      <c r="F69" s="235"/>
      <c r="G69" s="69">
        <v>61</v>
      </c>
      <c r="H69" s="73">
        <f>H46+H47</f>
        <v>9240154</v>
      </c>
      <c r="I69" s="73">
        <f>I46+I47</f>
        <v>3031389</v>
      </c>
      <c r="J69" s="73">
        <f t="shared" ref="J69:K69" si="9">J46+J47</f>
        <v>6714831</v>
      </c>
      <c r="K69" s="73">
        <f t="shared" si="9"/>
        <v>1347067</v>
      </c>
    </row>
    <row r="70" spans="1:11" ht="12.75" customHeight="1" x14ac:dyDescent="0.2">
      <c r="A70" s="236" t="s">
        <v>99</v>
      </c>
      <c r="B70" s="236"/>
      <c r="C70" s="236"/>
      <c r="D70" s="236"/>
      <c r="E70" s="236"/>
      <c r="F70" s="236"/>
      <c r="G70" s="67">
        <v>62</v>
      </c>
      <c r="H70" s="68">
        <v>0</v>
      </c>
      <c r="I70" s="68">
        <v>0</v>
      </c>
      <c r="J70" s="68">
        <v>0</v>
      </c>
      <c r="K70" s="68">
        <v>0</v>
      </c>
    </row>
    <row r="71" spans="1:11" x14ac:dyDescent="0.2">
      <c r="A71" s="239" t="s">
        <v>100</v>
      </c>
      <c r="B71" s="239"/>
      <c r="C71" s="239"/>
      <c r="D71" s="239"/>
      <c r="E71" s="239"/>
      <c r="F71" s="239"/>
      <c r="G71" s="67">
        <v>63</v>
      </c>
      <c r="H71" s="72">
        <f>+H69</f>
        <v>9240154</v>
      </c>
      <c r="I71" s="74">
        <f>+I69</f>
        <v>3031389</v>
      </c>
      <c r="J71" s="74">
        <f>+J69</f>
        <v>6714831</v>
      </c>
      <c r="K71" s="74">
        <f>+K69</f>
        <v>1347067</v>
      </c>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opLeftCell="A43" zoomScaleNormal="100" zoomScaleSheetLayoutView="110" workbookViewId="0">
      <selection activeCell="I64" sqref="I64"/>
    </sheetView>
  </sheetViews>
  <sheetFormatPr defaultRowHeight="12.75" x14ac:dyDescent="0.2"/>
  <cols>
    <col min="1" max="7" width="9.140625" style="64"/>
    <col min="8" max="8" width="9.85546875" style="63" customWidth="1"/>
    <col min="9" max="9" width="12" style="63" customWidth="1"/>
    <col min="10" max="10" width="10.28515625" style="64" bestFit="1" customWidth="1"/>
    <col min="11" max="11" width="12.28515625" style="64" bestFit="1" customWidth="1"/>
    <col min="12" max="262" width="9.140625" style="64"/>
    <col min="263" max="264" width="9.85546875" style="64" bestFit="1" customWidth="1"/>
    <col min="265" max="265" width="12" style="64" bestFit="1" customWidth="1"/>
    <col min="266" max="266" width="10.28515625" style="64" bestFit="1" customWidth="1"/>
    <col min="267" max="267" width="12.28515625" style="64" bestFit="1" customWidth="1"/>
    <col min="268" max="518" width="9.140625" style="64"/>
    <col min="519" max="520" width="9.85546875" style="64" bestFit="1" customWidth="1"/>
    <col min="521" max="521" width="12" style="64" bestFit="1" customWidth="1"/>
    <col min="522" max="522" width="10.28515625" style="64" bestFit="1" customWidth="1"/>
    <col min="523" max="523" width="12.28515625" style="64" bestFit="1" customWidth="1"/>
    <col min="524" max="774" width="9.140625" style="64"/>
    <col min="775" max="776" width="9.85546875" style="64" bestFit="1" customWidth="1"/>
    <col min="777" max="777" width="12" style="64" bestFit="1" customWidth="1"/>
    <col min="778" max="778" width="10.28515625" style="64" bestFit="1" customWidth="1"/>
    <col min="779" max="779" width="12.28515625" style="64" bestFit="1" customWidth="1"/>
    <col min="780" max="1030" width="9.140625" style="64"/>
    <col min="1031" max="1032" width="9.85546875" style="64" bestFit="1" customWidth="1"/>
    <col min="1033" max="1033" width="12" style="64" bestFit="1" customWidth="1"/>
    <col min="1034" max="1034" width="10.28515625" style="64" bestFit="1" customWidth="1"/>
    <col min="1035" max="1035" width="12.28515625" style="64" bestFit="1" customWidth="1"/>
    <col min="1036" max="1286" width="9.140625" style="64"/>
    <col min="1287" max="1288" width="9.85546875" style="64" bestFit="1" customWidth="1"/>
    <col min="1289" max="1289" width="12" style="64" bestFit="1" customWidth="1"/>
    <col min="1290" max="1290" width="10.28515625" style="64" bestFit="1" customWidth="1"/>
    <col min="1291" max="1291" width="12.28515625" style="64" bestFit="1" customWidth="1"/>
    <col min="1292" max="1542" width="9.140625" style="64"/>
    <col min="1543" max="1544" width="9.85546875" style="64" bestFit="1" customWidth="1"/>
    <col min="1545" max="1545" width="12" style="64" bestFit="1" customWidth="1"/>
    <col min="1546" max="1546" width="10.28515625" style="64" bestFit="1" customWidth="1"/>
    <col min="1547" max="1547" width="12.28515625" style="64" bestFit="1" customWidth="1"/>
    <col min="1548" max="1798" width="9.140625" style="64"/>
    <col min="1799" max="1800" width="9.85546875" style="64" bestFit="1" customWidth="1"/>
    <col min="1801" max="1801" width="12" style="64" bestFit="1" customWidth="1"/>
    <col min="1802" max="1802" width="10.28515625" style="64" bestFit="1" customWidth="1"/>
    <col min="1803" max="1803" width="12.28515625" style="64" bestFit="1" customWidth="1"/>
    <col min="1804" max="2054" width="9.140625" style="64"/>
    <col min="2055" max="2056" width="9.85546875" style="64" bestFit="1" customWidth="1"/>
    <col min="2057" max="2057" width="12" style="64" bestFit="1" customWidth="1"/>
    <col min="2058" max="2058" width="10.28515625" style="64" bestFit="1" customWidth="1"/>
    <col min="2059" max="2059" width="12.28515625" style="64" bestFit="1" customWidth="1"/>
    <col min="2060" max="2310" width="9.140625" style="64"/>
    <col min="2311" max="2312" width="9.85546875" style="64" bestFit="1" customWidth="1"/>
    <col min="2313" max="2313" width="12" style="64" bestFit="1" customWidth="1"/>
    <col min="2314" max="2314" width="10.28515625" style="64" bestFit="1" customWidth="1"/>
    <col min="2315" max="2315" width="12.28515625" style="64" bestFit="1" customWidth="1"/>
    <col min="2316" max="2566" width="9.140625" style="64"/>
    <col min="2567" max="2568" width="9.85546875" style="64" bestFit="1" customWidth="1"/>
    <col min="2569" max="2569" width="12" style="64" bestFit="1" customWidth="1"/>
    <col min="2570" max="2570" width="10.28515625" style="64" bestFit="1" customWidth="1"/>
    <col min="2571" max="2571" width="12.28515625" style="64" bestFit="1" customWidth="1"/>
    <col min="2572" max="2822" width="9.140625" style="64"/>
    <col min="2823" max="2824" width="9.85546875" style="64" bestFit="1" customWidth="1"/>
    <col min="2825" max="2825" width="12" style="64" bestFit="1" customWidth="1"/>
    <col min="2826" max="2826" width="10.28515625" style="64" bestFit="1" customWidth="1"/>
    <col min="2827" max="2827" width="12.28515625" style="64" bestFit="1" customWidth="1"/>
    <col min="2828" max="3078" width="9.140625" style="64"/>
    <col min="3079" max="3080" width="9.85546875" style="64" bestFit="1" customWidth="1"/>
    <col min="3081" max="3081" width="12" style="64" bestFit="1" customWidth="1"/>
    <col min="3082" max="3082" width="10.28515625" style="64" bestFit="1" customWidth="1"/>
    <col min="3083" max="3083" width="12.28515625" style="64" bestFit="1" customWidth="1"/>
    <col min="3084" max="3334" width="9.140625" style="64"/>
    <col min="3335" max="3336" width="9.85546875" style="64" bestFit="1" customWidth="1"/>
    <col min="3337" max="3337" width="12" style="64" bestFit="1" customWidth="1"/>
    <col min="3338" max="3338" width="10.28515625" style="64" bestFit="1" customWidth="1"/>
    <col min="3339" max="3339" width="12.28515625" style="64" bestFit="1" customWidth="1"/>
    <col min="3340" max="3590" width="9.140625" style="64"/>
    <col min="3591" max="3592" width="9.85546875" style="64" bestFit="1" customWidth="1"/>
    <col min="3593" max="3593" width="12" style="64" bestFit="1" customWidth="1"/>
    <col min="3594" max="3594" width="10.28515625" style="64" bestFit="1" customWidth="1"/>
    <col min="3595" max="3595" width="12.28515625" style="64" bestFit="1" customWidth="1"/>
    <col min="3596" max="3846" width="9.140625" style="64"/>
    <col min="3847" max="3848" width="9.85546875" style="64" bestFit="1" customWidth="1"/>
    <col min="3849" max="3849" width="12" style="64" bestFit="1" customWidth="1"/>
    <col min="3850" max="3850" width="10.28515625" style="64" bestFit="1" customWidth="1"/>
    <col min="3851" max="3851" width="12.28515625" style="64" bestFit="1" customWidth="1"/>
    <col min="3852" max="4102" width="9.140625" style="64"/>
    <col min="4103" max="4104" width="9.85546875" style="64" bestFit="1" customWidth="1"/>
    <col min="4105" max="4105" width="12" style="64" bestFit="1" customWidth="1"/>
    <col min="4106" max="4106" width="10.28515625" style="64" bestFit="1" customWidth="1"/>
    <col min="4107" max="4107" width="12.28515625" style="64" bestFit="1" customWidth="1"/>
    <col min="4108" max="4358" width="9.140625" style="64"/>
    <col min="4359" max="4360" width="9.85546875" style="64" bestFit="1" customWidth="1"/>
    <col min="4361" max="4361" width="12" style="64" bestFit="1" customWidth="1"/>
    <col min="4362" max="4362" width="10.28515625" style="64" bestFit="1" customWidth="1"/>
    <col min="4363" max="4363" width="12.28515625" style="64" bestFit="1" customWidth="1"/>
    <col min="4364" max="4614" width="9.140625" style="64"/>
    <col min="4615" max="4616" width="9.85546875" style="64" bestFit="1" customWidth="1"/>
    <col min="4617" max="4617" width="12" style="64" bestFit="1" customWidth="1"/>
    <col min="4618" max="4618" width="10.28515625" style="64" bestFit="1" customWidth="1"/>
    <col min="4619" max="4619" width="12.28515625" style="64" bestFit="1" customWidth="1"/>
    <col min="4620" max="4870" width="9.140625" style="64"/>
    <col min="4871" max="4872" width="9.85546875" style="64" bestFit="1" customWidth="1"/>
    <col min="4873" max="4873" width="12" style="64" bestFit="1" customWidth="1"/>
    <col min="4874" max="4874" width="10.28515625" style="64" bestFit="1" customWidth="1"/>
    <col min="4875" max="4875" width="12.28515625" style="64" bestFit="1" customWidth="1"/>
    <col min="4876" max="5126" width="9.140625" style="64"/>
    <col min="5127" max="5128" width="9.85546875" style="64" bestFit="1" customWidth="1"/>
    <col min="5129" max="5129" width="12" style="64" bestFit="1" customWidth="1"/>
    <col min="5130" max="5130" width="10.28515625" style="64" bestFit="1" customWidth="1"/>
    <col min="5131" max="5131" width="12.28515625" style="64" bestFit="1" customWidth="1"/>
    <col min="5132" max="5382" width="9.140625" style="64"/>
    <col min="5383" max="5384" width="9.85546875" style="64" bestFit="1" customWidth="1"/>
    <col min="5385" max="5385" width="12" style="64" bestFit="1" customWidth="1"/>
    <col min="5386" max="5386" width="10.28515625" style="64" bestFit="1" customWidth="1"/>
    <col min="5387" max="5387" width="12.28515625" style="64" bestFit="1" customWidth="1"/>
    <col min="5388" max="5638" width="9.140625" style="64"/>
    <col min="5639" max="5640" width="9.85546875" style="64" bestFit="1" customWidth="1"/>
    <col min="5641" max="5641" width="12" style="64" bestFit="1" customWidth="1"/>
    <col min="5642" max="5642" width="10.28515625" style="64" bestFit="1" customWidth="1"/>
    <col min="5643" max="5643" width="12.28515625" style="64" bestFit="1" customWidth="1"/>
    <col min="5644" max="5894" width="9.140625" style="64"/>
    <col min="5895" max="5896" width="9.85546875" style="64" bestFit="1" customWidth="1"/>
    <col min="5897" max="5897" width="12" style="64" bestFit="1" customWidth="1"/>
    <col min="5898" max="5898" width="10.28515625" style="64" bestFit="1" customWidth="1"/>
    <col min="5899" max="5899" width="12.28515625" style="64" bestFit="1" customWidth="1"/>
    <col min="5900" max="6150" width="9.140625" style="64"/>
    <col min="6151" max="6152" width="9.85546875" style="64" bestFit="1" customWidth="1"/>
    <col min="6153" max="6153" width="12" style="64" bestFit="1" customWidth="1"/>
    <col min="6154" max="6154" width="10.28515625" style="64" bestFit="1" customWidth="1"/>
    <col min="6155" max="6155" width="12.28515625" style="64" bestFit="1" customWidth="1"/>
    <col min="6156" max="6406" width="9.140625" style="64"/>
    <col min="6407" max="6408" width="9.85546875" style="64" bestFit="1" customWidth="1"/>
    <col min="6409" max="6409" width="12" style="64" bestFit="1" customWidth="1"/>
    <col min="6410" max="6410" width="10.28515625" style="64" bestFit="1" customWidth="1"/>
    <col min="6411" max="6411" width="12.28515625" style="64" bestFit="1" customWidth="1"/>
    <col min="6412" max="6662" width="9.140625" style="64"/>
    <col min="6663" max="6664" width="9.85546875" style="64" bestFit="1" customWidth="1"/>
    <col min="6665" max="6665" width="12" style="64" bestFit="1" customWidth="1"/>
    <col min="6666" max="6666" width="10.28515625" style="64" bestFit="1" customWidth="1"/>
    <col min="6667" max="6667" width="12.28515625" style="64" bestFit="1" customWidth="1"/>
    <col min="6668" max="6918" width="9.140625" style="64"/>
    <col min="6919" max="6920" width="9.85546875" style="64" bestFit="1" customWidth="1"/>
    <col min="6921" max="6921" width="12" style="64" bestFit="1" customWidth="1"/>
    <col min="6922" max="6922" width="10.28515625" style="64" bestFit="1" customWidth="1"/>
    <col min="6923" max="6923" width="12.28515625" style="64" bestFit="1" customWidth="1"/>
    <col min="6924" max="7174" width="9.140625" style="64"/>
    <col min="7175" max="7176" width="9.85546875" style="64" bestFit="1" customWidth="1"/>
    <col min="7177" max="7177" width="12" style="64" bestFit="1" customWidth="1"/>
    <col min="7178" max="7178" width="10.28515625" style="64" bestFit="1" customWidth="1"/>
    <col min="7179" max="7179" width="12.28515625" style="64" bestFit="1" customWidth="1"/>
    <col min="7180" max="7430" width="9.140625" style="64"/>
    <col min="7431" max="7432" width="9.85546875" style="64" bestFit="1" customWidth="1"/>
    <col min="7433" max="7433" width="12" style="64" bestFit="1" customWidth="1"/>
    <col min="7434" max="7434" width="10.28515625" style="64" bestFit="1" customWidth="1"/>
    <col min="7435" max="7435" width="12.28515625" style="64" bestFit="1" customWidth="1"/>
    <col min="7436" max="7686" width="9.140625" style="64"/>
    <col min="7687" max="7688" width="9.85546875" style="64" bestFit="1" customWidth="1"/>
    <col min="7689" max="7689" width="12" style="64" bestFit="1" customWidth="1"/>
    <col min="7690" max="7690" width="10.28515625" style="64" bestFit="1" customWidth="1"/>
    <col min="7691" max="7691" width="12.28515625" style="64" bestFit="1" customWidth="1"/>
    <col min="7692" max="7942" width="9.140625" style="64"/>
    <col min="7943" max="7944" width="9.85546875" style="64" bestFit="1" customWidth="1"/>
    <col min="7945" max="7945" width="12" style="64" bestFit="1" customWidth="1"/>
    <col min="7946" max="7946" width="10.28515625" style="64" bestFit="1" customWidth="1"/>
    <col min="7947" max="7947" width="12.28515625" style="64" bestFit="1" customWidth="1"/>
    <col min="7948" max="8198" width="9.140625" style="64"/>
    <col min="8199" max="8200" width="9.85546875" style="64" bestFit="1" customWidth="1"/>
    <col min="8201" max="8201" width="12" style="64" bestFit="1" customWidth="1"/>
    <col min="8202" max="8202" width="10.28515625" style="64" bestFit="1" customWidth="1"/>
    <col min="8203" max="8203" width="12.28515625" style="64" bestFit="1" customWidth="1"/>
    <col min="8204" max="8454" width="9.140625" style="64"/>
    <col min="8455" max="8456" width="9.85546875" style="64" bestFit="1" customWidth="1"/>
    <col min="8457" max="8457" width="12" style="64" bestFit="1" customWidth="1"/>
    <col min="8458" max="8458" width="10.28515625" style="64" bestFit="1" customWidth="1"/>
    <col min="8459" max="8459" width="12.28515625" style="64" bestFit="1" customWidth="1"/>
    <col min="8460" max="8710" width="9.140625" style="64"/>
    <col min="8711" max="8712" width="9.85546875" style="64" bestFit="1" customWidth="1"/>
    <col min="8713" max="8713" width="12" style="64" bestFit="1" customWidth="1"/>
    <col min="8714" max="8714" width="10.28515625" style="64" bestFit="1" customWidth="1"/>
    <col min="8715" max="8715" width="12.28515625" style="64" bestFit="1" customWidth="1"/>
    <col min="8716" max="8966" width="9.140625" style="64"/>
    <col min="8967" max="8968" width="9.85546875" style="64" bestFit="1" customWidth="1"/>
    <col min="8969" max="8969" width="12" style="64" bestFit="1" customWidth="1"/>
    <col min="8970" max="8970" width="10.28515625" style="64" bestFit="1" customWidth="1"/>
    <col min="8971" max="8971" width="12.28515625" style="64" bestFit="1" customWidth="1"/>
    <col min="8972" max="9222" width="9.140625" style="64"/>
    <col min="9223" max="9224" width="9.85546875" style="64" bestFit="1" customWidth="1"/>
    <col min="9225" max="9225" width="12" style="64" bestFit="1" customWidth="1"/>
    <col min="9226" max="9226" width="10.28515625" style="64" bestFit="1" customWidth="1"/>
    <col min="9227" max="9227" width="12.28515625" style="64" bestFit="1" customWidth="1"/>
    <col min="9228" max="9478" width="9.140625" style="64"/>
    <col min="9479" max="9480" width="9.85546875" style="64" bestFit="1" customWidth="1"/>
    <col min="9481" max="9481" width="12" style="64" bestFit="1" customWidth="1"/>
    <col min="9482" max="9482" width="10.28515625" style="64" bestFit="1" customWidth="1"/>
    <col min="9483" max="9483" width="12.28515625" style="64" bestFit="1" customWidth="1"/>
    <col min="9484" max="9734" width="9.140625" style="64"/>
    <col min="9735" max="9736" width="9.85546875" style="64" bestFit="1" customWidth="1"/>
    <col min="9737" max="9737" width="12" style="64" bestFit="1" customWidth="1"/>
    <col min="9738" max="9738" width="10.28515625" style="64" bestFit="1" customWidth="1"/>
    <col min="9739" max="9739" width="12.28515625" style="64" bestFit="1" customWidth="1"/>
    <col min="9740" max="9990" width="9.140625" style="64"/>
    <col min="9991" max="9992" width="9.85546875" style="64" bestFit="1" customWidth="1"/>
    <col min="9993" max="9993" width="12" style="64" bestFit="1" customWidth="1"/>
    <col min="9994" max="9994" width="10.28515625" style="64" bestFit="1" customWidth="1"/>
    <col min="9995" max="9995" width="12.28515625" style="64" bestFit="1" customWidth="1"/>
    <col min="9996" max="10246" width="9.140625" style="64"/>
    <col min="10247" max="10248" width="9.85546875" style="64" bestFit="1" customWidth="1"/>
    <col min="10249" max="10249" width="12" style="64" bestFit="1" customWidth="1"/>
    <col min="10250" max="10250" width="10.28515625" style="64" bestFit="1" customWidth="1"/>
    <col min="10251" max="10251" width="12.28515625" style="64" bestFit="1" customWidth="1"/>
    <col min="10252" max="10502" width="9.140625" style="64"/>
    <col min="10503" max="10504" width="9.85546875" style="64" bestFit="1" customWidth="1"/>
    <col min="10505" max="10505" width="12" style="64" bestFit="1" customWidth="1"/>
    <col min="10506" max="10506" width="10.28515625" style="64" bestFit="1" customWidth="1"/>
    <col min="10507" max="10507" width="12.28515625" style="64" bestFit="1" customWidth="1"/>
    <col min="10508" max="10758" width="9.140625" style="64"/>
    <col min="10759" max="10760" width="9.85546875" style="64" bestFit="1" customWidth="1"/>
    <col min="10761" max="10761" width="12" style="64" bestFit="1" customWidth="1"/>
    <col min="10762" max="10762" width="10.28515625" style="64" bestFit="1" customWidth="1"/>
    <col min="10763" max="10763" width="12.28515625" style="64" bestFit="1" customWidth="1"/>
    <col min="10764" max="11014" width="9.140625" style="64"/>
    <col min="11015" max="11016" width="9.85546875" style="64" bestFit="1" customWidth="1"/>
    <col min="11017" max="11017" width="12" style="64" bestFit="1" customWidth="1"/>
    <col min="11018" max="11018" width="10.28515625" style="64" bestFit="1" customWidth="1"/>
    <col min="11019" max="11019" width="12.28515625" style="64" bestFit="1" customWidth="1"/>
    <col min="11020" max="11270" width="9.140625" style="64"/>
    <col min="11271" max="11272" width="9.85546875" style="64" bestFit="1" customWidth="1"/>
    <col min="11273" max="11273" width="12" style="64" bestFit="1" customWidth="1"/>
    <col min="11274" max="11274" width="10.28515625" style="64" bestFit="1" customWidth="1"/>
    <col min="11275" max="11275" width="12.28515625" style="64" bestFit="1" customWidth="1"/>
    <col min="11276" max="11526" width="9.140625" style="64"/>
    <col min="11527" max="11528" width="9.85546875" style="64" bestFit="1" customWidth="1"/>
    <col min="11529" max="11529" width="12" style="64" bestFit="1" customWidth="1"/>
    <col min="11530" max="11530" width="10.28515625" style="64" bestFit="1" customWidth="1"/>
    <col min="11531" max="11531" width="12.28515625" style="64" bestFit="1" customWidth="1"/>
    <col min="11532" max="11782" width="9.140625" style="64"/>
    <col min="11783" max="11784" width="9.85546875" style="64" bestFit="1" customWidth="1"/>
    <col min="11785" max="11785" width="12" style="64" bestFit="1" customWidth="1"/>
    <col min="11786" max="11786" width="10.28515625" style="64" bestFit="1" customWidth="1"/>
    <col min="11787" max="11787" width="12.28515625" style="64" bestFit="1" customWidth="1"/>
    <col min="11788" max="12038" width="9.140625" style="64"/>
    <col min="12039" max="12040" width="9.85546875" style="64" bestFit="1" customWidth="1"/>
    <col min="12041" max="12041" width="12" style="64" bestFit="1" customWidth="1"/>
    <col min="12042" max="12042" width="10.28515625" style="64" bestFit="1" customWidth="1"/>
    <col min="12043" max="12043" width="12.28515625" style="64" bestFit="1" customWidth="1"/>
    <col min="12044" max="12294" width="9.140625" style="64"/>
    <col min="12295" max="12296" width="9.85546875" style="64" bestFit="1" customWidth="1"/>
    <col min="12297" max="12297" width="12" style="64" bestFit="1" customWidth="1"/>
    <col min="12298" max="12298" width="10.28515625" style="64" bestFit="1" customWidth="1"/>
    <col min="12299" max="12299" width="12.28515625" style="64" bestFit="1" customWidth="1"/>
    <col min="12300" max="12550" width="9.140625" style="64"/>
    <col min="12551" max="12552" width="9.85546875" style="64" bestFit="1" customWidth="1"/>
    <col min="12553" max="12553" width="12" style="64" bestFit="1" customWidth="1"/>
    <col min="12554" max="12554" width="10.28515625" style="64" bestFit="1" customWidth="1"/>
    <col min="12555" max="12555" width="12.28515625" style="64" bestFit="1" customWidth="1"/>
    <col min="12556" max="12806" width="9.140625" style="64"/>
    <col min="12807" max="12808" width="9.85546875" style="64" bestFit="1" customWidth="1"/>
    <col min="12809" max="12809" width="12" style="64" bestFit="1" customWidth="1"/>
    <col min="12810" max="12810" width="10.28515625" style="64" bestFit="1" customWidth="1"/>
    <col min="12811" max="12811" width="12.28515625" style="64" bestFit="1" customWidth="1"/>
    <col min="12812" max="13062" width="9.140625" style="64"/>
    <col min="13063" max="13064" width="9.85546875" style="64" bestFit="1" customWidth="1"/>
    <col min="13065" max="13065" width="12" style="64" bestFit="1" customWidth="1"/>
    <col min="13066" max="13066" width="10.28515625" style="64" bestFit="1" customWidth="1"/>
    <col min="13067" max="13067" width="12.28515625" style="64" bestFit="1" customWidth="1"/>
    <col min="13068" max="13318" width="9.140625" style="64"/>
    <col min="13319" max="13320" width="9.85546875" style="64" bestFit="1" customWidth="1"/>
    <col min="13321" max="13321" width="12" style="64" bestFit="1" customWidth="1"/>
    <col min="13322" max="13322" width="10.28515625" style="64" bestFit="1" customWidth="1"/>
    <col min="13323" max="13323" width="12.28515625" style="64" bestFit="1" customWidth="1"/>
    <col min="13324" max="13574" width="9.140625" style="64"/>
    <col min="13575" max="13576" width="9.85546875" style="64" bestFit="1" customWidth="1"/>
    <col min="13577" max="13577" width="12" style="64" bestFit="1" customWidth="1"/>
    <col min="13578" max="13578" width="10.28515625" style="64" bestFit="1" customWidth="1"/>
    <col min="13579" max="13579" width="12.28515625" style="64" bestFit="1" customWidth="1"/>
    <col min="13580" max="13830" width="9.140625" style="64"/>
    <col min="13831" max="13832" width="9.85546875" style="64" bestFit="1" customWidth="1"/>
    <col min="13833" max="13833" width="12" style="64" bestFit="1" customWidth="1"/>
    <col min="13834" max="13834" width="10.28515625" style="64" bestFit="1" customWidth="1"/>
    <col min="13835" max="13835" width="12.28515625" style="64" bestFit="1" customWidth="1"/>
    <col min="13836" max="14086" width="9.140625" style="64"/>
    <col min="14087" max="14088" width="9.85546875" style="64" bestFit="1" customWidth="1"/>
    <col min="14089" max="14089" width="12" style="64" bestFit="1" customWidth="1"/>
    <col min="14090" max="14090" width="10.28515625" style="64" bestFit="1" customWidth="1"/>
    <col min="14091" max="14091" width="12.28515625" style="64" bestFit="1" customWidth="1"/>
    <col min="14092" max="14342" width="9.140625" style="64"/>
    <col min="14343" max="14344" width="9.85546875" style="64" bestFit="1" customWidth="1"/>
    <col min="14345" max="14345" width="12" style="64" bestFit="1" customWidth="1"/>
    <col min="14346" max="14346" width="10.28515625" style="64" bestFit="1" customWidth="1"/>
    <col min="14347" max="14347" width="12.28515625" style="64" bestFit="1" customWidth="1"/>
    <col min="14348" max="14598" width="9.140625" style="64"/>
    <col min="14599" max="14600" width="9.85546875" style="64" bestFit="1" customWidth="1"/>
    <col min="14601" max="14601" width="12" style="64" bestFit="1" customWidth="1"/>
    <col min="14602" max="14602" width="10.28515625" style="64" bestFit="1" customWidth="1"/>
    <col min="14603" max="14603" width="12.28515625" style="64" bestFit="1" customWidth="1"/>
    <col min="14604" max="14854" width="9.140625" style="64"/>
    <col min="14855" max="14856" width="9.85546875" style="64" bestFit="1" customWidth="1"/>
    <col min="14857" max="14857" width="12" style="64" bestFit="1" customWidth="1"/>
    <col min="14858" max="14858" width="10.28515625" style="64" bestFit="1" customWidth="1"/>
    <col min="14859" max="14859" width="12.28515625" style="64" bestFit="1" customWidth="1"/>
    <col min="14860" max="15110" width="9.140625" style="64"/>
    <col min="15111" max="15112" width="9.85546875" style="64" bestFit="1" customWidth="1"/>
    <col min="15113" max="15113" width="12" style="64" bestFit="1" customWidth="1"/>
    <col min="15114" max="15114" width="10.28515625" style="64" bestFit="1" customWidth="1"/>
    <col min="15115" max="15115" width="12.28515625" style="64" bestFit="1" customWidth="1"/>
    <col min="15116" max="15366" width="9.140625" style="64"/>
    <col min="15367" max="15368" width="9.85546875" style="64" bestFit="1" customWidth="1"/>
    <col min="15369" max="15369" width="12" style="64" bestFit="1" customWidth="1"/>
    <col min="15370" max="15370" width="10.28515625" style="64" bestFit="1" customWidth="1"/>
    <col min="15371" max="15371" width="12.28515625" style="64" bestFit="1" customWidth="1"/>
    <col min="15372" max="15622" width="9.140625" style="64"/>
    <col min="15623" max="15624" width="9.85546875" style="64" bestFit="1" customWidth="1"/>
    <col min="15625" max="15625" width="12" style="64" bestFit="1" customWidth="1"/>
    <col min="15626" max="15626" width="10.28515625" style="64" bestFit="1" customWidth="1"/>
    <col min="15627" max="15627" width="12.28515625" style="64" bestFit="1" customWidth="1"/>
    <col min="15628" max="15878" width="9.140625" style="64"/>
    <col min="15879" max="15880" width="9.85546875" style="64" bestFit="1" customWidth="1"/>
    <col min="15881" max="15881" width="12" style="64" bestFit="1" customWidth="1"/>
    <col min="15882" max="15882" width="10.28515625" style="64" bestFit="1" customWidth="1"/>
    <col min="15883" max="15883" width="12.28515625" style="64" bestFit="1" customWidth="1"/>
    <col min="15884" max="16134" width="9.140625" style="64"/>
    <col min="16135" max="16136" width="9.85546875" style="64" bestFit="1" customWidth="1"/>
    <col min="16137" max="16137" width="12" style="64" bestFit="1" customWidth="1"/>
    <col min="16138" max="16138" width="10.28515625" style="64" bestFit="1" customWidth="1"/>
    <col min="16139" max="16139" width="12.28515625" style="64" bestFit="1" customWidth="1"/>
    <col min="16140" max="16384" width="9.140625" style="64"/>
  </cols>
  <sheetData>
    <row r="1" spans="1:9" ht="12.75" customHeight="1" x14ac:dyDescent="0.2">
      <c r="A1" s="254" t="s">
        <v>154</v>
      </c>
      <c r="B1" s="264"/>
      <c r="C1" s="264"/>
      <c r="D1" s="264"/>
      <c r="E1" s="264"/>
      <c r="F1" s="264"/>
      <c r="G1" s="264"/>
      <c r="H1" s="264"/>
    </row>
    <row r="2" spans="1:9" ht="12.75" customHeight="1" x14ac:dyDescent="0.2">
      <c r="A2" s="256" t="s">
        <v>361</v>
      </c>
      <c r="B2" s="257"/>
      <c r="C2" s="257"/>
      <c r="D2" s="257"/>
      <c r="E2" s="257"/>
      <c r="F2" s="257"/>
      <c r="G2" s="257"/>
      <c r="H2" s="257"/>
    </row>
    <row r="3" spans="1:9" x14ac:dyDescent="0.2">
      <c r="A3" s="244" t="s">
        <v>282</v>
      </c>
      <c r="B3" s="265"/>
      <c r="C3" s="265"/>
      <c r="D3" s="265"/>
      <c r="E3" s="265"/>
      <c r="F3" s="265"/>
      <c r="G3" s="265"/>
      <c r="H3" s="265"/>
      <c r="I3" s="245"/>
    </row>
    <row r="4" spans="1:9" x14ac:dyDescent="0.2">
      <c r="A4" s="266" t="s">
        <v>295</v>
      </c>
      <c r="B4" s="267"/>
      <c r="C4" s="267"/>
      <c r="D4" s="267"/>
      <c r="E4" s="267"/>
      <c r="F4" s="267"/>
      <c r="G4" s="267"/>
      <c r="H4" s="267"/>
      <c r="I4" s="248"/>
    </row>
    <row r="5" spans="1:9" ht="45" x14ac:dyDescent="0.2">
      <c r="A5" s="268" t="s">
        <v>2</v>
      </c>
      <c r="B5" s="263"/>
      <c r="C5" s="263"/>
      <c r="D5" s="263"/>
      <c r="E5" s="263"/>
      <c r="F5" s="263"/>
      <c r="G5" s="75" t="s">
        <v>5</v>
      </c>
      <c r="H5" s="66" t="s">
        <v>194</v>
      </c>
      <c r="I5" s="66" t="s">
        <v>269</v>
      </c>
    </row>
    <row r="6" spans="1:9" x14ac:dyDescent="0.2">
      <c r="A6" s="262">
        <v>1</v>
      </c>
      <c r="B6" s="263"/>
      <c r="C6" s="263"/>
      <c r="D6" s="263"/>
      <c r="E6" s="263"/>
      <c r="F6" s="263"/>
      <c r="G6" s="65">
        <v>2</v>
      </c>
      <c r="H6" s="66" t="s">
        <v>6</v>
      </c>
      <c r="I6" s="66" t="s">
        <v>7</v>
      </c>
    </row>
    <row r="7" spans="1:9" x14ac:dyDescent="0.2">
      <c r="A7" s="260" t="s">
        <v>108</v>
      </c>
      <c r="B7" s="261"/>
      <c r="C7" s="261"/>
      <c r="D7" s="261"/>
      <c r="E7" s="261"/>
      <c r="F7" s="261"/>
      <c r="G7" s="261"/>
      <c r="H7" s="261"/>
      <c r="I7" s="261"/>
    </row>
    <row r="8" spans="1:9" x14ac:dyDescent="0.2">
      <c r="A8" s="259" t="s">
        <v>101</v>
      </c>
      <c r="B8" s="259"/>
      <c r="C8" s="259"/>
      <c r="D8" s="259"/>
      <c r="E8" s="259"/>
      <c r="F8" s="259"/>
      <c r="G8" s="67">
        <v>1</v>
      </c>
      <c r="H8" s="76">
        <v>0</v>
      </c>
      <c r="I8" s="76">
        <v>0</v>
      </c>
    </row>
    <row r="9" spans="1:9" x14ac:dyDescent="0.2">
      <c r="A9" s="259" t="s">
        <v>102</v>
      </c>
      <c r="B9" s="259"/>
      <c r="C9" s="259"/>
      <c r="D9" s="259"/>
      <c r="E9" s="259"/>
      <c r="F9" s="259"/>
      <c r="G9" s="67">
        <v>2</v>
      </c>
      <c r="H9" s="76">
        <v>0</v>
      </c>
      <c r="I9" s="76">
        <v>0</v>
      </c>
    </row>
    <row r="10" spans="1:9" x14ac:dyDescent="0.2">
      <c r="A10" s="259" t="s">
        <v>103</v>
      </c>
      <c r="B10" s="259"/>
      <c r="C10" s="259"/>
      <c r="D10" s="259"/>
      <c r="E10" s="259"/>
      <c r="F10" s="259"/>
      <c r="G10" s="67">
        <v>3</v>
      </c>
      <c r="H10" s="76">
        <v>0</v>
      </c>
      <c r="I10" s="76">
        <v>0</v>
      </c>
    </row>
    <row r="11" spans="1:9" x14ac:dyDescent="0.2">
      <c r="A11" s="259" t="s">
        <v>104</v>
      </c>
      <c r="B11" s="259"/>
      <c r="C11" s="259"/>
      <c r="D11" s="259"/>
      <c r="E11" s="259"/>
      <c r="F11" s="259"/>
      <c r="G11" s="67">
        <v>4</v>
      </c>
      <c r="H11" s="76">
        <v>0</v>
      </c>
      <c r="I11" s="76">
        <v>0</v>
      </c>
    </row>
    <row r="12" spans="1:9" x14ac:dyDescent="0.2">
      <c r="A12" s="259" t="s">
        <v>105</v>
      </c>
      <c r="B12" s="259"/>
      <c r="C12" s="259"/>
      <c r="D12" s="259"/>
      <c r="E12" s="259"/>
      <c r="F12" s="259"/>
      <c r="G12" s="67">
        <v>5</v>
      </c>
      <c r="H12" s="76">
        <v>0</v>
      </c>
      <c r="I12" s="76">
        <v>0</v>
      </c>
    </row>
    <row r="13" spans="1:9" ht="22.5" customHeight="1" x14ac:dyDescent="0.2">
      <c r="A13" s="259" t="s">
        <v>125</v>
      </c>
      <c r="B13" s="259"/>
      <c r="C13" s="259"/>
      <c r="D13" s="259"/>
      <c r="E13" s="259"/>
      <c r="F13" s="259"/>
      <c r="G13" s="67">
        <v>6</v>
      </c>
      <c r="H13" s="76">
        <v>0</v>
      </c>
      <c r="I13" s="76">
        <v>0</v>
      </c>
    </row>
    <row r="14" spans="1:9" x14ac:dyDescent="0.2">
      <c r="A14" s="259" t="s">
        <v>106</v>
      </c>
      <c r="B14" s="259"/>
      <c r="C14" s="259"/>
      <c r="D14" s="259"/>
      <c r="E14" s="259"/>
      <c r="F14" s="259"/>
      <c r="G14" s="67">
        <v>7</v>
      </c>
      <c r="H14" s="76">
        <v>0</v>
      </c>
      <c r="I14" s="76">
        <v>0</v>
      </c>
    </row>
    <row r="15" spans="1:9" x14ac:dyDescent="0.2">
      <c r="A15" s="259" t="s">
        <v>107</v>
      </c>
      <c r="B15" s="259"/>
      <c r="C15" s="259"/>
      <c r="D15" s="259"/>
      <c r="E15" s="259"/>
      <c r="F15" s="259"/>
      <c r="G15" s="67">
        <v>8</v>
      </c>
      <c r="H15" s="76">
        <v>0</v>
      </c>
      <c r="I15" s="76">
        <v>0</v>
      </c>
    </row>
    <row r="16" spans="1:9" x14ac:dyDescent="0.2">
      <c r="A16" s="260" t="s">
        <v>109</v>
      </c>
      <c r="B16" s="261"/>
      <c r="C16" s="261"/>
      <c r="D16" s="261"/>
      <c r="E16" s="261"/>
      <c r="F16" s="261"/>
      <c r="G16" s="261"/>
      <c r="H16" s="261"/>
      <c r="I16" s="261"/>
    </row>
    <row r="17" spans="1:9" x14ac:dyDescent="0.2">
      <c r="A17" s="259" t="s">
        <v>110</v>
      </c>
      <c r="B17" s="259"/>
      <c r="C17" s="259"/>
      <c r="D17" s="259"/>
      <c r="E17" s="259"/>
      <c r="F17" s="259"/>
      <c r="G17" s="67">
        <v>9</v>
      </c>
      <c r="H17" s="76">
        <v>7889954</v>
      </c>
      <c r="I17" s="76">
        <v>8542489</v>
      </c>
    </row>
    <row r="18" spans="1:9" x14ac:dyDescent="0.2">
      <c r="A18" s="259" t="s">
        <v>111</v>
      </c>
      <c r="B18" s="259"/>
      <c r="C18" s="259"/>
      <c r="D18" s="259"/>
      <c r="E18" s="259"/>
      <c r="F18" s="259"/>
      <c r="G18" s="67"/>
      <c r="H18" s="76"/>
      <c r="I18" s="76"/>
    </row>
    <row r="19" spans="1:9" x14ac:dyDescent="0.2">
      <c r="A19" s="259" t="s">
        <v>112</v>
      </c>
      <c r="B19" s="259"/>
      <c r="C19" s="259"/>
      <c r="D19" s="259"/>
      <c r="E19" s="259"/>
      <c r="F19" s="259"/>
      <c r="G19" s="67">
        <v>10</v>
      </c>
      <c r="H19" s="76">
        <v>-51603</v>
      </c>
      <c r="I19" s="76">
        <v>1423377</v>
      </c>
    </row>
    <row r="20" spans="1:9" x14ac:dyDescent="0.2">
      <c r="A20" s="259" t="s">
        <v>113</v>
      </c>
      <c r="B20" s="259"/>
      <c r="C20" s="259"/>
      <c r="D20" s="259"/>
      <c r="E20" s="259"/>
      <c r="F20" s="259"/>
      <c r="G20" s="67">
        <v>11</v>
      </c>
      <c r="H20" s="76">
        <v>873109</v>
      </c>
      <c r="I20" s="76">
        <v>1148950</v>
      </c>
    </row>
    <row r="21" spans="1:9" ht="23.25" customHeight="1" x14ac:dyDescent="0.2">
      <c r="A21" s="259" t="s">
        <v>114</v>
      </c>
      <c r="B21" s="259"/>
      <c r="C21" s="259"/>
      <c r="D21" s="259"/>
      <c r="E21" s="259"/>
      <c r="F21" s="259"/>
      <c r="G21" s="67">
        <v>12</v>
      </c>
      <c r="H21" s="76">
        <v>223462</v>
      </c>
      <c r="I21" s="76">
        <v>1289969</v>
      </c>
    </row>
    <row r="22" spans="1:9" x14ac:dyDescent="0.2">
      <c r="A22" s="259" t="s">
        <v>115</v>
      </c>
      <c r="B22" s="259"/>
      <c r="C22" s="259"/>
      <c r="D22" s="259"/>
      <c r="E22" s="259"/>
      <c r="F22" s="259"/>
      <c r="G22" s="67">
        <v>13</v>
      </c>
      <c r="H22" s="76">
        <v>-302848</v>
      </c>
      <c r="I22" s="76">
        <v>-601019</v>
      </c>
    </row>
    <row r="23" spans="1:9" x14ac:dyDescent="0.2">
      <c r="A23" s="259" t="s">
        <v>116</v>
      </c>
      <c r="B23" s="259"/>
      <c r="C23" s="259"/>
      <c r="D23" s="259"/>
      <c r="E23" s="259"/>
      <c r="F23" s="259"/>
      <c r="G23" s="67">
        <v>14</v>
      </c>
      <c r="H23" s="76">
        <v>-1068739</v>
      </c>
      <c r="I23" s="76">
        <v>-3984397</v>
      </c>
    </row>
    <row r="24" spans="1:9" x14ac:dyDescent="0.2">
      <c r="A24" s="260" t="s">
        <v>117</v>
      </c>
      <c r="B24" s="261"/>
      <c r="C24" s="261"/>
      <c r="D24" s="261"/>
      <c r="E24" s="261"/>
      <c r="F24" s="261"/>
      <c r="G24" s="261"/>
      <c r="H24" s="261"/>
      <c r="I24" s="261"/>
    </row>
    <row r="25" spans="1:9" x14ac:dyDescent="0.2">
      <c r="A25" s="259" t="s">
        <v>118</v>
      </c>
      <c r="B25" s="259"/>
      <c r="C25" s="259"/>
      <c r="D25" s="259"/>
      <c r="E25" s="259"/>
      <c r="F25" s="259"/>
      <c r="G25" s="67">
        <v>15</v>
      </c>
      <c r="H25" s="76">
        <v>-10961</v>
      </c>
      <c r="I25" s="76">
        <v>-2287</v>
      </c>
    </row>
    <row r="26" spans="1:9" x14ac:dyDescent="0.2">
      <c r="A26" s="259" t="s">
        <v>119</v>
      </c>
      <c r="B26" s="259"/>
      <c r="C26" s="259"/>
      <c r="D26" s="259"/>
      <c r="E26" s="259"/>
      <c r="F26" s="259"/>
      <c r="G26" s="67">
        <v>16</v>
      </c>
      <c r="H26" s="76">
        <v>472</v>
      </c>
      <c r="I26" s="76">
        <v>-14713</v>
      </c>
    </row>
    <row r="27" spans="1:9" x14ac:dyDescent="0.2">
      <c r="A27" s="259" t="s">
        <v>120</v>
      </c>
      <c r="B27" s="259"/>
      <c r="C27" s="259"/>
      <c r="D27" s="259"/>
      <c r="E27" s="259"/>
      <c r="F27" s="259"/>
      <c r="G27" s="67">
        <v>17</v>
      </c>
      <c r="H27" s="76">
        <v>-35950208</v>
      </c>
      <c r="I27" s="76">
        <v>-19843486</v>
      </c>
    </row>
    <row r="28" spans="1:9" ht="25.5" customHeight="1" x14ac:dyDescent="0.2">
      <c r="A28" s="259" t="s">
        <v>121</v>
      </c>
      <c r="B28" s="259"/>
      <c r="C28" s="259"/>
      <c r="D28" s="259"/>
      <c r="E28" s="259"/>
      <c r="F28" s="259"/>
      <c r="G28" s="67">
        <v>18</v>
      </c>
      <c r="H28" s="76">
        <v>-21483961</v>
      </c>
      <c r="I28" s="76">
        <v>-24490555</v>
      </c>
    </row>
    <row r="29" spans="1:9" ht="23.25" customHeight="1" x14ac:dyDescent="0.2">
      <c r="A29" s="259" t="s">
        <v>122</v>
      </c>
      <c r="B29" s="259"/>
      <c r="C29" s="259"/>
      <c r="D29" s="259"/>
      <c r="E29" s="259"/>
      <c r="F29" s="259"/>
      <c r="G29" s="67">
        <v>19</v>
      </c>
      <c r="H29" s="76">
        <v>0</v>
      </c>
      <c r="I29" s="76">
        <v>0</v>
      </c>
    </row>
    <row r="30" spans="1:9" ht="27.75" customHeight="1" x14ac:dyDescent="0.2">
      <c r="A30" s="259" t="s">
        <v>123</v>
      </c>
      <c r="B30" s="259"/>
      <c r="C30" s="259"/>
      <c r="D30" s="259"/>
      <c r="E30" s="259"/>
      <c r="F30" s="259"/>
      <c r="G30" s="67">
        <v>20</v>
      </c>
      <c r="H30" s="76">
        <v>0</v>
      </c>
      <c r="I30" s="76">
        <v>0</v>
      </c>
    </row>
    <row r="31" spans="1:9" ht="27.75" customHeight="1" x14ac:dyDescent="0.2">
      <c r="A31" s="259" t="s">
        <v>124</v>
      </c>
      <c r="B31" s="259"/>
      <c r="C31" s="259"/>
      <c r="D31" s="259"/>
      <c r="E31" s="259"/>
      <c r="F31" s="259"/>
      <c r="G31" s="67">
        <v>21</v>
      </c>
      <c r="H31" s="76">
        <v>-501097</v>
      </c>
      <c r="I31" s="76">
        <v>-434033</v>
      </c>
    </row>
    <row r="32" spans="1:9" ht="29.25" customHeight="1" x14ac:dyDescent="0.2">
      <c r="A32" s="259" t="s">
        <v>126</v>
      </c>
      <c r="B32" s="259"/>
      <c r="C32" s="259"/>
      <c r="D32" s="259"/>
      <c r="E32" s="259"/>
      <c r="F32" s="259"/>
      <c r="G32" s="67">
        <v>22</v>
      </c>
      <c r="H32" s="76">
        <v>12450735</v>
      </c>
      <c r="I32" s="76">
        <v>10271960</v>
      </c>
    </row>
    <row r="33" spans="1:9" x14ac:dyDescent="0.2">
      <c r="A33" s="259" t="s">
        <v>127</v>
      </c>
      <c r="B33" s="259"/>
      <c r="C33" s="259"/>
      <c r="D33" s="259"/>
      <c r="E33" s="259"/>
      <c r="F33" s="259"/>
      <c r="G33" s="67">
        <v>23</v>
      </c>
      <c r="H33" s="76">
        <v>-390468</v>
      </c>
      <c r="I33" s="76">
        <v>295963</v>
      </c>
    </row>
    <row r="34" spans="1:9" x14ac:dyDescent="0.2">
      <c r="A34" s="259" t="s">
        <v>128</v>
      </c>
      <c r="B34" s="259"/>
      <c r="C34" s="259"/>
      <c r="D34" s="259"/>
      <c r="E34" s="259"/>
      <c r="F34" s="259"/>
      <c r="G34" s="67">
        <v>24</v>
      </c>
      <c r="H34" s="76">
        <v>-7045844</v>
      </c>
      <c r="I34" s="76">
        <v>37250610</v>
      </c>
    </row>
    <row r="35" spans="1:9" x14ac:dyDescent="0.2">
      <c r="A35" s="259" t="s">
        <v>129</v>
      </c>
      <c r="B35" s="259"/>
      <c r="C35" s="259"/>
      <c r="D35" s="259"/>
      <c r="E35" s="259"/>
      <c r="F35" s="259"/>
      <c r="G35" s="67">
        <v>25</v>
      </c>
      <c r="H35" s="76">
        <v>754218</v>
      </c>
      <c r="I35" s="76">
        <v>9448874</v>
      </c>
    </row>
    <row r="36" spans="1:9" x14ac:dyDescent="0.2">
      <c r="A36" s="259" t="s">
        <v>130</v>
      </c>
      <c r="B36" s="259"/>
      <c r="C36" s="259"/>
      <c r="D36" s="259"/>
      <c r="E36" s="259"/>
      <c r="F36" s="259"/>
      <c r="G36" s="67">
        <v>26</v>
      </c>
      <c r="H36" s="76">
        <v>-4305048</v>
      </c>
      <c r="I36" s="76">
        <v>-937747</v>
      </c>
    </row>
    <row r="37" spans="1:9" x14ac:dyDescent="0.2">
      <c r="A37" s="259" t="s">
        <v>131</v>
      </c>
      <c r="B37" s="259"/>
      <c r="C37" s="259"/>
      <c r="D37" s="259"/>
      <c r="E37" s="259"/>
      <c r="F37" s="259"/>
      <c r="G37" s="67">
        <v>27</v>
      </c>
      <c r="H37" s="76">
        <v>7061222</v>
      </c>
      <c r="I37" s="76">
        <v>32331679</v>
      </c>
    </row>
    <row r="38" spans="1:9" x14ac:dyDescent="0.2">
      <c r="A38" s="259" t="s">
        <v>132</v>
      </c>
      <c r="B38" s="259"/>
      <c r="C38" s="259"/>
      <c r="D38" s="259"/>
      <c r="E38" s="259"/>
      <c r="F38" s="259"/>
      <c r="G38" s="67">
        <v>28</v>
      </c>
      <c r="H38" s="76">
        <v>0</v>
      </c>
      <c r="I38" s="76">
        <v>0</v>
      </c>
    </row>
    <row r="39" spans="1:9" x14ac:dyDescent="0.2">
      <c r="A39" s="259" t="s">
        <v>133</v>
      </c>
      <c r="B39" s="259"/>
      <c r="C39" s="259"/>
      <c r="D39" s="259"/>
      <c r="E39" s="259"/>
      <c r="F39" s="259"/>
      <c r="G39" s="67">
        <v>29</v>
      </c>
      <c r="H39" s="76">
        <v>3045530</v>
      </c>
      <c r="I39" s="76">
        <v>3349400</v>
      </c>
    </row>
    <row r="40" spans="1:9" x14ac:dyDescent="0.2">
      <c r="A40" s="259" t="s">
        <v>134</v>
      </c>
      <c r="B40" s="259"/>
      <c r="C40" s="259"/>
      <c r="D40" s="259"/>
      <c r="E40" s="259"/>
      <c r="F40" s="259"/>
      <c r="G40" s="67">
        <v>30</v>
      </c>
      <c r="H40" s="76">
        <v>33045916</v>
      </c>
      <c r="I40" s="76">
        <v>20424470</v>
      </c>
    </row>
    <row r="41" spans="1:9" x14ac:dyDescent="0.2">
      <c r="A41" s="259" t="s">
        <v>135</v>
      </c>
      <c r="B41" s="259"/>
      <c r="C41" s="259"/>
      <c r="D41" s="259"/>
      <c r="E41" s="259"/>
      <c r="F41" s="259"/>
      <c r="G41" s="67">
        <v>31</v>
      </c>
      <c r="H41" s="76">
        <v>0</v>
      </c>
      <c r="I41" s="76">
        <v>0</v>
      </c>
    </row>
    <row r="42" spans="1:9" x14ac:dyDescent="0.2">
      <c r="A42" s="259" t="s">
        <v>136</v>
      </c>
      <c r="B42" s="259"/>
      <c r="C42" s="259"/>
      <c r="D42" s="259"/>
      <c r="E42" s="259"/>
      <c r="F42" s="259"/>
      <c r="G42" s="67">
        <v>32</v>
      </c>
      <c r="H42" s="76">
        <v>-2788834</v>
      </c>
      <c r="I42" s="76">
        <v>-3498020</v>
      </c>
    </row>
    <row r="43" spans="1:9" x14ac:dyDescent="0.2">
      <c r="A43" s="259" t="s">
        <v>137</v>
      </c>
      <c r="B43" s="259"/>
      <c r="C43" s="259"/>
      <c r="D43" s="259"/>
      <c r="E43" s="259"/>
      <c r="F43" s="259"/>
      <c r="G43" s="67">
        <v>33</v>
      </c>
      <c r="H43" s="76">
        <v>1221292</v>
      </c>
      <c r="I43" s="76">
        <v>-1834692</v>
      </c>
    </row>
    <row r="44" spans="1:9" ht="13.5" customHeight="1" x14ac:dyDescent="0.2">
      <c r="A44" s="258" t="s">
        <v>138</v>
      </c>
      <c r="B44" s="258"/>
      <c r="C44" s="258"/>
      <c r="D44" s="258"/>
      <c r="E44" s="258"/>
      <c r="F44" s="258"/>
      <c r="G44" s="67">
        <v>34</v>
      </c>
      <c r="H44" s="77">
        <f>SUM(H25:H43)+SUM(H17:H23)+SUM(H8:H15)</f>
        <v>-7333701</v>
      </c>
      <c r="I44" s="77">
        <f>SUM(I25:I43)+SUM(I17:I23)+SUM(I8:I15)</f>
        <v>70136792</v>
      </c>
    </row>
    <row r="45" spans="1:9" x14ac:dyDescent="0.2">
      <c r="A45" s="260" t="s">
        <v>15</v>
      </c>
      <c r="B45" s="261"/>
      <c r="C45" s="261"/>
      <c r="D45" s="261"/>
      <c r="E45" s="261"/>
      <c r="F45" s="261"/>
      <c r="G45" s="261"/>
      <c r="H45" s="261"/>
      <c r="I45" s="261"/>
    </row>
    <row r="46" spans="1:9" ht="24.75" customHeight="1" x14ac:dyDescent="0.2">
      <c r="A46" s="259" t="s">
        <v>139</v>
      </c>
      <c r="B46" s="259"/>
      <c r="C46" s="259"/>
      <c r="D46" s="259"/>
      <c r="E46" s="259"/>
      <c r="F46" s="259"/>
      <c r="G46" s="67">
        <v>35</v>
      </c>
      <c r="H46" s="76">
        <v>-414024</v>
      </c>
      <c r="I46" s="76">
        <v>-783671</v>
      </c>
    </row>
    <row r="47" spans="1:9" ht="26.25" customHeight="1" x14ac:dyDescent="0.2">
      <c r="A47" s="259" t="s">
        <v>140</v>
      </c>
      <c r="B47" s="259"/>
      <c r="C47" s="259"/>
      <c r="D47" s="259"/>
      <c r="E47" s="259"/>
      <c r="F47" s="259"/>
      <c r="G47" s="67">
        <v>36</v>
      </c>
      <c r="H47" s="76">
        <v>0</v>
      </c>
      <c r="I47" s="76">
        <v>0</v>
      </c>
    </row>
    <row r="48" spans="1:9" ht="24" customHeight="1" x14ac:dyDescent="0.2">
      <c r="A48" s="259" t="s">
        <v>141</v>
      </c>
      <c r="B48" s="259"/>
      <c r="C48" s="259"/>
      <c r="D48" s="259"/>
      <c r="E48" s="259"/>
      <c r="F48" s="259"/>
      <c r="G48" s="67">
        <v>37</v>
      </c>
      <c r="H48" s="76">
        <v>0</v>
      </c>
      <c r="I48" s="76">
        <v>0</v>
      </c>
    </row>
    <row r="49" spans="1:9" x14ac:dyDescent="0.2">
      <c r="A49" s="259" t="s">
        <v>142</v>
      </c>
      <c r="B49" s="259"/>
      <c r="C49" s="259"/>
      <c r="D49" s="259"/>
      <c r="E49" s="259"/>
      <c r="F49" s="259"/>
      <c r="G49" s="67">
        <v>38</v>
      </c>
      <c r="H49" s="76">
        <v>50354</v>
      </c>
      <c r="I49" s="76">
        <v>64028</v>
      </c>
    </row>
    <row r="50" spans="1:9" x14ac:dyDescent="0.2">
      <c r="A50" s="259" t="s">
        <v>143</v>
      </c>
      <c r="B50" s="259"/>
      <c r="C50" s="259"/>
      <c r="D50" s="259"/>
      <c r="E50" s="259"/>
      <c r="F50" s="259"/>
      <c r="G50" s="67">
        <v>39</v>
      </c>
      <c r="H50" s="76">
        <v>0</v>
      </c>
      <c r="I50" s="76">
        <v>0</v>
      </c>
    </row>
    <row r="51" spans="1:9" x14ac:dyDescent="0.2">
      <c r="A51" s="258" t="s">
        <v>144</v>
      </c>
      <c r="B51" s="258"/>
      <c r="C51" s="258"/>
      <c r="D51" s="258"/>
      <c r="E51" s="258"/>
      <c r="F51" s="258"/>
      <c r="G51" s="67">
        <v>40</v>
      </c>
      <c r="H51" s="77">
        <f>SUM(H46:H50)</f>
        <v>-363670</v>
      </c>
      <c r="I51" s="77">
        <f>SUM(I46:I50)</f>
        <v>-719643</v>
      </c>
    </row>
    <row r="52" spans="1:9" x14ac:dyDescent="0.2">
      <c r="A52" s="260" t="s">
        <v>16</v>
      </c>
      <c r="B52" s="261"/>
      <c r="C52" s="261"/>
      <c r="D52" s="261"/>
      <c r="E52" s="261"/>
      <c r="F52" s="261"/>
      <c r="G52" s="261"/>
      <c r="H52" s="261"/>
      <c r="I52" s="261"/>
    </row>
    <row r="53" spans="1:9" ht="23.25" customHeight="1" x14ac:dyDescent="0.2">
      <c r="A53" s="259" t="s">
        <v>145</v>
      </c>
      <c r="B53" s="259"/>
      <c r="C53" s="259"/>
      <c r="D53" s="259"/>
      <c r="E53" s="259"/>
      <c r="F53" s="259"/>
      <c r="G53" s="67">
        <v>41</v>
      </c>
      <c r="H53" s="76">
        <v>-826827</v>
      </c>
      <c r="I53" s="76">
        <v>-73525501</v>
      </c>
    </row>
    <row r="54" spans="1:9" x14ac:dyDescent="0.2">
      <c r="A54" s="259" t="s">
        <v>146</v>
      </c>
      <c r="B54" s="259"/>
      <c r="C54" s="259"/>
      <c r="D54" s="259"/>
      <c r="E54" s="259"/>
      <c r="F54" s="259"/>
      <c r="G54" s="67">
        <v>42</v>
      </c>
      <c r="H54" s="76">
        <v>70421</v>
      </c>
      <c r="I54" s="76">
        <v>2322</v>
      </c>
    </row>
    <row r="55" spans="1:9" x14ac:dyDescent="0.2">
      <c r="A55" s="259" t="s">
        <v>147</v>
      </c>
      <c r="B55" s="259"/>
      <c r="C55" s="259"/>
      <c r="D55" s="259"/>
      <c r="E55" s="259"/>
      <c r="F55" s="259"/>
      <c r="G55" s="67">
        <v>43</v>
      </c>
      <c r="H55" s="76">
        <v>0</v>
      </c>
      <c r="I55" s="76">
        <v>0</v>
      </c>
    </row>
    <row r="56" spans="1:9" x14ac:dyDescent="0.2">
      <c r="A56" s="259" t="s">
        <v>148</v>
      </c>
      <c r="B56" s="259"/>
      <c r="C56" s="259"/>
      <c r="D56" s="259"/>
      <c r="E56" s="259"/>
      <c r="F56" s="259"/>
      <c r="G56" s="67">
        <v>44</v>
      </c>
      <c r="H56" s="76">
        <v>0</v>
      </c>
      <c r="I56" s="76">
        <v>0</v>
      </c>
    </row>
    <row r="57" spans="1:9" x14ac:dyDescent="0.2">
      <c r="A57" s="259" t="s">
        <v>149</v>
      </c>
      <c r="B57" s="259"/>
      <c r="C57" s="259"/>
      <c r="D57" s="259"/>
      <c r="E57" s="259"/>
      <c r="F57" s="259"/>
      <c r="G57" s="67">
        <v>45</v>
      </c>
      <c r="H57" s="76">
        <v>-3875506</v>
      </c>
      <c r="I57" s="76">
        <v>-4166449</v>
      </c>
    </row>
    <row r="58" spans="1:9" x14ac:dyDescent="0.2">
      <c r="A58" s="259" t="s">
        <v>150</v>
      </c>
      <c r="B58" s="259"/>
      <c r="C58" s="259"/>
      <c r="D58" s="259"/>
      <c r="E58" s="259"/>
      <c r="F58" s="259"/>
      <c r="G58" s="67">
        <v>46</v>
      </c>
      <c r="H58" s="76">
        <v>0</v>
      </c>
      <c r="I58" s="76">
        <v>0</v>
      </c>
    </row>
    <row r="59" spans="1:9" x14ac:dyDescent="0.2">
      <c r="A59" s="258" t="s">
        <v>152</v>
      </c>
      <c r="B59" s="259"/>
      <c r="C59" s="259"/>
      <c r="D59" s="259"/>
      <c r="E59" s="259"/>
      <c r="F59" s="259"/>
      <c r="G59" s="67">
        <v>47</v>
      </c>
      <c r="H59" s="77">
        <f>H53+H54+H55+H56+H57+H58</f>
        <v>-4631912</v>
      </c>
      <c r="I59" s="77">
        <f>I53+I54+I55+I56+I57+I58</f>
        <v>-77689628</v>
      </c>
    </row>
    <row r="60" spans="1:9" ht="25.5" customHeight="1" x14ac:dyDescent="0.2">
      <c r="A60" s="258" t="s">
        <v>151</v>
      </c>
      <c r="B60" s="258"/>
      <c r="C60" s="258"/>
      <c r="D60" s="258"/>
      <c r="E60" s="258"/>
      <c r="F60" s="258"/>
      <c r="G60" s="67">
        <v>48</v>
      </c>
      <c r="H60" s="77">
        <f>H44+H51+H59</f>
        <v>-12329283</v>
      </c>
      <c r="I60" s="77">
        <f>I44+I51+I59</f>
        <v>-8272479</v>
      </c>
    </row>
    <row r="61" spans="1:9" x14ac:dyDescent="0.2">
      <c r="A61" s="258" t="s">
        <v>195</v>
      </c>
      <c r="B61" s="259"/>
      <c r="C61" s="259"/>
      <c r="D61" s="259"/>
      <c r="E61" s="259"/>
      <c r="F61" s="259"/>
      <c r="G61" s="67">
        <v>49</v>
      </c>
      <c r="H61" s="78">
        <v>125071511</v>
      </c>
      <c r="I61" s="78">
        <v>144089585</v>
      </c>
    </row>
    <row r="62" spans="1:9" x14ac:dyDescent="0.2">
      <c r="A62" s="259" t="s">
        <v>153</v>
      </c>
      <c r="B62" s="259"/>
      <c r="C62" s="259"/>
      <c r="D62" s="259"/>
      <c r="E62" s="259"/>
      <c r="F62" s="259"/>
      <c r="G62" s="67">
        <v>50</v>
      </c>
      <c r="H62" s="78">
        <v>-10217</v>
      </c>
      <c r="I62" s="78">
        <v>-20819</v>
      </c>
    </row>
    <row r="63" spans="1:9" x14ac:dyDescent="0.2">
      <c r="A63" s="258" t="s">
        <v>196</v>
      </c>
      <c r="B63" s="259"/>
      <c r="C63" s="259"/>
      <c r="D63" s="259"/>
      <c r="E63" s="259"/>
      <c r="F63" s="259"/>
      <c r="G63" s="67">
        <v>51</v>
      </c>
      <c r="H63" s="77">
        <f>H60+H61+H62</f>
        <v>112732011</v>
      </c>
      <c r="I63" s="77">
        <f>I60+I61+I62</f>
        <v>135796287</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topLeftCell="A16" zoomScaleNormal="100" zoomScaleSheetLayoutView="100" workbookViewId="0">
      <selection activeCell="N24" sqref="N24"/>
    </sheetView>
  </sheetViews>
  <sheetFormatPr defaultRowHeight="12.75" x14ac:dyDescent="0.2"/>
  <cols>
    <col min="1" max="2" width="9.140625" style="64"/>
    <col min="3" max="3" width="20.85546875" style="64" customWidth="1"/>
    <col min="4" max="4" width="9.140625" style="64"/>
    <col min="5" max="5" width="9.140625" style="63" customWidth="1"/>
    <col min="6" max="6" width="10.140625" style="63" customWidth="1"/>
    <col min="7" max="7" width="9.140625" style="63" customWidth="1"/>
    <col min="8" max="9" width="9.85546875" style="63" customWidth="1"/>
    <col min="10" max="15" width="9.140625" style="63" customWidth="1"/>
    <col min="16" max="16" width="10" style="63" customWidth="1"/>
    <col min="17" max="18" width="9.140625" style="63" customWidth="1"/>
    <col min="19" max="264" width="9.140625" style="64"/>
    <col min="265" max="265" width="10.140625" style="64" bestFit="1" customWidth="1"/>
    <col min="266" max="269" width="9.140625" style="64"/>
    <col min="270" max="271" width="9.85546875" style="64" bestFit="1" customWidth="1"/>
    <col min="272" max="520" width="9.140625" style="64"/>
    <col min="521" max="521" width="10.140625" style="64" bestFit="1" customWidth="1"/>
    <col min="522" max="525" width="9.140625" style="64"/>
    <col min="526" max="527" width="9.85546875" style="64" bestFit="1" customWidth="1"/>
    <col min="528" max="776" width="9.140625" style="64"/>
    <col min="777" max="777" width="10.140625" style="64" bestFit="1" customWidth="1"/>
    <col min="778" max="781" width="9.140625" style="64"/>
    <col min="782" max="783" width="9.85546875" style="64" bestFit="1" customWidth="1"/>
    <col min="784" max="1032" width="9.140625" style="64"/>
    <col min="1033" max="1033" width="10.140625" style="64" bestFit="1" customWidth="1"/>
    <col min="1034" max="1037" width="9.140625" style="64"/>
    <col min="1038" max="1039" width="9.85546875" style="64" bestFit="1" customWidth="1"/>
    <col min="1040" max="1288" width="9.140625" style="64"/>
    <col min="1289" max="1289" width="10.140625" style="64" bestFit="1" customWidth="1"/>
    <col min="1290" max="1293" width="9.140625" style="64"/>
    <col min="1294" max="1295" width="9.85546875" style="64" bestFit="1" customWidth="1"/>
    <col min="1296" max="1544" width="9.140625" style="64"/>
    <col min="1545" max="1545" width="10.140625" style="64" bestFit="1" customWidth="1"/>
    <col min="1546" max="1549" width="9.140625" style="64"/>
    <col min="1550" max="1551" width="9.85546875" style="64" bestFit="1" customWidth="1"/>
    <col min="1552" max="1800" width="9.140625" style="64"/>
    <col min="1801" max="1801" width="10.140625" style="64" bestFit="1" customWidth="1"/>
    <col min="1802" max="1805" width="9.140625" style="64"/>
    <col min="1806" max="1807" width="9.85546875" style="64" bestFit="1" customWidth="1"/>
    <col min="1808" max="2056" width="9.140625" style="64"/>
    <col min="2057" max="2057" width="10.140625" style="64" bestFit="1" customWidth="1"/>
    <col min="2058" max="2061" width="9.140625" style="64"/>
    <col min="2062" max="2063" width="9.85546875" style="64" bestFit="1" customWidth="1"/>
    <col min="2064" max="2312" width="9.140625" style="64"/>
    <col min="2313" max="2313" width="10.140625" style="64" bestFit="1" customWidth="1"/>
    <col min="2314" max="2317" width="9.140625" style="64"/>
    <col min="2318" max="2319" width="9.85546875" style="64" bestFit="1" customWidth="1"/>
    <col min="2320" max="2568" width="9.140625" style="64"/>
    <col min="2569" max="2569" width="10.140625" style="64" bestFit="1" customWidth="1"/>
    <col min="2570" max="2573" width="9.140625" style="64"/>
    <col min="2574" max="2575" width="9.85546875" style="64" bestFit="1" customWidth="1"/>
    <col min="2576" max="2824" width="9.140625" style="64"/>
    <col min="2825" max="2825" width="10.140625" style="64" bestFit="1" customWidth="1"/>
    <col min="2826" max="2829" width="9.140625" style="64"/>
    <col min="2830" max="2831" width="9.85546875" style="64" bestFit="1" customWidth="1"/>
    <col min="2832" max="3080" width="9.140625" style="64"/>
    <col min="3081" max="3081" width="10.140625" style="64" bestFit="1" customWidth="1"/>
    <col min="3082" max="3085" width="9.140625" style="64"/>
    <col min="3086" max="3087" width="9.85546875" style="64" bestFit="1" customWidth="1"/>
    <col min="3088" max="3336" width="9.140625" style="64"/>
    <col min="3337" max="3337" width="10.140625" style="64" bestFit="1" customWidth="1"/>
    <col min="3338" max="3341" width="9.140625" style="64"/>
    <col min="3342" max="3343" width="9.85546875" style="64" bestFit="1" customWidth="1"/>
    <col min="3344" max="3592" width="9.140625" style="64"/>
    <col min="3593" max="3593" width="10.140625" style="64" bestFit="1" customWidth="1"/>
    <col min="3594" max="3597" width="9.140625" style="64"/>
    <col min="3598" max="3599" width="9.85546875" style="64" bestFit="1" customWidth="1"/>
    <col min="3600" max="3848" width="9.140625" style="64"/>
    <col min="3849" max="3849" width="10.140625" style="64" bestFit="1" customWidth="1"/>
    <col min="3850" max="3853" width="9.140625" style="64"/>
    <col min="3854" max="3855" width="9.85546875" style="64" bestFit="1" customWidth="1"/>
    <col min="3856" max="4104" width="9.140625" style="64"/>
    <col min="4105" max="4105" width="10.140625" style="64" bestFit="1" customWidth="1"/>
    <col min="4106" max="4109" width="9.140625" style="64"/>
    <col min="4110" max="4111" width="9.85546875" style="64" bestFit="1" customWidth="1"/>
    <col min="4112" max="4360" width="9.140625" style="64"/>
    <col min="4361" max="4361" width="10.140625" style="64" bestFit="1" customWidth="1"/>
    <col min="4362" max="4365" width="9.140625" style="64"/>
    <col min="4366" max="4367" width="9.85546875" style="64" bestFit="1" customWidth="1"/>
    <col min="4368" max="4616" width="9.140625" style="64"/>
    <col min="4617" max="4617" width="10.140625" style="64" bestFit="1" customWidth="1"/>
    <col min="4618" max="4621" width="9.140625" style="64"/>
    <col min="4622" max="4623" width="9.85546875" style="64" bestFit="1" customWidth="1"/>
    <col min="4624" max="4872" width="9.140625" style="64"/>
    <col min="4873" max="4873" width="10.140625" style="64" bestFit="1" customWidth="1"/>
    <col min="4874" max="4877" width="9.140625" style="64"/>
    <col min="4878" max="4879" width="9.85546875" style="64" bestFit="1" customWidth="1"/>
    <col min="4880" max="5128" width="9.140625" style="64"/>
    <col min="5129" max="5129" width="10.140625" style="64" bestFit="1" customWidth="1"/>
    <col min="5130" max="5133" width="9.140625" style="64"/>
    <col min="5134" max="5135" width="9.85546875" style="64" bestFit="1" customWidth="1"/>
    <col min="5136" max="5384" width="9.140625" style="64"/>
    <col min="5385" max="5385" width="10.140625" style="64" bestFit="1" customWidth="1"/>
    <col min="5386" max="5389" width="9.140625" style="64"/>
    <col min="5390" max="5391" width="9.85546875" style="64" bestFit="1" customWidth="1"/>
    <col min="5392" max="5640" width="9.140625" style="64"/>
    <col min="5641" max="5641" width="10.140625" style="64" bestFit="1" customWidth="1"/>
    <col min="5642" max="5645" width="9.140625" style="64"/>
    <col min="5646" max="5647" width="9.85546875" style="64" bestFit="1" customWidth="1"/>
    <col min="5648" max="5896" width="9.140625" style="64"/>
    <col min="5897" max="5897" width="10.140625" style="64" bestFit="1" customWidth="1"/>
    <col min="5898" max="5901" width="9.140625" style="64"/>
    <col min="5902" max="5903" width="9.85546875" style="64" bestFit="1" customWidth="1"/>
    <col min="5904" max="6152" width="9.140625" style="64"/>
    <col min="6153" max="6153" width="10.140625" style="64" bestFit="1" customWidth="1"/>
    <col min="6154" max="6157" width="9.140625" style="64"/>
    <col min="6158" max="6159" width="9.85546875" style="64" bestFit="1" customWidth="1"/>
    <col min="6160" max="6408" width="9.140625" style="64"/>
    <col min="6409" max="6409" width="10.140625" style="64" bestFit="1" customWidth="1"/>
    <col min="6410" max="6413" width="9.140625" style="64"/>
    <col min="6414" max="6415" width="9.85546875" style="64" bestFit="1" customWidth="1"/>
    <col min="6416" max="6664" width="9.140625" style="64"/>
    <col min="6665" max="6665" width="10.140625" style="64" bestFit="1" customWidth="1"/>
    <col min="6666" max="6669" width="9.140625" style="64"/>
    <col min="6670" max="6671" width="9.85546875" style="64" bestFit="1" customWidth="1"/>
    <col min="6672" max="6920" width="9.140625" style="64"/>
    <col min="6921" max="6921" width="10.140625" style="64" bestFit="1" customWidth="1"/>
    <col min="6922" max="6925" width="9.140625" style="64"/>
    <col min="6926" max="6927" width="9.85546875" style="64" bestFit="1" customWidth="1"/>
    <col min="6928" max="7176" width="9.140625" style="64"/>
    <col min="7177" max="7177" width="10.140625" style="64" bestFit="1" customWidth="1"/>
    <col min="7178" max="7181" width="9.140625" style="64"/>
    <col min="7182" max="7183" width="9.85546875" style="64" bestFit="1" customWidth="1"/>
    <col min="7184" max="7432" width="9.140625" style="64"/>
    <col min="7433" max="7433" width="10.140625" style="64" bestFit="1" customWidth="1"/>
    <col min="7434" max="7437" width="9.140625" style="64"/>
    <col min="7438" max="7439" width="9.85546875" style="64" bestFit="1" customWidth="1"/>
    <col min="7440" max="7688" width="9.140625" style="64"/>
    <col min="7689" max="7689" width="10.140625" style="64" bestFit="1" customWidth="1"/>
    <col min="7690" max="7693" width="9.140625" style="64"/>
    <col min="7694" max="7695" width="9.85546875" style="64" bestFit="1" customWidth="1"/>
    <col min="7696" max="7944" width="9.140625" style="64"/>
    <col min="7945" max="7945" width="10.140625" style="64" bestFit="1" customWidth="1"/>
    <col min="7946" max="7949" width="9.140625" style="64"/>
    <col min="7950" max="7951" width="9.85546875" style="64" bestFit="1" customWidth="1"/>
    <col min="7952" max="8200" width="9.140625" style="64"/>
    <col min="8201" max="8201" width="10.140625" style="64" bestFit="1" customWidth="1"/>
    <col min="8202" max="8205" width="9.140625" style="64"/>
    <col min="8206" max="8207" width="9.85546875" style="64" bestFit="1" customWidth="1"/>
    <col min="8208" max="8456" width="9.140625" style="64"/>
    <col min="8457" max="8457" width="10.140625" style="64" bestFit="1" customWidth="1"/>
    <col min="8458" max="8461" width="9.140625" style="64"/>
    <col min="8462" max="8463" width="9.85546875" style="64" bestFit="1" customWidth="1"/>
    <col min="8464" max="8712" width="9.140625" style="64"/>
    <col min="8713" max="8713" width="10.140625" style="64" bestFit="1" customWidth="1"/>
    <col min="8714" max="8717" width="9.140625" style="64"/>
    <col min="8718" max="8719" width="9.85546875" style="64" bestFit="1" customWidth="1"/>
    <col min="8720" max="8968" width="9.140625" style="64"/>
    <col min="8969" max="8969" width="10.140625" style="64" bestFit="1" customWidth="1"/>
    <col min="8970" max="8973" width="9.140625" style="64"/>
    <col min="8974" max="8975" width="9.85546875" style="64" bestFit="1" customWidth="1"/>
    <col min="8976" max="9224" width="9.140625" style="64"/>
    <col min="9225" max="9225" width="10.140625" style="64" bestFit="1" customWidth="1"/>
    <col min="9226" max="9229" width="9.140625" style="64"/>
    <col min="9230" max="9231" width="9.85546875" style="64" bestFit="1" customWidth="1"/>
    <col min="9232" max="9480" width="9.140625" style="64"/>
    <col min="9481" max="9481" width="10.140625" style="64" bestFit="1" customWidth="1"/>
    <col min="9482" max="9485" width="9.140625" style="64"/>
    <col min="9486" max="9487" width="9.85546875" style="64" bestFit="1" customWidth="1"/>
    <col min="9488" max="9736" width="9.140625" style="64"/>
    <col min="9737" max="9737" width="10.140625" style="64" bestFit="1" customWidth="1"/>
    <col min="9738" max="9741" width="9.140625" style="64"/>
    <col min="9742" max="9743" width="9.85546875" style="64" bestFit="1" customWidth="1"/>
    <col min="9744" max="9992" width="9.140625" style="64"/>
    <col min="9993" max="9993" width="10.140625" style="64" bestFit="1" customWidth="1"/>
    <col min="9994" max="9997" width="9.140625" style="64"/>
    <col min="9998" max="9999" width="9.85546875" style="64" bestFit="1" customWidth="1"/>
    <col min="10000" max="10248" width="9.140625" style="64"/>
    <col min="10249" max="10249" width="10.140625" style="64" bestFit="1" customWidth="1"/>
    <col min="10250" max="10253" width="9.140625" style="64"/>
    <col min="10254" max="10255" width="9.85546875" style="64" bestFit="1" customWidth="1"/>
    <col min="10256" max="10504" width="9.140625" style="64"/>
    <col min="10505" max="10505" width="10.140625" style="64" bestFit="1" customWidth="1"/>
    <col min="10506" max="10509" width="9.140625" style="64"/>
    <col min="10510" max="10511" width="9.85546875" style="64" bestFit="1" customWidth="1"/>
    <col min="10512" max="10760" width="9.140625" style="64"/>
    <col min="10761" max="10761" width="10.140625" style="64" bestFit="1" customWidth="1"/>
    <col min="10762" max="10765" width="9.140625" style="64"/>
    <col min="10766" max="10767" width="9.85546875" style="64" bestFit="1" customWidth="1"/>
    <col min="10768" max="11016" width="9.140625" style="64"/>
    <col min="11017" max="11017" width="10.140625" style="64" bestFit="1" customWidth="1"/>
    <col min="11018" max="11021" width="9.140625" style="64"/>
    <col min="11022" max="11023" width="9.85546875" style="64" bestFit="1" customWidth="1"/>
    <col min="11024" max="11272" width="9.140625" style="64"/>
    <col min="11273" max="11273" width="10.140625" style="64" bestFit="1" customWidth="1"/>
    <col min="11274" max="11277" width="9.140625" style="64"/>
    <col min="11278" max="11279" width="9.85546875" style="64" bestFit="1" customWidth="1"/>
    <col min="11280" max="11528" width="9.140625" style="64"/>
    <col min="11529" max="11529" width="10.140625" style="64" bestFit="1" customWidth="1"/>
    <col min="11530" max="11533" width="9.140625" style="64"/>
    <col min="11534" max="11535" width="9.85546875" style="64" bestFit="1" customWidth="1"/>
    <col min="11536" max="11784" width="9.140625" style="64"/>
    <col min="11785" max="11785" width="10.140625" style="64" bestFit="1" customWidth="1"/>
    <col min="11786" max="11789" width="9.140625" style="64"/>
    <col min="11790" max="11791" width="9.85546875" style="64" bestFit="1" customWidth="1"/>
    <col min="11792" max="12040" width="9.140625" style="64"/>
    <col min="12041" max="12041" width="10.140625" style="64" bestFit="1" customWidth="1"/>
    <col min="12042" max="12045" width="9.140625" style="64"/>
    <col min="12046" max="12047" width="9.85546875" style="64" bestFit="1" customWidth="1"/>
    <col min="12048" max="12296" width="9.140625" style="64"/>
    <col min="12297" max="12297" width="10.140625" style="64" bestFit="1" customWidth="1"/>
    <col min="12298" max="12301" width="9.140625" style="64"/>
    <col min="12302" max="12303" width="9.85546875" style="64" bestFit="1" customWidth="1"/>
    <col min="12304" max="12552" width="9.140625" style="64"/>
    <col min="12553" max="12553" width="10.140625" style="64" bestFit="1" customWidth="1"/>
    <col min="12554" max="12557" width="9.140625" style="64"/>
    <col min="12558" max="12559" width="9.85546875" style="64" bestFit="1" customWidth="1"/>
    <col min="12560" max="12808" width="9.140625" style="64"/>
    <col min="12809" max="12809" width="10.140625" style="64" bestFit="1" customWidth="1"/>
    <col min="12810" max="12813" width="9.140625" style="64"/>
    <col min="12814" max="12815" width="9.85546875" style="64" bestFit="1" customWidth="1"/>
    <col min="12816" max="13064" width="9.140625" style="64"/>
    <col min="13065" max="13065" width="10.140625" style="64" bestFit="1" customWidth="1"/>
    <col min="13066" max="13069" width="9.140625" style="64"/>
    <col min="13070" max="13071" width="9.85546875" style="64" bestFit="1" customWidth="1"/>
    <col min="13072" max="13320" width="9.140625" style="64"/>
    <col min="13321" max="13321" width="10.140625" style="64" bestFit="1" customWidth="1"/>
    <col min="13322" max="13325" width="9.140625" style="64"/>
    <col min="13326" max="13327" width="9.85546875" style="64" bestFit="1" customWidth="1"/>
    <col min="13328" max="13576" width="9.140625" style="64"/>
    <col min="13577" max="13577" width="10.140625" style="64" bestFit="1" customWidth="1"/>
    <col min="13578" max="13581" width="9.140625" style="64"/>
    <col min="13582" max="13583" width="9.85546875" style="64" bestFit="1" customWidth="1"/>
    <col min="13584" max="13832" width="9.140625" style="64"/>
    <col min="13833" max="13833" width="10.140625" style="64" bestFit="1" customWidth="1"/>
    <col min="13834" max="13837" width="9.140625" style="64"/>
    <col min="13838" max="13839" width="9.85546875" style="64" bestFit="1" customWidth="1"/>
    <col min="13840" max="14088" width="9.140625" style="64"/>
    <col min="14089" max="14089" width="10.140625" style="64" bestFit="1" customWidth="1"/>
    <col min="14090" max="14093" width="9.140625" style="64"/>
    <col min="14094" max="14095" width="9.85546875" style="64" bestFit="1" customWidth="1"/>
    <col min="14096" max="14344" width="9.140625" style="64"/>
    <col min="14345" max="14345" width="10.140625" style="64" bestFit="1" customWidth="1"/>
    <col min="14346" max="14349" width="9.140625" style="64"/>
    <col min="14350" max="14351" width="9.85546875" style="64" bestFit="1" customWidth="1"/>
    <col min="14352" max="14600" width="9.140625" style="64"/>
    <col min="14601" max="14601" width="10.140625" style="64" bestFit="1" customWidth="1"/>
    <col min="14602" max="14605" width="9.140625" style="64"/>
    <col min="14606" max="14607" width="9.85546875" style="64" bestFit="1" customWidth="1"/>
    <col min="14608" max="14856" width="9.140625" style="64"/>
    <col min="14857" max="14857" width="10.140625" style="64" bestFit="1" customWidth="1"/>
    <col min="14858" max="14861" width="9.140625" style="64"/>
    <col min="14862" max="14863" width="9.85546875" style="64" bestFit="1" customWidth="1"/>
    <col min="14864" max="15112" width="9.140625" style="64"/>
    <col min="15113" max="15113" width="10.140625" style="64" bestFit="1" customWidth="1"/>
    <col min="15114" max="15117" width="9.140625" style="64"/>
    <col min="15118" max="15119" width="9.85546875" style="64" bestFit="1" customWidth="1"/>
    <col min="15120" max="15368" width="9.140625" style="64"/>
    <col min="15369" max="15369" width="10.140625" style="64" bestFit="1" customWidth="1"/>
    <col min="15370" max="15373" width="9.140625" style="64"/>
    <col min="15374" max="15375" width="9.85546875" style="64" bestFit="1" customWidth="1"/>
    <col min="15376" max="15624" width="9.140625" style="64"/>
    <col min="15625" max="15625" width="10.140625" style="64" bestFit="1" customWidth="1"/>
    <col min="15626" max="15629" width="9.140625" style="64"/>
    <col min="15630" max="15631" width="9.85546875" style="64" bestFit="1" customWidth="1"/>
    <col min="15632" max="15880" width="9.140625" style="64"/>
    <col min="15881" max="15881" width="10.140625" style="64" bestFit="1" customWidth="1"/>
    <col min="15882" max="15885" width="9.140625" style="64"/>
    <col min="15886" max="15887" width="9.85546875" style="64" bestFit="1" customWidth="1"/>
    <col min="15888" max="16136" width="9.140625" style="64"/>
    <col min="16137" max="16137" width="10.140625" style="64" bestFit="1" customWidth="1"/>
    <col min="16138" max="16141" width="9.140625" style="64"/>
    <col min="16142" max="16143" width="9.85546875" style="64" bestFit="1" customWidth="1"/>
    <col min="16144" max="16384" width="9.140625" style="64"/>
  </cols>
  <sheetData>
    <row r="1" spans="1:18" x14ac:dyDescent="0.2">
      <c r="A1" s="276" t="s">
        <v>8</v>
      </c>
      <c r="B1" s="255"/>
      <c r="C1" s="255"/>
      <c r="D1" s="255"/>
      <c r="E1" s="255"/>
      <c r="F1" s="255"/>
      <c r="G1" s="255"/>
      <c r="H1" s="255"/>
      <c r="I1" s="255"/>
      <c r="J1" s="79"/>
      <c r="K1" s="79"/>
      <c r="L1" s="79"/>
      <c r="M1" s="79"/>
      <c r="N1" s="79"/>
      <c r="O1" s="79"/>
    </row>
    <row r="2" spans="1:18" ht="15.75" x14ac:dyDescent="0.2">
      <c r="A2" s="49"/>
      <c r="B2" s="80"/>
      <c r="C2" s="277" t="s">
        <v>270</v>
      </c>
      <c r="D2" s="277"/>
      <c r="E2" s="1" t="s">
        <v>0</v>
      </c>
      <c r="F2" s="81">
        <v>46022</v>
      </c>
      <c r="G2" s="82"/>
      <c r="H2" s="82"/>
      <c r="I2" s="82"/>
      <c r="J2" s="79"/>
      <c r="K2" s="79"/>
      <c r="L2" s="79"/>
      <c r="M2" s="79"/>
      <c r="N2" s="79"/>
      <c r="O2" s="79"/>
      <c r="R2" s="63" t="s">
        <v>282</v>
      </c>
    </row>
    <row r="3" spans="1:18" ht="13.5" customHeight="1" x14ac:dyDescent="0.2">
      <c r="A3" s="278" t="s">
        <v>271</v>
      </c>
      <c r="B3" s="279"/>
      <c r="C3" s="279"/>
      <c r="D3" s="278" t="s">
        <v>272</v>
      </c>
      <c r="E3" s="281" t="s">
        <v>9</v>
      </c>
      <c r="F3" s="282"/>
      <c r="G3" s="282"/>
      <c r="H3" s="282"/>
      <c r="I3" s="282"/>
      <c r="J3" s="282"/>
      <c r="K3" s="282"/>
      <c r="L3" s="282"/>
      <c r="M3" s="282"/>
      <c r="N3" s="282"/>
      <c r="O3" s="282"/>
      <c r="P3" s="272" t="s">
        <v>17</v>
      </c>
      <c r="Q3" s="274"/>
      <c r="R3" s="272" t="s">
        <v>165</v>
      </c>
    </row>
    <row r="4" spans="1:18" ht="56.25" x14ac:dyDescent="0.2">
      <c r="A4" s="279"/>
      <c r="B4" s="279"/>
      <c r="C4" s="279"/>
      <c r="D4" s="280"/>
      <c r="E4" s="83" t="s">
        <v>13</v>
      </c>
      <c r="F4" s="83" t="s">
        <v>155</v>
      </c>
      <c r="G4" s="83" t="s">
        <v>156</v>
      </c>
      <c r="H4" s="83" t="s">
        <v>273</v>
      </c>
      <c r="I4" s="83" t="s">
        <v>157</v>
      </c>
      <c r="J4" s="84" t="s">
        <v>158</v>
      </c>
      <c r="K4" s="84" t="s">
        <v>159</v>
      </c>
      <c r="L4" s="84" t="s">
        <v>160</v>
      </c>
      <c r="M4" s="84" t="s">
        <v>161</v>
      </c>
      <c r="N4" s="84" t="s">
        <v>162</v>
      </c>
      <c r="O4" s="84" t="s">
        <v>163</v>
      </c>
      <c r="P4" s="85" t="s">
        <v>157</v>
      </c>
      <c r="Q4" s="85" t="s">
        <v>164</v>
      </c>
      <c r="R4" s="272"/>
    </row>
    <row r="5" spans="1:18" x14ac:dyDescent="0.2">
      <c r="A5" s="273">
        <v>1</v>
      </c>
      <c r="B5" s="273"/>
      <c r="C5" s="273"/>
      <c r="D5" s="86">
        <v>2</v>
      </c>
      <c r="E5" s="85" t="s">
        <v>6</v>
      </c>
      <c r="F5" s="87" t="s">
        <v>7</v>
      </c>
      <c r="G5" s="85" t="s">
        <v>179</v>
      </c>
      <c r="H5" s="87" t="s">
        <v>180</v>
      </c>
      <c r="I5" s="85" t="s">
        <v>181</v>
      </c>
      <c r="J5" s="87" t="s">
        <v>182</v>
      </c>
      <c r="K5" s="87" t="s">
        <v>183</v>
      </c>
      <c r="L5" s="87" t="s">
        <v>10</v>
      </c>
      <c r="M5" s="87" t="s">
        <v>184</v>
      </c>
      <c r="N5" s="87" t="s">
        <v>185</v>
      </c>
      <c r="O5" s="87" t="s">
        <v>186</v>
      </c>
      <c r="P5" s="85" t="s">
        <v>187</v>
      </c>
      <c r="Q5" s="85" t="s">
        <v>188</v>
      </c>
      <c r="R5" s="87" t="s">
        <v>189</v>
      </c>
    </row>
    <row r="6" spans="1:18" ht="12.75" customHeight="1" x14ac:dyDescent="0.2">
      <c r="A6" s="269" t="s">
        <v>166</v>
      </c>
      <c r="B6" s="269"/>
      <c r="C6" s="269"/>
      <c r="D6" s="67">
        <v>1</v>
      </c>
      <c r="E6" s="88">
        <v>25190789</v>
      </c>
      <c r="F6" s="88">
        <v>6707883</v>
      </c>
      <c r="G6" s="88">
        <v>0</v>
      </c>
      <c r="H6" s="88">
        <v>0</v>
      </c>
      <c r="I6" s="88">
        <v>473632</v>
      </c>
      <c r="J6" s="88">
        <v>25985883</v>
      </c>
      <c r="K6" s="88">
        <v>0</v>
      </c>
      <c r="L6" s="88">
        <v>3195148</v>
      </c>
      <c r="M6" s="88">
        <v>0</v>
      </c>
      <c r="N6" s="88">
        <v>8766522</v>
      </c>
      <c r="O6" s="88">
        <v>0</v>
      </c>
      <c r="P6" s="88">
        <v>0</v>
      </c>
      <c r="Q6" s="88">
        <v>0</v>
      </c>
      <c r="R6" s="89">
        <f>SUM(E6:Q6)</f>
        <v>70319857</v>
      </c>
    </row>
    <row r="7" spans="1:18" ht="30" customHeight="1" x14ac:dyDescent="0.2">
      <c r="A7" s="271" t="s">
        <v>167</v>
      </c>
      <c r="B7" s="271"/>
      <c r="C7" s="271"/>
      <c r="D7" s="67">
        <v>2</v>
      </c>
      <c r="E7" s="88">
        <v>0</v>
      </c>
      <c r="F7" s="88">
        <v>0</v>
      </c>
      <c r="G7" s="88">
        <v>0</v>
      </c>
      <c r="H7" s="88">
        <v>0</v>
      </c>
      <c r="I7" s="88">
        <v>0</v>
      </c>
      <c r="J7" s="88">
        <v>0</v>
      </c>
      <c r="K7" s="88">
        <v>0</v>
      </c>
      <c r="L7" s="88">
        <v>0</v>
      </c>
      <c r="M7" s="88">
        <v>0</v>
      </c>
      <c r="N7" s="88">
        <v>0</v>
      </c>
      <c r="O7" s="88">
        <v>0</v>
      </c>
      <c r="P7" s="88">
        <v>0</v>
      </c>
      <c r="Q7" s="88">
        <v>0</v>
      </c>
      <c r="R7" s="89">
        <f t="shared" ref="R7:R26" si="0">SUM(E7:Q7)</f>
        <v>0</v>
      </c>
    </row>
    <row r="8" spans="1:18" ht="27" customHeight="1" x14ac:dyDescent="0.2">
      <c r="A8" s="269" t="s">
        <v>168</v>
      </c>
      <c r="B8" s="269"/>
      <c r="C8" s="269"/>
      <c r="D8" s="67">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
      <c r="A9" s="275" t="s">
        <v>169</v>
      </c>
      <c r="B9" s="275"/>
      <c r="C9" s="275"/>
      <c r="D9" s="69">
        <v>4</v>
      </c>
      <c r="E9" s="90">
        <f>E6+E7+E8</f>
        <v>25190789</v>
      </c>
      <c r="F9" s="90">
        <f t="shared" ref="F9:Q9" si="1">F6+F7+F8</f>
        <v>6707883</v>
      </c>
      <c r="G9" s="90">
        <f t="shared" si="1"/>
        <v>0</v>
      </c>
      <c r="H9" s="90">
        <f t="shared" si="1"/>
        <v>0</v>
      </c>
      <c r="I9" s="90">
        <f t="shared" si="1"/>
        <v>473632</v>
      </c>
      <c r="J9" s="90">
        <f t="shared" si="1"/>
        <v>25985883</v>
      </c>
      <c r="K9" s="90">
        <f t="shared" si="1"/>
        <v>0</v>
      </c>
      <c r="L9" s="90">
        <f t="shared" si="1"/>
        <v>3195148</v>
      </c>
      <c r="M9" s="90">
        <f t="shared" si="1"/>
        <v>0</v>
      </c>
      <c r="N9" s="90">
        <f t="shared" si="1"/>
        <v>8766522</v>
      </c>
      <c r="O9" s="90">
        <f t="shared" si="1"/>
        <v>0</v>
      </c>
      <c r="P9" s="90">
        <f t="shared" si="1"/>
        <v>0</v>
      </c>
      <c r="Q9" s="90">
        <f t="shared" si="1"/>
        <v>0</v>
      </c>
      <c r="R9" s="89">
        <f t="shared" si="0"/>
        <v>70319857</v>
      </c>
    </row>
    <row r="10" spans="1:18" ht="33" customHeight="1" x14ac:dyDescent="0.2">
      <c r="A10" s="271" t="s">
        <v>170</v>
      </c>
      <c r="B10" s="271"/>
      <c r="C10" s="271"/>
      <c r="D10" s="67">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
      <c r="A11" s="271" t="s">
        <v>171</v>
      </c>
      <c r="B11" s="271"/>
      <c r="C11" s="271"/>
      <c r="D11" s="67">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
      <c r="A12" s="271" t="s">
        <v>274</v>
      </c>
      <c r="B12" s="271"/>
      <c r="C12" s="271"/>
      <c r="D12" s="67">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
      <c r="A13" s="271" t="s">
        <v>172</v>
      </c>
      <c r="B13" s="271"/>
      <c r="C13" s="271"/>
      <c r="D13" s="67">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
      <c r="A14" s="271" t="s">
        <v>275</v>
      </c>
      <c r="B14" s="271"/>
      <c r="C14" s="271"/>
      <c r="D14" s="67">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
      <c r="A15" s="271" t="s">
        <v>173</v>
      </c>
      <c r="B15" s="271"/>
      <c r="C15" s="271"/>
      <c r="D15" s="67">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
      <c r="A16" s="271" t="s">
        <v>174</v>
      </c>
      <c r="B16" s="271"/>
      <c r="C16" s="271"/>
      <c r="D16" s="67">
        <v>11</v>
      </c>
      <c r="E16" s="88">
        <v>0</v>
      </c>
      <c r="F16" s="88">
        <v>0</v>
      </c>
      <c r="G16" s="88">
        <v>0</v>
      </c>
      <c r="H16" s="88">
        <v>0</v>
      </c>
      <c r="I16" s="88">
        <v>0</v>
      </c>
      <c r="J16" s="88">
        <v>0</v>
      </c>
      <c r="K16" s="88">
        <v>0</v>
      </c>
      <c r="L16" s="88">
        <v>0</v>
      </c>
      <c r="M16" s="88">
        <v>0</v>
      </c>
      <c r="N16" s="88">
        <v>0</v>
      </c>
      <c r="O16" s="88">
        <v>0</v>
      </c>
      <c r="P16" s="88">
        <v>0</v>
      </c>
      <c r="Q16" s="88">
        <v>0</v>
      </c>
      <c r="R16" s="89">
        <f t="shared" si="0"/>
        <v>0</v>
      </c>
    </row>
    <row r="17" spans="1:18" ht="12.75" customHeight="1" x14ac:dyDescent="0.2">
      <c r="A17" s="271" t="s">
        <v>276</v>
      </c>
      <c r="B17" s="271"/>
      <c r="C17" s="271"/>
      <c r="D17" s="67">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
      <c r="A18" s="271" t="s">
        <v>175</v>
      </c>
      <c r="B18" s="271"/>
      <c r="C18" s="271"/>
      <c r="D18" s="67">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
      <c r="A19" s="271" t="s">
        <v>277</v>
      </c>
      <c r="B19" s="271"/>
      <c r="C19" s="271"/>
      <c r="D19" s="67">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
      <c r="A20" s="271" t="s">
        <v>278</v>
      </c>
      <c r="B20" s="271"/>
      <c r="C20" s="271"/>
      <c r="D20" s="67">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
      <c r="A21" s="269" t="s">
        <v>279</v>
      </c>
      <c r="B21" s="269"/>
      <c r="C21" s="269"/>
      <c r="D21" s="67">
        <v>16</v>
      </c>
      <c r="E21" s="88">
        <v>0</v>
      </c>
      <c r="F21" s="88">
        <v>0</v>
      </c>
      <c r="G21" s="88">
        <v>0</v>
      </c>
      <c r="H21" s="88">
        <v>0</v>
      </c>
      <c r="I21" s="88">
        <v>0</v>
      </c>
      <c r="J21" s="88">
        <v>4600352</v>
      </c>
      <c r="K21" s="88">
        <v>0</v>
      </c>
      <c r="L21" s="88">
        <v>0</v>
      </c>
      <c r="M21" s="88">
        <v>0</v>
      </c>
      <c r="N21" s="88">
        <v>-8766522</v>
      </c>
      <c r="O21" s="88">
        <v>0</v>
      </c>
      <c r="P21" s="88">
        <v>0</v>
      </c>
      <c r="Q21" s="88">
        <v>0</v>
      </c>
      <c r="R21" s="89">
        <f t="shared" si="0"/>
        <v>-4166170</v>
      </c>
    </row>
    <row r="22" spans="1:18" ht="20.25" customHeight="1" x14ac:dyDescent="0.2">
      <c r="A22" s="269" t="s">
        <v>280</v>
      </c>
      <c r="B22" s="269"/>
      <c r="C22" s="269"/>
      <c r="D22" s="67">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
      <c r="A23" s="269" t="s">
        <v>176</v>
      </c>
      <c r="B23" s="269"/>
      <c r="C23" s="269"/>
      <c r="D23" s="67">
        <v>18</v>
      </c>
      <c r="E23" s="88">
        <v>0</v>
      </c>
      <c r="F23" s="88">
        <v>0</v>
      </c>
      <c r="G23" s="88">
        <v>0</v>
      </c>
      <c r="H23" s="88">
        <v>0</v>
      </c>
      <c r="I23" s="88">
        <v>0</v>
      </c>
      <c r="J23" s="88">
        <v>0</v>
      </c>
      <c r="K23" s="88">
        <v>0</v>
      </c>
      <c r="L23" s="88">
        <v>0</v>
      </c>
      <c r="M23" s="88">
        <v>0</v>
      </c>
      <c r="N23" s="88">
        <v>0</v>
      </c>
      <c r="O23" s="88">
        <v>0</v>
      </c>
      <c r="P23" s="88">
        <v>0</v>
      </c>
      <c r="Q23" s="88">
        <v>0</v>
      </c>
      <c r="R23" s="89">
        <f t="shared" si="0"/>
        <v>0</v>
      </c>
    </row>
    <row r="24" spans="1:18" ht="20.25" customHeight="1" x14ac:dyDescent="0.2">
      <c r="A24" s="269" t="s">
        <v>281</v>
      </c>
      <c r="B24" s="269"/>
      <c r="C24" s="269"/>
      <c r="D24" s="67">
        <v>19</v>
      </c>
      <c r="E24" s="88">
        <v>0</v>
      </c>
      <c r="F24" s="88">
        <v>0</v>
      </c>
      <c r="G24" s="88">
        <v>0</v>
      </c>
      <c r="H24" s="88">
        <v>0</v>
      </c>
      <c r="I24" s="88">
        <v>0</v>
      </c>
      <c r="J24" s="88">
        <v>0</v>
      </c>
      <c r="K24" s="88">
        <v>0</v>
      </c>
      <c r="L24" s="88">
        <v>0</v>
      </c>
      <c r="M24" s="88">
        <v>0</v>
      </c>
      <c r="N24" s="88">
        <v>7065278</v>
      </c>
      <c r="O24" s="88">
        <v>0</v>
      </c>
      <c r="P24" s="88">
        <v>0</v>
      </c>
      <c r="Q24" s="88">
        <v>0</v>
      </c>
      <c r="R24" s="89">
        <f t="shared" si="0"/>
        <v>7065278</v>
      </c>
    </row>
    <row r="25" spans="1:18" ht="20.25" customHeight="1" x14ac:dyDescent="0.2">
      <c r="A25" s="269" t="s">
        <v>177</v>
      </c>
      <c r="B25" s="269"/>
      <c r="C25" s="269"/>
      <c r="D25" s="67">
        <v>20</v>
      </c>
      <c r="E25" s="88">
        <v>0</v>
      </c>
      <c r="F25" s="88">
        <v>0</v>
      </c>
      <c r="G25" s="88">
        <v>0</v>
      </c>
      <c r="H25" s="88">
        <v>0</v>
      </c>
      <c r="I25" s="88">
        <v>-351930</v>
      </c>
      <c r="J25" s="88">
        <v>0</v>
      </c>
      <c r="K25" s="88">
        <v>0</v>
      </c>
      <c r="L25" s="88">
        <v>0</v>
      </c>
      <c r="M25" s="88">
        <v>0</v>
      </c>
      <c r="N25" s="88">
        <v>0</v>
      </c>
      <c r="O25" s="88">
        <v>0</v>
      </c>
      <c r="P25" s="88">
        <v>0</v>
      </c>
      <c r="Q25" s="88">
        <v>0</v>
      </c>
      <c r="R25" s="89">
        <f t="shared" si="0"/>
        <v>-351930</v>
      </c>
    </row>
    <row r="26" spans="1:18" ht="21" customHeight="1" x14ac:dyDescent="0.2">
      <c r="A26" s="270" t="s">
        <v>178</v>
      </c>
      <c r="B26" s="270"/>
      <c r="C26" s="270"/>
      <c r="D26" s="69">
        <v>21</v>
      </c>
      <c r="E26" s="89">
        <f>SUM(E9:E25)</f>
        <v>25190789</v>
      </c>
      <c r="F26" s="89">
        <f t="shared" ref="F26:Q26" si="2">SUM(F9:F25)</f>
        <v>6707883</v>
      </c>
      <c r="G26" s="89">
        <f t="shared" si="2"/>
        <v>0</v>
      </c>
      <c r="H26" s="89">
        <f t="shared" si="2"/>
        <v>0</v>
      </c>
      <c r="I26" s="89">
        <f t="shared" si="2"/>
        <v>121702</v>
      </c>
      <c r="J26" s="89">
        <f t="shared" si="2"/>
        <v>30586235</v>
      </c>
      <c r="K26" s="89">
        <f t="shared" si="2"/>
        <v>0</v>
      </c>
      <c r="L26" s="89">
        <f t="shared" si="2"/>
        <v>3195148</v>
      </c>
      <c r="M26" s="89">
        <f t="shared" si="2"/>
        <v>0</v>
      </c>
      <c r="N26" s="89">
        <f t="shared" si="2"/>
        <v>7065278</v>
      </c>
      <c r="O26" s="89">
        <f t="shared" si="2"/>
        <v>0</v>
      </c>
      <c r="P26" s="89">
        <f t="shared" si="2"/>
        <v>0</v>
      </c>
      <c r="Q26" s="89">
        <f t="shared" si="2"/>
        <v>0</v>
      </c>
      <c r="R26" s="89">
        <f t="shared" si="0"/>
        <v>72867035</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0866141732283472" right="0.70866141732283472" top="0.74803149606299213" bottom="0.74803149606299213"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4"/>
  <sheetViews>
    <sheetView tabSelected="1" topLeftCell="A24" zoomScaleNormal="100" workbookViewId="0">
      <selection activeCell="A88" sqref="A88:I88"/>
    </sheetView>
  </sheetViews>
  <sheetFormatPr defaultRowHeight="12.75" x14ac:dyDescent="0.2"/>
  <cols>
    <col min="1" max="1" width="32.7109375" customWidth="1"/>
    <col min="2" max="2" width="13.140625" customWidth="1"/>
    <col min="3" max="3" width="11.7109375" customWidth="1"/>
    <col min="5" max="5" width="17.28515625" customWidth="1"/>
    <col min="8" max="8" width="12.7109375" customWidth="1"/>
    <col min="9" max="9" width="71.5703125" customWidth="1"/>
  </cols>
  <sheetData>
    <row r="1" spans="1:9" ht="12.75" customHeight="1" x14ac:dyDescent="0.25">
      <c r="A1" s="102" t="s">
        <v>299</v>
      </c>
      <c r="B1" s="103"/>
      <c r="C1" s="103"/>
      <c r="D1" s="103"/>
      <c r="E1" s="103"/>
      <c r="F1" s="103"/>
      <c r="G1" s="103"/>
      <c r="H1" s="103"/>
      <c r="I1" s="103"/>
    </row>
    <row r="2" spans="1:9" ht="27" customHeight="1" x14ac:dyDescent="0.25">
      <c r="A2" s="102" t="s">
        <v>300</v>
      </c>
      <c r="B2" s="103"/>
      <c r="C2" s="103"/>
      <c r="D2" s="103"/>
      <c r="E2" s="103"/>
      <c r="F2" s="103"/>
      <c r="G2" s="103"/>
      <c r="H2" s="103"/>
      <c r="I2" s="103"/>
    </row>
    <row r="3" spans="1:9" ht="25.5" customHeight="1" x14ac:dyDescent="0.25">
      <c r="A3" s="104" t="s">
        <v>332</v>
      </c>
      <c r="B3" s="105"/>
      <c r="C3" s="105"/>
      <c r="D3" s="105"/>
      <c r="E3" s="105"/>
      <c r="F3" s="105"/>
      <c r="G3" s="105"/>
      <c r="H3" s="105"/>
      <c r="I3" s="105"/>
    </row>
    <row r="4" spans="1:9" ht="15" x14ac:dyDescent="0.25">
      <c r="A4" s="102"/>
      <c r="B4" s="103"/>
      <c r="C4" s="103"/>
      <c r="D4" s="103"/>
      <c r="E4" s="103"/>
      <c r="F4" s="103"/>
      <c r="G4" s="103"/>
      <c r="H4" s="103"/>
      <c r="I4" s="103"/>
    </row>
    <row r="5" spans="1:9" ht="18.75" x14ac:dyDescent="0.25">
      <c r="A5" s="106" t="s">
        <v>363</v>
      </c>
      <c r="B5" s="107"/>
      <c r="C5" s="103"/>
      <c r="D5" s="103"/>
      <c r="E5" s="103"/>
      <c r="F5" s="103"/>
      <c r="G5" s="103"/>
      <c r="H5" s="103"/>
      <c r="I5" s="103"/>
    </row>
    <row r="6" spans="1:9" ht="15" x14ac:dyDescent="0.25">
      <c r="A6" s="102"/>
      <c r="B6" s="103"/>
      <c r="C6" s="103"/>
      <c r="D6" s="103"/>
      <c r="E6" s="103"/>
      <c r="F6" s="103"/>
      <c r="G6" s="103"/>
      <c r="H6" s="103"/>
      <c r="I6" s="103"/>
    </row>
    <row r="7" spans="1:9" x14ac:dyDescent="0.2">
      <c r="A7" s="284" t="s">
        <v>301</v>
      </c>
      <c r="B7" s="284"/>
      <c r="C7" s="284"/>
      <c r="D7" s="284"/>
      <c r="E7" s="284"/>
      <c r="F7" s="284"/>
      <c r="G7" s="284"/>
      <c r="H7" s="284"/>
      <c r="I7" s="284"/>
    </row>
    <row r="8" spans="1:9" x14ac:dyDescent="0.2">
      <c r="A8" s="283" t="s">
        <v>302</v>
      </c>
      <c r="B8" s="283"/>
      <c r="C8" s="283"/>
      <c r="D8" s="283"/>
      <c r="E8" s="283"/>
      <c r="F8" s="283"/>
      <c r="G8" s="283"/>
      <c r="H8" s="283"/>
      <c r="I8" s="283"/>
    </row>
    <row r="9" spans="1:9" x14ac:dyDescent="0.2">
      <c r="A9" s="283" t="s">
        <v>303</v>
      </c>
      <c r="B9" s="283"/>
      <c r="C9" s="283"/>
      <c r="D9" s="283"/>
      <c r="E9" s="283"/>
      <c r="F9" s="283"/>
      <c r="G9" s="283"/>
      <c r="H9" s="283"/>
      <c r="I9" s="283"/>
    </row>
    <row r="10" spans="1:9" x14ac:dyDescent="0.2">
      <c r="A10" s="283" t="s">
        <v>304</v>
      </c>
      <c r="B10" s="283"/>
      <c r="C10" s="283"/>
      <c r="D10" s="283"/>
      <c r="E10" s="283"/>
      <c r="F10" s="283"/>
      <c r="G10" s="283"/>
      <c r="H10" s="283"/>
      <c r="I10" s="283"/>
    </row>
    <row r="11" spans="1:9" x14ac:dyDescent="0.2">
      <c r="A11" s="283" t="s">
        <v>305</v>
      </c>
      <c r="B11" s="283"/>
      <c r="C11" s="283"/>
      <c r="D11" s="283"/>
      <c r="E11" s="283"/>
      <c r="F11" s="283"/>
      <c r="G11" s="283"/>
      <c r="H11" s="283"/>
      <c r="I11" s="283"/>
    </row>
    <row r="12" spans="1:9" x14ac:dyDescent="0.2">
      <c r="A12" s="284" t="s">
        <v>306</v>
      </c>
      <c r="B12" s="284"/>
      <c r="C12" s="284"/>
      <c r="D12" s="284"/>
      <c r="E12" s="284"/>
      <c r="F12" s="284"/>
      <c r="G12" s="284"/>
      <c r="H12" s="284"/>
      <c r="I12" s="284"/>
    </row>
    <row r="13" spans="1:9" x14ac:dyDescent="0.2">
      <c r="A13" s="284" t="s">
        <v>307</v>
      </c>
      <c r="B13" s="284"/>
      <c r="C13" s="284"/>
      <c r="D13" s="284"/>
      <c r="E13" s="284"/>
      <c r="F13" s="284"/>
      <c r="G13" s="284"/>
      <c r="H13" s="284"/>
      <c r="I13" s="284"/>
    </row>
    <row r="14" spans="1:9" ht="15" x14ac:dyDescent="0.25">
      <c r="A14" s="108"/>
      <c r="B14" s="103"/>
      <c r="C14" s="103"/>
      <c r="D14" s="103"/>
      <c r="E14" s="103"/>
      <c r="F14" s="103"/>
      <c r="G14" s="103"/>
      <c r="H14" s="103"/>
      <c r="I14" s="103"/>
    </row>
    <row r="15" spans="1:9" x14ac:dyDescent="0.2">
      <c r="A15" s="285" t="s">
        <v>308</v>
      </c>
      <c r="B15" s="285"/>
      <c r="C15" s="285"/>
      <c r="D15" s="285"/>
      <c r="E15" s="285"/>
      <c r="F15" s="285"/>
      <c r="G15" s="285"/>
      <c r="H15" s="285"/>
      <c r="I15" s="285"/>
    </row>
    <row r="16" spans="1:9" ht="15" x14ac:dyDescent="0.25">
      <c r="A16" s="102" t="s">
        <v>333</v>
      </c>
      <c r="B16" s="103"/>
      <c r="C16" s="103"/>
      <c r="D16" s="103"/>
      <c r="E16" s="103"/>
      <c r="F16" s="103"/>
      <c r="G16" s="103"/>
      <c r="H16" s="103"/>
      <c r="I16" s="103"/>
    </row>
    <row r="17" spans="1:9" x14ac:dyDescent="0.2">
      <c r="A17" s="283" t="s">
        <v>334</v>
      </c>
      <c r="B17" s="283"/>
      <c r="C17" s="283"/>
      <c r="D17" s="283"/>
      <c r="E17" s="283"/>
      <c r="F17" s="283"/>
      <c r="G17" s="283"/>
      <c r="H17" s="283"/>
      <c r="I17" s="283"/>
    </row>
    <row r="18" spans="1:9" x14ac:dyDescent="0.2">
      <c r="A18" s="283" t="s">
        <v>309</v>
      </c>
      <c r="B18" s="283"/>
      <c r="C18" s="283"/>
      <c r="D18" s="283"/>
      <c r="E18" s="283"/>
      <c r="F18" s="283"/>
      <c r="G18" s="283"/>
      <c r="H18" s="283"/>
      <c r="I18" s="283"/>
    </row>
    <row r="19" spans="1:9" x14ac:dyDescent="0.2">
      <c r="A19" s="283" t="s">
        <v>310</v>
      </c>
      <c r="B19" s="283"/>
      <c r="C19" s="283"/>
      <c r="D19" s="283"/>
      <c r="E19" s="283"/>
      <c r="F19" s="283"/>
      <c r="G19" s="283"/>
      <c r="H19" s="283"/>
      <c r="I19" s="283"/>
    </row>
    <row r="20" spans="1:9" x14ac:dyDescent="0.2">
      <c r="A20" s="283" t="s">
        <v>336</v>
      </c>
      <c r="B20" s="283"/>
      <c r="C20" s="283"/>
      <c r="D20" s="283"/>
      <c r="E20" s="283"/>
      <c r="F20" s="283"/>
      <c r="G20" s="283"/>
      <c r="H20" s="283"/>
      <c r="I20" s="283"/>
    </row>
    <row r="21" spans="1:9" x14ac:dyDescent="0.2">
      <c r="A21" s="283" t="s">
        <v>335</v>
      </c>
      <c r="B21" s="283"/>
      <c r="C21" s="283"/>
      <c r="D21" s="283"/>
      <c r="E21" s="283"/>
      <c r="F21" s="283"/>
      <c r="G21" s="283"/>
      <c r="H21" s="283"/>
      <c r="I21" s="283"/>
    </row>
    <row r="22" spans="1:9" ht="15" x14ac:dyDescent="0.25">
      <c r="A22" s="108"/>
      <c r="B22" s="103"/>
      <c r="C22" s="103"/>
      <c r="D22" s="103"/>
      <c r="E22" s="103"/>
      <c r="F22" s="103"/>
      <c r="G22" s="103"/>
      <c r="H22" s="103"/>
      <c r="I22" s="103"/>
    </row>
    <row r="23" spans="1:9" x14ac:dyDescent="0.2">
      <c r="A23" s="285" t="s">
        <v>311</v>
      </c>
      <c r="B23" s="285"/>
      <c r="C23" s="285"/>
      <c r="D23" s="285"/>
      <c r="E23" s="285"/>
      <c r="F23" s="285"/>
      <c r="G23" s="285"/>
      <c r="H23" s="285"/>
      <c r="I23" s="285"/>
    </row>
    <row r="24" spans="1:9" ht="43.5" customHeight="1" x14ac:dyDescent="0.2">
      <c r="A24" s="283" t="s">
        <v>364</v>
      </c>
      <c r="B24" s="283"/>
      <c r="C24" s="283"/>
      <c r="D24" s="283"/>
      <c r="E24" s="283"/>
      <c r="F24" s="283"/>
      <c r="G24" s="283"/>
      <c r="H24" s="283"/>
      <c r="I24" s="283"/>
    </row>
    <row r="25" spans="1:9" ht="31.5" customHeight="1" x14ac:dyDescent="0.2">
      <c r="A25" s="285" t="s">
        <v>312</v>
      </c>
      <c r="B25" s="285"/>
      <c r="C25" s="285"/>
      <c r="D25" s="285"/>
      <c r="E25" s="285"/>
      <c r="F25" s="285"/>
      <c r="G25" s="285"/>
      <c r="H25" s="285"/>
      <c r="I25" s="285"/>
    </row>
    <row r="26" spans="1:9" ht="31.5" customHeight="1" x14ac:dyDescent="0.2">
      <c r="A26" s="283" t="s">
        <v>365</v>
      </c>
      <c r="B26" s="283"/>
      <c r="C26" s="283"/>
      <c r="D26" s="283"/>
      <c r="E26" s="283"/>
      <c r="F26" s="283"/>
      <c r="G26" s="283"/>
      <c r="H26" s="283"/>
      <c r="I26" s="283"/>
    </row>
    <row r="27" spans="1:9" ht="20.25" customHeight="1" x14ac:dyDescent="0.2">
      <c r="A27" s="285" t="s">
        <v>313</v>
      </c>
      <c r="B27" s="285"/>
      <c r="C27" s="285"/>
      <c r="D27" s="285"/>
      <c r="E27" s="285"/>
      <c r="F27" s="285"/>
      <c r="G27" s="285"/>
      <c r="H27" s="285"/>
      <c r="I27" s="285"/>
    </row>
    <row r="28" spans="1:9" ht="9" customHeight="1" x14ac:dyDescent="0.2">
      <c r="A28" s="109"/>
      <c r="B28" s="109"/>
      <c r="C28" s="109"/>
      <c r="D28" s="109"/>
      <c r="E28" s="109"/>
      <c r="F28" s="109"/>
      <c r="G28" s="109"/>
      <c r="H28" s="109"/>
      <c r="I28" s="109"/>
    </row>
    <row r="29" spans="1:9" ht="39" customHeight="1" x14ac:dyDescent="0.2">
      <c r="A29" s="292" t="s">
        <v>366</v>
      </c>
      <c r="B29" s="292"/>
      <c r="C29" s="292"/>
      <c r="D29" s="292"/>
      <c r="E29" s="292"/>
      <c r="F29" s="292"/>
      <c r="G29" s="292"/>
      <c r="H29" s="292"/>
      <c r="I29" s="292"/>
    </row>
    <row r="30" spans="1:9" ht="8.25" customHeight="1" thickBot="1" x14ac:dyDescent="0.25">
      <c r="A30" s="110"/>
      <c r="B30" s="110"/>
      <c r="C30" s="110"/>
      <c r="D30" s="110"/>
      <c r="E30" s="110"/>
      <c r="F30" s="109"/>
      <c r="G30" s="109"/>
      <c r="H30" s="109"/>
      <c r="I30" s="109"/>
    </row>
    <row r="31" spans="1:9" ht="42" customHeight="1" thickTop="1" thickBot="1" x14ac:dyDescent="0.25">
      <c r="A31" s="115" t="s">
        <v>337</v>
      </c>
      <c r="B31" s="116" t="s">
        <v>368</v>
      </c>
      <c r="C31" s="116" t="s">
        <v>369</v>
      </c>
      <c r="D31" s="116" t="s">
        <v>370</v>
      </c>
      <c r="E31" s="131"/>
      <c r="F31" s="109"/>
      <c r="G31" s="109"/>
      <c r="H31" s="109"/>
      <c r="I31" s="109"/>
    </row>
    <row r="32" spans="1:9" ht="26.25" customHeight="1" thickTop="1" thickBot="1" x14ac:dyDescent="0.25">
      <c r="A32" s="117" t="s">
        <v>338</v>
      </c>
      <c r="B32" s="118">
        <v>23906</v>
      </c>
      <c r="C32" s="118">
        <v>22964</v>
      </c>
      <c r="D32" s="119">
        <v>96.059566635990961</v>
      </c>
      <c r="E32" s="110"/>
      <c r="F32" s="109"/>
      <c r="G32" s="109"/>
      <c r="H32" s="109"/>
      <c r="I32" s="109"/>
    </row>
    <row r="33" spans="1:9" ht="24" customHeight="1" thickBot="1" x14ac:dyDescent="0.25">
      <c r="A33" s="117" t="s">
        <v>339</v>
      </c>
      <c r="B33" s="118">
        <v>-6687</v>
      </c>
      <c r="C33" s="118">
        <v>-6755</v>
      </c>
      <c r="D33" s="119">
        <v>101.01689845969793</v>
      </c>
      <c r="E33" s="110"/>
      <c r="F33" s="109"/>
      <c r="G33" s="109"/>
      <c r="H33" s="109"/>
      <c r="I33" s="109"/>
    </row>
    <row r="34" spans="1:9" ht="15" customHeight="1" thickBot="1" x14ac:dyDescent="0.25">
      <c r="A34" s="120" t="s">
        <v>340</v>
      </c>
      <c r="B34" s="121">
        <v>17219</v>
      </c>
      <c r="C34" s="121">
        <v>16209</v>
      </c>
      <c r="D34" s="122">
        <v>94.134386433590805</v>
      </c>
      <c r="E34" s="110"/>
      <c r="F34" s="109"/>
      <c r="G34" s="109"/>
      <c r="H34" s="109"/>
      <c r="I34" s="109"/>
    </row>
    <row r="35" spans="1:9" ht="15" customHeight="1" thickTop="1" thickBot="1" x14ac:dyDescent="0.25">
      <c r="A35" s="117" t="s">
        <v>314</v>
      </c>
      <c r="B35" s="118">
        <v>5529</v>
      </c>
      <c r="C35" s="118">
        <v>5781</v>
      </c>
      <c r="D35" s="119">
        <v>104.55778621812262</v>
      </c>
      <c r="E35" s="110"/>
      <c r="F35" s="109"/>
      <c r="G35" s="109"/>
      <c r="H35" s="140"/>
      <c r="I35" s="109"/>
    </row>
    <row r="36" spans="1:9" ht="20.25" customHeight="1" thickBot="1" x14ac:dyDescent="0.25">
      <c r="A36" s="117" t="s">
        <v>315</v>
      </c>
      <c r="B36" s="118">
        <v>-1649</v>
      </c>
      <c r="C36" s="118">
        <v>-1834</v>
      </c>
      <c r="D36" s="119">
        <v>111.21892055791389</v>
      </c>
      <c r="E36" s="110"/>
      <c r="F36" s="109"/>
      <c r="G36" s="109"/>
      <c r="H36" s="140"/>
      <c r="I36" s="109"/>
    </row>
    <row r="37" spans="1:9" ht="24.75" customHeight="1" thickBot="1" x14ac:dyDescent="0.25">
      <c r="A37" s="120" t="s">
        <v>341</v>
      </c>
      <c r="B37" s="121">
        <v>3880</v>
      </c>
      <c r="C37" s="121">
        <v>3947</v>
      </c>
      <c r="D37" s="122">
        <v>101.72680412371133</v>
      </c>
      <c r="E37" s="110"/>
      <c r="F37" s="109"/>
      <c r="G37" s="109"/>
      <c r="H37" s="140"/>
      <c r="I37" s="109"/>
    </row>
    <row r="38" spans="1:9" ht="15" customHeight="1" thickTop="1" thickBot="1" x14ac:dyDescent="0.25">
      <c r="A38" s="117" t="s">
        <v>77</v>
      </c>
      <c r="B38" s="123">
        <v>2827</v>
      </c>
      <c r="C38" s="123">
        <v>3468</v>
      </c>
      <c r="D38" s="119">
        <v>122.67421294658649</v>
      </c>
      <c r="E38" s="110"/>
      <c r="F38" s="109"/>
      <c r="G38" s="109"/>
      <c r="H38" s="140"/>
      <c r="I38" s="109"/>
    </row>
    <row r="39" spans="1:9" ht="22.5" customHeight="1" thickBot="1" x14ac:dyDescent="0.25">
      <c r="A39" s="117" t="s">
        <v>342</v>
      </c>
      <c r="B39" s="123">
        <v>-318</v>
      </c>
      <c r="C39" s="123">
        <v>-329</v>
      </c>
      <c r="D39" s="119">
        <v>103.45911949685535</v>
      </c>
      <c r="E39" s="110"/>
      <c r="F39" s="109"/>
      <c r="G39" s="109"/>
      <c r="H39" s="109"/>
      <c r="I39" s="109"/>
    </row>
    <row r="40" spans="1:9" ht="25.5" customHeight="1" thickBot="1" x14ac:dyDescent="0.25">
      <c r="A40" s="120" t="s">
        <v>343</v>
      </c>
      <c r="B40" s="121">
        <v>23608</v>
      </c>
      <c r="C40" s="121">
        <v>23295</v>
      </c>
      <c r="D40" s="122">
        <v>98.674178244662826</v>
      </c>
      <c r="E40" s="110"/>
      <c r="F40" s="109"/>
      <c r="G40" s="109"/>
      <c r="H40" s="109"/>
      <c r="I40" s="109"/>
    </row>
    <row r="41" spans="1:9" ht="15" customHeight="1" thickTop="1" thickBot="1" x14ac:dyDescent="0.25">
      <c r="A41" s="124"/>
      <c r="B41" s="124"/>
      <c r="C41" s="124"/>
      <c r="D41" s="124"/>
      <c r="E41" s="110"/>
      <c r="F41" s="109"/>
      <c r="G41" s="109"/>
      <c r="H41" s="109"/>
      <c r="I41" s="109"/>
    </row>
    <row r="42" spans="1:9" ht="15" customHeight="1" thickBot="1" x14ac:dyDescent="0.25">
      <c r="A42" s="125" t="s">
        <v>344</v>
      </c>
      <c r="B42" s="126">
        <v>-12000</v>
      </c>
      <c r="C42" s="126">
        <v>-13330</v>
      </c>
      <c r="D42" s="130">
        <v>111.08333333333333</v>
      </c>
      <c r="E42" s="110"/>
      <c r="F42" s="109"/>
      <c r="G42" s="109"/>
      <c r="H42" s="109"/>
      <c r="I42" s="109"/>
    </row>
    <row r="43" spans="1:9" ht="28.5" customHeight="1" thickBot="1" x14ac:dyDescent="0.25">
      <c r="A43" s="117" t="s">
        <v>345</v>
      </c>
      <c r="B43" s="127">
        <v>-1003</v>
      </c>
      <c r="C43" s="128">
        <v>-1423</v>
      </c>
      <c r="D43" s="119">
        <v>141.87437686939182</v>
      </c>
      <c r="E43" s="110"/>
      <c r="F43" s="109"/>
      <c r="G43" s="109"/>
      <c r="H43" s="109"/>
      <c r="I43" s="109"/>
    </row>
    <row r="44" spans="1:9" ht="15" customHeight="1" thickBot="1" x14ac:dyDescent="0.25">
      <c r="A44" s="120" t="s">
        <v>346</v>
      </c>
      <c r="B44" s="121">
        <v>10605</v>
      </c>
      <c r="C44" s="121">
        <v>8542</v>
      </c>
      <c r="D44" s="122">
        <v>80.546911834040543</v>
      </c>
      <c r="E44" s="110"/>
      <c r="F44" s="109"/>
      <c r="G44" s="109"/>
      <c r="H44" s="109"/>
      <c r="I44" s="109"/>
    </row>
    <row r="45" spans="1:9" ht="15" customHeight="1" thickTop="1" thickBot="1" x14ac:dyDescent="0.25">
      <c r="A45" s="129"/>
      <c r="B45" s="124"/>
      <c r="C45" s="124"/>
      <c r="D45" s="124"/>
      <c r="E45" s="110"/>
      <c r="F45" s="109"/>
      <c r="G45" s="109"/>
      <c r="H45" s="109"/>
      <c r="I45" s="109"/>
    </row>
    <row r="46" spans="1:9" ht="15" customHeight="1" thickBot="1" x14ac:dyDescent="0.25">
      <c r="A46" s="125" t="s">
        <v>347</v>
      </c>
      <c r="B46" s="126">
        <v>1839</v>
      </c>
      <c r="C46" s="126">
        <v>1477</v>
      </c>
      <c r="D46" s="130">
        <v>80.315388798259917</v>
      </c>
      <c r="E46" s="110"/>
      <c r="F46" s="109"/>
      <c r="G46" s="109"/>
      <c r="H46" s="109"/>
      <c r="I46" s="109"/>
    </row>
    <row r="47" spans="1:9" ht="15" customHeight="1" thickBot="1" x14ac:dyDescent="0.25">
      <c r="A47" s="120" t="s">
        <v>348</v>
      </c>
      <c r="B47" s="121">
        <v>8766</v>
      </c>
      <c r="C47" s="121">
        <v>7065</v>
      </c>
      <c r="D47" s="122">
        <v>80.595482546201239</v>
      </c>
      <c r="E47" s="110"/>
      <c r="F47" s="109"/>
      <c r="G47" s="109"/>
      <c r="H47" s="109"/>
      <c r="I47" s="109"/>
    </row>
    <row r="48" spans="1:9" ht="15" customHeight="1" thickTop="1" thickBot="1" x14ac:dyDescent="0.25">
      <c r="A48" s="129"/>
      <c r="B48" s="124"/>
      <c r="C48" s="124"/>
      <c r="D48" s="124"/>
      <c r="E48" s="110"/>
      <c r="F48" s="109"/>
      <c r="G48" s="109"/>
      <c r="H48" s="109"/>
      <c r="I48" s="109"/>
    </row>
    <row r="49" spans="1:9" ht="22.5" customHeight="1" x14ac:dyDescent="0.2">
      <c r="A49" s="286" t="s">
        <v>349</v>
      </c>
      <c r="B49" s="288">
        <v>474</v>
      </c>
      <c r="C49" s="288">
        <v>-350</v>
      </c>
      <c r="D49" s="290">
        <v>-73.839662447257382</v>
      </c>
      <c r="E49" s="110"/>
      <c r="F49" s="109"/>
      <c r="G49" s="109"/>
      <c r="H49" s="109"/>
      <c r="I49" s="109"/>
    </row>
    <row r="50" spans="1:9" ht="15" customHeight="1" thickBot="1" x14ac:dyDescent="0.25">
      <c r="A50" s="287"/>
      <c r="B50" s="289"/>
      <c r="C50" s="289"/>
      <c r="D50" s="291" t="e">
        <v>#DIV/0!</v>
      </c>
      <c r="E50" s="110"/>
      <c r="F50" s="109"/>
      <c r="G50" s="109"/>
      <c r="H50" s="109"/>
      <c r="I50" s="109"/>
    </row>
    <row r="51" spans="1:9" ht="15" customHeight="1" thickBot="1" x14ac:dyDescent="0.25">
      <c r="A51" s="120" t="s">
        <v>350</v>
      </c>
      <c r="B51" s="121">
        <v>9240</v>
      </c>
      <c r="C51" s="121">
        <v>6715</v>
      </c>
      <c r="D51" s="122">
        <v>72.673160173160184</v>
      </c>
      <c r="E51" s="110"/>
      <c r="F51" s="109"/>
      <c r="G51" s="109"/>
      <c r="H51" s="109"/>
      <c r="I51" s="109"/>
    </row>
    <row r="52" spans="1:9" ht="15" customHeight="1" thickTop="1" x14ac:dyDescent="0.2">
      <c r="A52" s="111"/>
      <c r="B52" s="112"/>
      <c r="C52" s="112"/>
      <c r="D52" s="113"/>
      <c r="E52" s="110"/>
      <c r="F52" s="109"/>
      <c r="G52" s="109"/>
      <c r="H52" s="109"/>
      <c r="I52" s="109"/>
    </row>
    <row r="53" spans="1:9" x14ac:dyDescent="0.2">
      <c r="A53" s="285" t="s">
        <v>316</v>
      </c>
      <c r="B53" s="285"/>
      <c r="C53" s="285"/>
      <c r="D53" s="285"/>
      <c r="E53" s="285"/>
      <c r="F53" s="285"/>
      <c r="G53" s="285"/>
      <c r="H53" s="285"/>
      <c r="I53" s="285"/>
    </row>
    <row r="54" spans="1:9" ht="33.75" customHeight="1" x14ac:dyDescent="0.2">
      <c r="A54" s="283" t="s">
        <v>373</v>
      </c>
      <c r="B54" s="283"/>
      <c r="C54" s="283"/>
      <c r="D54" s="283"/>
      <c r="E54" s="283"/>
      <c r="F54" s="283"/>
      <c r="G54" s="283"/>
      <c r="H54" s="283"/>
      <c r="I54" s="283"/>
    </row>
    <row r="55" spans="1:9" x14ac:dyDescent="0.2">
      <c r="A55" s="285" t="s">
        <v>317</v>
      </c>
      <c r="B55" s="285"/>
      <c r="C55" s="285"/>
      <c r="D55" s="285"/>
      <c r="E55" s="285"/>
      <c r="F55" s="285"/>
      <c r="G55" s="285"/>
      <c r="H55" s="285"/>
      <c r="I55" s="285"/>
    </row>
    <row r="56" spans="1:9" ht="21.75" customHeight="1" x14ac:dyDescent="0.2">
      <c r="A56" s="283" t="s">
        <v>367</v>
      </c>
      <c r="B56" s="283"/>
      <c r="C56" s="283"/>
      <c r="D56" s="283"/>
      <c r="E56" s="283"/>
      <c r="F56" s="283"/>
      <c r="G56" s="283"/>
      <c r="H56" s="283"/>
      <c r="I56" s="283"/>
    </row>
    <row r="57" spans="1:9" ht="31.5" customHeight="1" x14ac:dyDescent="0.2">
      <c r="A57" s="285" t="s">
        <v>318</v>
      </c>
      <c r="B57" s="285"/>
      <c r="C57" s="285"/>
      <c r="D57" s="285"/>
      <c r="E57" s="285"/>
      <c r="F57" s="285"/>
      <c r="G57" s="285"/>
      <c r="H57" s="285"/>
      <c r="I57" s="285"/>
    </row>
    <row r="58" spans="1:9" ht="31.5" customHeight="1" x14ac:dyDescent="0.2">
      <c r="A58" s="283" t="s">
        <v>375</v>
      </c>
      <c r="B58" s="283"/>
      <c r="C58" s="283"/>
      <c r="D58" s="283"/>
      <c r="E58" s="283"/>
      <c r="F58" s="283"/>
      <c r="G58" s="283"/>
      <c r="H58" s="283"/>
      <c r="I58" s="283"/>
    </row>
    <row r="59" spans="1:9" ht="19.5" customHeight="1" x14ac:dyDescent="0.2">
      <c r="A59" s="139"/>
      <c r="B59" s="132" t="s">
        <v>354</v>
      </c>
      <c r="C59" s="132" t="s">
        <v>355</v>
      </c>
      <c r="D59" s="133" t="s">
        <v>356</v>
      </c>
      <c r="E59" s="114"/>
      <c r="F59" s="114"/>
      <c r="G59" s="114"/>
      <c r="H59" s="114"/>
      <c r="I59" s="114"/>
    </row>
    <row r="60" spans="1:9" ht="12.75" customHeight="1" x14ac:dyDescent="0.2">
      <c r="A60" s="133" t="s">
        <v>357</v>
      </c>
      <c r="B60" s="133">
        <v>173</v>
      </c>
      <c r="C60" s="134">
        <v>3165.15209</v>
      </c>
      <c r="D60" s="134">
        <v>3338.15209</v>
      </c>
      <c r="E60" s="114"/>
      <c r="F60" s="114"/>
      <c r="G60" s="114"/>
      <c r="H60" s="114"/>
      <c r="I60" s="114"/>
    </row>
    <row r="61" spans="1:9" ht="13.5" customHeight="1" x14ac:dyDescent="0.2">
      <c r="A61" s="133" t="s">
        <v>358</v>
      </c>
      <c r="B61" s="133">
        <v>35</v>
      </c>
      <c r="C61" s="134">
        <v>424.75493999999998</v>
      </c>
      <c r="D61" s="134">
        <v>459.75493999999998</v>
      </c>
      <c r="E61" s="114"/>
      <c r="F61" s="114"/>
      <c r="G61" s="114"/>
      <c r="H61" s="114"/>
      <c r="I61" s="114"/>
    </row>
    <row r="62" spans="1:9" ht="14.25" customHeight="1" x14ac:dyDescent="0.2">
      <c r="A62" s="133" t="s">
        <v>359</v>
      </c>
      <c r="B62" s="133">
        <v>52</v>
      </c>
      <c r="C62" s="134">
        <v>895.73800000000006</v>
      </c>
      <c r="D62" s="134">
        <v>947.73800000000006</v>
      </c>
      <c r="E62" s="114"/>
      <c r="F62" s="114"/>
      <c r="G62" s="114"/>
      <c r="H62" s="114"/>
      <c r="I62" s="114"/>
    </row>
    <row r="63" spans="1:9" ht="15" customHeight="1" x14ac:dyDescent="0.2">
      <c r="A63" s="133" t="s">
        <v>360</v>
      </c>
      <c r="B63" s="133">
        <v>43</v>
      </c>
      <c r="C63" s="134">
        <v>698.21623</v>
      </c>
      <c r="D63" s="134">
        <v>741.21623</v>
      </c>
      <c r="E63" s="114"/>
      <c r="F63" s="114"/>
      <c r="G63" s="114"/>
      <c r="H63" s="114"/>
      <c r="I63" s="114"/>
    </row>
    <row r="64" spans="1:9" ht="14.25" customHeight="1" x14ac:dyDescent="0.2">
      <c r="A64" s="135" t="s">
        <v>356</v>
      </c>
      <c r="B64" s="135">
        <v>303</v>
      </c>
      <c r="C64" s="136">
        <v>5183.8612599999997</v>
      </c>
      <c r="D64" s="136">
        <v>5486.8612599999997</v>
      </c>
      <c r="E64" s="114"/>
      <c r="F64" s="114"/>
      <c r="G64" s="114"/>
      <c r="H64" s="114"/>
      <c r="I64" s="114"/>
    </row>
    <row r="65" spans="1:9" ht="14.25" customHeight="1" x14ac:dyDescent="0.2">
      <c r="A65" s="137"/>
      <c r="B65" s="137"/>
      <c r="C65" s="138"/>
      <c r="D65" s="138"/>
      <c r="E65" s="114"/>
      <c r="F65" s="114"/>
      <c r="G65" s="114"/>
      <c r="H65" s="114"/>
      <c r="I65" s="114"/>
    </row>
    <row r="66" spans="1:9" ht="16.5" customHeight="1" x14ac:dyDescent="0.2">
      <c r="A66" s="285" t="s">
        <v>319</v>
      </c>
      <c r="B66" s="285"/>
      <c r="C66" s="285"/>
      <c r="D66" s="285"/>
      <c r="E66" s="285"/>
      <c r="F66" s="285"/>
      <c r="G66" s="285"/>
      <c r="H66" s="285"/>
      <c r="I66" s="285"/>
    </row>
    <row r="67" spans="1:9" ht="30.75" customHeight="1" x14ac:dyDescent="0.2">
      <c r="A67" s="283" t="s">
        <v>374</v>
      </c>
      <c r="B67" s="283"/>
      <c r="C67" s="283"/>
      <c r="D67" s="283"/>
      <c r="E67" s="283"/>
      <c r="F67" s="283"/>
      <c r="G67" s="283"/>
      <c r="H67" s="283"/>
      <c r="I67" s="283"/>
    </row>
    <row r="68" spans="1:9" ht="37.5" customHeight="1" x14ac:dyDescent="0.2">
      <c r="A68" s="285" t="s">
        <v>320</v>
      </c>
      <c r="B68" s="285"/>
      <c r="C68" s="285"/>
      <c r="D68" s="285"/>
      <c r="E68" s="285"/>
      <c r="F68" s="285"/>
      <c r="G68" s="285"/>
      <c r="H68" s="285"/>
      <c r="I68" s="285"/>
    </row>
    <row r="69" spans="1:9" x14ac:dyDescent="0.2">
      <c r="A69" s="283" t="s">
        <v>351</v>
      </c>
      <c r="B69" s="283"/>
      <c r="C69" s="283"/>
      <c r="D69" s="283"/>
      <c r="E69" s="283"/>
      <c r="F69" s="283"/>
      <c r="G69" s="283"/>
      <c r="H69" s="283"/>
      <c r="I69" s="283"/>
    </row>
    <row r="70" spans="1:9" x14ac:dyDescent="0.2">
      <c r="A70" s="285" t="s">
        <v>321</v>
      </c>
      <c r="B70" s="285"/>
      <c r="C70" s="285"/>
      <c r="D70" s="285"/>
      <c r="E70" s="285"/>
      <c r="F70" s="285"/>
      <c r="G70" s="285"/>
      <c r="H70" s="285"/>
      <c r="I70" s="285"/>
    </row>
    <row r="71" spans="1:9" ht="20.25" customHeight="1" x14ac:dyDescent="0.2">
      <c r="A71" s="283" t="s">
        <v>371</v>
      </c>
      <c r="B71" s="283"/>
      <c r="C71" s="283"/>
      <c r="D71" s="283"/>
      <c r="E71" s="283"/>
      <c r="F71" s="283"/>
      <c r="G71" s="283"/>
      <c r="H71" s="283"/>
      <c r="I71" s="283"/>
    </row>
    <row r="72" spans="1:9" x14ac:dyDescent="0.2">
      <c r="A72" s="283" t="s">
        <v>322</v>
      </c>
      <c r="B72" s="283"/>
      <c r="C72" s="283"/>
      <c r="D72" s="283"/>
      <c r="E72" s="283"/>
      <c r="F72" s="283"/>
      <c r="G72" s="283"/>
      <c r="H72" s="283"/>
      <c r="I72" s="283"/>
    </row>
    <row r="73" spans="1:9" x14ac:dyDescent="0.2">
      <c r="A73" s="283" t="s">
        <v>323</v>
      </c>
      <c r="B73" s="283"/>
      <c r="C73" s="283"/>
      <c r="D73" s="283"/>
      <c r="E73" s="283"/>
      <c r="F73" s="283"/>
      <c r="G73" s="283"/>
      <c r="H73" s="283"/>
      <c r="I73" s="283"/>
    </row>
    <row r="74" spans="1:9" x14ac:dyDescent="0.2">
      <c r="A74" s="283" t="s">
        <v>324</v>
      </c>
      <c r="B74" s="283"/>
      <c r="C74" s="283"/>
      <c r="D74" s="283"/>
      <c r="E74" s="283"/>
      <c r="F74" s="283"/>
      <c r="G74" s="283"/>
      <c r="H74" s="283"/>
      <c r="I74" s="283"/>
    </row>
    <row r="75" spans="1:9" x14ac:dyDescent="0.2">
      <c r="A75" s="285" t="s">
        <v>325</v>
      </c>
      <c r="B75" s="285"/>
      <c r="C75" s="285"/>
      <c r="D75" s="285"/>
      <c r="E75" s="285"/>
      <c r="F75" s="285"/>
      <c r="G75" s="285"/>
      <c r="H75" s="285"/>
      <c r="I75" s="285"/>
    </row>
    <row r="76" spans="1:9" x14ac:dyDescent="0.2">
      <c r="A76" s="283" t="s">
        <v>351</v>
      </c>
      <c r="B76" s="283"/>
      <c r="C76" s="283"/>
      <c r="D76" s="283"/>
      <c r="E76" s="283"/>
      <c r="F76" s="283"/>
      <c r="G76" s="283"/>
      <c r="H76" s="283"/>
      <c r="I76" s="283"/>
    </row>
    <row r="77" spans="1:9" x14ac:dyDescent="0.2">
      <c r="A77" s="285" t="s">
        <v>326</v>
      </c>
      <c r="B77" s="285"/>
      <c r="C77" s="285"/>
      <c r="D77" s="285"/>
      <c r="E77" s="285"/>
      <c r="F77" s="285"/>
      <c r="G77" s="285"/>
      <c r="H77" s="285"/>
      <c r="I77" s="285"/>
    </row>
    <row r="78" spans="1:9" x14ac:dyDescent="0.2">
      <c r="A78" s="283" t="s">
        <v>351</v>
      </c>
      <c r="B78" s="283"/>
      <c r="C78" s="283"/>
      <c r="D78" s="283"/>
      <c r="E78" s="283"/>
      <c r="F78" s="283"/>
      <c r="G78" s="283"/>
      <c r="H78" s="283"/>
      <c r="I78" s="283"/>
    </row>
    <row r="79" spans="1:9" x14ac:dyDescent="0.2">
      <c r="A79" s="285" t="s">
        <v>327</v>
      </c>
      <c r="B79" s="285"/>
      <c r="C79" s="285"/>
      <c r="D79" s="285"/>
      <c r="E79" s="285"/>
      <c r="F79" s="285"/>
      <c r="G79" s="285"/>
      <c r="H79" s="285"/>
      <c r="I79" s="285"/>
    </row>
    <row r="80" spans="1:9" x14ac:dyDescent="0.2">
      <c r="A80" s="283" t="s">
        <v>351</v>
      </c>
      <c r="B80" s="283"/>
      <c r="C80" s="283"/>
      <c r="D80" s="283"/>
      <c r="E80" s="283"/>
      <c r="F80" s="283"/>
      <c r="G80" s="283"/>
      <c r="H80" s="283"/>
      <c r="I80" s="283"/>
    </row>
    <row r="81" spans="1:9" x14ac:dyDescent="0.2">
      <c r="A81" s="285" t="s">
        <v>328</v>
      </c>
      <c r="B81" s="285"/>
      <c r="C81" s="285"/>
      <c r="D81" s="285"/>
      <c r="E81" s="285"/>
      <c r="F81" s="285"/>
      <c r="G81" s="285"/>
      <c r="H81" s="285"/>
      <c r="I81" s="285"/>
    </row>
    <row r="82" spans="1:9" x14ac:dyDescent="0.2">
      <c r="A82" s="283" t="s">
        <v>351</v>
      </c>
      <c r="B82" s="283"/>
      <c r="C82" s="283"/>
      <c r="D82" s="283"/>
      <c r="E82" s="283"/>
      <c r="F82" s="283"/>
      <c r="G82" s="283"/>
      <c r="H82" s="283"/>
      <c r="I82" s="283"/>
    </row>
    <row r="83" spans="1:9" x14ac:dyDescent="0.2">
      <c r="A83" s="285" t="s">
        <v>329</v>
      </c>
      <c r="B83" s="285"/>
      <c r="C83" s="285"/>
      <c r="D83" s="285"/>
      <c r="E83" s="285"/>
      <c r="F83" s="285"/>
      <c r="G83" s="285"/>
      <c r="H83" s="285"/>
      <c r="I83" s="285"/>
    </row>
    <row r="84" spans="1:9" ht="20.25" customHeight="1" x14ac:dyDescent="0.2">
      <c r="A84" s="283" t="s">
        <v>351</v>
      </c>
      <c r="B84" s="283"/>
      <c r="C84" s="283"/>
      <c r="D84" s="283"/>
      <c r="E84" s="283"/>
      <c r="F84" s="283"/>
      <c r="G84" s="283"/>
      <c r="H84" s="283"/>
      <c r="I84" s="283"/>
    </row>
    <row r="85" spans="1:9" ht="27.75" customHeight="1" x14ac:dyDescent="0.2">
      <c r="A85" s="285" t="s">
        <v>330</v>
      </c>
      <c r="B85" s="285"/>
      <c r="C85" s="285"/>
      <c r="D85" s="285"/>
      <c r="E85" s="285"/>
      <c r="F85" s="285"/>
      <c r="G85" s="285"/>
      <c r="H85" s="285"/>
      <c r="I85" s="285"/>
    </row>
    <row r="86" spans="1:9" ht="12.75" customHeight="1" x14ac:dyDescent="0.2">
      <c r="A86" s="283" t="s">
        <v>351</v>
      </c>
      <c r="B86" s="283"/>
      <c r="C86" s="283"/>
      <c r="D86" s="283"/>
      <c r="E86" s="283"/>
      <c r="F86" s="283"/>
      <c r="G86" s="283"/>
      <c r="H86" s="283"/>
      <c r="I86" s="283"/>
    </row>
    <row r="87" spans="1:9" x14ac:dyDescent="0.2">
      <c r="A87" s="285" t="s">
        <v>331</v>
      </c>
      <c r="B87" s="285"/>
      <c r="C87" s="285"/>
      <c r="D87" s="285"/>
      <c r="E87" s="285"/>
      <c r="F87" s="285"/>
      <c r="G87" s="285"/>
      <c r="H87" s="285"/>
      <c r="I87" s="285"/>
    </row>
    <row r="88" spans="1:9" x14ac:dyDescent="0.2">
      <c r="A88" s="283" t="s">
        <v>372</v>
      </c>
      <c r="B88" s="283"/>
      <c r="C88" s="283"/>
      <c r="D88" s="283"/>
      <c r="E88" s="283"/>
      <c r="F88" s="283"/>
      <c r="G88" s="283"/>
      <c r="H88" s="283"/>
      <c r="I88" s="283"/>
    </row>
    <row r="89" spans="1:9" ht="15" x14ac:dyDescent="0.25">
      <c r="A89" s="108"/>
      <c r="B89" s="103"/>
      <c r="C89" s="103"/>
      <c r="D89" s="103"/>
      <c r="E89" s="103"/>
      <c r="F89" s="103"/>
      <c r="G89" s="103"/>
      <c r="H89" s="103"/>
      <c r="I89" s="103"/>
    </row>
    <row r="90" spans="1:9" ht="15" x14ac:dyDescent="0.25">
      <c r="A90" s="108"/>
      <c r="B90" s="103"/>
      <c r="C90" s="103"/>
      <c r="D90" s="103"/>
      <c r="E90" s="103"/>
      <c r="F90" s="103"/>
      <c r="G90" s="103"/>
      <c r="H90" s="103"/>
      <c r="I90" s="103"/>
    </row>
    <row r="91" spans="1:9" ht="15" x14ac:dyDescent="0.25">
      <c r="A91" s="108"/>
      <c r="B91" s="103"/>
      <c r="C91" s="103"/>
      <c r="D91" s="103"/>
      <c r="E91" s="103"/>
      <c r="F91" s="103"/>
      <c r="G91" s="103"/>
      <c r="H91" s="103"/>
      <c r="I91" s="103"/>
    </row>
    <row r="92" spans="1:9" ht="15" x14ac:dyDescent="0.25">
      <c r="A92" s="108"/>
      <c r="B92" s="103"/>
      <c r="C92" s="103"/>
      <c r="D92" s="103"/>
      <c r="E92" s="103"/>
      <c r="F92" s="103"/>
      <c r="G92" s="103"/>
      <c r="H92" s="103"/>
      <c r="I92" s="103"/>
    </row>
    <row r="93" spans="1:9" ht="15" x14ac:dyDescent="0.25">
      <c r="A93" s="108"/>
      <c r="B93" s="103"/>
      <c r="C93" s="103"/>
      <c r="D93" s="103"/>
      <c r="E93" s="103"/>
      <c r="F93" s="103"/>
      <c r="G93" s="103"/>
      <c r="H93" s="103"/>
      <c r="I93" s="103"/>
    </row>
    <row r="94" spans="1:9" ht="15" x14ac:dyDescent="0.25">
      <c r="A94" s="108"/>
      <c r="B94" s="103"/>
      <c r="C94" s="103"/>
      <c r="D94" s="103"/>
      <c r="E94" s="103"/>
      <c r="F94" s="103"/>
      <c r="G94" s="103"/>
      <c r="H94" s="103"/>
      <c r="I94" s="103"/>
    </row>
  </sheetData>
  <mergeCells count="52">
    <mergeCell ref="A88:I88"/>
    <mergeCell ref="A26:I26"/>
    <mergeCell ref="B49:B50"/>
    <mergeCell ref="C49:C50"/>
    <mergeCell ref="D49:D50"/>
    <mergeCell ref="A29:I29"/>
    <mergeCell ref="A56:I56"/>
    <mergeCell ref="A84:I84"/>
    <mergeCell ref="A71:I71"/>
    <mergeCell ref="A83:I83"/>
    <mergeCell ref="A85:I85"/>
    <mergeCell ref="A86:I86"/>
    <mergeCell ref="A87:I87"/>
    <mergeCell ref="A78:I78"/>
    <mergeCell ref="A79:I79"/>
    <mergeCell ref="A80:I80"/>
    <mergeCell ref="A81:I81"/>
    <mergeCell ref="A82:I82"/>
    <mergeCell ref="A73:I73"/>
    <mergeCell ref="A74:I74"/>
    <mergeCell ref="A75:I75"/>
    <mergeCell ref="A76:I76"/>
    <mergeCell ref="A77:I77"/>
    <mergeCell ref="A69:I69"/>
    <mergeCell ref="A70:I70"/>
    <mergeCell ref="A72:I72"/>
    <mergeCell ref="A66:I66"/>
    <mergeCell ref="A67:I67"/>
    <mergeCell ref="A68:I68"/>
    <mergeCell ref="A23:I23"/>
    <mergeCell ref="A54:I54"/>
    <mergeCell ref="A55:I55"/>
    <mergeCell ref="A57:I57"/>
    <mergeCell ref="A58:I58"/>
    <mergeCell ref="A53:I53"/>
    <mergeCell ref="A24:I24"/>
    <mergeCell ref="A27:I27"/>
    <mergeCell ref="A25:I25"/>
    <mergeCell ref="A49:A50"/>
    <mergeCell ref="A7:I7"/>
    <mergeCell ref="A8:I8"/>
    <mergeCell ref="A9:I9"/>
    <mergeCell ref="A10:I10"/>
    <mergeCell ref="A11:I11"/>
    <mergeCell ref="A19:I19"/>
    <mergeCell ref="A20:I20"/>
    <mergeCell ref="A21:I21"/>
    <mergeCell ref="A12:I12"/>
    <mergeCell ref="A13:I13"/>
    <mergeCell ref="A15:I15"/>
    <mergeCell ref="A17:I17"/>
    <mergeCell ref="A18:I18"/>
  </mergeCells>
  <dataValidations count="1">
    <dataValidation type="whole" operator="greaterThanOrEqual" allowBlank="1" showInputMessage="1" showErrorMessage="1" errorTitle="Nedopušten upis" error="Dopušten je upis samo pozitivnih cjelobrojnjih vrijednosti ili nule" sqref="B32:C33" xr:uid="{2F70CD01-0605-4278-B15E-3B45F61EA985}">
      <formula1>0</formula1>
    </dataValidation>
  </dataValidations>
  <pageMargins left="0.70866141732283472" right="0.70866141732283472" top="0.74803149606299213" bottom="0.74803149606299213" header="0.31496062992125984" footer="0.31496062992125984"/>
  <pageSetup paperSize="9" scale="48" orientation="portrait" r:id="rId1"/>
  <rowBreaks count="1" manualBreakCount="1">
    <brk id="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openxmlformats.org/package/2006/metadata/core-properties"/>
    <ds:schemaRef ds:uri="http://schemas.microsoft.com/office/2006/metadata/properties"/>
    <ds:schemaRef ds:uri="2090b57c-2e4d-4ed9-b313-510fc704fe75"/>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3</vt:i4>
      </vt:variant>
    </vt:vector>
  </HeadingPairs>
  <TitlesOfParts>
    <vt:vector size="9" baseType="lpstr">
      <vt:lpstr>Opći podaci</vt:lpstr>
      <vt:lpstr>Bilanca</vt:lpstr>
      <vt:lpstr>RDG</vt:lpstr>
      <vt:lpstr>NT_D</vt:lpstr>
      <vt:lpstr>PK</vt:lpstr>
      <vt:lpstr>Bilješke</vt:lpstr>
      <vt:lpstr>Bilanca!Podrucje_ispisa</vt:lpstr>
      <vt:lpstr>NT_D!Podrucje_ispisa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Monika Rajković</cp:lastModifiedBy>
  <cp:lastPrinted>2026-02-26T14:20:26Z</cp:lastPrinted>
  <dcterms:created xsi:type="dcterms:W3CDTF">2008-10-17T11:51:54Z</dcterms:created>
  <dcterms:modified xsi:type="dcterms:W3CDTF">2026-02-26T14:27:10Z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