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1"/>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<sst xmlns="http://schemas.openxmlformats.org/spreadsheetml/2006/main" count="695" uniqueCount="580">
  <si>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</si>
  <si>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</si>
  <si>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</si>
  <si>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</si>
  <si>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</si>
  <si>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</si>
  <si>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</si>
  <si>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</si>
  <si>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</si>
  <si>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</si>
  <si>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</si>
  <si>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</si>
  <si>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</si>
  <si>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</si>
  <si>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</si>
  <si>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</si>
  <si>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</si>
  <si>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</si>
  <si>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</si>
  <si>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</si>
  <si>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</si>
  <si>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</si>
  <si>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</si>
  <si>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</si>
  <si>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</si>
  <si>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</si>
  <si>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</si>
  <si>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</si>
  <si>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</si>
  <si>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</si>
  <si>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</si>
  <si>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</si>
  <si>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</si>
  <si>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</si>
  <si>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</si>
  <si>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</si>
  <si>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</si>
  <si>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</si>
  <si>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</si>
  <si>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</si>
  <si>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</si>
  <si>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</si>
  <si>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</si>
  <si>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</si>
  <si>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</si>
  <si>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</si>
  <si>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</si>
  <si>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</si>
  <si>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</si>
  <si>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</si>
  <si>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</si>
  <si>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</si>
  <si>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</si>
  <si>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</si>
  <si>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</si>
  <si>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</si>
  <si>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</si>
  <si>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</si>
  <si>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</si>
  <si>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</si>
  <si>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</si>
  <si>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</si>
  <si>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</si>
  <si>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</si>
  <si>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</si>
  <si>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</si>
  <si>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</si>
  <si>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</si>
  <si>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</si>
  <si>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</si>
  <si>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</si>
  <si>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</si>
  <si>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</si>
  <si>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</si>
  <si>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</si>
  <si>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</si>
  <si>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</si>
  <si>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</si>
  <si>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</si>
  <si>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</si>
  <si>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</si>
  <si>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</si>
  <si>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</si>
  <si>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</si>
  <si>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</si>
  <si>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</si>
  <si>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</si>
  <si>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</si>
  <si>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</si>
  <si>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</si>
  <si>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</si>
  <si>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</si>
  <si>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</si>
  <si>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</si>
  <si>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</si>
  <si>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</si>
  <si>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</si>
  <si>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</si>
  <si>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</si>
  <si>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</si>
  <si>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</si>
  <si>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</si>
  <si>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</si>
  <si>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</si>
  <si>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</si>
  <si>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</si>
  <si>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</si>
  <si>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</si>
  <si>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</si>
  <si>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</si>
  <si>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</si>
  <si>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</si>
  <si>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</si>
  <si>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</si>
  <si>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</si>
  <si>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</si>
  <si>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</si>
  <si>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</si>
  <si>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</si>
  <si>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</si>
  <si>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</si>
  <si>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</si>
  <si>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</si>
  <si>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</si>
  <si>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</si>
  <si>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</si>
  <si>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</si>
  <si>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</si>
  <si>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</si>
  <si>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</si>
  <si>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</si>
  <si>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</si>
  <si>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</si>
  <si>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</si>
  <si>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</si>
  <si>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</si>
  <si>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</si>
  <si>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</si>
  <si>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</si>
  <si>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</si>
  <si>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</si>
  <si>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</si>
  <si>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</si>
  <si>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</si>
  <si>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</si>
  <si>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</si>
  <si>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</si>
  <si>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</si>
  <si>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</si>
  <si>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</si>
  <si>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</si>
  <si>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</si>
  <si>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</si>
  <si>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</si>
  <si>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</si>
  <si>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</si>
  <si>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</si>
  <si>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</si>
  <si>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</si>
  <si>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</si>
  <si>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</si>
  <si>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</si>
  <si>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</si>
  <si>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</si>
  <si>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</si>
  <si>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</si>
  <si>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</si>
  <si>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</si>
  <si>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</si>
  <si>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</si>
  <si>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</si>
  <si>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</si>
  <si>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</si>
  <si>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</si>
  <si>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</si>
  <si>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</si>
  <si>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</si>
  <si>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</si>
  <si>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</si>
  <si>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</si>
  <si>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</si>
  <si>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</si>
  <si>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</si>
  <si>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</si>
  <si>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</si>
  <si>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</si>
  <si>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</si>
  <si>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</si>
  <si>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</si>
  <si>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</si>
  <si>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</si>
  <si>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</si>
  <si>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</si>
  <si>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</si>
  <si>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</si>
  <si>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</si>
  <si>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</si>
  <si>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</si>
  <si>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</si>
  <si>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</si>
  <si>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</si>
  <si>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</si>
  <si>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</si>
  <si>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</si>
  <si>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</si>
  <si>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</si>
  <si>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</si>
  <si>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</si>
  <si>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</si>
  <si>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</si>
  <si>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</si>
  <si>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</si>
  <si>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</si>
  <si>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</si>
  <si>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</si>
  <si>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</si>
  <si>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</si>
  <si>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</si>
  <si>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</si>
  <si>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</si>
  <si>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</si>
  <si>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</si>
  <si>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</si>
  <si>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</si>
  <si>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</si>
  <si>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</si>
  <si>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</si>
  <si>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</si>
  <si>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</si>
  <si>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</si>
  <si>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</si>
  <si>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</si>
  <si>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</si>
  <si>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</si>
  <si>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</si>
  <si>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</si>
  <si>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</si>
  <si>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</si>
  <si>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</si>
  <si>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</si>
  <si>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</si>
  <si>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</si>
  <si>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</si>
  <si>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</si>
  <si>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</si>
  <si>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</si>
  <si>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</si>
  <si>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</si>
  <si>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</si>
  <si>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</si>
  <si>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</si>
  <si>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</si>
  <si>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</si>
  <si>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</si>
  <si>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</si>
  <si>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</si>
  <si>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</si>
  <si>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</si>
  <si>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</si>
  <si>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</si>
  <si>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</si>
  <si>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</si>
  <si>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</si>
  <si>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</si>
  <si>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</si>
  <si>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</si>
  <si>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</si>
  <si>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</si>
  <si>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</si>
  <si>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</si>
  <si>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</si>
  <si>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</si>
  <si>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</si>
  <si>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</si>
  <si>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</si>
  <si>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</si>
  <si>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</si>
  <si>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</si>
  <si>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</si>
  <si>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</si>
  <si>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</si>
  <si>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</si>
  <si>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</si>
  <si>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</si>
  <si>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</si>
  <si>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</si>
  <si>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</si>
  <si>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</si>
  <si>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</si>
  <si>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</si>
  <si>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</si>
  <si>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</si>
  <si>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</si>
  <si>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</si>
  <si>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</si>
  <si>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</si>
  <si>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</si>
  <si>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</si>
  <si>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</si>
  <si>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</si>
  <si>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</si>
  <si>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</si>
  <si>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</si>
  <si>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</si>
  <si>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</si>
  <si>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</si>
  <si>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</si>
  <si>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</si>
  <si>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</si>
  <si>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</si>
  <si>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</si>
  <si>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</si>
  <si>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</si>
  <si>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</si>
  <si>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</si>
  <si>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</si>
  <si>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</si>
  <si>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</si>
  <si>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</si>
  <si>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</si>
  <si>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</si>
  <si>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</si>
  <si>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</si>
  <si>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</si>
  <si>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</si>
  <si>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</si>
  <si>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</si>
  <si>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</si>
  <si>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</si>
  <si>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</si>
  <si>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</si>
  <si>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</si>
  <si>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</si>
  <si>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</si>
  <si>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</si>
  <si>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</si>
  <si>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</si>
  <si>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</si>
  <si>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</si>
  <si>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</si>
  <si>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</si>
  <si>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</si>
  <si>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</si>
  <si>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</si>
  <si>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</si>
  <si>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</si>
  <si>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</si>
  <si>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</si>
  <si>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F) UKUPNO – PASIVA </t>
    </r>
    <r>
      <rPr>
        <sz val="9"/>
        <color indexed="62"/>
        <rFont val="Arial"/>
        <family val="2"/>
      </rPr>
      <t>(AOP 067+090+097+109+124)</t>
    </r>
  </si>
  <si>
    <r>
      <t xml:space="preserve">A)  KAPITAL I REZERVE </t>
    </r>
    <r>
      <rPr>
        <sz val="9"/>
        <color indexed="62"/>
        <rFont val="Arial"/>
        <family val="2"/>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</si>
  <si>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</si>
  <si>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</si>
  <si>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</si>
  <si>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</si>
  <si>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</si>
  <si>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</si>
  <si>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</si>
  <si>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</si>
  <si>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</si>
  <si>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</si>
  <si>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</si>
  <si>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</si>
  <si>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</si>
  <si>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</si>
  <si>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</si>
  <si>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</si>
  <si>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</si>
  <si>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</si>
  <si>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</si>
  <si>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</si>
  <si>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VI. SVEOBUHVATNA DOBIT ILI GUBITAK RAZDOBLJA </t>
    </r>
    <r>
      <rPr>
        <sz val="9"/>
        <rFont val="Arial"/>
        <family val="2"/>
      </rPr>
      <t>(AOP 078+097)</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</si>
  <si>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</si>
  <si>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</si>
  <si>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</si>
  <si>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</si>
  <si>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</si>
  <si>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</si>
  <si>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</si>
  <si>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</si>
  <si>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</si>
  <si>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</si>
  <si>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</si>
  <si>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</si>
  <si>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</si>
  <si>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</si>
  <si>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</si>
  <si>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</si>
  <si>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</si>
  <si>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</si>
  <si>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</si>
  <si>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</si>
  <si>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</si>
  <si>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</si>
  <si>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</si>
  <si>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</si>
  <si>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</si>
  <si>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</si>
  <si>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</si>
  <si>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rPr>
      <t>(AOP 006  + 013)</t>
    </r>
  </si>
  <si>
    <r>
      <t xml:space="preserve">B) NETO NOVČANI TOKOVI OD INVESTICIJSKIH AKTIVNOSTI </t>
    </r>
    <r>
      <rPr>
        <sz val="9"/>
        <color indexed="18"/>
        <rFont val="Arial"/>
        <family val="2"/>
      </rPr>
      <t>(AOP 021 + 027)</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</si>
  <si>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</si>
  <si>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</si>
  <si>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</si>
  <si>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</si>
  <si>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</si>
  <si>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</si>
  <si>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</si>
  <si>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</si>
  <si>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</si>
  <si>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</si>
  <si>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</si>
  <si>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</si>
  <si>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</si>
  <si>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</si>
  <si>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</si>
  <si>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</si>
  <si>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</si>
  <si>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</si>
  <si>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</si>
  <si>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</si>
  <si>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</si>
  <si>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</si>
  <si>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</si>
  <si>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</si>
  <si>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</si>
  <si>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</si>
  <si>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</si>
  <si>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</si>
  <si>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r>
      <t xml:space="preserve">III. Ukupno novčani primici od investicijskih aktivnosti </t>
    </r>
    <r>
      <rPr>
        <sz val="9"/>
        <rFont val="Arial"/>
        <family val="2"/>
      </rPr>
      <t>(AOP 015 do 020)</t>
    </r>
  </si>
  <si>
    <r>
      <t xml:space="preserve">IV. Ukupno novčani izdaci od investicijskih aktivnosti </t>
    </r>
    <r>
      <rPr>
        <sz val="9"/>
        <rFont val="Arial"/>
        <family val="2"/>
      </rPr>
      <t>(AOP 022 do 026)</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</si>
  <si>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</si>
  <si>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</si>
  <si>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</si>
  <si>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</si>
  <si>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rPr>
      <t>(AOP 100+101)</t>
    </r>
  </si>
  <si>
    <r>
      <t xml:space="preserve">V. NETO OSTALA SVEOBUHVATNA DOBIT ILI GUBITAK </t>
    </r>
    <r>
      <rPr>
        <sz val="9"/>
        <rFont val="Arial"/>
        <family val="2"/>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</si>
  <si>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</si>
  <si>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</si>
  <si>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</si>
  <si>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</si>
  <si>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</si>
  <si>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</si>
  <si>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</si>
  <si>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</si>
  <si>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</si>
  <si>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03334171</t>
  </si>
  <si>
    <t>HR</t>
  </si>
  <si>
    <t>08011818427</t>
  </si>
  <si>
    <t>89018712265</t>
  </si>
  <si>
    <t>7478000060PHVTZCW198</t>
  </si>
  <si>
    <t>568</t>
  </si>
  <si>
    <t>ZAGREB</t>
  </si>
  <si>
    <t>MIRAMARSKA CESTA  24</t>
  </si>
  <si>
    <t>janaf@janaf.hr</t>
  </si>
  <si>
    <t>www.janaf.hr</t>
  </si>
  <si>
    <t>MIRJANA  MATAIJA</t>
  </si>
  <si>
    <t>+38513039369</t>
  </si>
  <si>
    <t>mirjana.mataija@janaf.hr</t>
  </si>
  <si>
    <t>BDO  CROATIA  d.o.o.  ZAGREB</t>
  </si>
  <si>
    <t>stanje na dan   31.12.2021</t>
  </si>
  <si>
    <t>Obveznik:  JADRANSKI  NAFTOVOD D.D.</t>
  </si>
  <si>
    <t>u razdoblju od 01.01.2021 do 31.12.2021</t>
  </si>
  <si>
    <t>Obveznik:   JADRANSKI NAFTOVOD D.D.</t>
  </si>
  <si>
    <t>u razdoblju  od 01.01.2021  do  31.12.2021</t>
  </si>
  <si>
    <t>u razdoblju od 01.01.2021  do   31.12.2021</t>
  </si>
  <si>
    <t>JADRANSKI  NAFTOVOD D.D.</t>
  </si>
  <si>
    <t>Obveznik:  JADRANSKI NAFTOVOD D.D.</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</si>
  <si>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</si>
  <si>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</si>
  <si>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Financijski izvještaji pripremljeni su u skladu sa Zakonom o računovodstvu i Međunarodnim standardima financijskog izvještavanja (MSFI-ima) koji su utvrđeni od Europske komisije i objavljeni u službenom listu Europske unije.</t>
  </si>
  <si>
    <t>b) objaviti informacije prema MSFI-a koje nisu prezentirane u izvještaju o financijskom položaju, izvještaju o sveobuhvatnoj dobiti, izvještaju o novčanim tokovima i izvještaju o promjenama kapitala,</t>
  </si>
  <si>
    <t>NEMA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</si>
  <si>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</si>
  <si>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</si>
  <si>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Jadranski naftovod dioničko društvo, Miramarska cesta 24 („Društvo”), Zagreb, Republika Hrvatska, registrirano kod Trgovačkog suda u Zagrebu, Registarski broj: 080118427, OIB: 89018712265, MB: 03334171.</t>
  </si>
  <si>
    <t>2. usvojene računovodstvene politike</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</si>
  <si>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</si>
  <si>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5. iznos i prirodu pojedinih stavki prihoda ili rashoda izuzetne veličine ili pojave</t>
  </si>
  <si>
    <t>JANAF GRUPA</t>
  </si>
  <si>
    <t>JANAF D.D.</t>
  </si>
  <si>
    <t>2020.</t>
  </si>
  <si>
    <t>Transport nafte</t>
  </si>
  <si>
    <t>Skladištenje nafte</t>
  </si>
  <si>
    <t>Skladištenje derivata</t>
  </si>
  <si>
    <t>Ostalo</t>
  </si>
  <si>
    <t>7. prosječan broj zaposlenih tijekom poslovne godine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</si>
  <si>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</si>
  <si>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Isplate naknada članovima Nadzornog i Revizijskog odbora</t>
  </si>
  <si>
    <t>Revizijski odbor</t>
  </si>
  <si>
    <t>Nadzorni odbor</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</si>
  <si>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</si>
  <si>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Bruto plaće</t>
  </si>
  <si>
    <t xml:space="preserve">Doprinosi na plaće </t>
  </si>
  <si>
    <t>Kapitalizirani troškovi osoblja</t>
  </si>
  <si>
    <t>Ukupni troškovi osoblja</t>
  </si>
  <si>
    <t xml:space="preserve">Od toga troškovi bruto plaća su podijeljeni na: </t>
  </si>
  <si>
    <t>Neto plaće</t>
  </si>
  <si>
    <t>Porezi i doprinosi iz plaće</t>
  </si>
  <si>
    <t>11. ako su u bilanci priznata rezerviranja za odgođeni porez, stanja odgođenog poreza na kraju poslovne godine i kretanja tih stanja tijekom poslovne godine</t>
  </si>
  <si>
    <t xml:space="preserve">Porez na dobit </t>
  </si>
  <si>
    <t>Tekući porez</t>
  </si>
  <si>
    <t>Odgođeni porez</t>
  </si>
  <si>
    <t>Porezni rashod</t>
  </si>
  <si>
    <t>Dobit prije poreza</t>
  </si>
  <si>
    <t>Porez na dobit po propisanoj stopi</t>
  </si>
  <si>
    <t>Učinak trajnih razlika</t>
  </si>
  <si>
    <t>Početno stanje</t>
  </si>
  <si>
    <t>U korist / (na teret) izvještaja o sveobuhvatnoj dobiti</t>
  </si>
  <si>
    <t>Zaključno stanje</t>
  </si>
  <si>
    <t>U korist / (na teret) izvještaja o sveobu-hvatnoj dobiti</t>
  </si>
  <si>
    <t>Rezerviranja za zatezne kamate</t>
  </si>
  <si>
    <t>Rezerviranja za jubilarne nagrade</t>
  </si>
  <si>
    <t>Ispravak vrijednosti potraživanja</t>
  </si>
  <si>
    <t>-</t>
  </si>
  <si>
    <t>Porezno nepriznati rashodi zaliha materijala i dugotrajne materijalne imovine</t>
  </si>
  <si>
    <t>Imovina s pravom korištenja</t>
  </si>
  <si>
    <t>Ostale porezno nepriznate rezervacije</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</si>
  <si>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</si>
  <si>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</si>
  <si>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 xml:space="preserve">Struktura temeljnog kapitala Društva na datum financijskih izvještaja bila je sljedeća: </t>
  </si>
  <si>
    <t>31.12.2020.</t>
  </si>
  <si>
    <t>Broj dionica</t>
  </si>
  <si>
    <t>%</t>
  </si>
  <si>
    <r>
      <rPr>
        <sz val="9"/>
        <color indexed="12"/>
        <rFont val="Arial"/>
        <family val="2"/>
      </rPr>
      <t xml:space="preserve">MINISTARSTVO PROSTORNOGA UREĐENJA, GRADITELJSTVA I DRŽAVNE IMOVINE </t>
    </r>
    <r>
      <rPr>
        <sz val="10"/>
        <color indexed="12"/>
        <rFont val="Arial"/>
        <family val="2"/>
      </rPr>
      <t>/ Hrvatski zavod za mirovinsko osiguranje</t>
    </r>
  </si>
  <si>
    <t>Centar za restrukturiranje i prodaju (CERP)</t>
  </si>
  <si>
    <r>
      <rPr>
        <sz val="9"/>
        <color indexed="12"/>
        <rFont val="Arial"/>
        <family val="2"/>
      </rPr>
      <t xml:space="preserve">MINISTARSTVO PROSTORNOGA UREĐENJA, GRADITELJSTVA I DRŽAVNE IMOVINE </t>
    </r>
    <r>
      <rPr>
        <sz val="10"/>
        <color indexed="12"/>
        <rFont val="Arial"/>
        <family val="2"/>
      </rPr>
      <t xml:space="preserve"> / Republika Hrvatska</t>
    </r>
  </si>
  <si>
    <t>INA – Industrija nafte d.d. Zagreb</t>
  </si>
  <si>
    <t xml:space="preserve">HEP d.d. </t>
  </si>
  <si>
    <t>Ostali privatni i institucionalni investitori</t>
  </si>
  <si>
    <t>15. postojanje bilo kakvih potvrda o sudjelovanju, konvertibilnih zadužnica, jamstava, opcija ili sličnih vrijednosnica ili prava, s naznakom njihovog broja i prava koja daju</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</si>
  <si>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</si>
  <si>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</si>
  <si>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Jadranski naftovod dioničko društvo, Miramarska cesta 24 („Društvo”), Zagreb, Republika Hrvatska, Registarski broj: 080118427, OIB: 89018712265, MB: 03334171.</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</si>
  <si>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</si>
  <si>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</si>
  <si>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 xml:space="preserve">               BILJEŠKE UZ FINANCIJSKE IZVJEŠTAJE - GFI</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</si>
  <si>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</si>
  <si>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</si>
  <si>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6. iznose koje poduzetnik duguje i koji dospijevaju nakon više od pet godina, kao i ukupna dugovanja poduzetnika pokrivena vrijednim osiguranjem koje je dao poduzetnik, uz naznaku vrste i oblika osiguranja</t>
  </si>
  <si>
    <t>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</si>
  <si>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</si>
  <si>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16. naziv, sjedište te pravni oblik svakog poduzetnika u kojemu poduzetnik ima neograničenu odgovornost</t>
  </si>
  <si>
    <t>17. naziv i sjedište poduzetnika koji sastavlja godišnji konsolidirani financijski izvještaj najveće grupe poduzetnika u kojoj poduzetnik sudjeluje kao kontrolirani član grupe</t>
  </si>
  <si>
    <t>18. naziv i sjedište poduzetnika koji sastavlja godišnji konsolidirani financijski izvještaj najmanje grupe poduzetnika u kojoj poduzetnik sudjeluje kao kontrolirani član i koji je također uključen u grupu poduzetnika iz točke 17.</t>
  </si>
  <si>
    <t>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</si>
  <si>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</si>
  <si>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</si>
  <si>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</si>
  <si>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r>
      <t>Naziv izdavatelja:   _</t>
    </r>
    <r>
      <rPr>
        <u val="single"/>
        <sz val="10"/>
        <color indexed="12"/>
        <rFont val="Calibri"/>
        <family val="2"/>
      </rPr>
      <t>JADRANSKI NAFTOVOD D.D.</t>
    </r>
    <r>
      <rPr>
        <sz val="10"/>
        <color indexed="12"/>
        <rFont val="Calibri"/>
        <family val="2"/>
      </rPr>
      <t>_____________________</t>
    </r>
  </si>
  <si>
    <r>
      <t>OIB:   _</t>
    </r>
    <r>
      <rPr>
        <u val="single"/>
        <sz val="10"/>
        <color indexed="12"/>
        <rFont val="Arial"/>
        <family val="2"/>
      </rPr>
      <t>89018712265</t>
    </r>
    <r>
      <rPr>
        <sz val="10"/>
        <color indexed="12"/>
        <rFont val="Calibri"/>
        <family val="2"/>
      </rPr>
      <t>___________________________________________</t>
    </r>
  </si>
  <si>
    <r>
      <t>Izvještajno razdoblje: _</t>
    </r>
    <r>
      <rPr>
        <u val="single"/>
        <sz val="10"/>
        <color indexed="12"/>
        <rFont val="Calibri"/>
        <family val="2"/>
      </rPr>
      <t>01.01.-31.12.2021.</t>
    </r>
    <r>
      <rPr>
        <sz val="10"/>
        <color indexed="12"/>
        <rFont val="Calibri"/>
        <family val="2"/>
      </rPr>
      <t>__________________________</t>
    </r>
  </si>
  <si>
    <r>
      <t>Društvo je izdalo instrumente osiguranja plaćanja obveza u iznosu od 16.832 tisuće kuna i 7.134 tisuće EUR. Društvo svoje obveze podmiruje sukladno rokovima dospijeća te se ne očekuje mogućnost nastanka obveza po izdanim zadužnicama</t>
    </r>
    <r>
      <rPr>
        <b/>
        <sz val="10"/>
        <color indexed="12"/>
        <rFont val="Arial"/>
        <family val="2"/>
      </rPr>
      <t xml:space="preserve">. </t>
    </r>
  </si>
  <si>
    <t>2021.</t>
  </si>
  <si>
    <t>UKUPNO</t>
  </si>
  <si>
    <t>Prosječni stvarni broj zaposlenika u tekućoj godini iznosio je 408 za Društvo a za Grupu 415 (2020. godine: 385 za Društvo i 394 za Grupu). Prosječni broj zaposlenih na bazi sati rada iznosio je 399 radnika za Društvo i 405 za Grupu (2020. godine: 377 radnika za Društvo i 386 radnika za Grupu).</t>
  </si>
  <si>
    <t>Od iskazanih iznosa troškova osoblja Društva od 88.928 tisuća kuna i Grupe od 90.568 tisuća kuna (2020. godine: 84.347 tisuća kuna za Društvo i 86.512 tisuća kuna za Grupu), kapitalizirano je 2.732 tisuće kuna (2020. godine: 2.985 tisuća kuna), te su u izvještaju o sveobuhvatnoj dobiti troškovi osoblja umanjeni za navedene iznose, a priznati su kao ulaganja u investicije.</t>
  </si>
  <si>
    <t xml:space="preserve">Na dan 31. prosinca 2021. godine u Društvu je bilo zaposleno 410 radnika (31. prosinca 2020. godine: 382 radnika). Grupa na dan 31. prosinca 2021. godine zapošljava ukupno 417 radnika (31. prosinca 2020. godine: 391 radnika). </t>
  </si>
  <si>
    <t xml:space="preserve">Od iskazanih iznosa troškova osoblja Društva od 88.928 tisuća kuna i Grupe od 90.568 tisuća kuna (2020. godine: 84.347 tisuća kuna za Društvo i 86.512 tisuća kuna za Grupu), kapitalizirano je 2.732 tisuće kuna (2020. godine: 2.985 tisuća kuna), te su u izvještaju o sveobuhvatnoj dobiti troškovi osoblja umanjeni za navedene iznose, a priznati su kao ulaganja u investicije. </t>
  </si>
  <si>
    <t>Troškovi zaposlenih u Grupi uključuju 15.937 tisuća kuna (2020. godine: 15.166 tisuća kuna) plaćenih doprinosa za mirovinsko osiguranje u obvezne mirovinske fondove, izračunatih kao postotak od bruto plaće radnika.  Tijekom 2021. godine zaposleno je 48 novih radnika, a u isto vrijeme Društvo je napustilo 20 radnika. Zbog zakonskog usklađenja sa Zakonom o vatrogastvu u tekućoj godini zaposleno je 29 vatrogasaca na Terminalima Žitnjak i Omišalj.</t>
  </si>
  <si>
    <t>U 2021. godini u Društvu i Grupi evidentirano je neto povećanje odgođene porezne imovine u iznosu od 537 tisuća kuna (2020. godina: povećanje 648 tisuća kuna) koje se odnosi na neto promjenu na rezervacijama po sudskim sporovima te na ostale porezno nepriznate rashode. Ukupna odgođena porezna imovina na dan 31. prosinca 2021. godine iznosi 4.793 tisuće kuna (2020. godina: 4.256 tisuća kuna).</t>
  </si>
  <si>
    <t>Promjene na odgođenoj poreznoj imovini:</t>
  </si>
  <si>
    <t>2021. godina</t>
  </si>
  <si>
    <t>Na dan 31. prosinca 2021. godine temeljni kapital Društva iznosio je 2.952.438 tisuća kuna (31. prosinca 2020. godine: 2.952.438 tisuća kuna).</t>
  </si>
  <si>
    <t>Autorizirani i izdani kapital na dan 31. prosinca 2021. godine čini 1.007.658 redovnih dionica (31. prosinca 2020. godine: 1.007.658 dionica) serije A pojedinačne nominalne vrijednosti od 2.930 kuna (31. prosinca 2020. godine: 2.930 kuna).</t>
  </si>
  <si>
    <t>Tržišna vrijednost dionica u 2021. godini kretala se od 4.240 do 5.100 kuna.</t>
  </si>
  <si>
    <t>31.12.2021.</t>
  </si>
  <si>
    <t>Društvo će objaviti revidirane konsolidirane i nekonsolidirane financijske izvještaje te će biti dostupni na službenim web stranicama Društva kao i na službenim stranicama hanfe (SRPI) i Zagrebačke burze.</t>
  </si>
  <si>
    <t>Dobit za raspodjelu Društva JANAF d.d. iskazana u financijskim izvještajima za poslovnu 2021. godinu iznosi 266.427.695,07 kuna.</t>
  </si>
  <si>
    <t>Naknade revizorskim društvima za zakonski propisanu reviziju godišnjih financijskih izvještaja iznosile su 229 tisuća kuna (2020. godina: 235 tisuća kuna). Usluge poreznog savjetovanja u tekućoj godini iznosile su 66 tisuća kuna (2020. godina: 66 tisuća kuna). Na ostale usluge savjetovanja osim revizorskih i poreznih odnosilo se 2.687 tisuća kuna (2020. godina: 662 tisuće kuna).</t>
  </si>
  <si>
    <t>Domaće tržište</t>
  </si>
  <si>
    <t>Ukupno domaće tržište</t>
  </si>
  <si>
    <t>Inozemno tržište</t>
  </si>
  <si>
    <t>Ukupno inozemno tržište</t>
  </si>
  <si>
    <t>Prihodi iz temeljne djelatnosti Grupe i Društva ostvaruju se na domaćem i inozemnom tržištu:</t>
  </si>
  <si>
    <t>SVEUKUPNO</t>
  </si>
  <si>
    <t>Uprava i Nadzorni odbor JANAF-a d.d. predlažu Glavnoj skupštini da se preostala dobit u iznosu od 126.553.155,16 kuna isplati kao dividenda u iznosu od 75.937.106,88 kuna a da se iznos od 50.616.048,28 kuna rasporedi u zadržanu dobit.</t>
  </si>
  <si>
    <t>Predložena dividenda iznosila bi 75,36 kuna po dionici.</t>
  </si>
  <si>
    <t>Uprava i Nadzorni odbor JANAF-a d.d. raspoređuju utvrđenu dobit na način da se: iznos od 13.321.384,75 kune izdvoji u zakonske rezerve a iznos od 126.553.155,16 kuna rasporedi u ostale rezerve iz dobiti;</t>
  </si>
  <si>
    <t>Stranice 18 do 40 tekstualnog dijela Konsolidiranih i nekonsolidiranih financijski izvještaji za godinu završenu na dan 31. prosinca 2021. godine zajedno s izvještajem neovisnog revizora za JANAF GRUPU i za društvo JANAF D.D.</t>
  </si>
  <si>
    <t xml:space="preserve">Ostala dugotrajna financijska imovina Društva u iznosu od 50.000 tisuća kuna (31. prosinca 2020. godine: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</si>
</sst>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102">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sz val="11"/>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name val="Calibri"/>
      <family val="2"/>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sz val="10"/>
      <name val="Calibri"/>
      <family val="2"/>
    </font>
    <font>
      <sz val="10"/>
      <color indexed="12"/>
      <name val="Calibri"/>
      <family val="2"/>
    </font>
    <font>
      <sz val="10"/>
      <color indexed="12"/>
      <name val="Arial"/>
      <family val="2"/>
    </font>
    <font>
      <b/>
      <sz val="10"/>
      <color indexed="12"/>
      <name val="Arial"/>
      <family val="2"/>
    </font>
    <font>
      <b/>
      <i/>
      <sz val="10"/>
      <color indexed="12"/>
      <name val="Arial"/>
      <family val="2"/>
    </font>
    <font>
      <sz val="10"/>
      <color indexed="12"/>
      <name val="Times New Roman"/>
      <family val="1"/>
    </font>
    <font>
      <u val="single"/>
      <sz val="10"/>
      <color indexed="12"/>
      <name val="Calibri"/>
      <family val="2"/>
    </font>
    <font>
      <b/>
      <sz val="9.5"/>
      <name val="Arial"/>
      <family val="2"/>
    </font>
    <font>
      <b/>
      <i/>
      <sz val="9.5"/>
      <name val="Arial"/>
      <family val="2"/>
    </font>
    <font>
      <sz val="9.5"/>
      <name val="Arial"/>
      <family val="2"/>
    </font>
    <font>
      <b/>
      <sz val="9.5"/>
      <color indexed="12"/>
      <name val="Arial"/>
      <family val="2"/>
    </font>
    <font>
      <b/>
      <i/>
      <sz val="9.5"/>
      <color indexed="12"/>
      <name val="Arial"/>
      <family val="2"/>
    </font>
    <font>
      <sz val="9.5"/>
      <color indexed="12"/>
      <name val="Arial"/>
      <family val="2"/>
    </font>
    <font>
      <sz val="11"/>
      <color indexed="12"/>
      <name val="Calibri"/>
      <family val="2"/>
    </font>
    <font>
      <sz val="12"/>
      <color indexed="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sz val="10"/>
      <color rgb="FF0000FF"/>
      <name val="Calibri"/>
      <family val="2"/>
    </font>
    <font>
      <sz val="10"/>
      <color rgb="FF0000FF"/>
      <name val="Arial"/>
      <family val="2"/>
    </font>
    <font>
      <b/>
      <i/>
      <sz val="10"/>
      <color rgb="FF0000FF"/>
      <name val="Arial"/>
      <family val="2"/>
    </font>
    <font>
      <b/>
      <sz val="10"/>
      <color rgb="FF0000FF"/>
      <name val="Arial"/>
      <family val="2"/>
    </font>
    <font>
      <b/>
      <sz val="9.5"/>
      <color rgb="FF0000FF"/>
      <name val="Arial"/>
      <family val="2"/>
    </font>
    <font>
      <b/>
      <i/>
      <sz val="9.5"/>
      <color rgb="FF0000FF"/>
      <name val="Arial"/>
      <family val="2"/>
    </font>
    <font>
      <sz val="9.5"/>
      <color rgb="FF0000FF"/>
      <name val="Arial"/>
      <family val="2"/>
    </font>
    <font>
      <sz val="11"/>
      <color rgb="FF0000FF"/>
      <name val="Calibri"/>
      <family val="2"/>
    </font>
    <font>
      <sz val="10"/>
      <color rgb="FF0000FF"/>
      <name val="Times New Roman"/>
      <family val="1"/>
    </font>
    <font>
      <sz val="12"/>
      <color rgb="FF0000FF"/>
      <name val="Times New Roman"/>
      <family val="1"/>
    </font>
    <font>
      <b/>
      <sz val="12"/>
      <color theme="1"/>
      <name val="Arial"/>
      <family val="2"/>
    </font>
    <font>
      <b/>
      <sz val="12"/>
      <color theme="1"/>
      <name val="Arial Rounded MT Bold"/>
      <family val="2"/>
    </font>
    <font>
      <sz val="9"/>
      <color theme="3"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style="thin"/>
      <bottom style="thin"/>
    </border>
    <border>
      <left/>
      <right/>
      <top/>
      <bottom style="medium"/>
    </border>
    <border>
      <left/>
      <right/>
      <top style="medium"/>
      <bottom style="medium"/>
    </border>
    <border>
      <left/>
      <right/>
      <top/>
      <bottom style="thick"/>
    </border>
    <border>
      <left/>
      <right/>
      <top style="medium"/>
      <bottom/>
    </border>
    <border>
      <left/>
      <right/>
      <top style="thin"/>
      <bottom style="thin"/>
    </border>
    <border>
      <left style="thin"/>
      <right/>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6" fillId="0" borderId="0">
      <alignment vertical="top"/>
      <protection/>
    </xf>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5">
    <xf numFmtId="0" fontId="0" fillId="0" borderId="0" xfId="0" applyAlignment="1">
      <alignment/>
    </xf>
    <xf numFmtId="4" fontId="0" fillId="0" borderId="0" xfId="56" applyNumberFormat="1" applyFont="1" applyProtection="1">
      <alignment/>
      <protection/>
    </xf>
    <xf numFmtId="0" fontId="0" fillId="0" borderId="0" xfId="56" applyFont="1" applyProtection="1">
      <alignment/>
      <protection/>
    </xf>
    <xf numFmtId="0" fontId="7" fillId="0" borderId="0" xfId="60"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14" fontId="5" fillId="33" borderId="0" xfId="60" applyNumberFormat="1" applyFont="1" applyFill="1" applyBorder="1" applyAlignment="1" applyProtection="1">
      <alignment horizontal="center" vertical="center"/>
      <protection/>
    </xf>
    <xf numFmtId="0" fontId="5" fillId="0" borderId="0" xfId="60" applyFont="1" applyFill="1" applyBorder="1" applyAlignment="1" applyProtection="1">
      <alignment horizontal="center" vertical="center"/>
      <protection/>
    </xf>
    <xf numFmtId="49" fontId="8" fillId="34"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0" fontId="0" fillId="0" borderId="0" xfId="56" applyProtection="1">
      <alignment/>
      <protection/>
    </xf>
    <xf numFmtId="0" fontId="0" fillId="35" borderId="0" xfId="56" applyFill="1" applyProtection="1">
      <alignment/>
      <protection/>
    </xf>
    <xf numFmtId="0" fontId="0" fillId="0" borderId="0" xfId="0" applyAlignment="1" applyProtection="1">
      <alignment/>
      <protection/>
    </xf>
    <xf numFmtId="0" fontId="3" fillId="34" borderId="13" xfId="0" applyFont="1" applyFill="1" applyBorder="1" applyAlignment="1" applyProtection="1">
      <alignment horizontal="center" vertical="center" wrapText="1"/>
      <protection/>
    </xf>
    <xf numFmtId="0" fontId="16" fillId="34" borderId="14" xfId="0" applyFont="1" applyFill="1" applyBorder="1" applyAlignment="1" applyProtection="1">
      <alignment horizontal="center" vertical="center"/>
      <protection/>
    </xf>
    <xf numFmtId="3" fontId="16" fillId="34" borderId="14" xfId="0" applyNumberFormat="1" applyFont="1" applyFill="1" applyBorder="1" applyAlignment="1" applyProtection="1">
      <alignment horizontal="center" vertical="center" wrapText="1"/>
      <protection/>
    </xf>
    <xf numFmtId="0" fontId="83" fillId="35" borderId="15" xfId="0" applyFont="1" applyFill="1" applyBorder="1" applyAlignment="1">
      <alignment/>
    </xf>
    <xf numFmtId="0" fontId="0" fillId="35" borderId="16" xfId="0" applyFill="1" applyBorder="1" applyAlignment="1">
      <alignment/>
    </xf>
    <xf numFmtId="0" fontId="4" fillId="35" borderId="17" xfId="0" applyFont="1" applyFill="1" applyBorder="1" applyAlignment="1">
      <alignment vertical="center"/>
    </xf>
    <xf numFmtId="0" fontId="0" fillId="35" borderId="18" xfId="0" applyFill="1" applyBorder="1" applyAlignment="1">
      <alignment/>
    </xf>
    <xf numFmtId="0" fontId="26" fillId="35" borderId="19" xfId="0" applyFont="1" applyFill="1" applyBorder="1" applyAlignment="1">
      <alignment/>
    </xf>
    <xf numFmtId="0" fontId="26" fillId="35" borderId="18" xfId="0" applyFont="1" applyFill="1" applyBorder="1" applyAlignment="1">
      <alignment wrapText="1"/>
    </xf>
    <xf numFmtId="0" fontId="26" fillId="35" borderId="18" xfId="0" applyFont="1" applyFill="1" applyBorder="1" applyAlignment="1">
      <alignment/>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4" fillId="35" borderId="18" xfId="0" applyFont="1" applyFill="1" applyBorder="1" applyAlignment="1">
      <alignment horizontal="center" vertical="center"/>
    </xf>
    <xf numFmtId="0" fontId="26" fillId="35" borderId="19" xfId="0" applyFont="1" applyFill="1" applyBorder="1" applyAlignment="1">
      <alignment vertical="top"/>
    </xf>
    <xf numFmtId="0" fontId="4" fillId="35" borderId="18" xfId="0" applyFont="1" applyFill="1" applyBorder="1" applyAlignment="1">
      <alignment vertical="center"/>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3" fontId="0" fillId="0" borderId="0" xfId="56" applyNumberFormat="1" applyProtection="1">
      <alignment/>
      <protection/>
    </xf>
    <xf numFmtId="3" fontId="16" fillId="34" borderId="23" xfId="0" applyNumberFormat="1" applyFont="1" applyFill="1" applyBorder="1" applyAlignment="1" applyProtection="1">
      <alignment horizontal="center" vertical="center" wrapText="1"/>
      <protection/>
    </xf>
    <xf numFmtId="3" fontId="16" fillId="34" borderId="13" xfId="0"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3" fillId="36" borderId="24" xfId="0" applyFont="1" applyFill="1" applyBorder="1" applyAlignment="1" applyProtection="1">
      <alignment horizontal="center" vertical="center"/>
      <protection locked="0"/>
    </xf>
    <xf numFmtId="3" fontId="0" fillId="0" borderId="0" xfId="60"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0" applyNumberFormat="1" applyFont="1" applyBorder="1" applyAlignment="1" applyProtection="1">
      <alignment wrapText="1"/>
      <protection/>
    </xf>
    <xf numFmtId="3" fontId="0" fillId="0" borderId="0" xfId="56" applyNumberFormat="1" applyFont="1" applyProtection="1">
      <alignment/>
      <protection/>
    </xf>
    <xf numFmtId="3" fontId="8" fillId="34" borderId="25" xfId="0" applyNumberFormat="1" applyFont="1" applyFill="1" applyBorder="1" applyAlignment="1" applyProtection="1">
      <alignment horizontal="center" vertical="center" wrapText="1"/>
      <protection/>
    </xf>
    <xf numFmtId="3" fontId="8" fillId="34" borderId="10" xfId="0" applyNumberFormat="1" applyFont="1" applyFill="1" applyBorder="1" applyAlignment="1" applyProtection="1">
      <alignment horizontal="center" vertical="center" wrapText="1"/>
      <protection/>
    </xf>
    <xf numFmtId="3" fontId="8" fillId="34" borderId="10" xfId="0" applyNumberFormat="1" applyFont="1" applyFill="1" applyBorder="1" applyAlignment="1" applyProtection="1">
      <alignment horizontal="center" vertical="center"/>
      <protection/>
    </xf>
    <xf numFmtId="3" fontId="8" fillId="34" borderId="26"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0" borderId="11" xfId="0" applyNumberFormat="1" applyFont="1" applyFill="1" applyBorder="1" applyAlignment="1" applyProtection="1">
      <alignment vertical="center" shrinkToFit="1"/>
      <protection/>
    </xf>
    <xf numFmtId="3" fontId="21" fillId="2"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 fillId="37" borderId="11" xfId="0" applyNumberFormat="1" applyFont="1" applyFill="1" applyBorder="1" applyAlignment="1" applyProtection="1">
      <alignment vertical="center" shrinkToFit="1"/>
      <protection/>
    </xf>
    <xf numFmtId="0" fontId="26" fillId="35" borderId="0" xfId="0" applyFont="1" applyFill="1" applyBorder="1" applyAlignment="1">
      <alignment/>
    </xf>
    <xf numFmtId="0" fontId="3" fillId="36" borderId="22" xfId="0" applyFont="1" applyFill="1" applyBorder="1" applyAlignment="1" applyProtection="1">
      <alignment horizontal="center" vertical="center"/>
      <protection locked="0"/>
    </xf>
    <xf numFmtId="0" fontId="26" fillId="35" borderId="19" xfId="0" applyFont="1" applyFill="1" applyBorder="1" applyAlignment="1">
      <alignment wrapText="1"/>
    </xf>
    <xf numFmtId="0" fontId="26" fillId="35" borderId="0" xfId="0" applyFont="1" applyFill="1" applyBorder="1" applyAlignment="1">
      <alignment wrapText="1"/>
    </xf>
    <xf numFmtId="0" fontId="25" fillId="35" borderId="19"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18" xfId="0" applyFont="1" applyFill="1" applyBorder="1" applyAlignment="1">
      <alignment horizontal="center" vertical="center"/>
    </xf>
    <xf numFmtId="0" fontId="3" fillId="35" borderId="19" xfId="0" applyFont="1" applyFill="1" applyBorder="1" applyAlignment="1">
      <alignment vertical="center" wrapText="1"/>
    </xf>
    <xf numFmtId="0" fontId="3" fillId="35" borderId="0" xfId="0" applyFont="1" applyFill="1" applyBorder="1" applyAlignment="1">
      <alignment vertical="center" wrapText="1"/>
    </xf>
    <xf numFmtId="0" fontId="27" fillId="35" borderId="0" xfId="0" applyFont="1" applyFill="1" applyBorder="1" applyAlignment="1">
      <alignment vertical="center"/>
    </xf>
    <xf numFmtId="0" fontId="26" fillId="35" borderId="0" xfId="0" applyFont="1" applyFill="1" applyBorder="1" applyAlignment="1">
      <alignment vertical="center"/>
    </xf>
    <xf numFmtId="0" fontId="26" fillId="35" borderId="18" xfId="0" applyFont="1" applyFill="1" applyBorder="1" applyAlignment="1">
      <alignment vertical="center"/>
    </xf>
    <xf numFmtId="0" fontId="4" fillId="35" borderId="0" xfId="0" applyFont="1" applyFill="1" applyBorder="1" applyAlignment="1">
      <alignment horizontal="center" vertical="center"/>
    </xf>
    <xf numFmtId="0" fontId="27" fillId="35" borderId="18" xfId="0" applyFont="1" applyFill="1" applyBorder="1" applyAlignment="1">
      <alignment vertical="center"/>
    </xf>
    <xf numFmtId="0" fontId="26" fillId="35" borderId="0" xfId="0" applyFont="1" applyFill="1" applyBorder="1" applyAlignment="1">
      <alignment vertical="top" wrapText="1"/>
    </xf>
    <xf numFmtId="0" fontId="26" fillId="35" borderId="0" xfId="0" applyFont="1" applyFill="1" applyBorder="1" applyAlignment="1">
      <alignment vertical="top"/>
    </xf>
    <xf numFmtId="0" fontId="4" fillId="35" borderId="0" xfId="0" applyFont="1" applyFill="1" applyBorder="1" applyAlignment="1">
      <alignment horizontal="right" vertical="center" wrapText="1"/>
    </xf>
    <xf numFmtId="0" fontId="28" fillId="0" borderId="0" xfId="0" applyFont="1" applyFill="1" applyAlignment="1">
      <alignment/>
    </xf>
    <xf numFmtId="0" fontId="3" fillId="35" borderId="0" xfId="0" applyFont="1" applyFill="1" applyBorder="1" applyAlignment="1">
      <alignment horizontal="right" vertical="center" wrapText="1"/>
    </xf>
    <xf numFmtId="14" fontId="3" fillId="35" borderId="0" xfId="0" applyNumberFormat="1" applyFont="1" applyFill="1" applyBorder="1" applyAlignment="1" applyProtection="1">
      <alignment horizontal="center" vertical="center"/>
      <protection locked="0"/>
    </xf>
    <xf numFmtId="14" fontId="3" fillId="38" borderId="0" xfId="0" applyNumberFormat="1" applyFont="1" applyFill="1" applyBorder="1" applyAlignment="1" applyProtection="1">
      <alignment horizontal="center" vertical="center"/>
      <protection locked="0"/>
    </xf>
    <xf numFmtId="0" fontId="0" fillId="39" borderId="0" xfId="0" applyFill="1" applyAlignment="1">
      <alignment/>
    </xf>
    <xf numFmtId="0" fontId="84" fillId="35" borderId="0" xfId="0" applyFont="1" applyFill="1" applyBorder="1" applyAlignment="1">
      <alignment/>
    </xf>
    <xf numFmtId="0" fontId="85" fillId="35" borderId="0" xfId="0" applyFont="1" applyFill="1" applyBorder="1" applyAlignment="1">
      <alignment vertical="center"/>
    </xf>
    <xf numFmtId="0" fontId="31" fillId="35" borderId="18" xfId="0" applyFont="1" applyFill="1" applyBorder="1" applyAlignment="1">
      <alignment vertical="center"/>
    </xf>
    <xf numFmtId="0" fontId="86" fillId="35" borderId="0" xfId="0" applyFont="1" applyFill="1" applyBorder="1" applyAlignment="1">
      <alignment vertical="center"/>
    </xf>
    <xf numFmtId="0" fontId="87" fillId="35" borderId="0" xfId="0" applyFont="1" applyFill="1" applyBorder="1" applyAlignment="1">
      <alignment vertical="center"/>
    </xf>
    <xf numFmtId="0" fontId="32" fillId="35" borderId="18" xfId="0" applyFont="1" applyFill="1" applyBorder="1" applyAlignment="1">
      <alignment vertical="center"/>
    </xf>
    <xf numFmtId="0" fontId="84" fillId="35" borderId="18" xfId="0" applyFont="1" applyFill="1" applyBorder="1" applyAlignment="1">
      <alignment/>
    </xf>
    <xf numFmtId="49" fontId="3" fillId="36" borderId="24" xfId="0" applyNumberFormat="1" applyFont="1" applyFill="1" applyBorder="1" applyAlignment="1" applyProtection="1">
      <alignment horizontal="center" vertical="center"/>
      <protection locked="0"/>
    </xf>
    <xf numFmtId="1" fontId="3" fillId="36" borderId="24" xfId="0" applyNumberFormat="1" applyFont="1" applyFill="1" applyBorder="1" applyAlignment="1" applyProtection="1">
      <alignment horizontal="center" vertical="center"/>
      <protection locked="0"/>
    </xf>
    <xf numFmtId="0" fontId="26" fillId="35" borderId="0" xfId="0" applyFont="1" applyFill="1" applyBorder="1" applyAlignment="1">
      <alignment vertical="top"/>
    </xf>
    <xf numFmtId="0" fontId="26" fillId="35" borderId="0" xfId="0" applyFont="1" applyFill="1" applyBorder="1" applyAlignment="1">
      <alignment/>
    </xf>
    <xf numFmtId="0" fontId="26" fillId="35" borderId="0" xfId="0" applyFont="1" applyFill="1" applyBorder="1" applyAlignment="1">
      <alignment vertical="top" wrapText="1"/>
    </xf>
    <xf numFmtId="0" fontId="26" fillId="35" borderId="0" xfId="0" applyFont="1" applyFill="1" applyBorder="1" applyAlignment="1">
      <alignment wrapText="1"/>
    </xf>
    <xf numFmtId="164" fontId="3" fillId="0" borderId="27" xfId="0" applyNumberFormat="1" applyFont="1" applyFill="1" applyBorder="1" applyAlignment="1" applyProtection="1">
      <alignment horizontal="center" vertical="center"/>
      <protection/>
    </xf>
    <xf numFmtId="3" fontId="4" fillId="0" borderId="27" xfId="0" applyNumberFormat="1" applyFont="1" applyFill="1" applyBorder="1" applyAlignment="1" applyProtection="1">
      <alignment horizontal="right" vertical="center" shrinkToFit="1"/>
      <protection locked="0"/>
    </xf>
    <xf numFmtId="164" fontId="3" fillId="2" borderId="27" xfId="0" applyNumberFormat="1" applyFont="1" applyFill="1" applyBorder="1" applyAlignment="1" applyProtection="1">
      <alignment horizontal="center" vertical="center"/>
      <protection/>
    </xf>
    <xf numFmtId="3" fontId="15" fillId="2" borderId="27" xfId="0" applyNumberFormat="1" applyFont="1" applyFill="1" applyBorder="1" applyAlignment="1" applyProtection="1">
      <alignment horizontal="right" vertical="center" shrinkToFit="1"/>
      <protection/>
    </xf>
    <xf numFmtId="3" fontId="2" fillId="0" borderId="27" xfId="0" applyNumberFormat="1" applyFont="1" applyFill="1" applyBorder="1" applyAlignment="1" applyProtection="1">
      <alignment vertical="center"/>
      <protection locked="0"/>
    </xf>
    <xf numFmtId="3" fontId="2" fillId="0" borderId="27" xfId="0" applyNumberFormat="1" applyFont="1" applyFill="1" applyBorder="1" applyAlignment="1" applyProtection="1">
      <alignment vertical="center"/>
      <protection hidden="1" locked="0"/>
    </xf>
    <xf numFmtId="0" fontId="3" fillId="34" borderId="27" xfId="56" applyFont="1" applyFill="1" applyBorder="1" applyAlignment="1" applyProtection="1">
      <alignment horizontal="center" vertical="center" wrapText="1"/>
      <protection/>
    </xf>
    <xf numFmtId="3" fontId="16" fillId="34" borderId="27" xfId="56" applyNumberFormat="1" applyFont="1" applyFill="1" applyBorder="1" applyAlignment="1" applyProtection="1">
      <alignment horizontal="center" vertical="center" wrapText="1"/>
      <protection/>
    </xf>
    <xf numFmtId="0" fontId="16" fillId="34" borderId="27" xfId="56" applyFont="1" applyFill="1" applyBorder="1" applyAlignment="1" applyProtection="1">
      <alignment horizontal="center" vertical="center"/>
      <protection/>
    </xf>
    <xf numFmtId="3" fontId="15" fillId="2" borderId="27" xfId="0" applyNumberFormat="1" applyFont="1" applyFill="1" applyBorder="1" applyAlignment="1" applyProtection="1">
      <alignment horizontal="right" vertical="center" shrinkToFit="1"/>
      <protection locked="0"/>
    </xf>
    <xf numFmtId="164" fontId="3" fillId="35" borderId="27" xfId="0" applyNumberFormat="1" applyFont="1" applyFill="1" applyBorder="1" applyAlignment="1" applyProtection="1">
      <alignment horizontal="center" vertical="center"/>
      <protection/>
    </xf>
    <xf numFmtId="3" fontId="15" fillId="35" borderId="27" xfId="0" applyNumberFormat="1" applyFont="1" applyFill="1" applyBorder="1" applyAlignment="1" applyProtection="1">
      <alignment horizontal="right" vertical="center" shrinkToFit="1"/>
      <protection locked="0"/>
    </xf>
    <xf numFmtId="3" fontId="15" fillId="2" borderId="27" xfId="0" applyNumberFormat="1" applyFont="1" applyFill="1" applyBorder="1" applyAlignment="1" applyProtection="1">
      <alignment vertical="center"/>
      <protection/>
    </xf>
    <xf numFmtId="3" fontId="4" fillId="0" borderId="27" xfId="0" applyNumberFormat="1" applyFont="1" applyFill="1" applyBorder="1" applyAlignment="1" applyProtection="1">
      <alignment vertical="center"/>
      <protection locked="0"/>
    </xf>
    <xf numFmtId="4" fontId="16" fillId="34" borderId="27" xfId="56" applyNumberFormat="1" applyFont="1" applyFill="1" applyBorder="1" applyAlignment="1" applyProtection="1">
      <alignment horizontal="center" vertical="center" wrapText="1"/>
      <protection/>
    </xf>
    <xf numFmtId="3" fontId="4" fillId="0" borderId="27" xfId="0" applyNumberFormat="1" applyFont="1" applyFill="1" applyBorder="1" applyAlignment="1" applyProtection="1">
      <alignment horizontal="right" vertical="center"/>
      <protection locked="0"/>
    </xf>
    <xf numFmtId="3" fontId="15" fillId="2" borderId="27" xfId="0" applyNumberFormat="1" applyFont="1" applyFill="1" applyBorder="1" applyAlignment="1" applyProtection="1">
      <alignment horizontal="right" vertical="center"/>
      <protection/>
    </xf>
    <xf numFmtId="3" fontId="4" fillId="2" borderId="27" xfId="0" applyNumberFormat="1" applyFont="1" applyFill="1" applyBorder="1" applyAlignment="1" applyProtection="1">
      <alignment vertical="center"/>
      <protection locked="0"/>
    </xf>
    <xf numFmtId="3" fontId="15" fillId="0" borderId="27" xfId="0" applyNumberFormat="1" applyFont="1" applyFill="1" applyBorder="1" applyAlignment="1" applyProtection="1">
      <alignment vertical="center"/>
      <protection/>
    </xf>
    <xf numFmtId="3" fontId="88" fillId="34" borderId="25" xfId="0" applyNumberFormat="1" applyFont="1" applyFill="1" applyBorder="1" applyAlignment="1" applyProtection="1">
      <alignment horizontal="center" vertical="center" wrapText="1"/>
      <protection/>
    </xf>
    <xf numFmtId="0" fontId="0" fillId="0" borderId="0" xfId="0" applyFont="1" applyAlignment="1">
      <alignment/>
    </xf>
    <xf numFmtId="0" fontId="35" fillId="0" borderId="0" xfId="0" applyFont="1" applyAlignment="1">
      <alignment vertical="center"/>
    </xf>
    <xf numFmtId="0" fontId="89" fillId="0" borderId="0" xfId="0" applyFont="1" applyAlignment="1">
      <alignment vertical="center"/>
    </xf>
    <xf numFmtId="3" fontId="90" fillId="0" borderId="0" xfId="0" applyNumberFormat="1" applyFont="1" applyAlignment="1">
      <alignment horizontal="right" vertical="center"/>
    </xf>
    <xf numFmtId="3" fontId="90" fillId="0" borderId="0" xfId="0" applyNumberFormat="1" applyFont="1" applyAlignment="1">
      <alignment horizontal="right" vertical="center" wrapText="1"/>
    </xf>
    <xf numFmtId="0" fontId="90" fillId="0" borderId="0" xfId="0" applyFont="1" applyAlignment="1">
      <alignment horizontal="right" vertical="center" wrapText="1"/>
    </xf>
    <xf numFmtId="3" fontId="90" fillId="0" borderId="28" xfId="0" applyNumberFormat="1" applyFont="1" applyBorder="1" applyAlignment="1">
      <alignment horizontal="right" vertical="center" wrapText="1"/>
    </xf>
    <xf numFmtId="0" fontId="90" fillId="0" borderId="0" xfId="0" applyFont="1" applyAlignment="1">
      <alignment horizontal="justify" vertical="center"/>
    </xf>
    <xf numFmtId="0" fontId="91" fillId="0" borderId="0" xfId="0" applyFont="1" applyAlignment="1">
      <alignment vertical="center"/>
    </xf>
    <xf numFmtId="0" fontId="92" fillId="0" borderId="0" xfId="0" applyFont="1" applyAlignment="1">
      <alignment horizontal="center" vertical="center" wrapText="1"/>
    </xf>
    <xf numFmtId="0" fontId="90" fillId="0" borderId="0" xfId="0" applyFont="1" applyAlignment="1">
      <alignment horizontal="right" vertical="center"/>
    </xf>
    <xf numFmtId="3" fontId="92" fillId="0" borderId="29" xfId="0" applyNumberFormat="1" applyFont="1" applyBorder="1" applyAlignment="1">
      <alignment horizontal="right" vertical="center"/>
    </xf>
    <xf numFmtId="0" fontId="92" fillId="0" borderId="29" xfId="0" applyFont="1" applyBorder="1" applyAlignment="1">
      <alignment horizontal="right" vertical="center"/>
    </xf>
    <xf numFmtId="0" fontId="35" fillId="0" borderId="0" xfId="0" applyFont="1" applyAlignment="1">
      <alignment vertical="top"/>
    </xf>
    <xf numFmtId="0" fontId="35" fillId="0" borderId="0" xfId="0" applyFont="1" applyAlignment="1">
      <alignment/>
    </xf>
    <xf numFmtId="0" fontId="92" fillId="0" borderId="0" xfId="0" applyFont="1" applyAlignment="1">
      <alignment horizontal="center" vertical="center"/>
    </xf>
    <xf numFmtId="0" fontId="90" fillId="0" borderId="28" xfId="0" applyFont="1" applyBorder="1" applyAlignment="1">
      <alignment horizontal="right" vertical="center" wrapText="1"/>
    </xf>
    <xf numFmtId="3" fontId="92" fillId="0" borderId="30" xfId="0" applyNumberFormat="1" applyFont="1" applyBorder="1" applyAlignment="1">
      <alignment horizontal="right" vertical="center"/>
    </xf>
    <xf numFmtId="0" fontId="92" fillId="0" borderId="30" xfId="0" applyFont="1" applyBorder="1" applyAlignment="1">
      <alignment horizontal="right" vertical="center" wrapText="1"/>
    </xf>
    <xf numFmtId="0" fontId="90" fillId="0" borderId="0" xfId="0" applyFont="1" applyAlignment="1">
      <alignment horizontal="left" vertical="center" wrapText="1"/>
    </xf>
    <xf numFmtId="0" fontId="89" fillId="0" borderId="0" xfId="0" applyFont="1" applyAlignment="1">
      <alignment horizontal="left" vertical="center" wrapText="1"/>
    </xf>
    <xf numFmtId="0" fontId="90" fillId="0" borderId="0" xfId="0" applyFont="1" applyAlignment="1">
      <alignment/>
    </xf>
    <xf numFmtId="0" fontId="28" fillId="0" borderId="0" xfId="0" applyFont="1" applyAlignment="1">
      <alignment vertical="center"/>
    </xf>
    <xf numFmtId="0" fontId="4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3" fillId="0" borderId="0" xfId="0" applyFont="1" applyAlignment="1">
      <alignment horizontal="right" vertical="center"/>
    </xf>
    <xf numFmtId="0" fontId="93" fillId="0" borderId="0" xfId="0" applyFont="1" applyAlignment="1">
      <alignment horizontal="right" vertical="center" wrapText="1"/>
    </xf>
    <xf numFmtId="0" fontId="95" fillId="0" borderId="0" xfId="0" applyFont="1" applyAlignment="1">
      <alignment vertical="center"/>
    </xf>
    <xf numFmtId="3" fontId="95" fillId="0" borderId="0" xfId="0" applyNumberFormat="1" applyFont="1" applyAlignment="1">
      <alignment horizontal="right" vertical="center"/>
    </xf>
    <xf numFmtId="0" fontId="95" fillId="0" borderId="0" xfId="0" applyFont="1" applyAlignment="1">
      <alignment horizontal="right" vertical="center"/>
    </xf>
    <xf numFmtId="3" fontId="95" fillId="0" borderId="0" xfId="0" applyNumberFormat="1" applyFont="1" applyAlignment="1">
      <alignment horizontal="right" vertical="center" wrapText="1"/>
    </xf>
    <xf numFmtId="0" fontId="95" fillId="0" borderId="0" xfId="0" applyFont="1" applyAlignment="1">
      <alignment horizontal="right" vertical="center" wrapText="1"/>
    </xf>
    <xf numFmtId="3" fontId="95" fillId="0" borderId="28" xfId="0" applyNumberFormat="1" applyFont="1" applyBorder="1" applyAlignment="1">
      <alignment horizontal="right" vertical="center"/>
    </xf>
    <xf numFmtId="3" fontId="95" fillId="0" borderId="28" xfId="0" applyNumberFormat="1" applyFont="1" applyBorder="1" applyAlignment="1">
      <alignment horizontal="right" vertical="center" wrapText="1"/>
    </xf>
    <xf numFmtId="3" fontId="93" fillId="0" borderId="28" xfId="0" applyNumberFormat="1" applyFont="1" applyBorder="1" applyAlignment="1">
      <alignment horizontal="right" vertical="center"/>
    </xf>
    <xf numFmtId="3" fontId="93" fillId="0" borderId="28" xfId="0" applyNumberFormat="1" applyFont="1" applyBorder="1" applyAlignment="1">
      <alignment horizontal="right" vertical="center" wrapText="1"/>
    </xf>
    <xf numFmtId="0" fontId="93" fillId="0" borderId="0" xfId="0" applyFont="1" applyAlignment="1">
      <alignment horizontal="center" vertical="center" wrapText="1"/>
    </xf>
    <xf numFmtId="0" fontId="93" fillId="0" borderId="0" xfId="0" applyFont="1" applyAlignment="1">
      <alignment vertical="center" wrapText="1"/>
    </xf>
    <xf numFmtId="0" fontId="28" fillId="0" borderId="0" xfId="0" applyFont="1" applyAlignment="1">
      <alignment vertical="center" wrapText="1"/>
    </xf>
    <xf numFmtId="0" fontId="42" fillId="0" borderId="0" xfId="0" applyFont="1" applyBorder="1" applyAlignment="1">
      <alignment horizontal="right" vertical="center" wrapText="1"/>
    </xf>
    <xf numFmtId="0" fontId="42" fillId="0" borderId="0" xfId="0" applyFont="1" applyAlignment="1">
      <alignment vertical="center" wrapText="1"/>
    </xf>
    <xf numFmtId="0" fontId="96" fillId="0" borderId="0" xfId="0" applyFont="1" applyAlignment="1">
      <alignment vertical="center" wrapText="1"/>
    </xf>
    <xf numFmtId="0" fontId="95" fillId="0" borderId="0" xfId="0" applyFont="1" applyAlignment="1">
      <alignment vertical="center" wrapText="1"/>
    </xf>
    <xf numFmtId="0" fontId="93" fillId="0" borderId="29" xfId="0" applyFont="1" applyBorder="1" applyAlignment="1">
      <alignment horizontal="right" vertical="center" wrapText="1"/>
    </xf>
    <xf numFmtId="0" fontId="93" fillId="0" borderId="0" xfId="0" applyFont="1" applyBorder="1" applyAlignment="1">
      <alignment horizontal="right" vertical="center" wrapText="1"/>
    </xf>
    <xf numFmtId="0" fontId="96" fillId="0" borderId="0" xfId="0" applyFont="1" applyAlignment="1">
      <alignment vertical="center"/>
    </xf>
    <xf numFmtId="0" fontId="95" fillId="0" borderId="0" xfId="0" applyFont="1" applyAlignment="1">
      <alignment horizontal="left" wrapText="1"/>
    </xf>
    <xf numFmtId="0" fontId="44" fillId="0" borderId="0" xfId="0" applyFont="1" applyAlignment="1">
      <alignment horizontal="justify" vertical="center"/>
    </xf>
    <xf numFmtId="0" fontId="97" fillId="0" borderId="0" xfId="0" applyFont="1" applyAlignment="1">
      <alignment vertical="center"/>
    </xf>
    <xf numFmtId="0" fontId="95" fillId="0" borderId="28" xfId="0" applyFont="1" applyBorder="1" applyAlignment="1">
      <alignment horizontal="right" vertical="center"/>
    </xf>
    <xf numFmtId="3" fontId="93" fillId="0" borderId="29" xfId="0" applyNumberFormat="1" applyFont="1" applyBorder="1" applyAlignment="1">
      <alignment horizontal="right" vertical="center"/>
    </xf>
    <xf numFmtId="0" fontId="95" fillId="0" borderId="0" xfId="0" applyFont="1" applyAlignment="1">
      <alignment horizontal="justify" vertical="center"/>
    </xf>
    <xf numFmtId="0" fontId="0" fillId="0" borderId="0" xfId="0" applyBorder="1" applyAlignment="1">
      <alignment/>
    </xf>
    <xf numFmtId="0" fontId="42" fillId="0" borderId="0" xfId="0" applyFont="1" applyBorder="1" applyAlignment="1">
      <alignment vertical="center" wrapText="1"/>
    </xf>
    <xf numFmtId="0" fontId="28" fillId="0" borderId="0" xfId="0" applyFont="1" applyBorder="1" applyAlignment="1">
      <alignment vertical="center" wrapText="1"/>
    </xf>
    <xf numFmtId="0" fontId="98" fillId="0" borderId="0" xfId="0" applyFont="1" applyAlignment="1">
      <alignment vertical="center"/>
    </xf>
    <xf numFmtId="0" fontId="93" fillId="0" borderId="28" xfId="0" applyFont="1" applyBorder="1" applyAlignment="1">
      <alignment vertical="center" wrapText="1"/>
    </xf>
    <xf numFmtId="0" fontId="93" fillId="0" borderId="28" xfId="0" applyFont="1" applyBorder="1" applyAlignment="1">
      <alignment horizontal="center" vertical="center" wrapText="1"/>
    </xf>
    <xf numFmtId="0" fontId="93" fillId="0" borderId="29" xfId="0" applyFont="1" applyBorder="1" applyAlignment="1">
      <alignment horizontal="center" vertical="center" wrapText="1"/>
    </xf>
    <xf numFmtId="0" fontId="96" fillId="0" borderId="31" xfId="0" applyFont="1" applyBorder="1" applyAlignment="1">
      <alignment vertical="center" wrapText="1"/>
    </xf>
    <xf numFmtId="0" fontId="44" fillId="0" borderId="0" xfId="0" applyFont="1" applyBorder="1" applyAlignment="1">
      <alignment horizontal="right" vertical="center" wrapText="1" indent="1"/>
    </xf>
    <xf numFmtId="0" fontId="43" fillId="0" borderId="0" xfId="0" applyFont="1" applyBorder="1" applyAlignment="1">
      <alignment horizontal="right" vertical="center" wrapText="1" indent="1"/>
    </xf>
    <xf numFmtId="0" fontId="42" fillId="0" borderId="0" xfId="0" applyFont="1" applyBorder="1" applyAlignment="1">
      <alignment horizontal="right" vertical="center" wrapText="1" indent="1"/>
    </xf>
    <xf numFmtId="0" fontId="95" fillId="0" borderId="0" xfId="0" applyFont="1" applyAlignment="1">
      <alignment horizontal="justify" vertical="center" wrapText="1"/>
    </xf>
    <xf numFmtId="0" fontId="95" fillId="0" borderId="0" xfId="0" applyFont="1" applyAlignment="1">
      <alignment horizontal="right" vertical="center" wrapText="1" indent="1"/>
    </xf>
    <xf numFmtId="0" fontId="95" fillId="0" borderId="0" xfId="0" applyFont="1" applyAlignment="1">
      <alignment horizontal="left" vertical="center" wrapText="1" indent="1"/>
    </xf>
    <xf numFmtId="3" fontId="95" fillId="0" borderId="0" xfId="0" applyNumberFormat="1" applyFont="1" applyAlignment="1">
      <alignment horizontal="right" vertical="center" wrapText="1"/>
    </xf>
    <xf numFmtId="3" fontId="95" fillId="0" borderId="28" xfId="0" applyNumberFormat="1" applyFont="1" applyBorder="1" applyAlignment="1">
      <alignment horizontal="right" vertical="center" wrapText="1"/>
    </xf>
    <xf numFmtId="3" fontId="94" fillId="0" borderId="28" xfId="0" applyNumberFormat="1" applyFont="1" applyBorder="1" applyAlignment="1">
      <alignment horizontal="right" vertical="center" wrapText="1"/>
    </xf>
    <xf numFmtId="0" fontId="95" fillId="0" borderId="0" xfId="0" applyFont="1" applyAlignment="1">
      <alignment horizontal="right" vertical="center" wrapText="1"/>
    </xf>
    <xf numFmtId="3" fontId="93" fillId="0" borderId="28" xfId="0" applyNumberFormat="1" applyFont="1" applyBorder="1" applyAlignment="1">
      <alignment horizontal="right" vertical="center" wrapText="1"/>
    </xf>
    <xf numFmtId="0" fontId="93" fillId="0" borderId="0" xfId="0" applyFont="1" applyAlignment="1">
      <alignment/>
    </xf>
    <xf numFmtId="0" fontId="94" fillId="0" borderId="0" xfId="0" applyFont="1" applyAlignment="1">
      <alignment vertical="center" wrapText="1"/>
    </xf>
    <xf numFmtId="43" fontId="0" fillId="0" borderId="0" xfId="42" applyFont="1" applyAlignment="1">
      <alignment/>
    </xf>
    <xf numFmtId="43" fontId="0" fillId="0" borderId="0" xfId="0" applyNumberFormat="1" applyAlignment="1">
      <alignment/>
    </xf>
    <xf numFmtId="0" fontId="26" fillId="35" borderId="0" xfId="0" applyFont="1" applyFill="1" applyBorder="1" applyAlignment="1">
      <alignment/>
    </xf>
    <xf numFmtId="0" fontId="4" fillId="35" borderId="19" xfId="0" applyFont="1" applyFill="1" applyBorder="1" applyAlignment="1">
      <alignment horizontal="right" vertical="center" wrapText="1"/>
    </xf>
    <xf numFmtId="0" fontId="4" fillId="35" borderId="0" xfId="0" applyFont="1" applyFill="1" applyBorder="1" applyAlignment="1">
      <alignment horizontal="right" vertical="center" wrapText="1"/>
    </xf>
    <xf numFmtId="0" fontId="26" fillId="36" borderId="20" xfId="0" applyFont="1" applyFill="1" applyBorder="1" applyAlignment="1" applyProtection="1">
      <alignment vertical="center"/>
      <protection locked="0"/>
    </xf>
    <xf numFmtId="0" fontId="26" fillId="36" borderId="21" xfId="0" applyFont="1" applyFill="1" applyBorder="1" applyAlignment="1" applyProtection="1">
      <alignment vertical="center"/>
      <protection locked="0"/>
    </xf>
    <xf numFmtId="0" fontId="26" fillId="36" borderId="22" xfId="0" applyFont="1" applyFill="1" applyBorder="1" applyAlignment="1" applyProtection="1">
      <alignment vertical="center"/>
      <protection locked="0"/>
    </xf>
    <xf numFmtId="0" fontId="4" fillId="35" borderId="15" xfId="0" applyFont="1" applyFill="1" applyBorder="1" applyAlignment="1">
      <alignment horizontal="left" vertical="center" wrapText="1"/>
    </xf>
    <xf numFmtId="0" fontId="4" fillId="35" borderId="32" xfId="0" applyFont="1" applyFill="1" applyBorder="1" applyAlignment="1">
      <alignment horizontal="left" vertical="center" wrapText="1"/>
    </xf>
    <xf numFmtId="0" fontId="4" fillId="35" borderId="0" xfId="0" applyFont="1" applyFill="1" applyBorder="1" applyAlignment="1">
      <alignment vertical="center"/>
    </xf>
    <xf numFmtId="49" fontId="3" fillId="36" borderId="20" xfId="0" applyNumberFormat="1" applyFont="1" applyFill="1" applyBorder="1" applyAlignment="1" applyProtection="1">
      <alignment vertical="center"/>
      <protection locked="0"/>
    </xf>
    <xf numFmtId="49" fontId="3" fillId="36" borderId="21" xfId="0" applyNumberFormat="1" applyFont="1" applyFill="1" applyBorder="1" applyAlignment="1" applyProtection="1">
      <alignment vertical="center"/>
      <protection locked="0"/>
    </xf>
    <xf numFmtId="49" fontId="3" fillId="36" borderId="22" xfId="0" applyNumberFormat="1" applyFont="1" applyFill="1" applyBorder="1" applyAlignment="1" applyProtection="1">
      <alignment vertical="center"/>
      <protection locked="0"/>
    </xf>
    <xf numFmtId="0" fontId="4" fillId="35" borderId="0" xfId="0" applyFont="1" applyFill="1" applyBorder="1" applyAlignment="1">
      <alignment horizontal="center" vertical="center"/>
    </xf>
    <xf numFmtId="0" fontId="4" fillId="35" borderId="18" xfId="0" applyFont="1" applyFill="1" applyBorder="1" applyAlignment="1">
      <alignment horizontal="center" vertical="center"/>
    </xf>
    <xf numFmtId="0" fontId="99" fillId="35" borderId="33" xfId="0" applyFont="1" applyFill="1" applyBorder="1" applyAlignment="1">
      <alignment vertical="center"/>
    </xf>
    <xf numFmtId="0" fontId="99" fillId="35" borderId="15" xfId="0" applyFont="1" applyFill="1" applyBorder="1" applyAlignment="1">
      <alignment vertical="center"/>
    </xf>
    <xf numFmtId="0" fontId="25" fillId="35" borderId="19"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18" xfId="0" applyFont="1" applyFill="1" applyBorder="1" applyAlignment="1">
      <alignment horizontal="center" vertical="center"/>
    </xf>
    <xf numFmtId="0" fontId="3" fillId="35" borderId="19" xfId="0" applyFont="1" applyFill="1" applyBorder="1" applyAlignment="1">
      <alignment vertical="center" wrapText="1"/>
    </xf>
    <xf numFmtId="0" fontId="3" fillId="35" borderId="0" xfId="0" applyFont="1" applyFill="1" applyBorder="1" applyAlignment="1">
      <alignment vertical="center" wrapText="1"/>
    </xf>
    <xf numFmtId="14" fontId="3" fillId="36" borderId="20" xfId="0" applyNumberFormat="1" applyFont="1" applyFill="1" applyBorder="1" applyAlignment="1" applyProtection="1">
      <alignment horizontal="center" vertical="center"/>
      <protection locked="0"/>
    </xf>
    <xf numFmtId="14" fontId="3" fillId="36" borderId="22"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6" fillId="35" borderId="0" xfId="0" applyFont="1" applyFill="1" applyBorder="1" applyAlignment="1">
      <alignment wrapText="1"/>
    </xf>
    <xf numFmtId="0" fontId="26" fillId="35" borderId="0" xfId="0" applyFont="1" applyFill="1" applyBorder="1" applyAlignment="1">
      <alignment vertical="center" wrapText="1"/>
    </xf>
    <xf numFmtId="0" fontId="100" fillId="35" borderId="19" xfId="0" applyFont="1" applyFill="1" applyBorder="1" applyAlignment="1">
      <alignment horizontal="center" vertical="center" wrapText="1"/>
    </xf>
    <xf numFmtId="0" fontId="100" fillId="35" borderId="0" xfId="0" applyFont="1" applyFill="1" applyBorder="1" applyAlignment="1">
      <alignment horizontal="center" vertical="center" wrapText="1"/>
    </xf>
    <xf numFmtId="0" fontId="4" fillId="35" borderId="19" xfId="0" applyFont="1" applyFill="1" applyBorder="1" applyAlignment="1">
      <alignment horizontal="right" vertical="center"/>
    </xf>
    <xf numFmtId="0" fontId="4" fillId="35" borderId="0" xfId="0" applyFont="1" applyFill="1" applyBorder="1" applyAlignment="1">
      <alignment horizontal="right" vertical="center"/>
    </xf>
    <xf numFmtId="49" fontId="3" fillId="36" borderId="20" xfId="0" applyNumberFormat="1" applyFont="1" applyFill="1" applyBorder="1" applyAlignment="1" applyProtection="1">
      <alignment horizontal="center" vertical="center"/>
      <protection locked="0"/>
    </xf>
    <xf numFmtId="49" fontId="3" fillId="36" borderId="22" xfId="0" applyNumberFormat="1" applyFont="1" applyFill="1" applyBorder="1" applyAlignment="1" applyProtection="1">
      <alignment horizontal="center" vertical="center"/>
      <protection locked="0"/>
    </xf>
    <xf numFmtId="0" fontId="2" fillId="35" borderId="0" xfId="0" applyFont="1" applyFill="1" applyBorder="1" applyAlignment="1">
      <alignment horizontal="right" vertical="center" wrapText="1"/>
    </xf>
    <xf numFmtId="0" fontId="2" fillId="35" borderId="18" xfId="0" applyFont="1" applyFill="1" applyBorder="1" applyAlignment="1">
      <alignment horizontal="right" vertical="center" wrapText="1"/>
    </xf>
    <xf numFmtId="0" fontId="3" fillId="36" borderId="20" xfId="0" applyFont="1" applyFill="1" applyBorder="1" applyAlignment="1" applyProtection="1">
      <alignment horizontal="center" vertical="center"/>
      <protection locked="0"/>
    </xf>
    <xf numFmtId="0" fontId="3" fillId="36" borderId="22" xfId="0" applyFont="1" applyFill="1" applyBorder="1" applyAlignment="1" applyProtection="1">
      <alignment horizontal="center" vertical="center"/>
      <protection locked="0"/>
    </xf>
    <xf numFmtId="0" fontId="27" fillId="35" borderId="19" xfId="0" applyFont="1" applyFill="1" applyBorder="1" applyAlignment="1">
      <alignment vertical="center"/>
    </xf>
    <xf numFmtId="0" fontId="27" fillId="35" borderId="0" xfId="0" applyFont="1" applyFill="1" applyBorder="1" applyAlignment="1">
      <alignment vertical="center"/>
    </xf>
    <xf numFmtId="0" fontId="26" fillId="35" borderId="19" xfId="0" applyFont="1" applyFill="1" applyBorder="1" applyAlignment="1">
      <alignment wrapText="1"/>
    </xf>
    <xf numFmtId="0" fontId="4" fillId="35" borderId="18" xfId="0" applyFont="1" applyFill="1" applyBorder="1" applyAlignment="1">
      <alignment horizontal="right" vertical="center" wrapText="1"/>
    </xf>
    <xf numFmtId="0" fontId="4" fillId="35" borderId="19"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3" fillId="36" borderId="20" xfId="0" applyFont="1" applyFill="1" applyBorder="1" applyAlignment="1" applyProtection="1">
      <alignment vertical="center"/>
      <protection locked="0"/>
    </xf>
    <xf numFmtId="0" fontId="3" fillId="36" borderId="21" xfId="0" applyFont="1" applyFill="1" applyBorder="1" applyAlignment="1" applyProtection="1">
      <alignment vertical="center"/>
      <protection locked="0"/>
    </xf>
    <xf numFmtId="0" fontId="3" fillId="36" borderId="22" xfId="0" applyFont="1" applyFill="1" applyBorder="1" applyAlignment="1" applyProtection="1">
      <alignment vertical="center"/>
      <protection locked="0"/>
    </xf>
    <xf numFmtId="0" fontId="26" fillId="36" borderId="20" xfId="0" applyFont="1" applyFill="1" applyBorder="1" applyAlignment="1" applyProtection="1">
      <alignment/>
      <protection locked="0"/>
    </xf>
    <xf numFmtId="0" fontId="26" fillId="36" borderId="21" xfId="0" applyFont="1" applyFill="1" applyBorder="1" applyAlignment="1" applyProtection="1">
      <alignment/>
      <protection locked="0"/>
    </xf>
    <xf numFmtId="0" fontId="26" fillId="36" borderId="22" xfId="0" applyFont="1" applyFill="1" applyBorder="1" applyAlignment="1" applyProtection="1">
      <alignment/>
      <protection locked="0"/>
    </xf>
    <xf numFmtId="0" fontId="26" fillId="35" borderId="0" xfId="0" applyFont="1" applyFill="1" applyBorder="1" applyAlignment="1">
      <alignment vertical="center"/>
    </xf>
    <xf numFmtId="0" fontId="26" fillId="35" borderId="18" xfId="0" applyFont="1" applyFill="1" applyBorder="1" applyAlignment="1">
      <alignment vertical="center"/>
    </xf>
    <xf numFmtId="0" fontId="4" fillId="35" borderId="19" xfId="0" applyFont="1" applyFill="1" applyBorder="1" applyAlignment="1">
      <alignment horizontal="center" vertical="center"/>
    </xf>
    <xf numFmtId="0" fontId="32" fillId="35" borderId="0" xfId="0" applyFont="1" applyFill="1" applyBorder="1" applyAlignment="1">
      <alignment vertical="center"/>
    </xf>
    <xf numFmtId="0" fontId="32" fillId="35" borderId="18" xfId="0" applyFont="1" applyFill="1" applyBorder="1" applyAlignment="1">
      <alignment vertical="center"/>
    </xf>
    <xf numFmtId="0" fontId="3" fillId="36" borderId="20" xfId="0" applyFont="1" applyFill="1" applyBorder="1" applyAlignment="1" applyProtection="1">
      <alignment horizontal="right" vertical="center"/>
      <protection locked="0"/>
    </xf>
    <xf numFmtId="0" fontId="3" fillId="36" borderId="21" xfId="0" applyFont="1" applyFill="1" applyBorder="1" applyAlignment="1" applyProtection="1">
      <alignment horizontal="right" vertical="center"/>
      <protection locked="0"/>
    </xf>
    <xf numFmtId="0" fontId="26" fillId="35" borderId="0" xfId="0" applyFont="1" applyFill="1" applyBorder="1" applyAlignment="1" applyProtection="1">
      <alignment/>
      <protection locked="0"/>
    </xf>
    <xf numFmtId="0" fontId="3" fillId="36" borderId="22" xfId="0" applyFont="1" applyFill="1" applyBorder="1" applyAlignment="1" applyProtection="1">
      <alignment horizontal="right" vertical="center"/>
      <protection locked="0"/>
    </xf>
    <xf numFmtId="0" fontId="26" fillId="35" borderId="0" xfId="0" applyFont="1" applyFill="1" applyBorder="1" applyAlignment="1">
      <alignment vertical="top"/>
    </xf>
    <xf numFmtId="0" fontId="26" fillId="35" borderId="0" xfId="0" applyFont="1" applyFill="1" applyBorder="1" applyAlignment="1">
      <alignment vertical="top" wrapText="1"/>
    </xf>
    <xf numFmtId="0" fontId="4" fillId="35" borderId="19" xfId="0" applyFont="1" applyFill="1" applyBorder="1" applyAlignment="1">
      <alignment horizontal="left" vertical="center"/>
    </xf>
    <xf numFmtId="0" fontId="4" fillId="35" borderId="0" xfId="0" applyFont="1" applyFill="1" applyBorder="1" applyAlignment="1">
      <alignment horizontal="left" vertical="center"/>
    </xf>
    <xf numFmtId="0" fontId="4" fillId="0" borderId="27" xfId="0" applyFont="1" applyFill="1" applyBorder="1" applyAlignment="1" applyProtection="1">
      <alignment horizontal="left" vertical="center" wrapText="1"/>
      <protection/>
    </xf>
    <xf numFmtId="0" fontId="13" fillId="0" borderId="27" xfId="0" applyFont="1" applyFill="1" applyBorder="1" applyAlignment="1" applyProtection="1">
      <alignment horizontal="left" vertical="center" wrapText="1"/>
      <protection/>
    </xf>
    <xf numFmtId="0" fontId="13" fillId="2" borderId="27"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101" fillId="2" borderId="27" xfId="0" applyFont="1" applyFill="1" applyBorder="1" applyAlignment="1" applyProtection="1">
      <alignment horizontal="left" vertical="center" wrapText="1"/>
      <protection/>
    </xf>
    <xf numFmtId="0" fontId="15" fillId="2" borderId="27" xfId="0" applyFont="1" applyFill="1" applyBorder="1" applyAlignment="1" applyProtection="1">
      <alignment horizontal="left" vertical="center" wrapText="1"/>
      <protection/>
    </xf>
    <xf numFmtId="0" fontId="10" fillId="40" borderId="27" xfId="0" applyFont="1" applyFill="1" applyBorder="1" applyAlignment="1" applyProtection="1">
      <alignment horizontal="left" vertical="center" wrapText="1"/>
      <protection/>
    </xf>
    <xf numFmtId="0" fontId="12" fillId="40" borderId="27"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1" xfId="0" applyFont="1" applyFill="1" applyBorder="1" applyAlignment="1" applyProtection="1">
      <alignment horizontal="right" vertical="top" wrapText="1"/>
      <protection/>
    </xf>
    <xf numFmtId="0" fontId="0" fillId="0" borderId="21" xfId="0" applyFont="1" applyBorder="1" applyAlignment="1" applyProtection="1">
      <alignment horizontal="right" vertical="top" wrapText="1"/>
      <protection/>
    </xf>
    <xf numFmtId="0" fontId="5" fillId="33" borderId="34" xfId="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5" xfId="0" applyBorder="1" applyAlignment="1" applyProtection="1">
      <alignment vertical="center" wrapText="1"/>
      <protection locked="0"/>
    </xf>
    <xf numFmtId="0" fontId="16" fillId="34"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34" borderId="33"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40" borderId="21" xfId="0" applyFont="1" applyFill="1" applyBorder="1" applyAlignment="1" applyProtection="1">
      <alignment horizontal="left" vertical="center" wrapText="1"/>
      <protection/>
    </xf>
    <xf numFmtId="0" fontId="0" fillId="40" borderId="22" xfId="0" applyFont="1" applyFill="1" applyBorder="1" applyAlignment="1" applyProtection="1">
      <alignment horizontal="left" vertical="center" wrapText="1"/>
      <protection/>
    </xf>
    <xf numFmtId="0" fontId="0" fillId="0" borderId="21" xfId="56" applyFont="1" applyFill="1" applyBorder="1" applyAlignment="1" applyProtection="1">
      <alignment horizontal="right" vertical="top" wrapText="1"/>
      <protection/>
    </xf>
    <xf numFmtId="0" fontId="0" fillId="0" borderId="21" xfId="0" applyBorder="1" applyAlignment="1" applyProtection="1">
      <alignment horizontal="right" wrapText="1"/>
      <protection/>
    </xf>
    <xf numFmtId="0" fontId="3" fillId="2" borderId="27" xfId="0" applyFont="1" applyFill="1" applyBorder="1" applyAlignment="1" applyProtection="1">
      <alignment horizontal="left" vertical="center" wrapText="1"/>
      <protection/>
    </xf>
    <xf numFmtId="0" fontId="10" fillId="40" borderId="27" xfId="0" applyFont="1" applyFill="1" applyBorder="1" applyAlignment="1" applyProtection="1">
      <alignment vertical="center" wrapText="1"/>
      <protection/>
    </xf>
    <xf numFmtId="0" fontId="10" fillId="2" borderId="27" xfId="0" applyFont="1" applyFill="1" applyBorder="1" applyAlignment="1" applyProtection="1">
      <alignment horizontal="left" vertical="center" wrapText="1"/>
      <protection/>
    </xf>
    <xf numFmtId="0" fontId="10" fillId="0" borderId="27" xfId="0" applyFont="1" applyFill="1" applyBorder="1" applyAlignment="1" applyProtection="1">
      <alignment horizontal="left" vertical="center" wrapText="1" indent="1"/>
      <protection/>
    </xf>
    <xf numFmtId="0" fontId="3" fillId="40" borderId="27" xfId="0" applyFont="1" applyFill="1" applyBorder="1" applyAlignment="1" applyProtection="1">
      <alignment horizontal="left" vertical="center" wrapText="1"/>
      <protection/>
    </xf>
    <xf numFmtId="0" fontId="3" fillId="40" borderId="27" xfId="0" applyFont="1" applyFill="1" applyBorder="1" applyAlignment="1" applyProtection="1">
      <alignment vertical="center" wrapText="1"/>
      <protection/>
    </xf>
    <xf numFmtId="0" fontId="3" fillId="0" borderId="27"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indent="1"/>
      <protection/>
    </xf>
    <xf numFmtId="0" fontId="4" fillId="35" borderId="27" xfId="0" applyFont="1" applyFill="1" applyBorder="1" applyAlignment="1" applyProtection="1">
      <alignment horizontal="left" vertical="center" wrapText="1" indent="1"/>
      <protection/>
    </xf>
    <xf numFmtId="0" fontId="4" fillId="2" borderId="27" xfId="0" applyFont="1" applyFill="1" applyBorder="1" applyAlignment="1" applyProtection="1">
      <alignment horizontal="left" vertical="center" wrapText="1" indent="1"/>
      <protection/>
    </xf>
    <xf numFmtId="0" fontId="19" fillId="0" borderId="27" xfId="0" applyFont="1" applyFill="1" applyBorder="1" applyAlignment="1" applyProtection="1">
      <alignment horizontal="left" vertical="center" wrapText="1"/>
      <protection/>
    </xf>
    <xf numFmtId="0" fontId="4" fillId="2" borderId="27" xfId="0" applyFont="1" applyFill="1" applyBorder="1" applyAlignment="1" applyProtection="1">
      <alignment horizontal="left" vertical="center" wrapText="1"/>
      <protection/>
    </xf>
    <xf numFmtId="0" fontId="3" fillId="2" borderId="27" xfId="0" applyFont="1" applyFill="1" applyBorder="1" applyAlignment="1" applyProtection="1">
      <alignment horizontal="left" vertical="center" wrapText="1" indent="1"/>
      <protection/>
    </xf>
    <xf numFmtId="0" fontId="3" fillId="34" borderId="27" xfId="56" applyFont="1"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4" borderId="27" xfId="56"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5" fillId="41" borderId="34" xfId="56" applyFont="1" applyFill="1" applyBorder="1" applyAlignment="1" applyProtection="1">
      <alignment vertical="center" wrapText="1"/>
      <protection locked="0"/>
    </xf>
    <xf numFmtId="0" fontId="5" fillId="0" borderId="0" xfId="56" applyFont="1" applyFill="1" applyBorder="1" applyAlignment="1" applyProtection="1">
      <alignment horizontal="center" vertical="top" wrapText="1"/>
      <protection locked="0"/>
    </xf>
    <xf numFmtId="0" fontId="7" fillId="0" borderId="0" xfId="56" applyFont="1" applyFill="1" applyBorder="1" applyAlignment="1" applyProtection="1">
      <alignment horizontal="center" vertical="center" wrapText="1"/>
      <protection/>
    </xf>
    <xf numFmtId="0" fontId="10" fillId="42" borderId="27" xfId="0" applyFont="1" applyFill="1" applyBorder="1" applyAlignment="1" applyProtection="1">
      <alignment horizontal="left" vertical="center" shrinkToFit="1"/>
      <protection/>
    </xf>
    <xf numFmtId="0" fontId="10" fillId="0" borderId="27" xfId="0" applyFont="1" applyFill="1" applyBorder="1" applyAlignment="1" applyProtection="1">
      <alignment horizontal="left" vertical="center" wrapText="1"/>
      <protection/>
    </xf>
    <xf numFmtId="0" fontId="19" fillId="0" borderId="27" xfId="0" applyFont="1" applyFill="1" applyBorder="1" applyAlignment="1" applyProtection="1">
      <alignment horizontal="left" vertical="center" wrapText="1" indent="2"/>
      <protection/>
    </xf>
    <xf numFmtId="0" fontId="0" fillId="0" borderId="0" xfId="0" applyAlignment="1" applyProtection="1">
      <alignment horizontal="center" wrapText="1"/>
      <protection/>
    </xf>
    <xf numFmtId="0" fontId="16" fillId="33" borderId="34" xfId="56" applyFont="1" applyFill="1" applyBorder="1" applyAlignment="1" applyProtection="1">
      <alignment vertical="center" wrapText="1"/>
      <protection locked="0"/>
    </xf>
    <xf numFmtId="0" fontId="0" fillId="0" borderId="21" xfId="56" applyFont="1" applyBorder="1" applyAlignment="1" applyProtection="1">
      <alignment horizontal="right" vertical="top" wrapText="1"/>
      <protection/>
    </xf>
    <xf numFmtId="0" fontId="0" fillId="0" borderId="21" xfId="0" applyBorder="1" applyAlignment="1" applyProtection="1">
      <alignment horizontal="right"/>
      <protection/>
    </xf>
    <xf numFmtId="0" fontId="16" fillId="34" borderId="27" xfId="56" applyFont="1" applyFill="1" applyBorder="1" applyAlignment="1" applyProtection="1">
      <alignment horizontal="center" vertical="center" wrapText="1"/>
      <protection/>
    </xf>
    <xf numFmtId="0" fontId="4" fillId="42" borderId="27" xfId="0" applyFont="1" applyFill="1" applyBorder="1" applyAlignment="1" applyProtection="1">
      <alignment horizontal="left" vertical="center" shrinkToFit="1"/>
      <protection/>
    </xf>
    <xf numFmtId="0" fontId="0" fillId="0" borderId="21" xfId="0" applyFont="1" applyBorder="1" applyAlignment="1" applyProtection="1">
      <alignment horizontal="right"/>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3" borderId="36" xfId="0" applyFont="1" applyFill="1" applyBorder="1" applyAlignment="1" applyProtection="1">
      <alignment horizontal="left" vertical="center"/>
      <protection/>
    </xf>
    <xf numFmtId="0" fontId="2" fillId="0" borderId="36" xfId="0" applyFont="1" applyBorder="1" applyAlignment="1" applyProtection="1">
      <alignment vertical="center"/>
      <protection/>
    </xf>
    <xf numFmtId="0" fontId="2" fillId="0" borderId="36"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4" borderId="37" xfId="0" applyNumberFormat="1" applyFont="1" applyFill="1" applyBorder="1" applyAlignment="1" applyProtection="1">
      <alignment horizontal="center" vertical="center" wrapText="1"/>
      <protection/>
    </xf>
    <xf numFmtId="3" fontId="2" fillId="0" borderId="25" xfId="0" applyNumberFormat="1" applyFont="1" applyBorder="1" applyAlignment="1" applyProtection="1">
      <alignment/>
      <protection/>
    </xf>
    <xf numFmtId="3" fontId="8" fillId="34" borderId="38" xfId="0" applyNumberFormat="1" applyFont="1" applyFill="1" applyBorder="1" applyAlignment="1" applyProtection="1">
      <alignment horizontal="center" vertical="center" wrapText="1"/>
      <protection/>
    </xf>
    <xf numFmtId="3" fontId="2" fillId="0" borderId="39" xfId="0" applyNumberFormat="1" applyFont="1" applyBorder="1" applyAlignment="1" applyProtection="1">
      <alignment/>
      <protection/>
    </xf>
    <xf numFmtId="49" fontId="8" fillId="34" borderId="40"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0" fontId="18" fillId="43" borderId="41" xfId="0" applyFont="1" applyFill="1" applyBorder="1" applyAlignment="1" applyProtection="1">
      <alignment horizontal="left" vertical="center"/>
      <protection/>
    </xf>
    <xf numFmtId="0" fontId="20" fillId="43" borderId="41" xfId="0" applyFont="1" applyFill="1" applyBorder="1" applyAlignment="1" applyProtection="1">
      <alignment vertical="center"/>
      <protection/>
    </xf>
    <xf numFmtId="0" fontId="2" fillId="0" borderId="41" xfId="0" applyFont="1" applyBorder="1" applyAlignment="1" applyProtection="1">
      <alignment vertical="center"/>
      <protection/>
    </xf>
    <xf numFmtId="0" fontId="7" fillId="0" borderId="0" xfId="60"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0" applyFont="1" applyFill="1" applyBorder="1" applyAlignment="1" applyProtection="1">
      <alignment horizontal="center" vertical="center"/>
      <protection/>
    </xf>
    <xf numFmtId="0" fontId="8" fillId="34" borderId="42"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8" fillId="34" borderId="37" xfId="0" applyFont="1" applyFill="1" applyBorder="1" applyAlignment="1" applyProtection="1">
      <alignment horizontal="center" vertical="center" wrapText="1"/>
      <protection/>
    </xf>
    <xf numFmtId="0" fontId="2" fillId="0" borderId="25" xfId="0" applyFont="1" applyBorder="1" applyAlignment="1" applyProtection="1">
      <alignment/>
      <protection/>
    </xf>
    <xf numFmtId="0" fontId="92" fillId="0" borderId="0" xfId="0" applyFont="1" applyAlignment="1">
      <alignment horizontal="center" vertical="center" wrapText="1"/>
    </xf>
    <xf numFmtId="0" fontId="0" fillId="0" borderId="0" xfId="0" applyAlignment="1">
      <alignment horizontal="left" wrapText="1"/>
    </xf>
    <xf numFmtId="0" fontId="95" fillId="0" borderId="0" xfId="0" applyFont="1" applyAlignment="1">
      <alignment horizontal="left" wrapText="1"/>
    </xf>
    <xf numFmtId="0" fontId="93" fillId="0" borderId="0" xfId="0" applyFont="1" applyAlignment="1">
      <alignment horizontal="center" vertical="center" wrapText="1"/>
    </xf>
    <xf numFmtId="0" fontId="90" fillId="0" borderId="0" xfId="0" applyFont="1" applyAlignment="1">
      <alignment horizontal="left" vertical="center" wrapText="1"/>
    </xf>
    <xf numFmtId="0" fontId="89" fillId="0" borderId="0" xfId="0" applyFont="1" applyAlignment="1">
      <alignment horizontal="left" vertical="center" wrapText="1"/>
    </xf>
    <xf numFmtId="0" fontId="90" fillId="0" borderId="0" xfId="0" applyFont="1" applyAlignment="1">
      <alignment vertical="center" wrapText="1"/>
    </xf>
    <xf numFmtId="0" fontId="93" fillId="0" borderId="0" xfId="0" applyFont="1" applyAlignment="1">
      <alignment horizontal="center" vertical="center"/>
    </xf>
    <xf numFmtId="0" fontId="95" fillId="0" borderId="0" xfId="0" applyFont="1" applyAlignment="1">
      <alignment horizontal="left" vertical="center" wrapText="1"/>
    </xf>
    <xf numFmtId="0" fontId="93" fillId="0" borderId="0" xfId="0" applyFont="1" applyAlignment="1">
      <alignment horizontal="left" vertical="center"/>
    </xf>
    <xf numFmtId="0" fontId="93" fillId="0" borderId="28"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Style 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L15" sqref="L15"/>
    </sheetView>
  </sheetViews>
  <sheetFormatPr defaultColWidth="9.140625" defaultRowHeight="12.75"/>
  <cols>
    <col min="9" max="9" width="13.421875" style="0" customWidth="1"/>
  </cols>
  <sheetData>
    <row r="1" spans="1:10" ht="15.75">
      <c r="A1" s="196"/>
      <c r="B1" s="197"/>
      <c r="C1" s="197"/>
      <c r="D1" s="17"/>
      <c r="E1" s="17"/>
      <c r="F1" s="17"/>
      <c r="G1" s="17"/>
      <c r="H1" s="17"/>
      <c r="I1" s="17"/>
      <c r="J1" s="18"/>
    </row>
    <row r="2" spans="1:10" ht="14.25" customHeight="1">
      <c r="A2" s="198" t="s">
        <v>317</v>
      </c>
      <c r="B2" s="199"/>
      <c r="C2" s="199"/>
      <c r="D2" s="199"/>
      <c r="E2" s="199"/>
      <c r="F2" s="199"/>
      <c r="G2" s="199"/>
      <c r="H2" s="199"/>
      <c r="I2" s="199"/>
      <c r="J2" s="200"/>
    </row>
    <row r="3" spans="1:10" ht="15">
      <c r="A3" s="55"/>
      <c r="B3" s="56"/>
      <c r="C3" s="56"/>
      <c r="D3" s="56"/>
      <c r="E3" s="56"/>
      <c r="F3" s="56"/>
      <c r="G3" s="56"/>
      <c r="H3" s="56"/>
      <c r="I3" s="56"/>
      <c r="J3" s="57"/>
    </row>
    <row r="4" spans="1:10" ht="33" customHeight="1">
      <c r="A4" s="201" t="s">
        <v>302</v>
      </c>
      <c r="B4" s="202"/>
      <c r="C4" s="202"/>
      <c r="D4" s="202"/>
      <c r="E4" s="203">
        <v>44197</v>
      </c>
      <c r="F4" s="204"/>
      <c r="G4" s="63" t="s">
        <v>0</v>
      </c>
      <c r="H4" s="203">
        <v>44561</v>
      </c>
      <c r="I4" s="204"/>
      <c r="J4" s="19"/>
    </row>
    <row r="5" spans="1:10" s="68" customFormat="1" ht="9.75" customHeight="1">
      <c r="A5" s="205"/>
      <c r="B5" s="206"/>
      <c r="C5" s="206"/>
      <c r="D5" s="206"/>
      <c r="E5" s="206"/>
      <c r="F5" s="206"/>
      <c r="G5" s="206"/>
      <c r="H5" s="206"/>
      <c r="I5" s="206"/>
      <c r="J5" s="207"/>
    </row>
    <row r="6" spans="1:10" ht="20.25" customHeight="1">
      <c r="A6" s="58"/>
      <c r="B6" s="69" t="s">
        <v>322</v>
      </c>
      <c r="C6" s="59"/>
      <c r="D6" s="59"/>
      <c r="E6" s="81">
        <v>2021</v>
      </c>
      <c r="F6" s="70"/>
      <c r="G6" s="63"/>
      <c r="H6" s="70"/>
      <c r="I6" s="70"/>
      <c r="J6" s="28"/>
    </row>
    <row r="7" spans="1:10" s="72" customFormat="1" ht="10.5" customHeight="1">
      <c r="A7" s="58"/>
      <c r="B7" s="59"/>
      <c r="C7" s="59"/>
      <c r="D7" s="59"/>
      <c r="E7" s="71"/>
      <c r="F7" s="71"/>
      <c r="G7" s="63"/>
      <c r="H7" s="71"/>
      <c r="I7" s="71"/>
      <c r="J7" s="28"/>
    </row>
    <row r="8" spans="1:10" ht="37.5" customHeight="1">
      <c r="A8" s="210" t="s">
        <v>323</v>
      </c>
      <c r="B8" s="211"/>
      <c r="C8" s="211"/>
      <c r="D8" s="211"/>
      <c r="E8" s="211"/>
      <c r="F8" s="211"/>
      <c r="G8" s="211"/>
      <c r="H8" s="211"/>
      <c r="I8" s="211"/>
      <c r="J8" s="20"/>
    </row>
    <row r="9" spans="1:10" ht="14.25">
      <c r="A9" s="21"/>
      <c r="B9" s="51"/>
      <c r="C9" s="51"/>
      <c r="D9" s="51"/>
      <c r="E9" s="209"/>
      <c r="F9" s="209"/>
      <c r="G9" s="182"/>
      <c r="H9" s="182"/>
      <c r="I9" s="61"/>
      <c r="J9" s="62"/>
    </row>
    <row r="10" spans="1:10" ht="25.5" customHeight="1">
      <c r="A10" s="212" t="s">
        <v>303</v>
      </c>
      <c r="B10" s="213"/>
      <c r="C10" s="214" t="s">
        <v>445</v>
      </c>
      <c r="D10" s="215"/>
      <c r="E10" s="53"/>
      <c r="F10" s="216" t="s">
        <v>324</v>
      </c>
      <c r="G10" s="217"/>
      <c r="H10" s="218" t="s">
        <v>446</v>
      </c>
      <c r="I10" s="219"/>
      <c r="J10" s="22"/>
    </row>
    <row r="11" spans="1:10" ht="15" customHeight="1">
      <c r="A11" s="21"/>
      <c r="B11" s="51"/>
      <c r="C11" s="51"/>
      <c r="D11" s="51"/>
      <c r="E11" s="208"/>
      <c r="F11" s="208"/>
      <c r="G11" s="208"/>
      <c r="H11" s="208"/>
      <c r="I11" s="54"/>
      <c r="J11" s="22"/>
    </row>
    <row r="12" spans="1:10" ht="21" customHeight="1">
      <c r="A12" s="183" t="s">
        <v>318</v>
      </c>
      <c r="B12" s="213"/>
      <c r="C12" s="214" t="s">
        <v>447</v>
      </c>
      <c r="D12" s="215"/>
      <c r="E12" s="222"/>
      <c r="F12" s="208"/>
      <c r="G12" s="208"/>
      <c r="H12" s="208"/>
      <c r="I12" s="54"/>
      <c r="J12" s="22"/>
    </row>
    <row r="13" spans="1:10" ht="10.5" customHeight="1">
      <c r="A13" s="53"/>
      <c r="B13" s="54"/>
      <c r="C13" s="51"/>
      <c r="D13" s="51"/>
      <c r="E13" s="182"/>
      <c r="F13" s="182"/>
      <c r="G13" s="182"/>
      <c r="H13" s="182"/>
      <c r="I13" s="51"/>
      <c r="J13" s="23"/>
    </row>
    <row r="14" spans="1:10" ht="22.5" customHeight="1">
      <c r="A14" s="183" t="s">
        <v>304</v>
      </c>
      <c r="B14" s="223"/>
      <c r="C14" s="214" t="s">
        <v>448</v>
      </c>
      <c r="D14" s="215"/>
      <c r="E14" s="220"/>
      <c r="F14" s="221"/>
      <c r="G14" s="67" t="s">
        <v>325</v>
      </c>
      <c r="H14" s="218" t="s">
        <v>449</v>
      </c>
      <c r="I14" s="219"/>
      <c r="J14" s="64"/>
    </row>
    <row r="15" spans="1:10" ht="14.25" customHeight="1">
      <c r="A15" s="53"/>
      <c r="B15" s="54"/>
      <c r="C15" s="51"/>
      <c r="D15" s="51"/>
      <c r="E15" s="182"/>
      <c r="F15" s="182"/>
      <c r="G15" s="182"/>
      <c r="H15" s="182"/>
      <c r="I15" s="51"/>
      <c r="J15" s="23"/>
    </row>
    <row r="16" spans="1:10" ht="12.75" customHeight="1">
      <c r="A16" s="183" t="s">
        <v>326</v>
      </c>
      <c r="B16" s="223"/>
      <c r="C16" s="214" t="s">
        <v>450</v>
      </c>
      <c r="D16" s="215"/>
      <c r="E16" s="60"/>
      <c r="F16" s="60"/>
      <c r="G16" s="60"/>
      <c r="H16" s="60"/>
      <c r="I16" s="60"/>
      <c r="J16" s="64"/>
    </row>
    <row r="17" spans="1:10" ht="14.25" customHeight="1">
      <c r="A17" s="224"/>
      <c r="B17" s="225"/>
      <c r="C17" s="225"/>
      <c r="D17" s="225"/>
      <c r="E17" s="225"/>
      <c r="F17" s="225"/>
      <c r="G17" s="225"/>
      <c r="H17" s="225"/>
      <c r="I17" s="225"/>
      <c r="J17" s="226"/>
    </row>
    <row r="18" spans="1:10" ht="12.75">
      <c r="A18" s="212" t="s">
        <v>305</v>
      </c>
      <c r="B18" s="213"/>
      <c r="C18" s="227" t="s">
        <v>465</v>
      </c>
      <c r="D18" s="228"/>
      <c r="E18" s="228"/>
      <c r="F18" s="228"/>
      <c r="G18" s="228"/>
      <c r="H18" s="228"/>
      <c r="I18" s="228"/>
      <c r="J18" s="229"/>
    </row>
    <row r="19" spans="1:10" ht="14.25">
      <c r="A19" s="21"/>
      <c r="B19" s="51"/>
      <c r="C19" s="66"/>
      <c r="D19" s="51"/>
      <c r="E19" s="182"/>
      <c r="F19" s="182"/>
      <c r="G19" s="182"/>
      <c r="H19" s="182"/>
      <c r="I19" s="51"/>
      <c r="J19" s="23"/>
    </row>
    <row r="20" spans="1:10" ht="14.25">
      <c r="A20" s="212" t="s">
        <v>306</v>
      </c>
      <c r="B20" s="213"/>
      <c r="C20" s="218">
        <v>10000</v>
      </c>
      <c r="D20" s="219"/>
      <c r="E20" s="182"/>
      <c r="F20" s="182"/>
      <c r="G20" s="227" t="s">
        <v>451</v>
      </c>
      <c r="H20" s="228"/>
      <c r="I20" s="228"/>
      <c r="J20" s="229"/>
    </row>
    <row r="21" spans="1:10" ht="14.25">
      <c r="A21" s="21"/>
      <c r="B21" s="51"/>
      <c r="C21" s="51"/>
      <c r="D21" s="51"/>
      <c r="E21" s="182"/>
      <c r="F21" s="182"/>
      <c r="G21" s="182"/>
      <c r="H21" s="182"/>
      <c r="I21" s="51"/>
      <c r="J21" s="23"/>
    </row>
    <row r="22" spans="1:10" ht="12.75">
      <c r="A22" s="212" t="s">
        <v>307</v>
      </c>
      <c r="B22" s="213"/>
      <c r="C22" s="227" t="s">
        <v>452</v>
      </c>
      <c r="D22" s="228"/>
      <c r="E22" s="228"/>
      <c r="F22" s="228"/>
      <c r="G22" s="228"/>
      <c r="H22" s="228"/>
      <c r="I22" s="228"/>
      <c r="J22" s="229"/>
    </row>
    <row r="23" spans="1:10" ht="14.25">
      <c r="A23" s="21"/>
      <c r="B23" s="51"/>
      <c r="C23" s="51"/>
      <c r="D23" s="51"/>
      <c r="E23" s="182"/>
      <c r="F23" s="182"/>
      <c r="G23" s="182"/>
      <c r="H23" s="182"/>
      <c r="I23" s="51"/>
      <c r="J23" s="23"/>
    </row>
    <row r="24" spans="1:10" ht="14.25">
      <c r="A24" s="212" t="s">
        <v>308</v>
      </c>
      <c r="B24" s="213"/>
      <c r="C24" s="230" t="s">
        <v>453</v>
      </c>
      <c r="D24" s="231"/>
      <c r="E24" s="231"/>
      <c r="F24" s="231"/>
      <c r="G24" s="231"/>
      <c r="H24" s="231"/>
      <c r="I24" s="231"/>
      <c r="J24" s="232"/>
    </row>
    <row r="25" spans="1:10" ht="14.25">
      <c r="A25" s="21"/>
      <c r="B25" s="51"/>
      <c r="C25" s="66"/>
      <c r="D25" s="51"/>
      <c r="E25" s="182"/>
      <c r="F25" s="182"/>
      <c r="G25" s="182"/>
      <c r="H25" s="182"/>
      <c r="I25" s="51"/>
      <c r="J25" s="23"/>
    </row>
    <row r="26" spans="1:10" ht="14.25">
      <c r="A26" s="212" t="s">
        <v>309</v>
      </c>
      <c r="B26" s="213"/>
      <c r="C26" s="230" t="s">
        <v>454</v>
      </c>
      <c r="D26" s="231"/>
      <c r="E26" s="231"/>
      <c r="F26" s="231"/>
      <c r="G26" s="231"/>
      <c r="H26" s="231"/>
      <c r="I26" s="231"/>
      <c r="J26" s="232"/>
    </row>
    <row r="27" spans="1:10" ht="13.5" customHeight="1">
      <c r="A27" s="21"/>
      <c r="B27" s="51"/>
      <c r="C27" s="66"/>
      <c r="D27" s="51"/>
      <c r="E27" s="182"/>
      <c r="F27" s="182"/>
      <c r="G27" s="182"/>
      <c r="H27" s="182"/>
      <c r="I27" s="51"/>
      <c r="J27" s="23"/>
    </row>
    <row r="28" spans="1:10" ht="22.5" customHeight="1">
      <c r="A28" s="183" t="s">
        <v>319</v>
      </c>
      <c r="B28" s="213"/>
      <c r="C28" s="36">
        <v>410</v>
      </c>
      <c r="D28" s="24"/>
      <c r="E28" s="190"/>
      <c r="F28" s="190"/>
      <c r="G28" s="190"/>
      <c r="H28" s="190"/>
      <c r="I28" s="233"/>
      <c r="J28" s="234"/>
    </row>
    <row r="29" spans="1:10" ht="14.25">
      <c r="A29" s="21"/>
      <c r="B29" s="51"/>
      <c r="C29" s="51"/>
      <c r="D29" s="51"/>
      <c r="E29" s="182"/>
      <c r="F29" s="182"/>
      <c r="G29" s="182"/>
      <c r="H29" s="182"/>
      <c r="I29" s="51"/>
      <c r="J29" s="23"/>
    </row>
    <row r="30" spans="1:10" ht="15">
      <c r="A30" s="212" t="s">
        <v>310</v>
      </c>
      <c r="B30" s="213"/>
      <c r="C30" s="80" t="s">
        <v>328</v>
      </c>
      <c r="D30" s="235" t="s">
        <v>327</v>
      </c>
      <c r="E30" s="194"/>
      <c r="F30" s="194"/>
      <c r="G30" s="194"/>
      <c r="H30" s="73" t="s">
        <v>328</v>
      </c>
      <c r="I30" s="74" t="s">
        <v>329</v>
      </c>
      <c r="J30" s="75"/>
    </row>
    <row r="31" spans="1:10" ht="12.75">
      <c r="A31" s="212"/>
      <c r="B31" s="213"/>
      <c r="C31" s="25"/>
      <c r="D31" s="63"/>
      <c r="E31" s="221"/>
      <c r="F31" s="221"/>
      <c r="G31" s="221"/>
      <c r="H31" s="221"/>
      <c r="I31" s="236"/>
      <c r="J31" s="237"/>
    </row>
    <row r="32" spans="1:10" ht="12.75">
      <c r="A32" s="212" t="s">
        <v>320</v>
      </c>
      <c r="B32" s="213"/>
      <c r="C32" s="36" t="s">
        <v>332</v>
      </c>
      <c r="D32" s="235" t="s">
        <v>330</v>
      </c>
      <c r="E32" s="194"/>
      <c r="F32" s="194"/>
      <c r="G32" s="194"/>
      <c r="H32" s="76" t="s">
        <v>331</v>
      </c>
      <c r="I32" s="77" t="s">
        <v>332</v>
      </c>
      <c r="J32" s="78"/>
    </row>
    <row r="33" spans="1:10" ht="14.25">
      <c r="A33" s="21"/>
      <c r="B33" s="51"/>
      <c r="C33" s="51"/>
      <c r="D33" s="51"/>
      <c r="E33" s="182"/>
      <c r="F33" s="182"/>
      <c r="G33" s="182"/>
      <c r="H33" s="182"/>
      <c r="I33" s="51"/>
      <c r="J33" s="23"/>
    </row>
    <row r="34" spans="1:10" ht="12.75">
      <c r="A34" s="235" t="s">
        <v>321</v>
      </c>
      <c r="B34" s="194"/>
      <c r="C34" s="194"/>
      <c r="D34" s="194"/>
      <c r="E34" s="194" t="s">
        <v>311</v>
      </c>
      <c r="F34" s="194"/>
      <c r="G34" s="194"/>
      <c r="H34" s="194"/>
      <c r="I34" s="194"/>
      <c r="J34" s="26" t="s">
        <v>312</v>
      </c>
    </row>
    <row r="35" spans="1:10" ht="14.25">
      <c r="A35" s="21"/>
      <c r="B35" s="51"/>
      <c r="C35" s="51"/>
      <c r="D35" s="51"/>
      <c r="E35" s="182"/>
      <c r="F35" s="182"/>
      <c r="G35" s="182"/>
      <c r="H35" s="182"/>
      <c r="I35" s="51"/>
      <c r="J35" s="62"/>
    </row>
    <row r="36" spans="1:10" ht="12.75">
      <c r="A36" s="238"/>
      <c r="B36" s="239"/>
      <c r="C36" s="239"/>
      <c r="D36" s="239"/>
      <c r="E36" s="238"/>
      <c r="F36" s="239"/>
      <c r="G36" s="239"/>
      <c r="H36" s="239"/>
      <c r="I36" s="241"/>
      <c r="J36" s="52"/>
    </row>
    <row r="37" spans="1:10" ht="14.25">
      <c r="A37" s="21"/>
      <c r="B37" s="51"/>
      <c r="C37" s="66"/>
      <c r="D37" s="243"/>
      <c r="E37" s="243"/>
      <c r="F37" s="243"/>
      <c r="G37" s="243"/>
      <c r="H37" s="243"/>
      <c r="I37" s="243"/>
      <c r="J37" s="23"/>
    </row>
    <row r="38" spans="1:10" ht="12.75">
      <c r="A38" s="238"/>
      <c r="B38" s="239"/>
      <c r="C38" s="239"/>
      <c r="D38" s="241"/>
      <c r="E38" s="238"/>
      <c r="F38" s="239"/>
      <c r="G38" s="239"/>
      <c r="H38" s="239"/>
      <c r="I38" s="241"/>
      <c r="J38" s="36"/>
    </row>
    <row r="39" spans="1:10" ht="14.25">
      <c r="A39" s="21"/>
      <c r="B39" s="51"/>
      <c r="C39" s="66"/>
      <c r="D39" s="65"/>
      <c r="E39" s="243"/>
      <c r="F39" s="243"/>
      <c r="G39" s="243"/>
      <c r="H39" s="243"/>
      <c r="I39" s="54"/>
      <c r="J39" s="23"/>
    </row>
    <row r="40" spans="1:10" ht="12.75">
      <c r="A40" s="238"/>
      <c r="B40" s="239"/>
      <c r="C40" s="239"/>
      <c r="D40" s="241"/>
      <c r="E40" s="238"/>
      <c r="F40" s="239"/>
      <c r="G40" s="239"/>
      <c r="H40" s="239"/>
      <c r="I40" s="241"/>
      <c r="J40" s="36"/>
    </row>
    <row r="41" spans="1:10" ht="14.25">
      <c r="A41" s="21"/>
      <c r="B41" s="83"/>
      <c r="C41" s="82"/>
      <c r="D41" s="84"/>
      <c r="E41" s="84"/>
      <c r="F41" s="84"/>
      <c r="G41" s="84"/>
      <c r="H41" s="84"/>
      <c r="I41" s="85"/>
      <c r="J41" s="23"/>
    </row>
    <row r="42" spans="1:10" ht="12.75">
      <c r="A42" s="238"/>
      <c r="B42" s="239"/>
      <c r="C42" s="239"/>
      <c r="D42" s="241"/>
      <c r="E42" s="238"/>
      <c r="F42" s="239"/>
      <c r="G42" s="239"/>
      <c r="H42" s="239"/>
      <c r="I42" s="241"/>
      <c r="J42" s="36"/>
    </row>
    <row r="43" spans="1:10" ht="14.25">
      <c r="A43" s="27"/>
      <c r="B43" s="66"/>
      <c r="C43" s="242"/>
      <c r="D43" s="242"/>
      <c r="E43" s="182"/>
      <c r="F43" s="182"/>
      <c r="G43" s="242"/>
      <c r="H43" s="242"/>
      <c r="I43" s="242"/>
      <c r="J43" s="23"/>
    </row>
    <row r="44" spans="1:10" ht="12.75">
      <c r="A44" s="238"/>
      <c r="B44" s="239"/>
      <c r="C44" s="239"/>
      <c r="D44" s="241"/>
      <c r="E44" s="238"/>
      <c r="F44" s="239"/>
      <c r="G44" s="239"/>
      <c r="H44" s="239"/>
      <c r="I44" s="241"/>
      <c r="J44" s="36"/>
    </row>
    <row r="45" spans="1:10" ht="14.25">
      <c r="A45" s="27"/>
      <c r="B45" s="66"/>
      <c r="C45" s="66"/>
      <c r="D45" s="51"/>
      <c r="E45" s="240"/>
      <c r="F45" s="240"/>
      <c r="G45" s="242"/>
      <c r="H45" s="242"/>
      <c r="I45" s="51"/>
      <c r="J45" s="23"/>
    </row>
    <row r="46" spans="1:10" ht="12.75">
      <c r="A46" s="238"/>
      <c r="B46" s="239"/>
      <c r="C46" s="239"/>
      <c r="D46" s="241"/>
      <c r="E46" s="238"/>
      <c r="F46" s="239"/>
      <c r="G46" s="239"/>
      <c r="H46" s="239"/>
      <c r="I46" s="241"/>
      <c r="J46" s="36"/>
    </row>
    <row r="47" spans="1:10" ht="14.25">
      <c r="A47" s="27"/>
      <c r="B47" s="66"/>
      <c r="C47" s="66"/>
      <c r="D47" s="51"/>
      <c r="E47" s="182"/>
      <c r="F47" s="182"/>
      <c r="G47" s="242"/>
      <c r="H47" s="242"/>
      <c r="I47" s="51"/>
      <c r="J47" s="79" t="s">
        <v>333</v>
      </c>
    </row>
    <row r="48" spans="1:10" ht="14.25">
      <c r="A48" s="27"/>
      <c r="B48" s="66"/>
      <c r="C48" s="66"/>
      <c r="D48" s="51"/>
      <c r="E48" s="182"/>
      <c r="F48" s="182"/>
      <c r="G48" s="242"/>
      <c r="H48" s="242"/>
      <c r="I48" s="51"/>
      <c r="J48" s="79" t="s">
        <v>334</v>
      </c>
    </row>
    <row r="49" spans="1:10" ht="14.25" customHeight="1">
      <c r="A49" s="183" t="s">
        <v>313</v>
      </c>
      <c r="B49" s="184"/>
      <c r="C49" s="218" t="s">
        <v>334</v>
      </c>
      <c r="D49" s="219"/>
      <c r="E49" s="244" t="s">
        <v>335</v>
      </c>
      <c r="F49" s="245"/>
      <c r="G49" s="227"/>
      <c r="H49" s="228"/>
      <c r="I49" s="228"/>
      <c r="J49" s="229"/>
    </row>
    <row r="50" spans="1:10" ht="14.25">
      <c r="A50" s="27"/>
      <c r="B50" s="66"/>
      <c r="C50" s="242"/>
      <c r="D50" s="242"/>
      <c r="E50" s="182"/>
      <c r="F50" s="182"/>
      <c r="G50" s="188" t="s">
        <v>336</v>
      </c>
      <c r="H50" s="188"/>
      <c r="I50" s="188"/>
      <c r="J50" s="28"/>
    </row>
    <row r="51" spans="1:10" ht="13.5" customHeight="1">
      <c r="A51" s="183" t="s">
        <v>314</v>
      </c>
      <c r="B51" s="184"/>
      <c r="C51" s="227" t="s">
        <v>455</v>
      </c>
      <c r="D51" s="228"/>
      <c r="E51" s="228"/>
      <c r="F51" s="228"/>
      <c r="G51" s="228"/>
      <c r="H51" s="228"/>
      <c r="I51" s="228"/>
      <c r="J51" s="229"/>
    </row>
    <row r="52" spans="1:10" ht="14.25">
      <c r="A52" s="21"/>
      <c r="B52" s="51"/>
      <c r="C52" s="190" t="s">
        <v>315</v>
      </c>
      <c r="D52" s="190"/>
      <c r="E52" s="190"/>
      <c r="F52" s="190"/>
      <c r="G52" s="190"/>
      <c r="H52" s="190"/>
      <c r="I52" s="190"/>
      <c r="J52" s="23"/>
    </row>
    <row r="53" spans="1:10" ht="14.25">
      <c r="A53" s="183" t="s">
        <v>316</v>
      </c>
      <c r="B53" s="184"/>
      <c r="C53" s="191" t="s">
        <v>456</v>
      </c>
      <c r="D53" s="192"/>
      <c r="E53" s="193"/>
      <c r="F53" s="182"/>
      <c r="G53" s="182"/>
      <c r="H53" s="194"/>
      <c r="I53" s="194"/>
      <c r="J53" s="195"/>
    </row>
    <row r="54" spans="1:10" ht="14.25">
      <c r="A54" s="21"/>
      <c r="B54" s="51"/>
      <c r="C54" s="66"/>
      <c r="D54" s="51"/>
      <c r="E54" s="182"/>
      <c r="F54" s="182"/>
      <c r="G54" s="182"/>
      <c r="H54" s="182"/>
      <c r="I54" s="51"/>
      <c r="J54" s="23"/>
    </row>
    <row r="55" spans="1:10" ht="14.25" customHeight="1">
      <c r="A55" s="183" t="s">
        <v>308</v>
      </c>
      <c r="B55" s="184"/>
      <c r="C55" s="185" t="s">
        <v>457</v>
      </c>
      <c r="D55" s="186"/>
      <c r="E55" s="186"/>
      <c r="F55" s="186"/>
      <c r="G55" s="186"/>
      <c r="H55" s="186"/>
      <c r="I55" s="186"/>
      <c r="J55" s="187"/>
    </row>
    <row r="56" spans="1:10" ht="14.25">
      <c r="A56" s="21"/>
      <c r="B56" s="51"/>
      <c r="C56" s="51"/>
      <c r="D56" s="51"/>
      <c r="E56" s="182"/>
      <c r="F56" s="182"/>
      <c r="G56" s="182"/>
      <c r="H56" s="182"/>
      <c r="I56" s="51"/>
      <c r="J56" s="23"/>
    </row>
    <row r="57" spans="1:10" ht="14.25">
      <c r="A57" s="183" t="s">
        <v>337</v>
      </c>
      <c r="B57" s="184"/>
      <c r="C57" s="185" t="s">
        <v>458</v>
      </c>
      <c r="D57" s="186"/>
      <c r="E57" s="186"/>
      <c r="F57" s="186"/>
      <c r="G57" s="186"/>
      <c r="H57" s="186"/>
      <c r="I57" s="186"/>
      <c r="J57" s="187"/>
    </row>
    <row r="58" spans="1:10" ht="14.25" customHeight="1">
      <c r="A58" s="21"/>
      <c r="B58" s="51"/>
      <c r="C58" s="188" t="s">
        <v>338</v>
      </c>
      <c r="D58" s="188"/>
      <c r="E58" s="188"/>
      <c r="F58" s="188"/>
      <c r="G58" s="51"/>
      <c r="H58" s="51"/>
      <c r="I58" s="51"/>
      <c r="J58" s="23"/>
    </row>
    <row r="59" spans="1:10" ht="14.25">
      <c r="A59" s="183" t="s">
        <v>339</v>
      </c>
      <c r="B59" s="184"/>
      <c r="C59" s="185"/>
      <c r="D59" s="186"/>
      <c r="E59" s="186"/>
      <c r="F59" s="186"/>
      <c r="G59" s="186"/>
      <c r="H59" s="186"/>
      <c r="I59" s="186"/>
      <c r="J59" s="187"/>
    </row>
    <row r="60" spans="1:10" ht="14.25" customHeight="1">
      <c r="A60" s="29"/>
      <c r="B60" s="30"/>
      <c r="C60" s="189" t="s">
        <v>340</v>
      </c>
      <c r="D60" s="189"/>
      <c r="E60" s="189"/>
      <c r="F60" s="189"/>
      <c r="G60" s="189"/>
      <c r="H60" s="30"/>
      <c r="I60" s="30"/>
      <c r="J60" s="31"/>
    </row>
    <row r="67" ht="27" customHeight="1"/>
    <row r="71" ht="38.25" customHeight="1"/>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tabSelected="1" view="pageBreakPreview" zoomScale="110" zoomScaleSheetLayoutView="110" zoomScalePageLayoutView="0" workbookViewId="0" topLeftCell="A111">
      <selection activeCell="H133" sqref="H133"/>
    </sheetView>
  </sheetViews>
  <sheetFormatPr defaultColWidth="8.8515625" defaultRowHeight="12.75"/>
  <cols>
    <col min="1" max="7" width="8.8515625" style="13" customWidth="1"/>
    <col min="8" max="9" width="15.7109375" style="35" customWidth="1"/>
    <col min="10" max="10" width="10.28125" style="13" bestFit="1" customWidth="1"/>
    <col min="11" max="16384" width="8.8515625" style="13" customWidth="1"/>
  </cols>
  <sheetData>
    <row r="1" spans="1:9" ht="12.75">
      <c r="A1" s="254" t="s">
        <v>1</v>
      </c>
      <c r="B1" s="255"/>
      <c r="C1" s="255"/>
      <c r="D1" s="255"/>
      <c r="E1" s="255"/>
      <c r="F1" s="255"/>
      <c r="G1" s="255"/>
      <c r="H1" s="255"/>
      <c r="I1" s="255"/>
    </row>
    <row r="2" spans="1:9" ht="12.75">
      <c r="A2" s="256" t="s">
        <v>459</v>
      </c>
      <c r="B2" s="257"/>
      <c r="C2" s="257"/>
      <c r="D2" s="257"/>
      <c r="E2" s="257"/>
      <c r="F2" s="257"/>
      <c r="G2" s="257"/>
      <c r="H2" s="257"/>
      <c r="I2" s="257"/>
    </row>
    <row r="3" spans="1:9" ht="12.75">
      <c r="A3" s="258" t="s">
        <v>279</v>
      </c>
      <c r="B3" s="259"/>
      <c r="C3" s="259"/>
      <c r="D3" s="259"/>
      <c r="E3" s="259"/>
      <c r="F3" s="259"/>
      <c r="G3" s="259"/>
      <c r="H3" s="259"/>
      <c r="I3" s="259"/>
    </row>
    <row r="4" spans="1:9" ht="12.75">
      <c r="A4" s="260" t="s">
        <v>466</v>
      </c>
      <c r="B4" s="261"/>
      <c r="C4" s="261"/>
      <c r="D4" s="261"/>
      <c r="E4" s="261"/>
      <c r="F4" s="261"/>
      <c r="G4" s="261"/>
      <c r="H4" s="261"/>
      <c r="I4" s="262"/>
    </row>
    <row r="5" spans="1:9" ht="34.5" thickBot="1">
      <c r="A5" s="266" t="s">
        <v>2</v>
      </c>
      <c r="B5" s="267"/>
      <c r="C5" s="267"/>
      <c r="D5" s="267"/>
      <c r="E5" s="267"/>
      <c r="F5" s="268"/>
      <c r="G5" s="14" t="s">
        <v>104</v>
      </c>
      <c r="H5" s="33" t="s">
        <v>292</v>
      </c>
      <c r="I5" s="34" t="s">
        <v>297</v>
      </c>
    </row>
    <row r="6" spans="1:9" ht="12.75">
      <c r="A6" s="263">
        <v>1</v>
      </c>
      <c r="B6" s="264"/>
      <c r="C6" s="264"/>
      <c r="D6" s="264"/>
      <c r="E6" s="264"/>
      <c r="F6" s="265"/>
      <c r="G6" s="15">
        <v>2</v>
      </c>
      <c r="H6" s="16">
        <v>3</v>
      </c>
      <c r="I6" s="16">
        <v>4</v>
      </c>
    </row>
    <row r="7" spans="1:9" ht="12.75">
      <c r="A7" s="269"/>
      <c r="B7" s="269"/>
      <c r="C7" s="269"/>
      <c r="D7" s="269"/>
      <c r="E7" s="269"/>
      <c r="F7" s="269"/>
      <c r="G7" s="269"/>
      <c r="H7" s="269"/>
      <c r="I7" s="270"/>
    </row>
    <row r="8" spans="1:9" ht="12.75" customHeight="1">
      <c r="A8" s="247" t="s">
        <v>4</v>
      </c>
      <c r="B8" s="247"/>
      <c r="C8" s="247"/>
      <c r="D8" s="247"/>
      <c r="E8" s="247"/>
      <c r="F8" s="247"/>
      <c r="G8" s="86">
        <v>1</v>
      </c>
      <c r="H8" s="87">
        <v>0</v>
      </c>
      <c r="I8" s="87">
        <v>0</v>
      </c>
    </row>
    <row r="9" spans="1:9" ht="12.75" customHeight="1">
      <c r="A9" s="248" t="s">
        <v>5</v>
      </c>
      <c r="B9" s="248"/>
      <c r="C9" s="248"/>
      <c r="D9" s="248"/>
      <c r="E9" s="248"/>
      <c r="F9" s="248"/>
      <c r="G9" s="88">
        <v>2</v>
      </c>
      <c r="H9" s="89">
        <f>H10+H17+H27+H38+H43</f>
        <v>4324264431</v>
      </c>
      <c r="I9" s="89">
        <f>I10+I17+I27+I38+I43</f>
        <v>4202443829</v>
      </c>
    </row>
    <row r="10" spans="1:9" ht="12.75" customHeight="1">
      <c r="A10" s="251" t="s">
        <v>6</v>
      </c>
      <c r="B10" s="251"/>
      <c r="C10" s="251"/>
      <c r="D10" s="251"/>
      <c r="E10" s="251"/>
      <c r="F10" s="251"/>
      <c r="G10" s="88">
        <v>3</v>
      </c>
      <c r="H10" s="89">
        <f>H11+H12+H13+H14+H15+H16</f>
        <v>159774673</v>
      </c>
      <c r="I10" s="89">
        <f>I11+I12+I13+I14+I15+I16</f>
        <v>184968996</v>
      </c>
    </row>
    <row r="11" spans="1:9" ht="12.75" customHeight="1">
      <c r="A11" s="246" t="s">
        <v>7</v>
      </c>
      <c r="B11" s="246"/>
      <c r="C11" s="246"/>
      <c r="D11" s="246"/>
      <c r="E11" s="246"/>
      <c r="F11" s="246"/>
      <c r="G11" s="86">
        <v>4</v>
      </c>
      <c r="H11" s="87">
        <v>0</v>
      </c>
      <c r="I11" s="87">
        <v>0</v>
      </c>
    </row>
    <row r="12" spans="1:9" ht="23.25" customHeight="1">
      <c r="A12" s="246" t="s">
        <v>8</v>
      </c>
      <c r="B12" s="246"/>
      <c r="C12" s="246"/>
      <c r="D12" s="246"/>
      <c r="E12" s="246"/>
      <c r="F12" s="246"/>
      <c r="G12" s="86">
        <v>5</v>
      </c>
      <c r="H12" s="87">
        <v>147221750</v>
      </c>
      <c r="I12" s="87">
        <v>176293795</v>
      </c>
    </row>
    <row r="13" spans="1:9" ht="12.75" customHeight="1">
      <c r="A13" s="246" t="s">
        <v>9</v>
      </c>
      <c r="B13" s="246"/>
      <c r="C13" s="246"/>
      <c r="D13" s="246"/>
      <c r="E13" s="246"/>
      <c r="F13" s="246"/>
      <c r="G13" s="86">
        <v>6</v>
      </c>
      <c r="H13" s="87">
        <v>0</v>
      </c>
      <c r="I13" s="87">
        <v>0</v>
      </c>
    </row>
    <row r="14" spans="1:9" ht="12.75" customHeight="1">
      <c r="A14" s="246" t="s">
        <v>10</v>
      </c>
      <c r="B14" s="246"/>
      <c r="C14" s="246"/>
      <c r="D14" s="246"/>
      <c r="E14" s="246"/>
      <c r="F14" s="246"/>
      <c r="G14" s="86">
        <v>7</v>
      </c>
      <c r="H14" s="87">
        <v>0</v>
      </c>
      <c r="I14" s="87">
        <v>0</v>
      </c>
    </row>
    <row r="15" spans="1:9" ht="12.75" customHeight="1">
      <c r="A15" s="246" t="s">
        <v>11</v>
      </c>
      <c r="B15" s="246"/>
      <c r="C15" s="246"/>
      <c r="D15" s="246"/>
      <c r="E15" s="246"/>
      <c r="F15" s="246"/>
      <c r="G15" s="86">
        <v>8</v>
      </c>
      <c r="H15" s="87">
        <v>6215205</v>
      </c>
      <c r="I15" s="87">
        <v>3063776</v>
      </c>
    </row>
    <row r="16" spans="1:9" ht="12.75" customHeight="1">
      <c r="A16" s="246" t="s">
        <v>12</v>
      </c>
      <c r="B16" s="246"/>
      <c r="C16" s="246"/>
      <c r="D16" s="246"/>
      <c r="E16" s="246"/>
      <c r="F16" s="246"/>
      <c r="G16" s="86">
        <v>9</v>
      </c>
      <c r="H16" s="87">
        <v>6337718</v>
      </c>
      <c r="I16" s="87">
        <v>5611425</v>
      </c>
    </row>
    <row r="17" spans="1:9" ht="12.75" customHeight="1">
      <c r="A17" s="251" t="s">
        <v>13</v>
      </c>
      <c r="B17" s="251"/>
      <c r="C17" s="251"/>
      <c r="D17" s="251"/>
      <c r="E17" s="251"/>
      <c r="F17" s="251"/>
      <c r="G17" s="88">
        <v>10</v>
      </c>
      <c r="H17" s="89">
        <f>H18+H19+H20+H21+H22+H23+H24+H25+H26</f>
        <v>4109964818</v>
      </c>
      <c r="I17" s="89">
        <f>I18+I19+I20+I21+I22+I23+I24+I25+I26</f>
        <v>3962410221</v>
      </c>
    </row>
    <row r="18" spans="1:9" ht="12.75" customHeight="1">
      <c r="A18" s="246" t="s">
        <v>14</v>
      </c>
      <c r="B18" s="246"/>
      <c r="C18" s="246"/>
      <c r="D18" s="246"/>
      <c r="E18" s="246"/>
      <c r="F18" s="246"/>
      <c r="G18" s="86">
        <v>11</v>
      </c>
      <c r="H18" s="87">
        <v>377153356</v>
      </c>
      <c r="I18" s="87">
        <v>377899636</v>
      </c>
    </row>
    <row r="19" spans="1:9" ht="12.75" customHeight="1">
      <c r="A19" s="246" t="s">
        <v>15</v>
      </c>
      <c r="B19" s="246"/>
      <c r="C19" s="246"/>
      <c r="D19" s="246"/>
      <c r="E19" s="246"/>
      <c r="F19" s="246"/>
      <c r="G19" s="86">
        <v>12</v>
      </c>
      <c r="H19" s="87">
        <v>1949737547</v>
      </c>
      <c r="I19" s="87">
        <v>2239315375</v>
      </c>
    </row>
    <row r="20" spans="1:9" ht="12.75" customHeight="1">
      <c r="A20" s="246" t="s">
        <v>16</v>
      </c>
      <c r="B20" s="246"/>
      <c r="C20" s="246"/>
      <c r="D20" s="246"/>
      <c r="E20" s="246"/>
      <c r="F20" s="246"/>
      <c r="G20" s="86">
        <v>13</v>
      </c>
      <c r="H20" s="87">
        <v>719595161</v>
      </c>
      <c r="I20" s="87">
        <v>932877373</v>
      </c>
    </row>
    <row r="21" spans="1:9" ht="12.75" customHeight="1">
      <c r="A21" s="246" t="s">
        <v>17</v>
      </c>
      <c r="B21" s="246"/>
      <c r="C21" s="246"/>
      <c r="D21" s="246"/>
      <c r="E21" s="246"/>
      <c r="F21" s="246"/>
      <c r="G21" s="86">
        <v>14</v>
      </c>
      <c r="H21" s="87">
        <v>32520947</v>
      </c>
      <c r="I21" s="87">
        <v>31920679</v>
      </c>
    </row>
    <row r="22" spans="1:9" ht="12.75" customHeight="1">
      <c r="A22" s="246" t="s">
        <v>18</v>
      </c>
      <c r="B22" s="246"/>
      <c r="C22" s="246"/>
      <c r="D22" s="246"/>
      <c r="E22" s="246"/>
      <c r="F22" s="246"/>
      <c r="G22" s="86">
        <v>15</v>
      </c>
      <c r="H22" s="87">
        <v>0</v>
      </c>
      <c r="I22" s="87">
        <v>0</v>
      </c>
    </row>
    <row r="23" spans="1:9" ht="12.75" customHeight="1">
      <c r="A23" s="246" t="s">
        <v>19</v>
      </c>
      <c r="B23" s="246"/>
      <c r="C23" s="246"/>
      <c r="D23" s="246"/>
      <c r="E23" s="246"/>
      <c r="F23" s="246"/>
      <c r="G23" s="86">
        <v>16</v>
      </c>
      <c r="H23" s="87">
        <v>8479244</v>
      </c>
      <c r="I23" s="87">
        <v>2334141</v>
      </c>
    </row>
    <row r="24" spans="1:9" ht="12.75" customHeight="1">
      <c r="A24" s="246" t="s">
        <v>20</v>
      </c>
      <c r="B24" s="246"/>
      <c r="C24" s="246"/>
      <c r="D24" s="246"/>
      <c r="E24" s="246"/>
      <c r="F24" s="246"/>
      <c r="G24" s="86">
        <v>17</v>
      </c>
      <c r="H24" s="87">
        <v>762648820</v>
      </c>
      <c r="I24" s="87">
        <v>118233274</v>
      </c>
    </row>
    <row r="25" spans="1:9" ht="12.75" customHeight="1">
      <c r="A25" s="246" t="s">
        <v>21</v>
      </c>
      <c r="B25" s="246"/>
      <c r="C25" s="246"/>
      <c r="D25" s="246"/>
      <c r="E25" s="246"/>
      <c r="F25" s="246"/>
      <c r="G25" s="86">
        <v>18</v>
      </c>
      <c r="H25" s="87">
        <v>259829743</v>
      </c>
      <c r="I25" s="87">
        <v>259829743</v>
      </c>
    </row>
    <row r="26" spans="1:9" ht="12.75" customHeight="1">
      <c r="A26" s="246" t="s">
        <v>22</v>
      </c>
      <c r="B26" s="246"/>
      <c r="C26" s="246"/>
      <c r="D26" s="246"/>
      <c r="E26" s="246"/>
      <c r="F26" s="246"/>
      <c r="G26" s="86">
        <v>19</v>
      </c>
      <c r="H26" s="87">
        <v>0</v>
      </c>
      <c r="I26" s="87">
        <v>0</v>
      </c>
    </row>
    <row r="27" spans="1:9" ht="12.75" customHeight="1">
      <c r="A27" s="251" t="s">
        <v>23</v>
      </c>
      <c r="B27" s="251"/>
      <c r="C27" s="251"/>
      <c r="D27" s="251"/>
      <c r="E27" s="251"/>
      <c r="F27" s="251"/>
      <c r="G27" s="88">
        <v>20</v>
      </c>
      <c r="H27" s="89">
        <f>SUM(H28:H37)</f>
        <v>50198027</v>
      </c>
      <c r="I27" s="89">
        <f>SUM(I28:I37)</f>
        <v>50214791</v>
      </c>
    </row>
    <row r="28" spans="1:9" ht="12.75" customHeight="1">
      <c r="A28" s="246" t="s">
        <v>24</v>
      </c>
      <c r="B28" s="246"/>
      <c r="C28" s="246"/>
      <c r="D28" s="246"/>
      <c r="E28" s="246"/>
      <c r="F28" s="246"/>
      <c r="G28" s="86">
        <v>21</v>
      </c>
      <c r="H28" s="87">
        <v>198027</v>
      </c>
      <c r="I28" s="87">
        <v>214791</v>
      </c>
    </row>
    <row r="29" spans="1:9" ht="12.75" customHeight="1">
      <c r="A29" s="246" t="s">
        <v>25</v>
      </c>
      <c r="B29" s="246"/>
      <c r="C29" s="246"/>
      <c r="D29" s="246"/>
      <c r="E29" s="246"/>
      <c r="F29" s="246"/>
      <c r="G29" s="86">
        <v>22</v>
      </c>
      <c r="H29" s="87">
        <v>0</v>
      </c>
      <c r="I29" s="87">
        <v>0</v>
      </c>
    </row>
    <row r="30" spans="1:9" ht="12.75" customHeight="1">
      <c r="A30" s="246" t="s">
        <v>26</v>
      </c>
      <c r="B30" s="246"/>
      <c r="C30" s="246"/>
      <c r="D30" s="246"/>
      <c r="E30" s="246"/>
      <c r="F30" s="246"/>
      <c r="G30" s="86">
        <v>23</v>
      </c>
      <c r="H30" s="87">
        <v>0</v>
      </c>
      <c r="I30" s="87">
        <v>0</v>
      </c>
    </row>
    <row r="31" spans="1:9" ht="24" customHeight="1">
      <c r="A31" s="246" t="s">
        <v>27</v>
      </c>
      <c r="B31" s="246"/>
      <c r="C31" s="246"/>
      <c r="D31" s="246"/>
      <c r="E31" s="246"/>
      <c r="F31" s="246"/>
      <c r="G31" s="86">
        <v>24</v>
      </c>
      <c r="H31" s="87">
        <v>0</v>
      </c>
      <c r="I31" s="87">
        <v>0</v>
      </c>
    </row>
    <row r="32" spans="1:9" ht="24" customHeight="1">
      <c r="A32" s="246" t="s">
        <v>28</v>
      </c>
      <c r="B32" s="246"/>
      <c r="C32" s="246"/>
      <c r="D32" s="246"/>
      <c r="E32" s="246"/>
      <c r="F32" s="246"/>
      <c r="G32" s="86">
        <v>25</v>
      </c>
      <c r="H32" s="87">
        <v>0</v>
      </c>
      <c r="I32" s="87">
        <v>0</v>
      </c>
    </row>
    <row r="33" spans="1:9" ht="26.25" customHeight="1">
      <c r="A33" s="246" t="s">
        <v>29</v>
      </c>
      <c r="B33" s="246"/>
      <c r="C33" s="246"/>
      <c r="D33" s="246"/>
      <c r="E33" s="246"/>
      <c r="F33" s="246"/>
      <c r="G33" s="86">
        <v>26</v>
      </c>
      <c r="H33" s="87">
        <v>0</v>
      </c>
      <c r="I33" s="87">
        <v>0</v>
      </c>
    </row>
    <row r="34" spans="1:9" ht="12.75" customHeight="1">
      <c r="A34" s="246" t="s">
        <v>30</v>
      </c>
      <c r="B34" s="246"/>
      <c r="C34" s="246"/>
      <c r="D34" s="246"/>
      <c r="E34" s="246"/>
      <c r="F34" s="246"/>
      <c r="G34" s="86">
        <v>27</v>
      </c>
      <c r="H34" s="87">
        <v>0</v>
      </c>
      <c r="I34" s="87">
        <v>0</v>
      </c>
    </row>
    <row r="35" spans="1:9" ht="12.75" customHeight="1">
      <c r="A35" s="246" t="s">
        <v>31</v>
      </c>
      <c r="B35" s="246"/>
      <c r="C35" s="246"/>
      <c r="D35" s="246"/>
      <c r="E35" s="246"/>
      <c r="F35" s="246"/>
      <c r="G35" s="86">
        <v>28</v>
      </c>
      <c r="H35" s="87">
        <v>0</v>
      </c>
      <c r="I35" s="87">
        <v>0</v>
      </c>
    </row>
    <row r="36" spans="1:9" ht="12.75" customHeight="1">
      <c r="A36" s="246" t="s">
        <v>32</v>
      </c>
      <c r="B36" s="246"/>
      <c r="C36" s="246"/>
      <c r="D36" s="246"/>
      <c r="E36" s="246"/>
      <c r="F36" s="246"/>
      <c r="G36" s="86">
        <v>29</v>
      </c>
      <c r="H36" s="87">
        <v>0</v>
      </c>
      <c r="I36" s="87">
        <v>0</v>
      </c>
    </row>
    <row r="37" spans="1:9" ht="12.75" customHeight="1">
      <c r="A37" s="246" t="s">
        <v>33</v>
      </c>
      <c r="B37" s="246"/>
      <c r="C37" s="246"/>
      <c r="D37" s="246"/>
      <c r="E37" s="246"/>
      <c r="F37" s="246"/>
      <c r="G37" s="86">
        <v>30</v>
      </c>
      <c r="H37" s="87">
        <v>50000000</v>
      </c>
      <c r="I37" s="87">
        <v>50000000</v>
      </c>
    </row>
    <row r="38" spans="1:9" ht="12.75" customHeight="1">
      <c r="A38" s="251" t="s">
        <v>34</v>
      </c>
      <c r="B38" s="251"/>
      <c r="C38" s="251"/>
      <c r="D38" s="251"/>
      <c r="E38" s="251"/>
      <c r="F38" s="251"/>
      <c r="G38" s="88">
        <v>31</v>
      </c>
      <c r="H38" s="89">
        <f>H39+H40+H41+H42</f>
        <v>70871</v>
      </c>
      <c r="I38" s="89">
        <f>I39+I40+I41+I42</f>
        <v>56822</v>
      </c>
    </row>
    <row r="39" spans="1:9" ht="12.75" customHeight="1">
      <c r="A39" s="246" t="s">
        <v>35</v>
      </c>
      <c r="B39" s="246"/>
      <c r="C39" s="246"/>
      <c r="D39" s="246"/>
      <c r="E39" s="246"/>
      <c r="F39" s="246"/>
      <c r="G39" s="86">
        <v>32</v>
      </c>
      <c r="H39" s="87">
        <v>0</v>
      </c>
      <c r="I39" s="87">
        <v>0</v>
      </c>
    </row>
    <row r="40" spans="1:9" ht="12.75" customHeight="1">
      <c r="A40" s="246" t="s">
        <v>36</v>
      </c>
      <c r="B40" s="246"/>
      <c r="C40" s="246"/>
      <c r="D40" s="246"/>
      <c r="E40" s="246"/>
      <c r="F40" s="246"/>
      <c r="G40" s="86">
        <v>33</v>
      </c>
      <c r="H40" s="87">
        <v>0</v>
      </c>
      <c r="I40" s="87">
        <v>0</v>
      </c>
    </row>
    <row r="41" spans="1:9" ht="12.75" customHeight="1">
      <c r="A41" s="246" t="s">
        <v>37</v>
      </c>
      <c r="B41" s="246"/>
      <c r="C41" s="246"/>
      <c r="D41" s="246"/>
      <c r="E41" s="246"/>
      <c r="F41" s="246"/>
      <c r="G41" s="86">
        <v>34</v>
      </c>
      <c r="H41" s="87">
        <v>0</v>
      </c>
      <c r="I41" s="87">
        <v>0</v>
      </c>
    </row>
    <row r="42" spans="1:9" ht="12.75" customHeight="1">
      <c r="A42" s="246" t="s">
        <v>38</v>
      </c>
      <c r="B42" s="246"/>
      <c r="C42" s="246"/>
      <c r="D42" s="246"/>
      <c r="E42" s="246"/>
      <c r="F42" s="246"/>
      <c r="G42" s="86">
        <v>35</v>
      </c>
      <c r="H42" s="87">
        <v>70871</v>
      </c>
      <c r="I42" s="87">
        <v>56822</v>
      </c>
    </row>
    <row r="43" spans="1:9" ht="12.75" customHeight="1">
      <c r="A43" s="249" t="s">
        <v>39</v>
      </c>
      <c r="B43" s="249"/>
      <c r="C43" s="249"/>
      <c r="D43" s="249"/>
      <c r="E43" s="249"/>
      <c r="F43" s="249"/>
      <c r="G43" s="86">
        <v>36</v>
      </c>
      <c r="H43" s="87">
        <v>4256042</v>
      </c>
      <c r="I43" s="87">
        <v>4792999</v>
      </c>
    </row>
    <row r="44" spans="1:9" ht="12.75" customHeight="1">
      <c r="A44" s="248" t="s">
        <v>40</v>
      </c>
      <c r="B44" s="248"/>
      <c r="C44" s="248"/>
      <c r="D44" s="248"/>
      <c r="E44" s="248"/>
      <c r="F44" s="248"/>
      <c r="G44" s="88">
        <v>37</v>
      </c>
      <c r="H44" s="89">
        <f>H45+H53+H60+H70</f>
        <v>470780541</v>
      </c>
      <c r="I44" s="89">
        <f>I45+I53+I60+I70</f>
        <v>702323331</v>
      </c>
    </row>
    <row r="45" spans="1:9" ht="12.75" customHeight="1">
      <c r="A45" s="251" t="s">
        <v>41</v>
      </c>
      <c r="B45" s="251"/>
      <c r="C45" s="251"/>
      <c r="D45" s="251"/>
      <c r="E45" s="251"/>
      <c r="F45" s="251"/>
      <c r="G45" s="88">
        <v>38</v>
      </c>
      <c r="H45" s="89">
        <f>SUM(H46:H52)</f>
        <v>22910704</v>
      </c>
      <c r="I45" s="89">
        <f>SUM(I46:I52)</f>
        <v>21202745</v>
      </c>
    </row>
    <row r="46" spans="1:9" ht="12.75" customHeight="1">
      <c r="A46" s="246" t="s">
        <v>42</v>
      </c>
      <c r="B46" s="246"/>
      <c r="C46" s="246"/>
      <c r="D46" s="246"/>
      <c r="E46" s="246"/>
      <c r="F46" s="246"/>
      <c r="G46" s="86">
        <v>39</v>
      </c>
      <c r="H46" s="87">
        <v>22910704</v>
      </c>
      <c r="I46" s="87">
        <v>21202745</v>
      </c>
    </row>
    <row r="47" spans="1:9" ht="12.75" customHeight="1">
      <c r="A47" s="246" t="s">
        <v>43</v>
      </c>
      <c r="B47" s="246"/>
      <c r="C47" s="246"/>
      <c r="D47" s="246"/>
      <c r="E47" s="246"/>
      <c r="F47" s="246"/>
      <c r="G47" s="86">
        <v>40</v>
      </c>
      <c r="H47" s="87">
        <v>0</v>
      </c>
      <c r="I47" s="87">
        <v>0</v>
      </c>
    </row>
    <row r="48" spans="1:9" ht="12.75" customHeight="1">
      <c r="A48" s="246" t="s">
        <v>44</v>
      </c>
      <c r="B48" s="246"/>
      <c r="C48" s="246"/>
      <c r="D48" s="246"/>
      <c r="E48" s="246"/>
      <c r="F48" s="246"/>
      <c r="G48" s="86">
        <v>41</v>
      </c>
      <c r="H48" s="87">
        <v>0</v>
      </c>
      <c r="I48" s="87">
        <v>0</v>
      </c>
    </row>
    <row r="49" spans="1:9" ht="12.75" customHeight="1">
      <c r="A49" s="246" t="s">
        <v>45</v>
      </c>
      <c r="B49" s="246"/>
      <c r="C49" s="246"/>
      <c r="D49" s="246"/>
      <c r="E49" s="246"/>
      <c r="F49" s="246"/>
      <c r="G49" s="86">
        <v>42</v>
      </c>
      <c r="H49" s="87">
        <v>0</v>
      </c>
      <c r="I49" s="87">
        <v>0</v>
      </c>
    </row>
    <row r="50" spans="1:9" ht="12.75" customHeight="1">
      <c r="A50" s="246" t="s">
        <v>46</v>
      </c>
      <c r="B50" s="246"/>
      <c r="C50" s="246"/>
      <c r="D50" s="246"/>
      <c r="E50" s="246"/>
      <c r="F50" s="246"/>
      <c r="G50" s="86">
        <v>43</v>
      </c>
      <c r="H50" s="87">
        <v>0</v>
      </c>
      <c r="I50" s="87">
        <v>0</v>
      </c>
    </row>
    <row r="51" spans="1:9" ht="12.75" customHeight="1">
      <c r="A51" s="246" t="s">
        <v>47</v>
      </c>
      <c r="B51" s="246"/>
      <c r="C51" s="246"/>
      <c r="D51" s="246"/>
      <c r="E51" s="246"/>
      <c r="F51" s="246"/>
      <c r="G51" s="86">
        <v>44</v>
      </c>
      <c r="H51" s="87">
        <v>0</v>
      </c>
      <c r="I51" s="87">
        <v>0</v>
      </c>
    </row>
    <row r="52" spans="1:9" ht="12.75" customHeight="1">
      <c r="A52" s="246" t="s">
        <v>48</v>
      </c>
      <c r="B52" s="246"/>
      <c r="C52" s="246"/>
      <c r="D52" s="246"/>
      <c r="E52" s="246"/>
      <c r="F52" s="246"/>
      <c r="G52" s="86">
        <v>45</v>
      </c>
      <c r="H52" s="87">
        <v>0</v>
      </c>
      <c r="I52" s="87">
        <v>0</v>
      </c>
    </row>
    <row r="53" spans="1:9" ht="12.75" customHeight="1">
      <c r="A53" s="251" t="s">
        <v>49</v>
      </c>
      <c r="B53" s="251"/>
      <c r="C53" s="251"/>
      <c r="D53" s="251"/>
      <c r="E53" s="251"/>
      <c r="F53" s="251"/>
      <c r="G53" s="88">
        <v>46</v>
      </c>
      <c r="H53" s="89">
        <f>SUM(H54:H59)</f>
        <v>87242631</v>
      </c>
      <c r="I53" s="89">
        <f>SUM(I54:I59)</f>
        <v>80934490</v>
      </c>
    </row>
    <row r="54" spans="1:9" ht="12.75" customHeight="1">
      <c r="A54" s="246" t="s">
        <v>50</v>
      </c>
      <c r="B54" s="246"/>
      <c r="C54" s="246"/>
      <c r="D54" s="246"/>
      <c r="E54" s="246"/>
      <c r="F54" s="246"/>
      <c r="G54" s="86">
        <v>47</v>
      </c>
      <c r="H54" s="87">
        <v>4892</v>
      </c>
      <c r="I54" s="87">
        <v>3953</v>
      </c>
    </row>
    <row r="55" spans="1:9" ht="12.75" customHeight="1">
      <c r="A55" s="246" t="s">
        <v>51</v>
      </c>
      <c r="B55" s="246"/>
      <c r="C55" s="246"/>
      <c r="D55" s="246"/>
      <c r="E55" s="246"/>
      <c r="F55" s="246"/>
      <c r="G55" s="86">
        <v>48</v>
      </c>
      <c r="H55" s="87">
        <v>0</v>
      </c>
      <c r="I55" s="87">
        <v>0</v>
      </c>
    </row>
    <row r="56" spans="1:9" ht="12.75" customHeight="1">
      <c r="A56" s="246" t="s">
        <v>52</v>
      </c>
      <c r="B56" s="246"/>
      <c r="C56" s="246"/>
      <c r="D56" s="246"/>
      <c r="E56" s="246"/>
      <c r="F56" s="246"/>
      <c r="G56" s="86">
        <v>49</v>
      </c>
      <c r="H56" s="87">
        <v>86037242</v>
      </c>
      <c r="I56" s="87">
        <v>79427579</v>
      </c>
    </row>
    <row r="57" spans="1:9" ht="12.75" customHeight="1">
      <c r="A57" s="246" t="s">
        <v>53</v>
      </c>
      <c r="B57" s="246"/>
      <c r="C57" s="246"/>
      <c r="D57" s="246"/>
      <c r="E57" s="246"/>
      <c r="F57" s="246"/>
      <c r="G57" s="86">
        <v>50</v>
      </c>
      <c r="H57" s="87">
        <v>7289</v>
      </c>
      <c r="I57" s="87">
        <v>7119</v>
      </c>
    </row>
    <row r="58" spans="1:9" ht="12.75" customHeight="1">
      <c r="A58" s="246" t="s">
        <v>54</v>
      </c>
      <c r="B58" s="246"/>
      <c r="C58" s="246"/>
      <c r="D58" s="246"/>
      <c r="E58" s="246"/>
      <c r="F58" s="246"/>
      <c r="G58" s="86">
        <v>51</v>
      </c>
      <c r="H58" s="87">
        <v>20978</v>
      </c>
      <c r="I58" s="87">
        <v>19517</v>
      </c>
    </row>
    <row r="59" spans="1:9" ht="12.75" customHeight="1">
      <c r="A59" s="246" t="s">
        <v>55</v>
      </c>
      <c r="B59" s="246"/>
      <c r="C59" s="246"/>
      <c r="D59" s="246"/>
      <c r="E59" s="246"/>
      <c r="F59" s="246"/>
      <c r="G59" s="86">
        <v>52</v>
      </c>
      <c r="H59" s="87">
        <v>1172230</v>
      </c>
      <c r="I59" s="87">
        <v>1476322</v>
      </c>
    </row>
    <row r="60" spans="1:9" ht="12.75" customHeight="1">
      <c r="A60" s="251" t="s">
        <v>56</v>
      </c>
      <c r="B60" s="251"/>
      <c r="C60" s="251"/>
      <c r="D60" s="251"/>
      <c r="E60" s="251"/>
      <c r="F60" s="251"/>
      <c r="G60" s="88">
        <v>53</v>
      </c>
      <c r="H60" s="89">
        <f>SUM(H61:H69)</f>
        <v>36834234</v>
      </c>
      <c r="I60" s="89">
        <f>SUM(I61:I69)</f>
        <v>39861288</v>
      </c>
    </row>
    <row r="61" spans="1:9" ht="12.75" customHeight="1">
      <c r="A61" s="246" t="s">
        <v>24</v>
      </c>
      <c r="B61" s="246"/>
      <c r="C61" s="246"/>
      <c r="D61" s="246"/>
      <c r="E61" s="246"/>
      <c r="F61" s="246"/>
      <c r="G61" s="86">
        <v>54</v>
      </c>
      <c r="H61" s="87">
        <v>0</v>
      </c>
      <c r="I61" s="87">
        <v>0</v>
      </c>
    </row>
    <row r="62" spans="1:9" ht="12.75" customHeight="1">
      <c r="A62" s="246" t="s">
        <v>25</v>
      </c>
      <c r="B62" s="246"/>
      <c r="C62" s="246"/>
      <c r="D62" s="246"/>
      <c r="E62" s="246"/>
      <c r="F62" s="246"/>
      <c r="G62" s="86">
        <v>55</v>
      </c>
      <c r="H62" s="87">
        <v>0</v>
      </c>
      <c r="I62" s="87">
        <v>0</v>
      </c>
    </row>
    <row r="63" spans="1:9" ht="12.75" customHeight="1">
      <c r="A63" s="246" t="s">
        <v>26</v>
      </c>
      <c r="B63" s="246"/>
      <c r="C63" s="246"/>
      <c r="D63" s="246"/>
      <c r="E63" s="246"/>
      <c r="F63" s="246"/>
      <c r="G63" s="86">
        <v>56</v>
      </c>
      <c r="H63" s="87">
        <v>0</v>
      </c>
      <c r="I63" s="87">
        <v>0</v>
      </c>
    </row>
    <row r="64" spans="1:9" ht="23.25" customHeight="1">
      <c r="A64" s="246" t="s">
        <v>57</v>
      </c>
      <c r="B64" s="246"/>
      <c r="C64" s="246"/>
      <c r="D64" s="246"/>
      <c r="E64" s="246"/>
      <c r="F64" s="246"/>
      <c r="G64" s="86">
        <v>57</v>
      </c>
      <c r="H64" s="87">
        <v>0</v>
      </c>
      <c r="I64" s="87">
        <v>0</v>
      </c>
    </row>
    <row r="65" spans="1:9" ht="21" customHeight="1">
      <c r="A65" s="246" t="s">
        <v>28</v>
      </c>
      <c r="B65" s="246"/>
      <c r="C65" s="246"/>
      <c r="D65" s="246"/>
      <c r="E65" s="246"/>
      <c r="F65" s="246"/>
      <c r="G65" s="86">
        <v>58</v>
      </c>
      <c r="H65" s="87">
        <v>0</v>
      </c>
      <c r="I65" s="87">
        <v>0</v>
      </c>
    </row>
    <row r="66" spans="1:9" ht="22.5" customHeight="1">
      <c r="A66" s="246" t="s">
        <v>29</v>
      </c>
      <c r="B66" s="246"/>
      <c r="C66" s="246"/>
      <c r="D66" s="246"/>
      <c r="E66" s="246"/>
      <c r="F66" s="246"/>
      <c r="G66" s="86">
        <v>59</v>
      </c>
      <c r="H66" s="87">
        <v>0</v>
      </c>
      <c r="I66" s="87">
        <v>0</v>
      </c>
    </row>
    <row r="67" spans="1:9" ht="12.75" customHeight="1">
      <c r="A67" s="246" t="s">
        <v>30</v>
      </c>
      <c r="B67" s="246"/>
      <c r="C67" s="246"/>
      <c r="D67" s="246"/>
      <c r="E67" s="246"/>
      <c r="F67" s="246"/>
      <c r="G67" s="86">
        <v>60</v>
      </c>
      <c r="H67" s="87">
        <v>0</v>
      </c>
      <c r="I67" s="87">
        <v>0</v>
      </c>
    </row>
    <row r="68" spans="1:9" ht="12.75" customHeight="1">
      <c r="A68" s="246" t="s">
        <v>31</v>
      </c>
      <c r="B68" s="246"/>
      <c r="C68" s="246"/>
      <c r="D68" s="246"/>
      <c r="E68" s="246"/>
      <c r="F68" s="246"/>
      <c r="G68" s="86">
        <v>61</v>
      </c>
      <c r="H68" s="87">
        <v>36834234</v>
      </c>
      <c r="I68" s="87">
        <v>39861288</v>
      </c>
    </row>
    <row r="69" spans="1:9" ht="12.75" customHeight="1">
      <c r="A69" s="246" t="s">
        <v>58</v>
      </c>
      <c r="B69" s="246"/>
      <c r="C69" s="246"/>
      <c r="D69" s="246"/>
      <c r="E69" s="246"/>
      <c r="F69" s="246"/>
      <c r="G69" s="86">
        <v>62</v>
      </c>
      <c r="H69" s="87">
        <v>0</v>
      </c>
      <c r="I69" s="87">
        <v>0</v>
      </c>
    </row>
    <row r="70" spans="1:9" ht="12.75" customHeight="1">
      <c r="A70" s="249" t="s">
        <v>59</v>
      </c>
      <c r="B70" s="249"/>
      <c r="C70" s="249"/>
      <c r="D70" s="249"/>
      <c r="E70" s="249"/>
      <c r="F70" s="249"/>
      <c r="G70" s="86">
        <v>63</v>
      </c>
      <c r="H70" s="87">
        <v>323792972</v>
      </c>
      <c r="I70" s="87">
        <v>560324808</v>
      </c>
    </row>
    <row r="71" spans="1:9" ht="12.75" customHeight="1">
      <c r="A71" s="247" t="s">
        <v>60</v>
      </c>
      <c r="B71" s="247"/>
      <c r="C71" s="247"/>
      <c r="D71" s="247"/>
      <c r="E71" s="247"/>
      <c r="F71" s="247"/>
      <c r="G71" s="86">
        <v>64</v>
      </c>
      <c r="H71" s="87">
        <v>3794380</v>
      </c>
      <c r="I71" s="87">
        <v>758058</v>
      </c>
    </row>
    <row r="72" spans="1:9" ht="12.75" customHeight="1">
      <c r="A72" s="248" t="s">
        <v>61</v>
      </c>
      <c r="B72" s="248"/>
      <c r="C72" s="248"/>
      <c r="D72" s="248"/>
      <c r="E72" s="248"/>
      <c r="F72" s="248"/>
      <c r="G72" s="88">
        <v>65</v>
      </c>
      <c r="H72" s="89">
        <f>H8+H9+H44+H71</f>
        <v>4798839352</v>
      </c>
      <c r="I72" s="89">
        <f>I8+I9+I44+I71</f>
        <v>4905525218</v>
      </c>
    </row>
    <row r="73" spans="1:9" ht="12.75" customHeight="1">
      <c r="A73" s="247" t="s">
        <v>62</v>
      </c>
      <c r="B73" s="247"/>
      <c r="C73" s="247"/>
      <c r="D73" s="247"/>
      <c r="E73" s="247"/>
      <c r="F73" s="247"/>
      <c r="G73" s="86">
        <v>66</v>
      </c>
      <c r="H73" s="87">
        <v>2171809907</v>
      </c>
      <c r="I73" s="87">
        <v>2990373114</v>
      </c>
    </row>
    <row r="74" spans="1:9" ht="12.75">
      <c r="A74" s="252" t="s">
        <v>63</v>
      </c>
      <c r="B74" s="253"/>
      <c r="C74" s="253"/>
      <c r="D74" s="253"/>
      <c r="E74" s="253"/>
      <c r="F74" s="253"/>
      <c r="G74" s="253"/>
      <c r="H74" s="253"/>
      <c r="I74" s="253"/>
    </row>
    <row r="75" spans="1:9" ht="12.75" customHeight="1">
      <c r="A75" s="248" t="s">
        <v>349</v>
      </c>
      <c r="B75" s="248"/>
      <c r="C75" s="248"/>
      <c r="D75" s="248"/>
      <c r="E75" s="248"/>
      <c r="F75" s="248"/>
      <c r="G75" s="88">
        <v>67</v>
      </c>
      <c r="H75" s="89">
        <f>H76+H77+H78+H84+H85+H91+H94+H97</f>
        <v>4566821571</v>
      </c>
      <c r="I75" s="89">
        <f>I76+I77+I78+I84+I85+I91+I94+I97</f>
        <v>4751135215</v>
      </c>
    </row>
    <row r="76" spans="1:9" ht="12.75" customHeight="1">
      <c r="A76" s="249" t="s">
        <v>64</v>
      </c>
      <c r="B76" s="249"/>
      <c r="C76" s="249"/>
      <c r="D76" s="249"/>
      <c r="E76" s="249"/>
      <c r="F76" s="249"/>
      <c r="G76" s="86">
        <v>68</v>
      </c>
      <c r="H76" s="90">
        <v>2952437940</v>
      </c>
      <c r="I76" s="90">
        <v>2952437940</v>
      </c>
    </row>
    <row r="77" spans="1:9" ht="12.75" customHeight="1">
      <c r="A77" s="249" t="s">
        <v>65</v>
      </c>
      <c r="B77" s="249"/>
      <c r="C77" s="249"/>
      <c r="D77" s="249"/>
      <c r="E77" s="249"/>
      <c r="F77" s="249"/>
      <c r="G77" s="86">
        <v>69</v>
      </c>
      <c r="H77" s="90">
        <v>53585</v>
      </c>
      <c r="I77" s="90">
        <v>53585</v>
      </c>
    </row>
    <row r="78" spans="1:9" ht="12.75" customHeight="1">
      <c r="A78" s="251" t="s">
        <v>66</v>
      </c>
      <c r="B78" s="251"/>
      <c r="C78" s="251"/>
      <c r="D78" s="251"/>
      <c r="E78" s="251"/>
      <c r="F78" s="251"/>
      <c r="G78" s="88">
        <v>70</v>
      </c>
      <c r="H78" s="89">
        <f>SUM(H79:H83)</f>
        <v>754242087</v>
      </c>
      <c r="I78" s="89">
        <f>SUM(I79:I83)</f>
        <v>905497623</v>
      </c>
    </row>
    <row r="79" spans="1:9" ht="12.75" customHeight="1">
      <c r="A79" s="246" t="s">
        <v>67</v>
      </c>
      <c r="B79" s="246"/>
      <c r="C79" s="246"/>
      <c r="D79" s="246"/>
      <c r="E79" s="246"/>
      <c r="F79" s="246"/>
      <c r="G79" s="86">
        <v>71</v>
      </c>
      <c r="H79" s="90">
        <v>110299193</v>
      </c>
      <c r="I79" s="90">
        <v>124704482</v>
      </c>
    </row>
    <row r="80" spans="1:9" ht="12.75" customHeight="1">
      <c r="A80" s="246" t="s">
        <v>68</v>
      </c>
      <c r="B80" s="246"/>
      <c r="C80" s="246"/>
      <c r="D80" s="246"/>
      <c r="E80" s="246"/>
      <c r="F80" s="246"/>
      <c r="G80" s="86">
        <v>72</v>
      </c>
      <c r="H80" s="90">
        <v>0</v>
      </c>
      <c r="I80" s="90">
        <v>0</v>
      </c>
    </row>
    <row r="81" spans="1:9" ht="12.75" customHeight="1">
      <c r="A81" s="246" t="s">
        <v>69</v>
      </c>
      <c r="B81" s="246"/>
      <c r="C81" s="246"/>
      <c r="D81" s="246"/>
      <c r="E81" s="246"/>
      <c r="F81" s="246"/>
      <c r="G81" s="86">
        <v>73</v>
      </c>
      <c r="H81" s="90">
        <v>0</v>
      </c>
      <c r="I81" s="90">
        <v>0</v>
      </c>
    </row>
    <row r="82" spans="1:9" ht="12.75" customHeight="1">
      <c r="A82" s="246" t="s">
        <v>70</v>
      </c>
      <c r="B82" s="246"/>
      <c r="C82" s="246"/>
      <c r="D82" s="246"/>
      <c r="E82" s="246"/>
      <c r="F82" s="246"/>
      <c r="G82" s="86">
        <v>74</v>
      </c>
      <c r="H82" s="90">
        <v>0</v>
      </c>
      <c r="I82" s="90">
        <v>0</v>
      </c>
    </row>
    <row r="83" spans="1:9" ht="12.75" customHeight="1">
      <c r="A83" s="246" t="s">
        <v>71</v>
      </c>
      <c r="B83" s="246"/>
      <c r="C83" s="246"/>
      <c r="D83" s="246"/>
      <c r="E83" s="246"/>
      <c r="F83" s="246"/>
      <c r="G83" s="86">
        <v>75</v>
      </c>
      <c r="H83" s="90">
        <v>643942894</v>
      </c>
      <c r="I83" s="90">
        <v>780793141</v>
      </c>
    </row>
    <row r="84" spans="1:9" ht="12.75" customHeight="1">
      <c r="A84" s="249" t="s">
        <v>72</v>
      </c>
      <c r="B84" s="249"/>
      <c r="C84" s="249"/>
      <c r="D84" s="249"/>
      <c r="E84" s="249"/>
      <c r="F84" s="249"/>
      <c r="G84" s="86">
        <v>76</v>
      </c>
      <c r="H84" s="90">
        <v>0</v>
      </c>
      <c r="I84" s="90">
        <v>0</v>
      </c>
    </row>
    <row r="85" spans="1:9" ht="12.75" customHeight="1">
      <c r="A85" s="250" t="s">
        <v>443</v>
      </c>
      <c r="B85" s="250"/>
      <c r="C85" s="250"/>
      <c r="D85" s="250"/>
      <c r="E85" s="250"/>
      <c r="F85" s="250"/>
      <c r="G85" s="88">
        <v>77</v>
      </c>
      <c r="H85" s="89">
        <f>H86+H87+H88+H89+H90</f>
        <v>0</v>
      </c>
      <c r="I85" s="89">
        <f>I86+I87+I88+I89+I90</f>
        <v>0</v>
      </c>
    </row>
    <row r="86" spans="1:9" ht="25.5" customHeight="1">
      <c r="A86" s="246" t="s">
        <v>442</v>
      </c>
      <c r="B86" s="246"/>
      <c r="C86" s="246"/>
      <c r="D86" s="246"/>
      <c r="E86" s="246"/>
      <c r="F86" s="246"/>
      <c r="G86" s="86">
        <v>78</v>
      </c>
      <c r="H86" s="87">
        <v>0</v>
      </c>
      <c r="I86" s="87">
        <v>0</v>
      </c>
    </row>
    <row r="87" spans="1:9" ht="12.75" customHeight="1">
      <c r="A87" s="246" t="s">
        <v>73</v>
      </c>
      <c r="B87" s="246"/>
      <c r="C87" s="246"/>
      <c r="D87" s="246"/>
      <c r="E87" s="246"/>
      <c r="F87" s="246"/>
      <c r="G87" s="86">
        <v>79</v>
      </c>
      <c r="H87" s="87">
        <v>0</v>
      </c>
      <c r="I87" s="87">
        <v>0</v>
      </c>
    </row>
    <row r="88" spans="1:9" ht="12.75" customHeight="1">
      <c r="A88" s="246" t="s">
        <v>74</v>
      </c>
      <c r="B88" s="246"/>
      <c r="C88" s="246"/>
      <c r="D88" s="246"/>
      <c r="E88" s="246"/>
      <c r="F88" s="246"/>
      <c r="G88" s="86">
        <v>80</v>
      </c>
      <c r="H88" s="87">
        <v>0</v>
      </c>
      <c r="I88" s="87">
        <v>0</v>
      </c>
    </row>
    <row r="89" spans="1:9" ht="12.75" customHeight="1">
      <c r="A89" s="246" t="s">
        <v>341</v>
      </c>
      <c r="B89" s="246"/>
      <c r="C89" s="246"/>
      <c r="D89" s="246"/>
      <c r="E89" s="246"/>
      <c r="F89" s="246"/>
      <c r="G89" s="86">
        <v>81</v>
      </c>
      <c r="H89" s="87">
        <v>0</v>
      </c>
      <c r="I89" s="87">
        <v>0</v>
      </c>
    </row>
    <row r="90" spans="1:9" ht="24" customHeight="1">
      <c r="A90" s="246" t="s">
        <v>342</v>
      </c>
      <c r="B90" s="246"/>
      <c r="C90" s="246"/>
      <c r="D90" s="246"/>
      <c r="E90" s="246"/>
      <c r="F90" s="246"/>
      <c r="G90" s="86">
        <v>82</v>
      </c>
      <c r="H90" s="87">
        <v>0</v>
      </c>
      <c r="I90" s="87">
        <v>0</v>
      </c>
    </row>
    <row r="91" spans="1:9" ht="12.75" customHeight="1">
      <c r="A91" s="251" t="s">
        <v>343</v>
      </c>
      <c r="B91" s="251"/>
      <c r="C91" s="251"/>
      <c r="D91" s="251"/>
      <c r="E91" s="251"/>
      <c r="F91" s="251"/>
      <c r="G91" s="88">
        <v>83</v>
      </c>
      <c r="H91" s="89">
        <f>H92-H93</f>
        <v>571982176</v>
      </c>
      <c r="I91" s="89">
        <f>I92-I93</f>
        <v>626718372</v>
      </c>
    </row>
    <row r="92" spans="1:9" ht="12.75" customHeight="1">
      <c r="A92" s="246" t="s">
        <v>75</v>
      </c>
      <c r="B92" s="246"/>
      <c r="C92" s="246"/>
      <c r="D92" s="246"/>
      <c r="E92" s="246"/>
      <c r="F92" s="246"/>
      <c r="G92" s="86">
        <v>84</v>
      </c>
      <c r="H92" s="90">
        <v>571982176</v>
      </c>
      <c r="I92" s="90">
        <v>626718372</v>
      </c>
    </row>
    <row r="93" spans="1:9" ht="12.75" customHeight="1">
      <c r="A93" s="246" t="s">
        <v>76</v>
      </c>
      <c r="B93" s="246"/>
      <c r="C93" s="246"/>
      <c r="D93" s="246"/>
      <c r="E93" s="246"/>
      <c r="F93" s="246"/>
      <c r="G93" s="86">
        <v>85</v>
      </c>
      <c r="H93" s="90">
        <v>0</v>
      </c>
      <c r="I93" s="90">
        <v>0</v>
      </c>
    </row>
    <row r="94" spans="1:9" ht="12.75" customHeight="1">
      <c r="A94" s="251" t="s">
        <v>344</v>
      </c>
      <c r="B94" s="251"/>
      <c r="C94" s="251"/>
      <c r="D94" s="251"/>
      <c r="E94" s="251"/>
      <c r="F94" s="251"/>
      <c r="G94" s="88">
        <v>86</v>
      </c>
      <c r="H94" s="89">
        <f>H95-H96</f>
        <v>288105783</v>
      </c>
      <c r="I94" s="89">
        <f>I95-I96</f>
        <v>266427695</v>
      </c>
    </row>
    <row r="95" spans="1:9" ht="12.75" customHeight="1">
      <c r="A95" s="246" t="s">
        <v>77</v>
      </c>
      <c r="B95" s="246"/>
      <c r="C95" s="246"/>
      <c r="D95" s="246"/>
      <c r="E95" s="246"/>
      <c r="F95" s="246"/>
      <c r="G95" s="86">
        <v>87</v>
      </c>
      <c r="H95" s="90">
        <v>288105783</v>
      </c>
      <c r="I95" s="90">
        <v>266427695</v>
      </c>
    </row>
    <row r="96" spans="1:9" ht="12.75" customHeight="1">
      <c r="A96" s="246" t="s">
        <v>78</v>
      </c>
      <c r="B96" s="246"/>
      <c r="C96" s="246"/>
      <c r="D96" s="246"/>
      <c r="E96" s="246"/>
      <c r="F96" s="246"/>
      <c r="G96" s="86">
        <v>88</v>
      </c>
      <c r="H96" s="90">
        <v>0</v>
      </c>
      <c r="I96" s="90">
        <v>0</v>
      </c>
    </row>
    <row r="97" spans="1:9" ht="12.75" customHeight="1">
      <c r="A97" s="249" t="s">
        <v>79</v>
      </c>
      <c r="B97" s="249"/>
      <c r="C97" s="249"/>
      <c r="D97" s="249"/>
      <c r="E97" s="249"/>
      <c r="F97" s="249"/>
      <c r="G97" s="86">
        <v>89</v>
      </c>
      <c r="H97" s="90">
        <v>0</v>
      </c>
      <c r="I97" s="90">
        <v>0</v>
      </c>
    </row>
    <row r="98" spans="1:9" ht="12.75" customHeight="1">
      <c r="A98" s="248" t="s">
        <v>345</v>
      </c>
      <c r="B98" s="248"/>
      <c r="C98" s="248"/>
      <c r="D98" s="248"/>
      <c r="E98" s="248"/>
      <c r="F98" s="248"/>
      <c r="G98" s="88">
        <v>90</v>
      </c>
      <c r="H98" s="89">
        <f>SUM(H99:H104)</f>
        <v>17447489</v>
      </c>
      <c r="I98" s="89">
        <f>SUM(I99:I104)</f>
        <v>20215783</v>
      </c>
    </row>
    <row r="99" spans="1:9" ht="12.75" customHeight="1">
      <c r="A99" s="246" t="s">
        <v>80</v>
      </c>
      <c r="B99" s="246"/>
      <c r="C99" s="246"/>
      <c r="D99" s="246"/>
      <c r="E99" s="246"/>
      <c r="F99" s="246"/>
      <c r="G99" s="86">
        <v>91</v>
      </c>
      <c r="H99" s="90">
        <v>14263893</v>
      </c>
      <c r="I99" s="90">
        <v>17059647</v>
      </c>
    </row>
    <row r="100" spans="1:9" ht="12.75" customHeight="1">
      <c r="A100" s="246" t="s">
        <v>81</v>
      </c>
      <c r="B100" s="246"/>
      <c r="C100" s="246"/>
      <c r="D100" s="246"/>
      <c r="E100" s="246"/>
      <c r="F100" s="246"/>
      <c r="G100" s="86">
        <v>92</v>
      </c>
      <c r="H100" s="90">
        <v>0</v>
      </c>
      <c r="I100" s="90">
        <v>0</v>
      </c>
    </row>
    <row r="101" spans="1:9" ht="12.75" customHeight="1">
      <c r="A101" s="246" t="s">
        <v>82</v>
      </c>
      <c r="B101" s="246"/>
      <c r="C101" s="246"/>
      <c r="D101" s="246"/>
      <c r="E101" s="246"/>
      <c r="F101" s="246"/>
      <c r="G101" s="86">
        <v>93</v>
      </c>
      <c r="H101" s="90">
        <v>3183596</v>
      </c>
      <c r="I101" s="90">
        <v>3156136</v>
      </c>
    </row>
    <row r="102" spans="1:9" ht="12.75" customHeight="1">
      <c r="A102" s="246" t="s">
        <v>83</v>
      </c>
      <c r="B102" s="246"/>
      <c r="C102" s="246"/>
      <c r="D102" s="246"/>
      <c r="E102" s="246"/>
      <c r="F102" s="246"/>
      <c r="G102" s="86">
        <v>94</v>
      </c>
      <c r="H102" s="87">
        <v>0</v>
      </c>
      <c r="I102" s="87">
        <v>0</v>
      </c>
    </row>
    <row r="103" spans="1:9" ht="12.75" customHeight="1">
      <c r="A103" s="246" t="s">
        <v>84</v>
      </c>
      <c r="B103" s="246"/>
      <c r="C103" s="246"/>
      <c r="D103" s="246"/>
      <c r="E103" s="246"/>
      <c r="F103" s="246"/>
      <c r="G103" s="86">
        <v>95</v>
      </c>
      <c r="H103" s="87">
        <v>0</v>
      </c>
      <c r="I103" s="87">
        <v>0</v>
      </c>
    </row>
    <row r="104" spans="1:9" ht="12.75" customHeight="1">
      <c r="A104" s="246" t="s">
        <v>85</v>
      </c>
      <c r="B104" s="246"/>
      <c r="C104" s="246"/>
      <c r="D104" s="246"/>
      <c r="E104" s="246"/>
      <c r="F104" s="246"/>
      <c r="G104" s="86">
        <v>96</v>
      </c>
      <c r="H104" s="87">
        <v>0</v>
      </c>
      <c r="I104" s="87">
        <v>0</v>
      </c>
    </row>
    <row r="105" spans="1:9" ht="12.75" customHeight="1">
      <c r="A105" s="248" t="s">
        <v>346</v>
      </c>
      <c r="B105" s="248"/>
      <c r="C105" s="248"/>
      <c r="D105" s="248"/>
      <c r="E105" s="248"/>
      <c r="F105" s="248"/>
      <c r="G105" s="88">
        <v>97</v>
      </c>
      <c r="H105" s="89">
        <f>SUM(H106:H116)</f>
        <v>83117057</v>
      </c>
      <c r="I105" s="89">
        <f>SUM(I106:I116)</f>
        <v>88708155</v>
      </c>
    </row>
    <row r="106" spans="1:9" ht="12.75" customHeight="1">
      <c r="A106" s="246" t="s">
        <v>86</v>
      </c>
      <c r="B106" s="246"/>
      <c r="C106" s="246"/>
      <c r="D106" s="246"/>
      <c r="E106" s="246"/>
      <c r="F106" s="246"/>
      <c r="G106" s="86">
        <v>98</v>
      </c>
      <c r="H106" s="91">
        <v>0</v>
      </c>
      <c r="I106" s="91">
        <v>0</v>
      </c>
    </row>
    <row r="107" spans="1:9" ht="12.75" customHeight="1">
      <c r="A107" s="246" t="s">
        <v>87</v>
      </c>
      <c r="B107" s="246"/>
      <c r="C107" s="246"/>
      <c r="D107" s="246"/>
      <c r="E107" s="246"/>
      <c r="F107" s="246"/>
      <c r="G107" s="86">
        <v>99</v>
      </c>
      <c r="H107" s="90">
        <v>0</v>
      </c>
      <c r="I107" s="90">
        <v>0</v>
      </c>
    </row>
    <row r="108" spans="1:9" ht="12.75" customHeight="1">
      <c r="A108" s="246" t="s">
        <v>88</v>
      </c>
      <c r="B108" s="246"/>
      <c r="C108" s="246"/>
      <c r="D108" s="246"/>
      <c r="E108" s="246"/>
      <c r="F108" s="246"/>
      <c r="G108" s="86">
        <v>100</v>
      </c>
      <c r="H108" s="90">
        <v>0</v>
      </c>
      <c r="I108" s="90">
        <v>0</v>
      </c>
    </row>
    <row r="109" spans="1:9" ht="21.75" customHeight="1">
      <c r="A109" s="246" t="s">
        <v>89</v>
      </c>
      <c r="B109" s="246"/>
      <c r="C109" s="246"/>
      <c r="D109" s="246"/>
      <c r="E109" s="246"/>
      <c r="F109" s="246"/>
      <c r="G109" s="86">
        <v>101</v>
      </c>
      <c r="H109" s="90">
        <v>0</v>
      </c>
      <c r="I109" s="90">
        <v>0</v>
      </c>
    </row>
    <row r="110" spans="1:9" ht="12.75" customHeight="1">
      <c r="A110" s="246" t="s">
        <v>90</v>
      </c>
      <c r="B110" s="246"/>
      <c r="C110" s="246"/>
      <c r="D110" s="246"/>
      <c r="E110" s="246"/>
      <c r="F110" s="246"/>
      <c r="G110" s="86">
        <v>102</v>
      </c>
      <c r="H110" s="90">
        <v>0</v>
      </c>
      <c r="I110" s="90">
        <v>0</v>
      </c>
    </row>
    <row r="111" spans="1:9" ht="12.75" customHeight="1">
      <c r="A111" s="246" t="s">
        <v>91</v>
      </c>
      <c r="B111" s="246"/>
      <c r="C111" s="246"/>
      <c r="D111" s="246"/>
      <c r="E111" s="246"/>
      <c r="F111" s="246"/>
      <c r="G111" s="86">
        <v>103</v>
      </c>
      <c r="H111" s="90">
        <v>4688571</v>
      </c>
      <c r="I111" s="90">
        <v>3834380</v>
      </c>
    </row>
    <row r="112" spans="1:9" ht="12.75" customHeight="1">
      <c r="A112" s="246" t="s">
        <v>92</v>
      </c>
      <c r="B112" s="246"/>
      <c r="C112" s="246"/>
      <c r="D112" s="246"/>
      <c r="E112" s="246"/>
      <c r="F112" s="246"/>
      <c r="G112" s="86">
        <v>104</v>
      </c>
      <c r="H112" s="90">
        <v>0</v>
      </c>
      <c r="I112" s="90">
        <v>0</v>
      </c>
    </row>
    <row r="113" spans="1:9" ht="12.75" customHeight="1">
      <c r="A113" s="246" t="s">
        <v>93</v>
      </c>
      <c r="B113" s="246"/>
      <c r="C113" s="246"/>
      <c r="D113" s="246"/>
      <c r="E113" s="246"/>
      <c r="F113" s="246"/>
      <c r="G113" s="86">
        <v>105</v>
      </c>
      <c r="H113" s="91">
        <v>0</v>
      </c>
      <c r="I113" s="91">
        <v>0</v>
      </c>
    </row>
    <row r="114" spans="1:9" ht="12.75" customHeight="1">
      <c r="A114" s="246" t="s">
        <v>94</v>
      </c>
      <c r="B114" s="246"/>
      <c r="C114" s="246"/>
      <c r="D114" s="246"/>
      <c r="E114" s="246"/>
      <c r="F114" s="246"/>
      <c r="G114" s="86">
        <v>106</v>
      </c>
      <c r="H114" s="90">
        <v>0</v>
      </c>
      <c r="I114" s="90">
        <v>0</v>
      </c>
    </row>
    <row r="115" spans="1:9" ht="12.75" customHeight="1">
      <c r="A115" s="246" t="s">
        <v>95</v>
      </c>
      <c r="B115" s="246"/>
      <c r="C115" s="246"/>
      <c r="D115" s="246"/>
      <c r="E115" s="246"/>
      <c r="F115" s="246"/>
      <c r="G115" s="86">
        <v>107</v>
      </c>
      <c r="H115" s="87">
        <v>78428486</v>
      </c>
      <c r="I115" s="87">
        <v>84873775</v>
      </c>
    </row>
    <row r="116" spans="1:9" ht="12.75" customHeight="1">
      <c r="A116" s="246" t="s">
        <v>96</v>
      </c>
      <c r="B116" s="246"/>
      <c r="C116" s="246"/>
      <c r="D116" s="246"/>
      <c r="E116" s="246"/>
      <c r="F116" s="246"/>
      <c r="G116" s="86">
        <v>108</v>
      </c>
      <c r="H116" s="87">
        <v>0</v>
      </c>
      <c r="I116" s="87">
        <v>0</v>
      </c>
    </row>
    <row r="117" spans="1:9" ht="12.75" customHeight="1">
      <c r="A117" s="248" t="s">
        <v>347</v>
      </c>
      <c r="B117" s="248"/>
      <c r="C117" s="248"/>
      <c r="D117" s="248"/>
      <c r="E117" s="248"/>
      <c r="F117" s="248"/>
      <c r="G117" s="88">
        <v>109</v>
      </c>
      <c r="H117" s="89">
        <f>SUM(H118:H131)</f>
        <v>128542391</v>
      </c>
      <c r="I117" s="89">
        <f>SUM(I118:I131)</f>
        <v>42151566</v>
      </c>
    </row>
    <row r="118" spans="1:9" ht="12.75" customHeight="1">
      <c r="A118" s="246" t="s">
        <v>86</v>
      </c>
      <c r="B118" s="246"/>
      <c r="C118" s="246"/>
      <c r="D118" s="246"/>
      <c r="E118" s="246"/>
      <c r="F118" s="246"/>
      <c r="G118" s="86">
        <v>110</v>
      </c>
      <c r="H118" s="90">
        <v>965973</v>
      </c>
      <c r="I118" s="90">
        <v>173970</v>
      </c>
    </row>
    <row r="119" spans="1:9" ht="12.75" customHeight="1">
      <c r="A119" s="246" t="s">
        <v>87</v>
      </c>
      <c r="B119" s="246"/>
      <c r="C119" s="246"/>
      <c r="D119" s="246"/>
      <c r="E119" s="246"/>
      <c r="F119" s="246"/>
      <c r="G119" s="86">
        <v>111</v>
      </c>
      <c r="H119" s="90">
        <v>0</v>
      </c>
      <c r="I119" s="90">
        <v>0</v>
      </c>
    </row>
    <row r="120" spans="1:9" ht="12.75" customHeight="1">
      <c r="A120" s="246" t="s">
        <v>88</v>
      </c>
      <c r="B120" s="246"/>
      <c r="C120" s="246"/>
      <c r="D120" s="246"/>
      <c r="E120" s="246"/>
      <c r="F120" s="246"/>
      <c r="G120" s="86">
        <v>112</v>
      </c>
      <c r="H120" s="90">
        <v>0</v>
      </c>
      <c r="I120" s="90">
        <v>0</v>
      </c>
    </row>
    <row r="121" spans="1:9" ht="25.5" customHeight="1">
      <c r="A121" s="246" t="s">
        <v>89</v>
      </c>
      <c r="B121" s="246"/>
      <c r="C121" s="246"/>
      <c r="D121" s="246"/>
      <c r="E121" s="246"/>
      <c r="F121" s="246"/>
      <c r="G121" s="86">
        <v>113</v>
      </c>
      <c r="H121" s="90">
        <v>0</v>
      </c>
      <c r="I121" s="90">
        <v>0</v>
      </c>
    </row>
    <row r="122" spans="1:9" ht="12.75" customHeight="1">
      <c r="A122" s="246" t="s">
        <v>90</v>
      </c>
      <c r="B122" s="246"/>
      <c r="C122" s="246"/>
      <c r="D122" s="246"/>
      <c r="E122" s="246"/>
      <c r="F122" s="246"/>
      <c r="G122" s="86">
        <v>114</v>
      </c>
      <c r="H122" s="90">
        <v>0</v>
      </c>
      <c r="I122" s="90">
        <v>0</v>
      </c>
    </row>
    <row r="123" spans="1:9" ht="12.75" customHeight="1">
      <c r="A123" s="246" t="s">
        <v>91</v>
      </c>
      <c r="B123" s="246"/>
      <c r="C123" s="246"/>
      <c r="D123" s="246"/>
      <c r="E123" s="246"/>
      <c r="F123" s="246"/>
      <c r="G123" s="86">
        <v>115</v>
      </c>
      <c r="H123" s="90">
        <v>1783923</v>
      </c>
      <c r="I123" s="90">
        <v>1971382</v>
      </c>
    </row>
    <row r="124" spans="1:9" ht="12.75" customHeight="1">
      <c r="A124" s="246" t="s">
        <v>92</v>
      </c>
      <c r="B124" s="246"/>
      <c r="C124" s="246"/>
      <c r="D124" s="246"/>
      <c r="E124" s="246"/>
      <c r="F124" s="246"/>
      <c r="G124" s="86">
        <v>116</v>
      </c>
      <c r="H124" s="90">
        <v>15906</v>
      </c>
      <c r="I124" s="90">
        <v>36459</v>
      </c>
    </row>
    <row r="125" spans="1:9" ht="12.75" customHeight="1">
      <c r="A125" s="246" t="s">
        <v>93</v>
      </c>
      <c r="B125" s="246"/>
      <c r="C125" s="246"/>
      <c r="D125" s="246"/>
      <c r="E125" s="246"/>
      <c r="F125" s="246"/>
      <c r="G125" s="86">
        <v>117</v>
      </c>
      <c r="H125" s="90">
        <v>115107001</v>
      </c>
      <c r="I125" s="90">
        <v>27596905</v>
      </c>
    </row>
    <row r="126" spans="1:9" ht="12.75">
      <c r="A126" s="246" t="s">
        <v>94</v>
      </c>
      <c r="B126" s="246"/>
      <c r="C126" s="246"/>
      <c r="D126" s="246"/>
      <c r="E126" s="246"/>
      <c r="F126" s="246"/>
      <c r="G126" s="86">
        <v>118</v>
      </c>
      <c r="H126" s="90">
        <v>0</v>
      </c>
      <c r="I126" s="90">
        <v>0</v>
      </c>
    </row>
    <row r="127" spans="1:9" ht="12.75">
      <c r="A127" s="246" t="s">
        <v>97</v>
      </c>
      <c r="B127" s="246"/>
      <c r="C127" s="246"/>
      <c r="D127" s="246"/>
      <c r="E127" s="246"/>
      <c r="F127" s="246"/>
      <c r="G127" s="86">
        <v>119</v>
      </c>
      <c r="H127" s="90">
        <v>4342588</v>
      </c>
      <c r="I127" s="90">
        <v>4718971</v>
      </c>
    </row>
    <row r="128" spans="1:9" ht="12.75">
      <c r="A128" s="246" t="s">
        <v>98</v>
      </c>
      <c r="B128" s="246"/>
      <c r="C128" s="246"/>
      <c r="D128" s="246"/>
      <c r="E128" s="246"/>
      <c r="F128" s="246"/>
      <c r="G128" s="86">
        <v>120</v>
      </c>
      <c r="H128" s="90">
        <v>5482843</v>
      </c>
      <c r="I128" s="90">
        <v>7251846</v>
      </c>
    </row>
    <row r="129" spans="1:9" ht="12.75">
      <c r="A129" s="246" t="s">
        <v>99</v>
      </c>
      <c r="B129" s="246"/>
      <c r="C129" s="246"/>
      <c r="D129" s="246"/>
      <c r="E129" s="246"/>
      <c r="F129" s="246"/>
      <c r="G129" s="86">
        <v>121</v>
      </c>
      <c r="H129" s="90">
        <v>191683</v>
      </c>
      <c r="I129" s="90">
        <v>191238</v>
      </c>
    </row>
    <row r="130" spans="1:9" ht="12.75">
      <c r="A130" s="246" t="s">
        <v>100</v>
      </c>
      <c r="B130" s="246"/>
      <c r="C130" s="246"/>
      <c r="D130" s="246"/>
      <c r="E130" s="246"/>
      <c r="F130" s="246"/>
      <c r="G130" s="86">
        <v>122</v>
      </c>
      <c r="H130" s="87">
        <v>0</v>
      </c>
      <c r="I130" s="87">
        <v>0</v>
      </c>
    </row>
    <row r="131" spans="1:9" ht="12.75">
      <c r="A131" s="246" t="s">
        <v>101</v>
      </c>
      <c r="B131" s="246"/>
      <c r="C131" s="246"/>
      <c r="D131" s="246"/>
      <c r="E131" s="246"/>
      <c r="F131" s="246"/>
      <c r="G131" s="86">
        <v>123</v>
      </c>
      <c r="H131" s="87">
        <v>652474</v>
      </c>
      <c r="I131" s="87">
        <v>210795</v>
      </c>
    </row>
    <row r="132" spans="1:9" ht="21.75" customHeight="1">
      <c r="A132" s="247" t="s">
        <v>102</v>
      </c>
      <c r="B132" s="247"/>
      <c r="C132" s="247"/>
      <c r="D132" s="247"/>
      <c r="E132" s="247"/>
      <c r="F132" s="247"/>
      <c r="G132" s="86">
        <v>124</v>
      </c>
      <c r="H132" s="87">
        <v>2910844</v>
      </c>
      <c r="I132" s="87">
        <v>3314499</v>
      </c>
    </row>
    <row r="133" spans="1:9" ht="12.75">
      <c r="A133" s="248" t="s">
        <v>348</v>
      </c>
      <c r="B133" s="248"/>
      <c r="C133" s="248"/>
      <c r="D133" s="248"/>
      <c r="E133" s="248"/>
      <c r="F133" s="248"/>
      <c r="G133" s="88">
        <v>125</v>
      </c>
      <c r="H133" s="89">
        <f>H75+H98+H105+H117+H132</f>
        <v>4798839352</v>
      </c>
      <c r="I133" s="89">
        <f>I75+I98+I105+I117+I132</f>
        <v>4905525218</v>
      </c>
    </row>
    <row r="134" spans="1:9" ht="12.75">
      <c r="A134" s="247" t="s">
        <v>103</v>
      </c>
      <c r="B134" s="247"/>
      <c r="C134" s="247"/>
      <c r="D134" s="247"/>
      <c r="E134" s="247"/>
      <c r="F134" s="247"/>
      <c r="G134" s="86">
        <v>126</v>
      </c>
      <c r="H134" s="87">
        <v>2171809907</v>
      </c>
      <c r="I134" s="87">
        <v>2990373114</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pageMargins left="0.75" right="0.75" top="1" bottom="1" header="0.5" footer="0.5"/>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112"/>
  <sheetViews>
    <sheetView zoomScaleSheetLayoutView="110" zoomScalePageLayoutView="0" workbookViewId="0" topLeftCell="A4">
      <selection activeCell="I65" sqref="I65"/>
    </sheetView>
  </sheetViews>
  <sheetFormatPr defaultColWidth="9.140625" defaultRowHeight="12.75"/>
  <cols>
    <col min="1" max="7" width="9.140625" style="11" customWidth="1"/>
    <col min="8" max="9" width="18.57421875" style="32" customWidth="1"/>
    <col min="10" max="16384" width="9.140625" style="11" customWidth="1"/>
  </cols>
  <sheetData>
    <row r="1" spans="1:9" ht="12.75">
      <c r="A1" s="292" t="s">
        <v>105</v>
      </c>
      <c r="B1" s="255"/>
      <c r="C1" s="255"/>
      <c r="D1" s="255"/>
      <c r="E1" s="255"/>
      <c r="F1" s="255"/>
      <c r="G1" s="255"/>
      <c r="H1" s="255"/>
      <c r="I1" s="255"/>
    </row>
    <row r="2" spans="1:9" ht="12.75">
      <c r="A2" s="291" t="s">
        <v>461</v>
      </c>
      <c r="B2" s="257"/>
      <c r="C2" s="257"/>
      <c r="D2" s="257"/>
      <c r="E2" s="257"/>
      <c r="F2" s="257"/>
      <c r="G2" s="257"/>
      <c r="H2" s="257"/>
      <c r="I2" s="257"/>
    </row>
    <row r="3" spans="1:9" ht="12.75">
      <c r="A3" s="271" t="s">
        <v>279</v>
      </c>
      <c r="B3" s="272"/>
      <c r="C3" s="272"/>
      <c r="D3" s="272"/>
      <c r="E3" s="272"/>
      <c r="F3" s="272"/>
      <c r="G3" s="272"/>
      <c r="H3" s="272"/>
      <c r="I3" s="272"/>
    </row>
    <row r="4" spans="1:9" ht="12.75">
      <c r="A4" s="290" t="s">
        <v>462</v>
      </c>
      <c r="B4" s="261"/>
      <c r="C4" s="261"/>
      <c r="D4" s="261"/>
      <c r="E4" s="261"/>
      <c r="F4" s="261"/>
      <c r="G4" s="261"/>
      <c r="H4" s="261"/>
      <c r="I4" s="262"/>
    </row>
    <row r="5" spans="1:9" ht="23.25">
      <c r="A5" s="286" t="s">
        <v>2</v>
      </c>
      <c r="B5" s="287"/>
      <c r="C5" s="287"/>
      <c r="D5" s="287"/>
      <c r="E5" s="287"/>
      <c r="F5" s="287"/>
      <c r="G5" s="92" t="s">
        <v>106</v>
      </c>
      <c r="H5" s="93" t="s">
        <v>293</v>
      </c>
      <c r="I5" s="93" t="s">
        <v>276</v>
      </c>
    </row>
    <row r="6" spans="1:9" ht="12.75">
      <c r="A6" s="288">
        <v>1</v>
      </c>
      <c r="B6" s="289"/>
      <c r="C6" s="289"/>
      <c r="D6" s="289"/>
      <c r="E6" s="289"/>
      <c r="F6" s="289"/>
      <c r="G6" s="94">
        <v>2</v>
      </c>
      <c r="H6" s="93">
        <v>3</v>
      </c>
      <c r="I6" s="93">
        <v>4</v>
      </c>
    </row>
    <row r="7" spans="1:9" ht="12.75">
      <c r="A7" s="248" t="s">
        <v>364</v>
      </c>
      <c r="B7" s="248"/>
      <c r="C7" s="248"/>
      <c r="D7" s="248"/>
      <c r="E7" s="248"/>
      <c r="F7" s="248"/>
      <c r="G7" s="88">
        <v>1</v>
      </c>
      <c r="H7" s="89">
        <f>SUM(H8:H12)</f>
        <v>778646906</v>
      </c>
      <c r="I7" s="89">
        <f>SUM(I8:I12)</f>
        <v>778034370</v>
      </c>
    </row>
    <row r="8" spans="1:9" ht="12.75">
      <c r="A8" s="246" t="s">
        <v>118</v>
      </c>
      <c r="B8" s="246"/>
      <c r="C8" s="246"/>
      <c r="D8" s="246"/>
      <c r="E8" s="246"/>
      <c r="F8" s="246"/>
      <c r="G8" s="86">
        <v>2</v>
      </c>
      <c r="H8" s="87">
        <v>0</v>
      </c>
      <c r="I8" s="87">
        <v>0</v>
      </c>
    </row>
    <row r="9" spans="1:9" ht="12.75">
      <c r="A9" s="246" t="s">
        <v>119</v>
      </c>
      <c r="B9" s="246"/>
      <c r="C9" s="246"/>
      <c r="D9" s="246"/>
      <c r="E9" s="246"/>
      <c r="F9" s="246"/>
      <c r="G9" s="86">
        <v>3</v>
      </c>
      <c r="H9" s="87">
        <v>765611828</v>
      </c>
      <c r="I9" s="87">
        <v>767079015</v>
      </c>
    </row>
    <row r="10" spans="1:9" ht="12.75">
      <c r="A10" s="246" t="s">
        <v>120</v>
      </c>
      <c r="B10" s="246"/>
      <c r="C10" s="246"/>
      <c r="D10" s="246"/>
      <c r="E10" s="246"/>
      <c r="F10" s="246"/>
      <c r="G10" s="86">
        <v>4</v>
      </c>
      <c r="H10" s="87">
        <v>0</v>
      </c>
      <c r="I10" s="87">
        <v>0</v>
      </c>
    </row>
    <row r="11" spans="1:9" ht="12.75">
      <c r="A11" s="246" t="s">
        <v>121</v>
      </c>
      <c r="B11" s="246"/>
      <c r="C11" s="246"/>
      <c r="D11" s="246"/>
      <c r="E11" s="246"/>
      <c r="F11" s="246"/>
      <c r="G11" s="86">
        <v>5</v>
      </c>
      <c r="H11" s="87">
        <v>62018</v>
      </c>
      <c r="I11" s="87">
        <v>144564</v>
      </c>
    </row>
    <row r="12" spans="1:9" ht="12.75">
      <c r="A12" s="246" t="s">
        <v>122</v>
      </c>
      <c r="B12" s="246"/>
      <c r="C12" s="246"/>
      <c r="D12" s="246"/>
      <c r="E12" s="246"/>
      <c r="F12" s="246"/>
      <c r="G12" s="86">
        <v>6</v>
      </c>
      <c r="H12" s="87">
        <v>12973060</v>
      </c>
      <c r="I12" s="87">
        <v>10810791</v>
      </c>
    </row>
    <row r="13" spans="1:9" ht="16.5" customHeight="1">
      <c r="A13" s="248" t="s">
        <v>365</v>
      </c>
      <c r="B13" s="248"/>
      <c r="C13" s="248"/>
      <c r="D13" s="248"/>
      <c r="E13" s="248"/>
      <c r="F13" s="248"/>
      <c r="G13" s="88">
        <v>7</v>
      </c>
      <c r="H13" s="89">
        <f>H14+H15+H19+H23+H24+H25+H28+H35</f>
        <v>421304208</v>
      </c>
      <c r="I13" s="89">
        <f>I14+I15+I19+I23+I24+I25+I28+I35</f>
        <v>459943280</v>
      </c>
    </row>
    <row r="14" spans="1:9" ht="12.75">
      <c r="A14" s="246" t="s">
        <v>107</v>
      </c>
      <c r="B14" s="246"/>
      <c r="C14" s="246"/>
      <c r="D14" s="246"/>
      <c r="E14" s="246"/>
      <c r="F14" s="246"/>
      <c r="G14" s="86">
        <v>8</v>
      </c>
      <c r="H14" s="87">
        <v>0</v>
      </c>
      <c r="I14" s="87">
        <v>0</v>
      </c>
    </row>
    <row r="15" spans="1:9" ht="12.75">
      <c r="A15" s="284" t="s">
        <v>436</v>
      </c>
      <c r="B15" s="284"/>
      <c r="C15" s="284"/>
      <c r="D15" s="284"/>
      <c r="E15" s="284"/>
      <c r="F15" s="284"/>
      <c r="G15" s="88">
        <v>9</v>
      </c>
      <c r="H15" s="89">
        <f>SUM(H16:H18)</f>
        <v>124784130</v>
      </c>
      <c r="I15" s="89">
        <f>SUM(I16:I18)</f>
        <v>112085515</v>
      </c>
    </row>
    <row r="16" spans="1:9" ht="12.75">
      <c r="A16" s="283" t="s">
        <v>123</v>
      </c>
      <c r="B16" s="283"/>
      <c r="C16" s="283"/>
      <c r="D16" s="283"/>
      <c r="E16" s="283"/>
      <c r="F16" s="283"/>
      <c r="G16" s="86">
        <v>10</v>
      </c>
      <c r="H16" s="87">
        <v>38084646</v>
      </c>
      <c r="I16" s="87">
        <v>37103663</v>
      </c>
    </row>
    <row r="17" spans="1:9" ht="12.75">
      <c r="A17" s="283" t="s">
        <v>124</v>
      </c>
      <c r="B17" s="283"/>
      <c r="C17" s="283"/>
      <c r="D17" s="283"/>
      <c r="E17" s="283"/>
      <c r="F17" s="283"/>
      <c r="G17" s="86">
        <v>11</v>
      </c>
      <c r="H17" s="87">
        <v>0</v>
      </c>
      <c r="I17" s="87">
        <v>0</v>
      </c>
    </row>
    <row r="18" spans="1:9" ht="12.75">
      <c r="A18" s="283" t="s">
        <v>125</v>
      </c>
      <c r="B18" s="283"/>
      <c r="C18" s="283"/>
      <c r="D18" s="283"/>
      <c r="E18" s="283"/>
      <c r="F18" s="283"/>
      <c r="G18" s="86">
        <v>12</v>
      </c>
      <c r="H18" s="87">
        <v>86699484</v>
      </c>
      <c r="I18" s="87">
        <v>74981852</v>
      </c>
    </row>
    <row r="19" spans="1:9" ht="12.75">
      <c r="A19" s="284" t="s">
        <v>437</v>
      </c>
      <c r="B19" s="284"/>
      <c r="C19" s="284"/>
      <c r="D19" s="284"/>
      <c r="E19" s="284"/>
      <c r="F19" s="284"/>
      <c r="G19" s="88">
        <v>13</v>
      </c>
      <c r="H19" s="89">
        <f>SUM(H20:H22)</f>
        <v>81362057</v>
      </c>
      <c r="I19" s="89">
        <f>SUM(I20:I22)</f>
        <v>86196105</v>
      </c>
    </row>
    <row r="20" spans="1:9" ht="12.75">
      <c r="A20" s="283" t="s">
        <v>108</v>
      </c>
      <c r="B20" s="283"/>
      <c r="C20" s="283"/>
      <c r="D20" s="283"/>
      <c r="E20" s="283"/>
      <c r="F20" s="283"/>
      <c r="G20" s="86">
        <v>14</v>
      </c>
      <c r="H20" s="87">
        <v>47143712</v>
      </c>
      <c r="I20" s="87">
        <v>51463162</v>
      </c>
    </row>
    <row r="21" spans="1:9" ht="12.75">
      <c r="A21" s="283" t="s">
        <v>109</v>
      </c>
      <c r="B21" s="283"/>
      <c r="C21" s="283"/>
      <c r="D21" s="283"/>
      <c r="E21" s="283"/>
      <c r="F21" s="283"/>
      <c r="G21" s="86">
        <v>15</v>
      </c>
      <c r="H21" s="87">
        <v>22363850</v>
      </c>
      <c r="I21" s="87">
        <v>22106799</v>
      </c>
    </row>
    <row r="22" spans="1:9" ht="12.75">
      <c r="A22" s="283" t="s">
        <v>110</v>
      </c>
      <c r="B22" s="283"/>
      <c r="C22" s="283"/>
      <c r="D22" s="283"/>
      <c r="E22" s="283"/>
      <c r="F22" s="283"/>
      <c r="G22" s="86">
        <v>16</v>
      </c>
      <c r="H22" s="87">
        <v>11854495</v>
      </c>
      <c r="I22" s="87">
        <v>12626144</v>
      </c>
    </row>
    <row r="23" spans="1:9" ht="12.75">
      <c r="A23" s="246" t="s">
        <v>111</v>
      </c>
      <c r="B23" s="246"/>
      <c r="C23" s="246"/>
      <c r="D23" s="246"/>
      <c r="E23" s="246"/>
      <c r="F23" s="246"/>
      <c r="G23" s="86">
        <v>17</v>
      </c>
      <c r="H23" s="87">
        <v>177606140</v>
      </c>
      <c r="I23" s="87">
        <v>215994108</v>
      </c>
    </row>
    <row r="24" spans="1:9" ht="12.75">
      <c r="A24" s="246" t="s">
        <v>112</v>
      </c>
      <c r="B24" s="246"/>
      <c r="C24" s="246"/>
      <c r="D24" s="246"/>
      <c r="E24" s="246"/>
      <c r="F24" s="246"/>
      <c r="G24" s="86">
        <v>18</v>
      </c>
      <c r="H24" s="87">
        <v>26266448</v>
      </c>
      <c r="I24" s="87">
        <v>33758167</v>
      </c>
    </row>
    <row r="25" spans="1:9" ht="12.75">
      <c r="A25" s="284" t="s">
        <v>438</v>
      </c>
      <c r="B25" s="284"/>
      <c r="C25" s="284"/>
      <c r="D25" s="284"/>
      <c r="E25" s="284"/>
      <c r="F25" s="284"/>
      <c r="G25" s="88">
        <v>19</v>
      </c>
      <c r="H25" s="89">
        <f>H26+H27</f>
        <v>1601212</v>
      </c>
      <c r="I25" s="89">
        <f>I26+I27</f>
        <v>3644603</v>
      </c>
    </row>
    <row r="26" spans="1:9" ht="12.75">
      <c r="A26" s="283" t="s">
        <v>126</v>
      </c>
      <c r="B26" s="283"/>
      <c r="C26" s="283"/>
      <c r="D26" s="283"/>
      <c r="E26" s="283"/>
      <c r="F26" s="283"/>
      <c r="G26" s="86">
        <v>20</v>
      </c>
      <c r="H26" s="87">
        <v>1583070</v>
      </c>
      <c r="I26" s="87">
        <v>3641467</v>
      </c>
    </row>
    <row r="27" spans="1:9" ht="12.75">
      <c r="A27" s="283" t="s">
        <v>127</v>
      </c>
      <c r="B27" s="283"/>
      <c r="C27" s="283"/>
      <c r="D27" s="283"/>
      <c r="E27" s="283"/>
      <c r="F27" s="283"/>
      <c r="G27" s="86">
        <v>21</v>
      </c>
      <c r="H27" s="87">
        <v>18142</v>
      </c>
      <c r="I27" s="87">
        <v>3136</v>
      </c>
    </row>
    <row r="28" spans="1:9" ht="12.75">
      <c r="A28" s="284" t="s">
        <v>439</v>
      </c>
      <c r="B28" s="284"/>
      <c r="C28" s="284"/>
      <c r="D28" s="284"/>
      <c r="E28" s="284"/>
      <c r="F28" s="284"/>
      <c r="G28" s="88">
        <v>22</v>
      </c>
      <c r="H28" s="89">
        <f>SUM(H29:H34)</f>
        <v>3858847</v>
      </c>
      <c r="I28" s="89">
        <f>SUM(I29:I34)</f>
        <v>6725254</v>
      </c>
    </row>
    <row r="29" spans="1:9" ht="12.75">
      <c r="A29" s="283" t="s">
        <v>128</v>
      </c>
      <c r="B29" s="283"/>
      <c r="C29" s="283"/>
      <c r="D29" s="283"/>
      <c r="E29" s="283"/>
      <c r="F29" s="283"/>
      <c r="G29" s="86">
        <v>23</v>
      </c>
      <c r="H29" s="87">
        <v>95428</v>
      </c>
      <c r="I29" s="87">
        <v>0</v>
      </c>
    </row>
    <row r="30" spans="1:9" ht="12.75">
      <c r="A30" s="283" t="s">
        <v>129</v>
      </c>
      <c r="B30" s="283"/>
      <c r="C30" s="283"/>
      <c r="D30" s="283"/>
      <c r="E30" s="283"/>
      <c r="F30" s="283"/>
      <c r="G30" s="86">
        <v>24</v>
      </c>
      <c r="H30" s="87">
        <v>0</v>
      </c>
      <c r="I30" s="87">
        <v>0</v>
      </c>
    </row>
    <row r="31" spans="1:9" ht="12.75">
      <c r="A31" s="283" t="s">
        <v>130</v>
      </c>
      <c r="B31" s="283"/>
      <c r="C31" s="283"/>
      <c r="D31" s="283"/>
      <c r="E31" s="283"/>
      <c r="F31" s="283"/>
      <c r="G31" s="86">
        <v>25</v>
      </c>
      <c r="H31" s="87">
        <v>154044</v>
      </c>
      <c r="I31" s="87">
        <v>62665</v>
      </c>
    </row>
    <row r="32" spans="1:9" ht="12.75">
      <c r="A32" s="283" t="s">
        <v>131</v>
      </c>
      <c r="B32" s="283"/>
      <c r="C32" s="283"/>
      <c r="D32" s="283"/>
      <c r="E32" s="283"/>
      <c r="F32" s="283"/>
      <c r="G32" s="86">
        <v>26</v>
      </c>
      <c r="H32" s="87">
        <v>0</v>
      </c>
      <c r="I32" s="87">
        <v>0</v>
      </c>
    </row>
    <row r="33" spans="1:9" ht="12.75">
      <c r="A33" s="283" t="s">
        <v>132</v>
      </c>
      <c r="B33" s="283"/>
      <c r="C33" s="283"/>
      <c r="D33" s="283"/>
      <c r="E33" s="283"/>
      <c r="F33" s="283"/>
      <c r="G33" s="86">
        <v>27</v>
      </c>
      <c r="H33" s="87">
        <v>0</v>
      </c>
      <c r="I33" s="87">
        <v>0</v>
      </c>
    </row>
    <row r="34" spans="1:9" ht="12.75">
      <c r="A34" s="283" t="s">
        <v>133</v>
      </c>
      <c r="B34" s="283"/>
      <c r="C34" s="283"/>
      <c r="D34" s="283"/>
      <c r="E34" s="283"/>
      <c r="F34" s="283"/>
      <c r="G34" s="86">
        <v>28</v>
      </c>
      <c r="H34" s="87">
        <v>3609375</v>
      </c>
      <c r="I34" s="87">
        <v>6662589</v>
      </c>
    </row>
    <row r="35" spans="1:9" ht="12.75">
      <c r="A35" s="246" t="s">
        <v>113</v>
      </c>
      <c r="B35" s="246"/>
      <c r="C35" s="246"/>
      <c r="D35" s="246"/>
      <c r="E35" s="246"/>
      <c r="F35" s="246"/>
      <c r="G35" s="86">
        <v>29</v>
      </c>
      <c r="H35" s="87">
        <v>5825374</v>
      </c>
      <c r="I35" s="87">
        <v>1539528</v>
      </c>
    </row>
    <row r="36" spans="1:9" ht="12.75">
      <c r="A36" s="248" t="s">
        <v>366</v>
      </c>
      <c r="B36" s="248"/>
      <c r="C36" s="248"/>
      <c r="D36" s="248"/>
      <c r="E36" s="248"/>
      <c r="F36" s="248"/>
      <c r="G36" s="88">
        <v>30</v>
      </c>
      <c r="H36" s="89">
        <f>SUM(H37:H46)</f>
        <v>11390364</v>
      </c>
      <c r="I36" s="89">
        <f>SUM(I37:I46)</f>
        <v>15584110</v>
      </c>
    </row>
    <row r="37" spans="1:9" ht="12.75">
      <c r="A37" s="246" t="s">
        <v>134</v>
      </c>
      <c r="B37" s="246"/>
      <c r="C37" s="246"/>
      <c r="D37" s="246"/>
      <c r="E37" s="246"/>
      <c r="F37" s="246"/>
      <c r="G37" s="86">
        <v>31</v>
      </c>
      <c r="H37" s="87">
        <v>0</v>
      </c>
      <c r="I37" s="87">
        <v>0</v>
      </c>
    </row>
    <row r="38" spans="1:9" ht="24.75" customHeight="1">
      <c r="A38" s="246" t="s">
        <v>135</v>
      </c>
      <c r="B38" s="246"/>
      <c r="C38" s="246"/>
      <c r="D38" s="246"/>
      <c r="E38" s="246"/>
      <c r="F38" s="246"/>
      <c r="G38" s="86">
        <v>32</v>
      </c>
      <c r="H38" s="87">
        <v>0</v>
      </c>
      <c r="I38" s="87">
        <v>0</v>
      </c>
    </row>
    <row r="39" spans="1:9" ht="27.75" customHeight="1">
      <c r="A39" s="246" t="s">
        <v>136</v>
      </c>
      <c r="B39" s="246"/>
      <c r="C39" s="246"/>
      <c r="D39" s="246"/>
      <c r="E39" s="246"/>
      <c r="F39" s="246"/>
      <c r="G39" s="86">
        <v>33</v>
      </c>
      <c r="H39" s="87">
        <v>0</v>
      </c>
      <c r="I39" s="87">
        <v>0</v>
      </c>
    </row>
    <row r="40" spans="1:9" ht="27.75" customHeight="1">
      <c r="A40" s="246" t="s">
        <v>137</v>
      </c>
      <c r="B40" s="246"/>
      <c r="C40" s="246"/>
      <c r="D40" s="246"/>
      <c r="E40" s="246"/>
      <c r="F40" s="246"/>
      <c r="G40" s="86">
        <v>34</v>
      </c>
      <c r="H40" s="87">
        <v>0</v>
      </c>
      <c r="I40" s="87">
        <v>0</v>
      </c>
    </row>
    <row r="41" spans="1:9" ht="22.5" customHeight="1">
      <c r="A41" s="246" t="s">
        <v>138</v>
      </c>
      <c r="B41" s="246"/>
      <c r="C41" s="246"/>
      <c r="D41" s="246"/>
      <c r="E41" s="246"/>
      <c r="F41" s="246"/>
      <c r="G41" s="86">
        <v>35</v>
      </c>
      <c r="H41" s="87">
        <v>484</v>
      </c>
      <c r="I41" s="87">
        <v>269</v>
      </c>
    </row>
    <row r="42" spans="1:9" ht="12.75">
      <c r="A42" s="246" t="s">
        <v>139</v>
      </c>
      <c r="B42" s="246"/>
      <c r="C42" s="246"/>
      <c r="D42" s="246"/>
      <c r="E42" s="246"/>
      <c r="F42" s="246"/>
      <c r="G42" s="86">
        <v>36</v>
      </c>
      <c r="H42" s="87">
        <v>0</v>
      </c>
      <c r="I42" s="87">
        <v>0</v>
      </c>
    </row>
    <row r="43" spans="1:9" ht="12.75">
      <c r="A43" s="246" t="s">
        <v>140</v>
      </c>
      <c r="B43" s="246"/>
      <c r="C43" s="246"/>
      <c r="D43" s="246"/>
      <c r="E43" s="246"/>
      <c r="F43" s="246"/>
      <c r="G43" s="86">
        <v>37</v>
      </c>
      <c r="H43" s="87">
        <v>671964</v>
      </c>
      <c r="I43" s="87">
        <v>124961</v>
      </c>
    </row>
    <row r="44" spans="1:9" ht="12.75">
      <c r="A44" s="246" t="s">
        <v>141</v>
      </c>
      <c r="B44" s="246"/>
      <c r="C44" s="246"/>
      <c r="D44" s="246"/>
      <c r="E44" s="246"/>
      <c r="F44" s="246"/>
      <c r="G44" s="86">
        <v>38</v>
      </c>
      <c r="H44" s="87">
        <v>10717916</v>
      </c>
      <c r="I44" s="87">
        <v>15458880</v>
      </c>
    </row>
    <row r="45" spans="1:9" ht="12.75">
      <c r="A45" s="246" t="s">
        <v>142</v>
      </c>
      <c r="B45" s="246"/>
      <c r="C45" s="246"/>
      <c r="D45" s="246"/>
      <c r="E45" s="246"/>
      <c r="F45" s="246"/>
      <c r="G45" s="86">
        <v>39</v>
      </c>
      <c r="H45" s="87">
        <v>0</v>
      </c>
      <c r="I45" s="87">
        <v>0</v>
      </c>
    </row>
    <row r="46" spans="1:9" ht="12.75">
      <c r="A46" s="246" t="s">
        <v>143</v>
      </c>
      <c r="B46" s="246"/>
      <c r="C46" s="246"/>
      <c r="D46" s="246"/>
      <c r="E46" s="246"/>
      <c r="F46" s="246"/>
      <c r="G46" s="86">
        <v>40</v>
      </c>
      <c r="H46" s="87">
        <v>0</v>
      </c>
      <c r="I46" s="87">
        <v>0</v>
      </c>
    </row>
    <row r="47" spans="1:9" ht="12.75">
      <c r="A47" s="248" t="s">
        <v>367</v>
      </c>
      <c r="B47" s="248"/>
      <c r="C47" s="248"/>
      <c r="D47" s="248"/>
      <c r="E47" s="248"/>
      <c r="F47" s="248"/>
      <c r="G47" s="88">
        <v>41</v>
      </c>
      <c r="H47" s="89">
        <f>SUM(H48:H54)</f>
        <v>17181937</v>
      </c>
      <c r="I47" s="89">
        <f>SUM(I48:I54)</f>
        <v>7830903</v>
      </c>
    </row>
    <row r="48" spans="1:9" ht="23.25" customHeight="1">
      <c r="A48" s="246" t="s">
        <v>144</v>
      </c>
      <c r="B48" s="246"/>
      <c r="C48" s="246"/>
      <c r="D48" s="246"/>
      <c r="E48" s="246"/>
      <c r="F48" s="246"/>
      <c r="G48" s="86">
        <v>42</v>
      </c>
      <c r="H48" s="87">
        <v>0</v>
      </c>
      <c r="I48" s="87">
        <v>0</v>
      </c>
    </row>
    <row r="49" spans="1:9" ht="12.75">
      <c r="A49" s="280" t="s">
        <v>145</v>
      </c>
      <c r="B49" s="280"/>
      <c r="C49" s="280"/>
      <c r="D49" s="280"/>
      <c r="E49" s="280"/>
      <c r="F49" s="280"/>
      <c r="G49" s="86">
        <v>43</v>
      </c>
      <c r="H49" s="87">
        <v>1573</v>
      </c>
      <c r="I49" s="87">
        <v>0</v>
      </c>
    </row>
    <row r="50" spans="1:9" ht="12.75">
      <c r="A50" s="280" t="s">
        <v>146</v>
      </c>
      <c r="B50" s="280"/>
      <c r="C50" s="280"/>
      <c r="D50" s="280"/>
      <c r="E50" s="280"/>
      <c r="F50" s="280"/>
      <c r="G50" s="86">
        <v>44</v>
      </c>
      <c r="H50" s="87">
        <v>11841</v>
      </c>
      <c r="I50" s="87">
        <v>5234</v>
      </c>
    </row>
    <row r="51" spans="1:9" ht="12.75">
      <c r="A51" s="280" t="s">
        <v>147</v>
      </c>
      <c r="B51" s="280"/>
      <c r="C51" s="280"/>
      <c r="D51" s="280"/>
      <c r="E51" s="280"/>
      <c r="F51" s="280"/>
      <c r="G51" s="86">
        <v>45</v>
      </c>
      <c r="H51" s="87">
        <v>16955138</v>
      </c>
      <c r="I51" s="87">
        <v>7576308</v>
      </c>
    </row>
    <row r="52" spans="1:9" ht="12.75">
      <c r="A52" s="280" t="s">
        <v>148</v>
      </c>
      <c r="B52" s="280"/>
      <c r="C52" s="280"/>
      <c r="D52" s="280"/>
      <c r="E52" s="280"/>
      <c r="F52" s="280"/>
      <c r="G52" s="86">
        <v>46</v>
      </c>
      <c r="H52" s="87">
        <v>0</v>
      </c>
      <c r="I52" s="87">
        <v>0</v>
      </c>
    </row>
    <row r="53" spans="1:9" ht="12.75">
      <c r="A53" s="280" t="s">
        <v>149</v>
      </c>
      <c r="B53" s="280"/>
      <c r="C53" s="280"/>
      <c r="D53" s="280"/>
      <c r="E53" s="280"/>
      <c r="F53" s="280"/>
      <c r="G53" s="86">
        <v>47</v>
      </c>
      <c r="H53" s="87">
        <v>0</v>
      </c>
      <c r="I53" s="87">
        <v>0</v>
      </c>
    </row>
    <row r="54" spans="1:9" ht="12.75">
      <c r="A54" s="280" t="s">
        <v>150</v>
      </c>
      <c r="B54" s="280"/>
      <c r="C54" s="280"/>
      <c r="D54" s="280"/>
      <c r="E54" s="280"/>
      <c r="F54" s="280"/>
      <c r="G54" s="86">
        <v>48</v>
      </c>
      <c r="H54" s="87">
        <v>213385</v>
      </c>
      <c r="I54" s="87">
        <v>249361</v>
      </c>
    </row>
    <row r="55" spans="1:9" ht="30" customHeight="1">
      <c r="A55" s="247" t="s">
        <v>151</v>
      </c>
      <c r="B55" s="247"/>
      <c r="C55" s="247"/>
      <c r="D55" s="247"/>
      <c r="E55" s="247"/>
      <c r="F55" s="247"/>
      <c r="G55" s="86">
        <v>49</v>
      </c>
      <c r="H55" s="87">
        <v>0</v>
      </c>
      <c r="I55" s="87">
        <v>0</v>
      </c>
    </row>
    <row r="56" spans="1:9" ht="12.75">
      <c r="A56" s="247" t="s">
        <v>152</v>
      </c>
      <c r="B56" s="247"/>
      <c r="C56" s="247"/>
      <c r="D56" s="247"/>
      <c r="E56" s="247"/>
      <c r="F56" s="247"/>
      <c r="G56" s="86">
        <v>50</v>
      </c>
      <c r="H56" s="87">
        <v>0</v>
      </c>
      <c r="I56" s="87">
        <v>0</v>
      </c>
    </row>
    <row r="57" spans="1:9" ht="28.5" customHeight="1">
      <c r="A57" s="247" t="s">
        <v>153</v>
      </c>
      <c r="B57" s="247"/>
      <c r="C57" s="247"/>
      <c r="D57" s="247"/>
      <c r="E57" s="247"/>
      <c r="F57" s="247"/>
      <c r="G57" s="86">
        <v>51</v>
      </c>
      <c r="H57" s="87">
        <v>0</v>
      </c>
      <c r="I57" s="87">
        <v>0</v>
      </c>
    </row>
    <row r="58" spans="1:9" ht="12.75">
      <c r="A58" s="247" t="s">
        <v>154</v>
      </c>
      <c r="B58" s="247"/>
      <c r="C58" s="247"/>
      <c r="D58" s="247"/>
      <c r="E58" s="247"/>
      <c r="F58" s="247"/>
      <c r="G58" s="86">
        <v>52</v>
      </c>
      <c r="H58" s="87">
        <v>0</v>
      </c>
      <c r="I58" s="87">
        <v>0</v>
      </c>
    </row>
    <row r="59" spans="1:9" ht="12.75">
      <c r="A59" s="248" t="s">
        <v>368</v>
      </c>
      <c r="B59" s="248"/>
      <c r="C59" s="248"/>
      <c r="D59" s="248"/>
      <c r="E59" s="248"/>
      <c r="F59" s="248"/>
      <c r="G59" s="88">
        <v>53</v>
      </c>
      <c r="H59" s="89">
        <f>H7+H36+H55+H56</f>
        <v>790037270</v>
      </c>
      <c r="I59" s="89">
        <f>I7+I36+I55+I56</f>
        <v>793618480</v>
      </c>
    </row>
    <row r="60" spans="1:9" ht="12.75">
      <c r="A60" s="248" t="s">
        <v>369</v>
      </c>
      <c r="B60" s="248"/>
      <c r="C60" s="248"/>
      <c r="D60" s="248"/>
      <c r="E60" s="248"/>
      <c r="F60" s="248"/>
      <c r="G60" s="88">
        <v>54</v>
      </c>
      <c r="H60" s="89">
        <f>H13+H47+H57+H58</f>
        <v>438486145</v>
      </c>
      <c r="I60" s="89">
        <f>I13+I47+I57+I58</f>
        <v>467774183</v>
      </c>
    </row>
    <row r="61" spans="1:9" ht="12.75">
      <c r="A61" s="248" t="s">
        <v>371</v>
      </c>
      <c r="B61" s="248"/>
      <c r="C61" s="248"/>
      <c r="D61" s="248"/>
      <c r="E61" s="248"/>
      <c r="F61" s="248"/>
      <c r="G61" s="88">
        <v>55</v>
      </c>
      <c r="H61" s="89">
        <f>H59-H60</f>
        <v>351551125</v>
      </c>
      <c r="I61" s="89">
        <f>I59-I60</f>
        <v>325844297</v>
      </c>
    </row>
    <row r="62" spans="1:9" ht="12.75">
      <c r="A62" s="282" t="s">
        <v>372</v>
      </c>
      <c r="B62" s="282"/>
      <c r="C62" s="282"/>
      <c r="D62" s="282"/>
      <c r="E62" s="282"/>
      <c r="F62" s="282"/>
      <c r="G62" s="88">
        <v>56</v>
      </c>
      <c r="H62" s="89">
        <f>+IF((H59-H60)&gt;0,(H59-H60),0)</f>
        <v>351551125</v>
      </c>
      <c r="I62" s="89">
        <f>+IF((I59-I60)&gt;0,(I59-I60),0)</f>
        <v>325844297</v>
      </c>
    </row>
    <row r="63" spans="1:9" ht="12.75">
      <c r="A63" s="282" t="s">
        <v>373</v>
      </c>
      <c r="B63" s="282"/>
      <c r="C63" s="282"/>
      <c r="D63" s="282"/>
      <c r="E63" s="282"/>
      <c r="F63" s="282"/>
      <c r="G63" s="88">
        <v>57</v>
      </c>
      <c r="H63" s="89">
        <f>+IF((H59-H60)&lt;0,(H59-H60),0)</f>
        <v>0</v>
      </c>
      <c r="I63" s="89">
        <f>+IF((I59-I60)&lt;0,(I59-I60),0)</f>
        <v>0</v>
      </c>
    </row>
    <row r="64" spans="1:9" ht="12.75">
      <c r="A64" s="247" t="s">
        <v>114</v>
      </c>
      <c r="B64" s="247"/>
      <c r="C64" s="247"/>
      <c r="D64" s="247"/>
      <c r="E64" s="247"/>
      <c r="F64" s="247"/>
      <c r="G64" s="86">
        <v>58</v>
      </c>
      <c r="H64" s="87">
        <v>63445342</v>
      </c>
      <c r="I64" s="87">
        <v>59416602</v>
      </c>
    </row>
    <row r="65" spans="1:9" ht="12.75">
      <c r="A65" s="248" t="s">
        <v>374</v>
      </c>
      <c r="B65" s="248"/>
      <c r="C65" s="248"/>
      <c r="D65" s="248"/>
      <c r="E65" s="248"/>
      <c r="F65" s="248"/>
      <c r="G65" s="88">
        <v>59</v>
      </c>
      <c r="H65" s="89">
        <f>H61-H64</f>
        <v>288105783</v>
      </c>
      <c r="I65" s="89">
        <f>I61-I64</f>
        <v>266427695</v>
      </c>
    </row>
    <row r="66" spans="1:9" ht="12.75">
      <c r="A66" s="282" t="s">
        <v>375</v>
      </c>
      <c r="B66" s="282"/>
      <c r="C66" s="282"/>
      <c r="D66" s="282"/>
      <c r="E66" s="282"/>
      <c r="F66" s="282"/>
      <c r="G66" s="88">
        <v>60</v>
      </c>
      <c r="H66" s="89">
        <f>+IF((H61-H64)&gt;0,(H61-H64),0)</f>
        <v>288105783</v>
      </c>
      <c r="I66" s="89">
        <f>+IF((I61-I64)&gt;0,(I61-I64),0)</f>
        <v>266427695</v>
      </c>
    </row>
    <row r="67" spans="1:9" ht="12.75">
      <c r="A67" s="282" t="s">
        <v>376</v>
      </c>
      <c r="B67" s="282"/>
      <c r="C67" s="282"/>
      <c r="D67" s="282"/>
      <c r="E67" s="282"/>
      <c r="F67" s="282"/>
      <c r="G67" s="88">
        <v>61</v>
      </c>
      <c r="H67" s="89">
        <f>+IF((H61-H64)&lt;0,(H61-H64),0)</f>
        <v>0</v>
      </c>
      <c r="I67" s="89">
        <f>+IF((I61-I64)&lt;0,(I61-I64),0)</f>
        <v>0</v>
      </c>
    </row>
    <row r="68" spans="1:9" ht="12.75">
      <c r="A68" s="252" t="s">
        <v>155</v>
      </c>
      <c r="B68" s="252"/>
      <c r="C68" s="252"/>
      <c r="D68" s="252"/>
      <c r="E68" s="252"/>
      <c r="F68" s="252"/>
      <c r="G68" s="274"/>
      <c r="H68" s="274"/>
      <c r="I68" s="274"/>
    </row>
    <row r="69" spans="1:9" ht="25.5" customHeight="1">
      <c r="A69" s="248" t="s">
        <v>377</v>
      </c>
      <c r="B69" s="248"/>
      <c r="C69" s="248"/>
      <c r="D69" s="248"/>
      <c r="E69" s="248"/>
      <c r="F69" s="248"/>
      <c r="G69" s="88">
        <v>62</v>
      </c>
      <c r="H69" s="89">
        <f>H70-H71</f>
        <v>0</v>
      </c>
      <c r="I69" s="89">
        <f>I70-I71</f>
        <v>0</v>
      </c>
    </row>
    <row r="70" spans="1:9" ht="12.75">
      <c r="A70" s="280" t="s">
        <v>156</v>
      </c>
      <c r="B70" s="280"/>
      <c r="C70" s="280"/>
      <c r="D70" s="280"/>
      <c r="E70" s="280"/>
      <c r="F70" s="280"/>
      <c r="G70" s="86">
        <v>63</v>
      </c>
      <c r="H70" s="87">
        <v>0</v>
      </c>
      <c r="I70" s="87">
        <v>0</v>
      </c>
    </row>
    <row r="71" spans="1:9" ht="12.75">
      <c r="A71" s="280" t="s">
        <v>157</v>
      </c>
      <c r="B71" s="280"/>
      <c r="C71" s="280"/>
      <c r="D71" s="280"/>
      <c r="E71" s="280"/>
      <c r="F71" s="280"/>
      <c r="G71" s="86">
        <v>64</v>
      </c>
      <c r="H71" s="87">
        <v>0</v>
      </c>
      <c r="I71" s="87">
        <v>0</v>
      </c>
    </row>
    <row r="72" spans="1:9" ht="12.75">
      <c r="A72" s="247" t="s">
        <v>158</v>
      </c>
      <c r="B72" s="247"/>
      <c r="C72" s="247"/>
      <c r="D72" s="247"/>
      <c r="E72" s="247"/>
      <c r="F72" s="247"/>
      <c r="G72" s="86">
        <v>65</v>
      </c>
      <c r="H72" s="87">
        <v>0</v>
      </c>
      <c r="I72" s="87">
        <v>0</v>
      </c>
    </row>
    <row r="73" spans="1:9" ht="12.75">
      <c r="A73" s="282" t="s">
        <v>378</v>
      </c>
      <c r="B73" s="282"/>
      <c r="C73" s="282"/>
      <c r="D73" s="282"/>
      <c r="E73" s="282"/>
      <c r="F73" s="282"/>
      <c r="G73" s="88">
        <v>66</v>
      </c>
      <c r="H73" s="95">
        <v>0</v>
      </c>
      <c r="I73" s="95">
        <v>0</v>
      </c>
    </row>
    <row r="74" spans="1:9" ht="12.75">
      <c r="A74" s="282" t="s">
        <v>379</v>
      </c>
      <c r="B74" s="282"/>
      <c r="C74" s="282"/>
      <c r="D74" s="282"/>
      <c r="E74" s="282"/>
      <c r="F74" s="282"/>
      <c r="G74" s="88">
        <v>67</v>
      </c>
      <c r="H74" s="95">
        <v>0</v>
      </c>
      <c r="I74" s="95">
        <v>0</v>
      </c>
    </row>
    <row r="75" spans="1:9" ht="12.75">
      <c r="A75" s="252" t="s">
        <v>159</v>
      </c>
      <c r="B75" s="252"/>
      <c r="C75" s="252"/>
      <c r="D75" s="252"/>
      <c r="E75" s="252"/>
      <c r="F75" s="252"/>
      <c r="G75" s="274"/>
      <c r="H75" s="274"/>
      <c r="I75" s="274"/>
    </row>
    <row r="76" spans="1:9" ht="12.75">
      <c r="A76" s="248" t="s">
        <v>380</v>
      </c>
      <c r="B76" s="248"/>
      <c r="C76" s="248"/>
      <c r="D76" s="248"/>
      <c r="E76" s="248"/>
      <c r="F76" s="248"/>
      <c r="G76" s="88">
        <v>68</v>
      </c>
      <c r="H76" s="95">
        <v>0</v>
      </c>
      <c r="I76" s="95">
        <v>0</v>
      </c>
    </row>
    <row r="77" spans="1:9" ht="12.75">
      <c r="A77" s="281" t="s">
        <v>381</v>
      </c>
      <c r="B77" s="281"/>
      <c r="C77" s="281"/>
      <c r="D77" s="281"/>
      <c r="E77" s="281"/>
      <c r="F77" s="281"/>
      <c r="G77" s="96">
        <v>69</v>
      </c>
      <c r="H77" s="87">
        <v>0</v>
      </c>
      <c r="I77" s="97">
        <v>0</v>
      </c>
    </row>
    <row r="78" spans="1:9" ht="12.75">
      <c r="A78" s="281" t="s">
        <v>382</v>
      </c>
      <c r="B78" s="281"/>
      <c r="C78" s="281"/>
      <c r="D78" s="281"/>
      <c r="E78" s="281"/>
      <c r="F78" s="281"/>
      <c r="G78" s="96">
        <v>70</v>
      </c>
      <c r="H78" s="87">
        <v>0</v>
      </c>
      <c r="I78" s="97">
        <v>0</v>
      </c>
    </row>
    <row r="79" spans="1:9" ht="12.75">
      <c r="A79" s="248" t="s">
        <v>383</v>
      </c>
      <c r="B79" s="248"/>
      <c r="C79" s="248"/>
      <c r="D79" s="248"/>
      <c r="E79" s="248"/>
      <c r="F79" s="248"/>
      <c r="G79" s="88">
        <v>71</v>
      </c>
      <c r="H79" s="95">
        <v>0</v>
      </c>
      <c r="I79" s="95">
        <v>0</v>
      </c>
    </row>
    <row r="80" spans="1:9" ht="12.75">
      <c r="A80" s="248" t="s">
        <v>384</v>
      </c>
      <c r="B80" s="248"/>
      <c r="C80" s="248"/>
      <c r="D80" s="248"/>
      <c r="E80" s="248"/>
      <c r="F80" s="248"/>
      <c r="G80" s="88">
        <v>72</v>
      </c>
      <c r="H80" s="95">
        <v>0</v>
      </c>
      <c r="I80" s="95">
        <v>0</v>
      </c>
    </row>
    <row r="81" spans="1:9" ht="12.75">
      <c r="A81" s="282" t="s">
        <v>385</v>
      </c>
      <c r="B81" s="282"/>
      <c r="C81" s="282"/>
      <c r="D81" s="282"/>
      <c r="E81" s="282"/>
      <c r="F81" s="282"/>
      <c r="G81" s="88">
        <v>73</v>
      </c>
      <c r="H81" s="95">
        <v>0</v>
      </c>
      <c r="I81" s="95">
        <v>0</v>
      </c>
    </row>
    <row r="82" spans="1:9" ht="12.75">
      <c r="A82" s="282" t="s">
        <v>386</v>
      </c>
      <c r="B82" s="282"/>
      <c r="C82" s="282"/>
      <c r="D82" s="282"/>
      <c r="E82" s="282"/>
      <c r="F82" s="282"/>
      <c r="G82" s="88">
        <v>74</v>
      </c>
      <c r="H82" s="95">
        <v>0</v>
      </c>
      <c r="I82" s="95">
        <v>0</v>
      </c>
    </row>
    <row r="83" spans="1:9" ht="12.75">
      <c r="A83" s="252" t="s">
        <v>115</v>
      </c>
      <c r="B83" s="252"/>
      <c r="C83" s="252"/>
      <c r="D83" s="252"/>
      <c r="E83" s="252"/>
      <c r="F83" s="252"/>
      <c r="G83" s="274"/>
      <c r="H83" s="274"/>
      <c r="I83" s="274"/>
    </row>
    <row r="84" spans="1:9" ht="12.75">
      <c r="A84" s="275" t="s">
        <v>387</v>
      </c>
      <c r="B84" s="275"/>
      <c r="C84" s="275"/>
      <c r="D84" s="275"/>
      <c r="E84" s="275"/>
      <c r="F84" s="275"/>
      <c r="G84" s="88">
        <v>75</v>
      </c>
      <c r="H84" s="98">
        <f>H85+H86</f>
        <v>0</v>
      </c>
      <c r="I84" s="98">
        <f>I85+I86</f>
        <v>0</v>
      </c>
    </row>
    <row r="85" spans="1:9" ht="12.75">
      <c r="A85" s="276" t="s">
        <v>160</v>
      </c>
      <c r="B85" s="276"/>
      <c r="C85" s="276"/>
      <c r="D85" s="276"/>
      <c r="E85" s="276"/>
      <c r="F85" s="276"/>
      <c r="G85" s="86">
        <v>76</v>
      </c>
      <c r="H85" s="99">
        <v>0</v>
      </c>
      <c r="I85" s="99">
        <v>0</v>
      </c>
    </row>
    <row r="86" spans="1:9" ht="12.75">
      <c r="A86" s="276" t="s">
        <v>161</v>
      </c>
      <c r="B86" s="276"/>
      <c r="C86" s="276"/>
      <c r="D86" s="276"/>
      <c r="E86" s="276"/>
      <c r="F86" s="276"/>
      <c r="G86" s="86">
        <v>77</v>
      </c>
      <c r="H86" s="99">
        <v>0</v>
      </c>
      <c r="I86" s="99">
        <v>0</v>
      </c>
    </row>
    <row r="87" spans="1:9" ht="12.75">
      <c r="A87" s="277" t="s">
        <v>117</v>
      </c>
      <c r="B87" s="277"/>
      <c r="C87" s="277"/>
      <c r="D87" s="277"/>
      <c r="E87" s="277"/>
      <c r="F87" s="277"/>
      <c r="G87" s="278"/>
      <c r="H87" s="278"/>
      <c r="I87" s="278"/>
    </row>
    <row r="88" spans="1:9" ht="12.75">
      <c r="A88" s="279" t="s">
        <v>162</v>
      </c>
      <c r="B88" s="279"/>
      <c r="C88" s="279"/>
      <c r="D88" s="279"/>
      <c r="E88" s="279"/>
      <c r="F88" s="279"/>
      <c r="G88" s="86">
        <v>78</v>
      </c>
      <c r="H88" s="99">
        <v>288105783</v>
      </c>
      <c r="I88" s="99">
        <v>266427695</v>
      </c>
    </row>
    <row r="89" spans="1:9" ht="29.25" customHeight="1">
      <c r="A89" s="273" t="s">
        <v>432</v>
      </c>
      <c r="B89" s="273"/>
      <c r="C89" s="273"/>
      <c r="D89" s="273"/>
      <c r="E89" s="273"/>
      <c r="F89" s="273"/>
      <c r="G89" s="88">
        <v>79</v>
      </c>
      <c r="H89" s="98">
        <f>H90+H97</f>
        <v>0</v>
      </c>
      <c r="I89" s="98">
        <f>I90+I97</f>
        <v>0</v>
      </c>
    </row>
    <row r="90" spans="1:9" ht="24" customHeight="1">
      <c r="A90" s="285" t="s">
        <v>440</v>
      </c>
      <c r="B90" s="285"/>
      <c r="C90" s="285"/>
      <c r="D90" s="285"/>
      <c r="E90" s="285"/>
      <c r="F90" s="285"/>
      <c r="G90" s="88">
        <v>80</v>
      </c>
      <c r="H90" s="98">
        <f>SUM(H91:H95)</f>
        <v>0</v>
      </c>
      <c r="I90" s="98">
        <f>SUM(I91:I95)</f>
        <v>0</v>
      </c>
    </row>
    <row r="91" spans="1:9" ht="24" customHeight="1">
      <c r="A91" s="280" t="s">
        <v>350</v>
      </c>
      <c r="B91" s="280"/>
      <c r="C91" s="280"/>
      <c r="D91" s="280"/>
      <c r="E91" s="280"/>
      <c r="F91" s="280"/>
      <c r="G91" s="88">
        <v>81</v>
      </c>
      <c r="H91" s="99">
        <v>0</v>
      </c>
      <c r="I91" s="99">
        <v>0</v>
      </c>
    </row>
    <row r="92" spans="1:9" ht="39" customHeight="1">
      <c r="A92" s="280" t="s">
        <v>351</v>
      </c>
      <c r="B92" s="280"/>
      <c r="C92" s="280"/>
      <c r="D92" s="280"/>
      <c r="E92" s="280"/>
      <c r="F92" s="280"/>
      <c r="G92" s="88">
        <v>82</v>
      </c>
      <c r="H92" s="99">
        <v>0</v>
      </c>
      <c r="I92" s="99">
        <v>0</v>
      </c>
    </row>
    <row r="93" spans="1:9" ht="44.25" customHeight="1">
      <c r="A93" s="280" t="s">
        <v>352</v>
      </c>
      <c r="B93" s="280"/>
      <c r="C93" s="280"/>
      <c r="D93" s="280"/>
      <c r="E93" s="280"/>
      <c r="F93" s="280"/>
      <c r="G93" s="88">
        <v>83</v>
      </c>
      <c r="H93" s="99">
        <v>0</v>
      </c>
      <c r="I93" s="99">
        <v>0</v>
      </c>
    </row>
    <row r="94" spans="1:9" ht="16.5" customHeight="1">
      <c r="A94" s="280" t="s">
        <v>353</v>
      </c>
      <c r="B94" s="280"/>
      <c r="C94" s="280"/>
      <c r="D94" s="280"/>
      <c r="E94" s="280"/>
      <c r="F94" s="280"/>
      <c r="G94" s="88">
        <v>84</v>
      </c>
      <c r="H94" s="99">
        <v>0</v>
      </c>
      <c r="I94" s="99">
        <v>0</v>
      </c>
    </row>
    <row r="95" spans="1:9" ht="13.5" customHeight="1">
      <c r="A95" s="280" t="s">
        <v>354</v>
      </c>
      <c r="B95" s="280"/>
      <c r="C95" s="280"/>
      <c r="D95" s="280"/>
      <c r="E95" s="280"/>
      <c r="F95" s="280"/>
      <c r="G95" s="88">
        <v>85</v>
      </c>
      <c r="H95" s="99">
        <v>0</v>
      </c>
      <c r="I95" s="99">
        <v>0</v>
      </c>
    </row>
    <row r="96" spans="1:9" ht="24" customHeight="1">
      <c r="A96" s="280" t="s">
        <v>355</v>
      </c>
      <c r="B96" s="280"/>
      <c r="C96" s="280"/>
      <c r="D96" s="280"/>
      <c r="E96" s="280"/>
      <c r="F96" s="280"/>
      <c r="G96" s="88">
        <v>86</v>
      </c>
      <c r="H96" s="99">
        <v>0</v>
      </c>
      <c r="I96" s="99">
        <v>0</v>
      </c>
    </row>
    <row r="97" spans="1:9" ht="24" customHeight="1">
      <c r="A97" s="285" t="s">
        <v>433</v>
      </c>
      <c r="B97" s="285"/>
      <c r="C97" s="285"/>
      <c r="D97" s="285"/>
      <c r="E97" s="285"/>
      <c r="F97" s="285"/>
      <c r="G97" s="88">
        <v>87</v>
      </c>
      <c r="H97" s="98">
        <f>SUM(H98:H105)</f>
        <v>0</v>
      </c>
      <c r="I97" s="98">
        <f>SUM(I98:I105)</f>
        <v>0</v>
      </c>
    </row>
    <row r="98" spans="1:9" ht="12.75">
      <c r="A98" s="280" t="s">
        <v>163</v>
      </c>
      <c r="B98" s="280"/>
      <c r="C98" s="280"/>
      <c r="D98" s="280"/>
      <c r="E98" s="280"/>
      <c r="F98" s="280"/>
      <c r="G98" s="86">
        <v>88</v>
      </c>
      <c r="H98" s="99">
        <v>0</v>
      </c>
      <c r="I98" s="99">
        <v>0</v>
      </c>
    </row>
    <row r="99" spans="1:9" ht="35.25" customHeight="1">
      <c r="A99" s="280" t="s">
        <v>356</v>
      </c>
      <c r="B99" s="280"/>
      <c r="C99" s="280"/>
      <c r="D99" s="280"/>
      <c r="E99" s="280"/>
      <c r="F99" s="280"/>
      <c r="G99" s="86">
        <v>89</v>
      </c>
      <c r="H99" s="99">
        <v>0</v>
      </c>
      <c r="I99" s="99">
        <v>0</v>
      </c>
    </row>
    <row r="100" spans="1:9" ht="12.75">
      <c r="A100" s="280" t="s">
        <v>357</v>
      </c>
      <c r="B100" s="280"/>
      <c r="C100" s="280"/>
      <c r="D100" s="280"/>
      <c r="E100" s="280"/>
      <c r="F100" s="280"/>
      <c r="G100" s="86">
        <v>90</v>
      </c>
      <c r="H100" s="99">
        <v>0</v>
      </c>
      <c r="I100" s="99">
        <v>0</v>
      </c>
    </row>
    <row r="101" spans="1:9" ht="33.75" customHeight="1">
      <c r="A101" s="280" t="s">
        <v>358</v>
      </c>
      <c r="B101" s="280"/>
      <c r="C101" s="280"/>
      <c r="D101" s="280"/>
      <c r="E101" s="280"/>
      <c r="F101" s="280"/>
      <c r="G101" s="86">
        <v>91</v>
      </c>
      <c r="H101" s="99">
        <v>0</v>
      </c>
      <c r="I101" s="99">
        <v>0</v>
      </c>
    </row>
    <row r="102" spans="1:9" ht="29.25" customHeight="1">
      <c r="A102" s="280" t="s">
        <v>359</v>
      </c>
      <c r="B102" s="280"/>
      <c r="C102" s="280"/>
      <c r="D102" s="280"/>
      <c r="E102" s="280"/>
      <c r="F102" s="280"/>
      <c r="G102" s="86">
        <v>92</v>
      </c>
      <c r="H102" s="99">
        <v>0</v>
      </c>
      <c r="I102" s="99">
        <v>0</v>
      </c>
    </row>
    <row r="103" spans="1:9" ht="12.75">
      <c r="A103" s="280" t="s">
        <v>360</v>
      </c>
      <c r="B103" s="280"/>
      <c r="C103" s="280"/>
      <c r="D103" s="280"/>
      <c r="E103" s="280"/>
      <c r="F103" s="280"/>
      <c r="G103" s="86">
        <v>93</v>
      </c>
      <c r="H103" s="99">
        <v>0</v>
      </c>
      <c r="I103" s="99">
        <v>0</v>
      </c>
    </row>
    <row r="104" spans="1:9" ht="24.75" customHeight="1">
      <c r="A104" s="280" t="s">
        <v>361</v>
      </c>
      <c r="B104" s="280"/>
      <c r="C104" s="280"/>
      <c r="D104" s="280"/>
      <c r="E104" s="280"/>
      <c r="F104" s="280"/>
      <c r="G104" s="86">
        <v>94</v>
      </c>
      <c r="H104" s="99">
        <v>0</v>
      </c>
      <c r="I104" s="99">
        <v>0</v>
      </c>
    </row>
    <row r="105" spans="1:9" ht="15.75" customHeight="1">
      <c r="A105" s="280" t="s">
        <v>362</v>
      </c>
      <c r="B105" s="280"/>
      <c r="C105" s="280"/>
      <c r="D105" s="280"/>
      <c r="E105" s="280"/>
      <c r="F105" s="280"/>
      <c r="G105" s="86">
        <v>95</v>
      </c>
      <c r="H105" s="99">
        <v>0</v>
      </c>
      <c r="I105" s="99">
        <v>0</v>
      </c>
    </row>
    <row r="106" spans="1:9" ht="24.75" customHeight="1">
      <c r="A106" s="280" t="s">
        <v>363</v>
      </c>
      <c r="B106" s="280"/>
      <c r="C106" s="280"/>
      <c r="D106" s="280"/>
      <c r="E106" s="280"/>
      <c r="F106" s="280"/>
      <c r="G106" s="86">
        <v>96</v>
      </c>
      <c r="H106" s="99">
        <v>0</v>
      </c>
      <c r="I106" s="99">
        <v>0</v>
      </c>
    </row>
    <row r="107" spans="1:9" ht="27" customHeight="1">
      <c r="A107" s="273" t="s">
        <v>435</v>
      </c>
      <c r="B107" s="273"/>
      <c r="C107" s="273"/>
      <c r="D107" s="273"/>
      <c r="E107" s="273"/>
      <c r="F107" s="273"/>
      <c r="G107" s="88">
        <v>97</v>
      </c>
      <c r="H107" s="98">
        <f>H90+H97-H106-H96</f>
        <v>0</v>
      </c>
      <c r="I107" s="98">
        <f>I90+I97-I106-I96</f>
        <v>0</v>
      </c>
    </row>
    <row r="108" spans="1:9" ht="12.75">
      <c r="A108" s="273" t="s">
        <v>370</v>
      </c>
      <c r="B108" s="273"/>
      <c r="C108" s="273"/>
      <c r="D108" s="273"/>
      <c r="E108" s="273"/>
      <c r="F108" s="273"/>
      <c r="G108" s="88">
        <v>98</v>
      </c>
      <c r="H108" s="98">
        <f>H88+H107</f>
        <v>288105783</v>
      </c>
      <c r="I108" s="98">
        <f>I88+I107</f>
        <v>266427695</v>
      </c>
    </row>
    <row r="109" spans="1:9" ht="12.75">
      <c r="A109" s="252" t="s">
        <v>164</v>
      </c>
      <c r="B109" s="252"/>
      <c r="C109" s="252"/>
      <c r="D109" s="252"/>
      <c r="E109" s="252"/>
      <c r="F109" s="252"/>
      <c r="G109" s="274"/>
      <c r="H109" s="274"/>
      <c r="I109" s="274"/>
    </row>
    <row r="110" spans="1:9" ht="24.75" customHeight="1">
      <c r="A110" s="275" t="s">
        <v>434</v>
      </c>
      <c r="B110" s="275"/>
      <c r="C110" s="275"/>
      <c r="D110" s="275"/>
      <c r="E110" s="275"/>
      <c r="F110" s="275"/>
      <c r="G110" s="88">
        <v>99</v>
      </c>
      <c r="H110" s="98">
        <f>H111+H112</f>
        <v>0</v>
      </c>
      <c r="I110" s="98">
        <f>I111+I112</f>
        <v>0</v>
      </c>
    </row>
    <row r="111" spans="1:9" ht="12.75">
      <c r="A111" s="276" t="s">
        <v>116</v>
      </c>
      <c r="B111" s="276"/>
      <c r="C111" s="276"/>
      <c r="D111" s="276"/>
      <c r="E111" s="276"/>
      <c r="F111" s="276"/>
      <c r="G111" s="86">
        <v>100</v>
      </c>
      <c r="H111" s="99">
        <v>0</v>
      </c>
      <c r="I111" s="99">
        <v>0</v>
      </c>
    </row>
    <row r="112" spans="1:9" ht="12.75">
      <c r="A112" s="276" t="s">
        <v>165</v>
      </c>
      <c r="B112" s="276"/>
      <c r="C112" s="276"/>
      <c r="D112" s="276"/>
      <c r="E112" s="276"/>
      <c r="F112" s="276"/>
      <c r="G112" s="86">
        <v>101</v>
      </c>
      <c r="H112" s="99">
        <v>0</v>
      </c>
      <c r="I112" s="99">
        <v>0</v>
      </c>
    </row>
  </sheetData>
  <sheetProtection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formula1>0</formula1>
    </dataValidation>
    <dataValidation type="whole" operator="notEqual" allowBlank="1" showInputMessage="1" showErrorMessage="1" errorTitle="Pogrešan unos" error="Mogu se unijeti samo cjelobrojne pozitivne ili negativne vrijednosti." sqref="H65490:I65490">
      <formula1>999999999999</formula1>
    </dataValidation>
    <dataValidation type="whole" operator="notEqual" allowBlank="1" showInputMessage="1" showErrorMessage="1" errorTitle="Pogrešan unos" error="Mogu se unijeti samo cjelobrojne vrijednosti." sqref="H65535:I65536">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39">
      <selection activeCell="I51" sqref="I51"/>
    </sheetView>
  </sheetViews>
  <sheetFormatPr defaultColWidth="9.140625" defaultRowHeight="12.75"/>
  <cols>
    <col min="1" max="6" width="9.140625" style="11" customWidth="1"/>
    <col min="7" max="7" width="9.140625" style="12" customWidth="1"/>
    <col min="8" max="9" width="16.28125" style="32" customWidth="1"/>
    <col min="10" max="16384" width="9.140625" style="11" customWidth="1"/>
  </cols>
  <sheetData>
    <row r="1" spans="1:9" ht="12.75">
      <c r="A1" s="292" t="s">
        <v>166</v>
      </c>
      <c r="B1" s="296"/>
      <c r="C1" s="296"/>
      <c r="D1" s="296"/>
      <c r="E1" s="296"/>
      <c r="F1" s="296"/>
      <c r="G1" s="296"/>
      <c r="H1" s="296"/>
      <c r="I1" s="296"/>
    </row>
    <row r="2" spans="1:9" ht="12.75">
      <c r="A2" s="291" t="s">
        <v>463</v>
      </c>
      <c r="B2" s="257"/>
      <c r="C2" s="257"/>
      <c r="D2" s="257"/>
      <c r="E2" s="257"/>
      <c r="F2" s="257"/>
      <c r="G2" s="257"/>
      <c r="H2" s="257"/>
      <c r="I2" s="257"/>
    </row>
    <row r="3" spans="1:9" ht="12.75">
      <c r="A3" s="298" t="s">
        <v>279</v>
      </c>
      <c r="B3" s="299"/>
      <c r="C3" s="299"/>
      <c r="D3" s="299"/>
      <c r="E3" s="299"/>
      <c r="F3" s="299"/>
      <c r="G3" s="299"/>
      <c r="H3" s="299"/>
      <c r="I3" s="299"/>
    </row>
    <row r="4" spans="1:9" ht="12.75">
      <c r="A4" s="297" t="s">
        <v>460</v>
      </c>
      <c r="B4" s="261"/>
      <c r="C4" s="261"/>
      <c r="D4" s="261"/>
      <c r="E4" s="261"/>
      <c r="F4" s="261"/>
      <c r="G4" s="261"/>
      <c r="H4" s="261"/>
      <c r="I4" s="262"/>
    </row>
    <row r="5" spans="1:9" ht="22.5">
      <c r="A5" s="286" t="s">
        <v>2</v>
      </c>
      <c r="B5" s="287"/>
      <c r="C5" s="287"/>
      <c r="D5" s="287"/>
      <c r="E5" s="287"/>
      <c r="F5" s="287"/>
      <c r="G5" s="100" t="s">
        <v>106</v>
      </c>
      <c r="H5" s="93" t="s">
        <v>293</v>
      </c>
      <c r="I5" s="93" t="s">
        <v>276</v>
      </c>
    </row>
    <row r="6" spans="1:9" ht="12.75">
      <c r="A6" s="300">
        <v>1</v>
      </c>
      <c r="B6" s="287"/>
      <c r="C6" s="287"/>
      <c r="D6" s="287"/>
      <c r="E6" s="287"/>
      <c r="F6" s="287"/>
      <c r="G6" s="93">
        <v>2</v>
      </c>
      <c r="H6" s="93" t="s">
        <v>167</v>
      </c>
      <c r="I6" s="93" t="s">
        <v>168</v>
      </c>
    </row>
    <row r="7" spans="1:9" ht="12.75">
      <c r="A7" s="293" t="s">
        <v>169</v>
      </c>
      <c r="B7" s="293"/>
      <c r="C7" s="293"/>
      <c r="D7" s="293"/>
      <c r="E7" s="293"/>
      <c r="F7" s="293"/>
      <c r="G7" s="293"/>
      <c r="H7" s="293"/>
      <c r="I7" s="293"/>
    </row>
    <row r="8" spans="1:9" ht="12.75" customHeight="1">
      <c r="A8" s="280" t="s">
        <v>170</v>
      </c>
      <c r="B8" s="280"/>
      <c r="C8" s="280"/>
      <c r="D8" s="280"/>
      <c r="E8" s="280"/>
      <c r="F8" s="280"/>
      <c r="G8" s="96">
        <v>1</v>
      </c>
      <c r="H8" s="101">
        <v>351551125</v>
      </c>
      <c r="I8" s="101">
        <v>325844297</v>
      </c>
    </row>
    <row r="9" spans="1:9" ht="12.75" customHeight="1">
      <c r="A9" s="282" t="s">
        <v>171</v>
      </c>
      <c r="B9" s="282"/>
      <c r="C9" s="282"/>
      <c r="D9" s="282"/>
      <c r="E9" s="282"/>
      <c r="F9" s="282"/>
      <c r="G9" s="88">
        <v>2</v>
      </c>
      <c r="H9" s="102">
        <f>H10+H11+H12+H13+H14+H15+H16+H17</f>
        <v>178081105</v>
      </c>
      <c r="I9" s="102">
        <f>I10+I11+I12+I13+I14+I15+I16+I17</f>
        <v>229528613</v>
      </c>
    </row>
    <row r="10" spans="1:9" ht="12.75" customHeight="1">
      <c r="A10" s="295" t="s">
        <v>172</v>
      </c>
      <c r="B10" s="295"/>
      <c r="C10" s="295"/>
      <c r="D10" s="295"/>
      <c r="E10" s="295"/>
      <c r="F10" s="295"/>
      <c r="G10" s="96">
        <v>3</v>
      </c>
      <c r="H10" s="101">
        <v>177606140</v>
      </c>
      <c r="I10" s="101">
        <v>215994108</v>
      </c>
    </row>
    <row r="11" spans="1:9" ht="30.75" customHeight="1">
      <c r="A11" s="295" t="s">
        <v>298</v>
      </c>
      <c r="B11" s="295"/>
      <c r="C11" s="295"/>
      <c r="D11" s="295"/>
      <c r="E11" s="295"/>
      <c r="F11" s="295"/>
      <c r="G11" s="96">
        <v>4</v>
      </c>
      <c r="H11" s="101">
        <v>1583070</v>
      </c>
      <c r="I11" s="101">
        <v>3641467</v>
      </c>
    </row>
    <row r="12" spans="1:9" ht="27.75" customHeight="1">
      <c r="A12" s="295" t="s">
        <v>299</v>
      </c>
      <c r="B12" s="295"/>
      <c r="C12" s="295"/>
      <c r="D12" s="295"/>
      <c r="E12" s="295"/>
      <c r="F12" s="295"/>
      <c r="G12" s="96">
        <v>5</v>
      </c>
      <c r="H12" s="101">
        <v>0</v>
      </c>
      <c r="I12" s="101">
        <v>0</v>
      </c>
    </row>
    <row r="13" spans="1:9" ht="12.75" customHeight="1">
      <c r="A13" s="295" t="s">
        <v>173</v>
      </c>
      <c r="B13" s="295"/>
      <c r="C13" s="295"/>
      <c r="D13" s="295"/>
      <c r="E13" s="295"/>
      <c r="F13" s="295"/>
      <c r="G13" s="96">
        <v>6</v>
      </c>
      <c r="H13" s="101">
        <v>-671964</v>
      </c>
      <c r="I13" s="101">
        <v>-124961</v>
      </c>
    </row>
    <row r="14" spans="1:9" ht="12.75" customHeight="1">
      <c r="A14" s="295" t="s">
        <v>174</v>
      </c>
      <c r="B14" s="295"/>
      <c r="C14" s="295"/>
      <c r="D14" s="295"/>
      <c r="E14" s="295"/>
      <c r="F14" s="295"/>
      <c r="G14" s="96">
        <v>7</v>
      </c>
      <c r="H14" s="101">
        <v>225225</v>
      </c>
      <c r="I14" s="101">
        <v>254595</v>
      </c>
    </row>
    <row r="15" spans="1:9" ht="12.75" customHeight="1">
      <c r="A15" s="295" t="s">
        <v>175</v>
      </c>
      <c r="B15" s="295"/>
      <c r="C15" s="295"/>
      <c r="D15" s="295"/>
      <c r="E15" s="295"/>
      <c r="F15" s="295"/>
      <c r="G15" s="96">
        <v>8</v>
      </c>
      <c r="H15" s="101">
        <v>3277132</v>
      </c>
      <c r="I15" s="101">
        <v>6322640</v>
      </c>
    </row>
    <row r="16" spans="1:9" ht="12.75" customHeight="1">
      <c r="A16" s="295" t="s">
        <v>176</v>
      </c>
      <c r="B16" s="295"/>
      <c r="C16" s="295"/>
      <c r="D16" s="295"/>
      <c r="E16" s="295"/>
      <c r="F16" s="295"/>
      <c r="G16" s="96">
        <v>9</v>
      </c>
      <c r="H16" s="101">
        <v>-3938498</v>
      </c>
      <c r="I16" s="101">
        <v>3440764</v>
      </c>
    </row>
    <row r="17" spans="1:9" ht="27" customHeight="1">
      <c r="A17" s="295" t="s">
        <v>177</v>
      </c>
      <c r="B17" s="295"/>
      <c r="C17" s="295"/>
      <c r="D17" s="295"/>
      <c r="E17" s="295"/>
      <c r="F17" s="295"/>
      <c r="G17" s="96">
        <v>10</v>
      </c>
      <c r="H17" s="101">
        <v>0</v>
      </c>
      <c r="I17" s="101">
        <v>0</v>
      </c>
    </row>
    <row r="18" spans="1:9" ht="29.25" customHeight="1">
      <c r="A18" s="273" t="s">
        <v>301</v>
      </c>
      <c r="B18" s="273"/>
      <c r="C18" s="273"/>
      <c r="D18" s="273"/>
      <c r="E18" s="273"/>
      <c r="F18" s="273"/>
      <c r="G18" s="88">
        <v>11</v>
      </c>
      <c r="H18" s="102">
        <f>H8+H9</f>
        <v>529632230</v>
      </c>
      <c r="I18" s="102">
        <f>I8+I9</f>
        <v>555372910</v>
      </c>
    </row>
    <row r="19" spans="1:9" ht="12.75" customHeight="1">
      <c r="A19" s="282" t="s">
        <v>178</v>
      </c>
      <c r="B19" s="282"/>
      <c r="C19" s="282"/>
      <c r="D19" s="282"/>
      <c r="E19" s="282"/>
      <c r="F19" s="282"/>
      <c r="G19" s="88">
        <v>12</v>
      </c>
      <c r="H19" s="102">
        <f>H20+H21+H22+H23</f>
        <v>-34947907</v>
      </c>
      <c r="I19" s="102">
        <f>I20+I21+I22+I23</f>
        <v>-58481483</v>
      </c>
    </row>
    <row r="20" spans="1:9" ht="12.75" customHeight="1">
      <c r="A20" s="295" t="s">
        <v>179</v>
      </c>
      <c r="B20" s="295"/>
      <c r="C20" s="295"/>
      <c r="D20" s="295"/>
      <c r="E20" s="295"/>
      <c r="F20" s="295"/>
      <c r="G20" s="96">
        <v>13</v>
      </c>
      <c r="H20" s="101">
        <v>-30500972</v>
      </c>
      <c r="I20" s="101">
        <v>-84404100</v>
      </c>
    </row>
    <row r="21" spans="1:9" ht="12.75" customHeight="1">
      <c r="A21" s="295" t="s">
        <v>180</v>
      </c>
      <c r="B21" s="295"/>
      <c r="C21" s="295"/>
      <c r="D21" s="295"/>
      <c r="E21" s="295"/>
      <c r="F21" s="295"/>
      <c r="G21" s="96">
        <v>14</v>
      </c>
      <c r="H21" s="101">
        <v>33175585</v>
      </c>
      <c r="I21" s="101">
        <v>6308141</v>
      </c>
    </row>
    <row r="22" spans="1:9" ht="12.75" customHeight="1">
      <c r="A22" s="295" t="s">
        <v>181</v>
      </c>
      <c r="B22" s="295"/>
      <c r="C22" s="295"/>
      <c r="D22" s="295"/>
      <c r="E22" s="295"/>
      <c r="F22" s="295"/>
      <c r="G22" s="96">
        <v>15</v>
      </c>
      <c r="H22" s="101">
        <v>-3527414</v>
      </c>
      <c r="I22" s="101">
        <v>1707959</v>
      </c>
    </row>
    <row r="23" spans="1:9" ht="12.75" customHeight="1">
      <c r="A23" s="295" t="s">
        <v>182</v>
      </c>
      <c r="B23" s="295"/>
      <c r="C23" s="295"/>
      <c r="D23" s="295"/>
      <c r="E23" s="295"/>
      <c r="F23" s="295"/>
      <c r="G23" s="96">
        <v>16</v>
      </c>
      <c r="H23" s="101">
        <f>-35021350+926244</f>
        <v>-34095106</v>
      </c>
      <c r="I23" s="101">
        <f>17111353+795164</f>
        <v>17906517</v>
      </c>
    </row>
    <row r="24" spans="1:9" ht="12.75" customHeight="1">
      <c r="A24" s="273" t="s">
        <v>183</v>
      </c>
      <c r="B24" s="273"/>
      <c r="C24" s="273"/>
      <c r="D24" s="273"/>
      <c r="E24" s="273"/>
      <c r="F24" s="273"/>
      <c r="G24" s="88">
        <v>17</v>
      </c>
      <c r="H24" s="102">
        <f>H18+H19</f>
        <v>494684323</v>
      </c>
      <c r="I24" s="102">
        <f>I18+I19</f>
        <v>496891427</v>
      </c>
    </row>
    <row r="25" spans="1:9" ht="12.75" customHeight="1">
      <c r="A25" s="280" t="s">
        <v>184</v>
      </c>
      <c r="B25" s="280"/>
      <c r="C25" s="280"/>
      <c r="D25" s="280"/>
      <c r="E25" s="280"/>
      <c r="F25" s="280"/>
      <c r="G25" s="96">
        <v>18</v>
      </c>
      <c r="H25" s="101">
        <v>-11841</v>
      </c>
      <c r="I25" s="101">
        <v>-5234</v>
      </c>
    </row>
    <row r="26" spans="1:9" ht="12.75" customHeight="1">
      <c r="A26" s="280" t="s">
        <v>185</v>
      </c>
      <c r="B26" s="280"/>
      <c r="C26" s="280"/>
      <c r="D26" s="280"/>
      <c r="E26" s="280"/>
      <c r="F26" s="280"/>
      <c r="G26" s="96">
        <v>19</v>
      </c>
      <c r="H26" s="101">
        <v>-62190936</v>
      </c>
      <c r="I26" s="101">
        <v>-62394787</v>
      </c>
    </row>
    <row r="27" spans="1:9" ht="28.5" customHeight="1">
      <c r="A27" s="275" t="s">
        <v>186</v>
      </c>
      <c r="B27" s="275"/>
      <c r="C27" s="275"/>
      <c r="D27" s="275"/>
      <c r="E27" s="275"/>
      <c r="F27" s="275"/>
      <c r="G27" s="88">
        <v>20</v>
      </c>
      <c r="H27" s="102">
        <f>H24+H25+H26</f>
        <v>432481546</v>
      </c>
      <c r="I27" s="102">
        <f>I24+I25+I26</f>
        <v>434491406</v>
      </c>
    </row>
    <row r="28" spans="1:9" ht="12.75">
      <c r="A28" s="293" t="s">
        <v>187</v>
      </c>
      <c r="B28" s="293"/>
      <c r="C28" s="293"/>
      <c r="D28" s="293"/>
      <c r="E28" s="293"/>
      <c r="F28" s="293"/>
      <c r="G28" s="293"/>
      <c r="H28" s="293"/>
      <c r="I28" s="293"/>
    </row>
    <row r="29" spans="1:9" ht="23.25" customHeight="1">
      <c r="A29" s="280" t="s">
        <v>188</v>
      </c>
      <c r="B29" s="280"/>
      <c r="C29" s="280"/>
      <c r="D29" s="280"/>
      <c r="E29" s="280"/>
      <c r="F29" s="280"/>
      <c r="G29" s="96">
        <v>21</v>
      </c>
      <c r="H29" s="99">
        <v>1120</v>
      </c>
      <c r="I29" s="99">
        <v>64470</v>
      </c>
    </row>
    <row r="30" spans="1:9" ht="12.75" customHeight="1">
      <c r="A30" s="280" t="s">
        <v>189</v>
      </c>
      <c r="B30" s="280"/>
      <c r="C30" s="280"/>
      <c r="D30" s="280"/>
      <c r="E30" s="280"/>
      <c r="F30" s="280"/>
      <c r="G30" s="96">
        <v>22</v>
      </c>
      <c r="H30" s="99">
        <v>0</v>
      </c>
      <c r="I30" s="99">
        <v>0</v>
      </c>
    </row>
    <row r="31" spans="1:9" ht="12.75" customHeight="1">
      <c r="A31" s="280" t="s">
        <v>190</v>
      </c>
      <c r="B31" s="280"/>
      <c r="C31" s="280"/>
      <c r="D31" s="280"/>
      <c r="E31" s="280"/>
      <c r="F31" s="280"/>
      <c r="G31" s="96">
        <v>23</v>
      </c>
      <c r="H31" s="99">
        <v>914321</v>
      </c>
      <c r="I31" s="99">
        <v>133935</v>
      </c>
    </row>
    <row r="32" spans="1:9" ht="12.75" customHeight="1">
      <c r="A32" s="280" t="s">
        <v>191</v>
      </c>
      <c r="B32" s="280"/>
      <c r="C32" s="280"/>
      <c r="D32" s="280"/>
      <c r="E32" s="280"/>
      <c r="F32" s="280"/>
      <c r="G32" s="96">
        <v>24</v>
      </c>
      <c r="H32" s="99">
        <v>0</v>
      </c>
      <c r="I32" s="99">
        <v>0</v>
      </c>
    </row>
    <row r="33" spans="1:9" ht="12.75" customHeight="1">
      <c r="A33" s="280" t="s">
        <v>192</v>
      </c>
      <c r="B33" s="280"/>
      <c r="C33" s="280"/>
      <c r="D33" s="280"/>
      <c r="E33" s="280"/>
      <c r="F33" s="280"/>
      <c r="G33" s="96">
        <v>25</v>
      </c>
      <c r="H33" s="99">
        <v>0</v>
      </c>
      <c r="I33" s="99">
        <v>494864</v>
      </c>
    </row>
    <row r="34" spans="1:9" ht="12.75" customHeight="1">
      <c r="A34" s="280" t="s">
        <v>193</v>
      </c>
      <c r="B34" s="280"/>
      <c r="C34" s="280"/>
      <c r="D34" s="280"/>
      <c r="E34" s="280"/>
      <c r="F34" s="280"/>
      <c r="G34" s="96">
        <v>26</v>
      </c>
      <c r="H34" s="99">
        <v>10380134</v>
      </c>
      <c r="I34" s="99">
        <v>0</v>
      </c>
    </row>
    <row r="35" spans="1:9" ht="27" customHeight="1">
      <c r="A35" s="273" t="s">
        <v>194</v>
      </c>
      <c r="B35" s="273"/>
      <c r="C35" s="273"/>
      <c r="D35" s="273"/>
      <c r="E35" s="273"/>
      <c r="F35" s="273"/>
      <c r="G35" s="88">
        <v>27</v>
      </c>
      <c r="H35" s="98">
        <f>H29+H30+H31+H32+H33+H34</f>
        <v>11295575</v>
      </c>
      <c r="I35" s="98">
        <f>I29+I30+I31+I32+I33+I34</f>
        <v>693269</v>
      </c>
    </row>
    <row r="36" spans="1:9" ht="26.25" customHeight="1">
      <c r="A36" s="280" t="s">
        <v>195</v>
      </c>
      <c r="B36" s="280"/>
      <c r="C36" s="280"/>
      <c r="D36" s="280"/>
      <c r="E36" s="280"/>
      <c r="F36" s="280"/>
      <c r="G36" s="96">
        <v>28</v>
      </c>
      <c r="H36" s="99">
        <v>-467733835</v>
      </c>
      <c r="I36" s="99">
        <v>-103092960</v>
      </c>
    </row>
    <row r="37" spans="1:9" ht="12.75" customHeight="1">
      <c r="A37" s="280" t="s">
        <v>196</v>
      </c>
      <c r="B37" s="280"/>
      <c r="C37" s="280"/>
      <c r="D37" s="280"/>
      <c r="E37" s="280"/>
      <c r="F37" s="280"/>
      <c r="G37" s="96">
        <v>29</v>
      </c>
      <c r="H37" s="99">
        <v>0</v>
      </c>
      <c r="I37" s="99">
        <v>0</v>
      </c>
    </row>
    <row r="38" spans="1:9" ht="12.75" customHeight="1">
      <c r="A38" s="280" t="s">
        <v>197</v>
      </c>
      <c r="B38" s="280"/>
      <c r="C38" s="280"/>
      <c r="D38" s="280"/>
      <c r="E38" s="280"/>
      <c r="F38" s="280"/>
      <c r="G38" s="96">
        <v>30</v>
      </c>
      <c r="H38" s="99">
        <v>0</v>
      </c>
      <c r="I38" s="99">
        <v>0</v>
      </c>
    </row>
    <row r="39" spans="1:9" ht="12.75" customHeight="1">
      <c r="A39" s="280" t="s">
        <v>198</v>
      </c>
      <c r="B39" s="280"/>
      <c r="C39" s="280"/>
      <c r="D39" s="280"/>
      <c r="E39" s="280"/>
      <c r="F39" s="280"/>
      <c r="G39" s="96">
        <v>31</v>
      </c>
      <c r="H39" s="99">
        <v>0</v>
      </c>
      <c r="I39" s="99">
        <v>0</v>
      </c>
    </row>
    <row r="40" spans="1:9" ht="12.75" customHeight="1">
      <c r="A40" s="280" t="s">
        <v>199</v>
      </c>
      <c r="B40" s="280"/>
      <c r="C40" s="280"/>
      <c r="D40" s="280"/>
      <c r="E40" s="280"/>
      <c r="F40" s="280"/>
      <c r="G40" s="96">
        <v>32</v>
      </c>
      <c r="H40" s="99">
        <v>0</v>
      </c>
      <c r="I40" s="99">
        <v>-3027054</v>
      </c>
    </row>
    <row r="41" spans="1:9" ht="22.5" customHeight="1">
      <c r="A41" s="273" t="s">
        <v>200</v>
      </c>
      <c r="B41" s="273"/>
      <c r="C41" s="273"/>
      <c r="D41" s="273"/>
      <c r="E41" s="273"/>
      <c r="F41" s="273"/>
      <c r="G41" s="88">
        <v>33</v>
      </c>
      <c r="H41" s="98">
        <f>H36+H37+H38+H39+H40</f>
        <v>-467733835</v>
      </c>
      <c r="I41" s="98">
        <f>I36+I37+I38+I39+I40</f>
        <v>-106120014</v>
      </c>
    </row>
    <row r="42" spans="1:9" ht="30" customHeight="1">
      <c r="A42" s="275" t="s">
        <v>201</v>
      </c>
      <c r="B42" s="275"/>
      <c r="C42" s="275"/>
      <c r="D42" s="275"/>
      <c r="E42" s="275"/>
      <c r="F42" s="275"/>
      <c r="G42" s="88">
        <v>34</v>
      </c>
      <c r="H42" s="98">
        <f>H35+H41</f>
        <v>-456438260</v>
      </c>
      <c r="I42" s="98">
        <f>I35+I41</f>
        <v>-105426745</v>
      </c>
    </row>
    <row r="43" spans="1:9" ht="12.75">
      <c r="A43" s="293" t="s">
        <v>202</v>
      </c>
      <c r="B43" s="293"/>
      <c r="C43" s="293"/>
      <c r="D43" s="293"/>
      <c r="E43" s="293"/>
      <c r="F43" s="293"/>
      <c r="G43" s="293"/>
      <c r="H43" s="293"/>
      <c r="I43" s="293"/>
    </row>
    <row r="44" spans="1:9" ht="12.75" customHeight="1">
      <c r="A44" s="280" t="s">
        <v>203</v>
      </c>
      <c r="B44" s="280"/>
      <c r="C44" s="280"/>
      <c r="D44" s="280"/>
      <c r="E44" s="280"/>
      <c r="F44" s="280"/>
      <c r="G44" s="96">
        <v>35</v>
      </c>
      <c r="H44" s="99">
        <v>0</v>
      </c>
      <c r="I44" s="99">
        <v>0</v>
      </c>
    </row>
    <row r="45" spans="1:9" ht="27" customHeight="1">
      <c r="A45" s="280" t="s">
        <v>204</v>
      </c>
      <c r="B45" s="280"/>
      <c r="C45" s="280"/>
      <c r="D45" s="280"/>
      <c r="E45" s="280"/>
      <c r="F45" s="280"/>
      <c r="G45" s="96">
        <v>36</v>
      </c>
      <c r="H45" s="99">
        <v>0</v>
      </c>
      <c r="I45" s="99">
        <v>0</v>
      </c>
    </row>
    <row r="46" spans="1:9" ht="12.75" customHeight="1">
      <c r="A46" s="280" t="s">
        <v>205</v>
      </c>
      <c r="B46" s="280"/>
      <c r="C46" s="280"/>
      <c r="D46" s="280"/>
      <c r="E46" s="280"/>
      <c r="F46" s="280"/>
      <c r="G46" s="96">
        <v>37</v>
      </c>
      <c r="H46" s="99">
        <v>0</v>
      </c>
      <c r="I46" s="99">
        <v>0</v>
      </c>
    </row>
    <row r="47" spans="1:9" ht="12.75" customHeight="1">
      <c r="A47" s="280" t="s">
        <v>206</v>
      </c>
      <c r="B47" s="280"/>
      <c r="C47" s="280"/>
      <c r="D47" s="280"/>
      <c r="E47" s="280"/>
      <c r="F47" s="280"/>
      <c r="G47" s="96">
        <v>38</v>
      </c>
      <c r="H47" s="99">
        <v>0</v>
      </c>
      <c r="I47" s="99">
        <v>0</v>
      </c>
    </row>
    <row r="48" spans="1:9" ht="25.5" customHeight="1">
      <c r="A48" s="273" t="s">
        <v>207</v>
      </c>
      <c r="B48" s="273"/>
      <c r="C48" s="273"/>
      <c r="D48" s="273"/>
      <c r="E48" s="273"/>
      <c r="F48" s="273"/>
      <c r="G48" s="88">
        <v>39</v>
      </c>
      <c r="H48" s="98">
        <f>H44+H45+H46+H47</f>
        <v>0</v>
      </c>
      <c r="I48" s="98">
        <f>I44+I45+I46+I47</f>
        <v>0</v>
      </c>
    </row>
    <row r="49" spans="1:9" ht="24" customHeight="1">
      <c r="A49" s="280" t="s">
        <v>300</v>
      </c>
      <c r="B49" s="280"/>
      <c r="C49" s="280"/>
      <c r="D49" s="280"/>
      <c r="E49" s="280"/>
      <c r="F49" s="280"/>
      <c r="G49" s="96">
        <v>40</v>
      </c>
      <c r="H49" s="99">
        <v>0</v>
      </c>
      <c r="I49" s="99">
        <v>0</v>
      </c>
    </row>
    <row r="50" spans="1:9" ht="12.75" customHeight="1">
      <c r="A50" s="280" t="s">
        <v>208</v>
      </c>
      <c r="B50" s="280"/>
      <c r="C50" s="280"/>
      <c r="D50" s="280"/>
      <c r="E50" s="280"/>
      <c r="F50" s="280"/>
      <c r="G50" s="96">
        <v>41</v>
      </c>
      <c r="H50" s="99">
        <v>-74647304</v>
      </c>
      <c r="I50" s="99">
        <v>-82114051</v>
      </c>
    </row>
    <row r="51" spans="1:9" ht="12.75" customHeight="1">
      <c r="A51" s="280" t="s">
        <v>209</v>
      </c>
      <c r="B51" s="280"/>
      <c r="C51" s="280"/>
      <c r="D51" s="280"/>
      <c r="E51" s="280"/>
      <c r="F51" s="280"/>
      <c r="G51" s="96">
        <v>42</v>
      </c>
      <c r="H51" s="99">
        <f>-2226233-926244</f>
        <v>-3152477</v>
      </c>
      <c r="I51" s="99">
        <f>-1986725-795164</f>
        <v>-2781889</v>
      </c>
    </row>
    <row r="52" spans="1:9" ht="26.25" customHeight="1">
      <c r="A52" s="280" t="s">
        <v>210</v>
      </c>
      <c r="B52" s="280"/>
      <c r="C52" s="280"/>
      <c r="D52" s="280"/>
      <c r="E52" s="280"/>
      <c r="F52" s="280"/>
      <c r="G52" s="96">
        <v>43</v>
      </c>
      <c r="H52" s="99">
        <v>0</v>
      </c>
      <c r="I52" s="99">
        <v>0</v>
      </c>
    </row>
    <row r="53" spans="1:9" ht="12.75" customHeight="1">
      <c r="A53" s="280" t="s">
        <v>211</v>
      </c>
      <c r="B53" s="280"/>
      <c r="C53" s="280"/>
      <c r="D53" s="280"/>
      <c r="E53" s="280"/>
      <c r="F53" s="280"/>
      <c r="G53" s="96">
        <v>44</v>
      </c>
      <c r="H53" s="99">
        <v>0</v>
      </c>
      <c r="I53" s="99">
        <v>0</v>
      </c>
    </row>
    <row r="54" spans="1:9" ht="27" customHeight="1">
      <c r="A54" s="273" t="s">
        <v>212</v>
      </c>
      <c r="B54" s="273"/>
      <c r="C54" s="273"/>
      <c r="D54" s="273"/>
      <c r="E54" s="273"/>
      <c r="F54" s="273"/>
      <c r="G54" s="88">
        <v>45</v>
      </c>
      <c r="H54" s="98">
        <f>H49+H50+H51+H52+H53</f>
        <v>-77799781</v>
      </c>
      <c r="I54" s="98">
        <f>I49+I50+I51+I52+I53</f>
        <v>-84895940</v>
      </c>
    </row>
    <row r="55" spans="1:9" ht="27" customHeight="1">
      <c r="A55" s="275" t="s">
        <v>213</v>
      </c>
      <c r="B55" s="275"/>
      <c r="C55" s="275"/>
      <c r="D55" s="275"/>
      <c r="E55" s="275"/>
      <c r="F55" s="275"/>
      <c r="G55" s="88">
        <v>46</v>
      </c>
      <c r="H55" s="98">
        <f>H48+H54</f>
        <v>-77799781</v>
      </c>
      <c r="I55" s="98">
        <f>I48+I54</f>
        <v>-84895940</v>
      </c>
    </row>
    <row r="56" spans="1:9" ht="12.75">
      <c r="A56" s="246" t="s">
        <v>214</v>
      </c>
      <c r="B56" s="246"/>
      <c r="C56" s="246"/>
      <c r="D56" s="246"/>
      <c r="E56" s="246"/>
      <c r="F56" s="246"/>
      <c r="G56" s="96">
        <v>47</v>
      </c>
      <c r="H56" s="99">
        <v>11757341</v>
      </c>
      <c r="I56" s="99">
        <v>-7636885</v>
      </c>
    </row>
    <row r="57" spans="1:9" ht="27" customHeight="1">
      <c r="A57" s="275" t="s">
        <v>215</v>
      </c>
      <c r="B57" s="275"/>
      <c r="C57" s="275"/>
      <c r="D57" s="275"/>
      <c r="E57" s="275"/>
      <c r="F57" s="275"/>
      <c r="G57" s="88">
        <v>48</v>
      </c>
      <c r="H57" s="98">
        <f>H27+H42+H55+H56</f>
        <v>-89999154</v>
      </c>
      <c r="I57" s="98">
        <f>I27+I42+I55+I56</f>
        <v>236531836</v>
      </c>
    </row>
    <row r="58" spans="1:9" ht="15" customHeight="1">
      <c r="A58" s="294" t="s">
        <v>216</v>
      </c>
      <c r="B58" s="294"/>
      <c r="C58" s="294"/>
      <c r="D58" s="294"/>
      <c r="E58" s="294"/>
      <c r="F58" s="294"/>
      <c r="G58" s="96">
        <v>49</v>
      </c>
      <c r="H58" s="99">
        <v>413792126</v>
      </c>
      <c r="I58" s="99">
        <v>323792972</v>
      </c>
    </row>
    <row r="59" spans="1:9" ht="28.5" customHeight="1">
      <c r="A59" s="275" t="s">
        <v>217</v>
      </c>
      <c r="B59" s="275"/>
      <c r="C59" s="275"/>
      <c r="D59" s="275"/>
      <c r="E59" s="275"/>
      <c r="F59" s="275"/>
      <c r="G59" s="88">
        <v>50</v>
      </c>
      <c r="H59" s="98">
        <f>H57+H58</f>
        <v>323792972</v>
      </c>
      <c r="I59" s="98">
        <f>I57+I58</f>
        <v>560324808</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I48" sqref="I48"/>
    </sheetView>
  </sheetViews>
  <sheetFormatPr defaultColWidth="9.140625" defaultRowHeight="12.75"/>
  <cols>
    <col min="1" max="7" width="9.140625" style="11" customWidth="1"/>
    <col min="8" max="9" width="14.8515625" style="32" customWidth="1"/>
    <col min="10" max="10" width="12.00390625" style="11" bestFit="1" customWidth="1"/>
    <col min="11" max="11" width="10.28125" style="11" bestFit="1" customWidth="1"/>
    <col min="12" max="12" width="12.28125" style="11" bestFit="1" customWidth="1"/>
    <col min="13" max="16384" width="9.140625" style="11" customWidth="1"/>
  </cols>
  <sheetData>
    <row r="1" spans="1:9" ht="12.75" customHeight="1">
      <c r="A1" s="292" t="s">
        <v>218</v>
      </c>
      <c r="B1" s="296"/>
      <c r="C1" s="296"/>
      <c r="D1" s="296"/>
      <c r="E1" s="296"/>
      <c r="F1" s="296"/>
      <c r="G1" s="296"/>
      <c r="H1" s="296"/>
      <c r="I1" s="296"/>
    </row>
    <row r="2" spans="1:9" ht="12.75" customHeight="1">
      <c r="A2" s="291" t="s">
        <v>464</v>
      </c>
      <c r="B2" s="257"/>
      <c r="C2" s="257"/>
      <c r="D2" s="257"/>
      <c r="E2" s="257"/>
      <c r="F2" s="257"/>
      <c r="G2" s="257"/>
      <c r="H2" s="257"/>
      <c r="I2" s="257"/>
    </row>
    <row r="3" spans="1:9" ht="12.75">
      <c r="A3" s="298" t="s">
        <v>279</v>
      </c>
      <c r="B3" s="302"/>
      <c r="C3" s="302"/>
      <c r="D3" s="302"/>
      <c r="E3" s="302"/>
      <c r="F3" s="302"/>
      <c r="G3" s="302"/>
      <c r="H3" s="302"/>
      <c r="I3" s="302"/>
    </row>
    <row r="4" spans="1:9" ht="12.75">
      <c r="A4" s="297" t="s">
        <v>460</v>
      </c>
      <c r="B4" s="261"/>
      <c r="C4" s="261"/>
      <c r="D4" s="261"/>
      <c r="E4" s="261"/>
      <c r="F4" s="261"/>
      <c r="G4" s="261"/>
      <c r="H4" s="261"/>
      <c r="I4" s="262"/>
    </row>
    <row r="5" spans="1:9" ht="33.75">
      <c r="A5" s="286" t="s">
        <v>2</v>
      </c>
      <c r="B5" s="287"/>
      <c r="C5" s="287"/>
      <c r="D5" s="287"/>
      <c r="E5" s="287"/>
      <c r="F5" s="287"/>
      <c r="G5" s="92" t="s">
        <v>106</v>
      </c>
      <c r="H5" s="93" t="s">
        <v>293</v>
      </c>
      <c r="I5" s="93" t="s">
        <v>276</v>
      </c>
    </row>
    <row r="6" spans="1:9" ht="12.75">
      <c r="A6" s="300">
        <v>1</v>
      </c>
      <c r="B6" s="287"/>
      <c r="C6" s="287"/>
      <c r="D6" s="287"/>
      <c r="E6" s="287"/>
      <c r="F6" s="287"/>
      <c r="G6" s="94">
        <v>2</v>
      </c>
      <c r="H6" s="93" t="s">
        <v>167</v>
      </c>
      <c r="I6" s="93" t="s">
        <v>168</v>
      </c>
    </row>
    <row r="7" spans="1:9" ht="12.75">
      <c r="A7" s="293" t="s">
        <v>169</v>
      </c>
      <c r="B7" s="301"/>
      <c r="C7" s="301"/>
      <c r="D7" s="301"/>
      <c r="E7" s="301"/>
      <c r="F7" s="301"/>
      <c r="G7" s="301"/>
      <c r="H7" s="301"/>
      <c r="I7" s="301"/>
    </row>
    <row r="8" spans="1:9" ht="12.75">
      <c r="A8" s="280" t="s">
        <v>219</v>
      </c>
      <c r="B8" s="280"/>
      <c r="C8" s="280"/>
      <c r="D8" s="280"/>
      <c r="E8" s="280"/>
      <c r="F8" s="280"/>
      <c r="G8" s="86">
        <v>1</v>
      </c>
      <c r="H8" s="99">
        <v>0</v>
      </c>
      <c r="I8" s="99">
        <v>0</v>
      </c>
    </row>
    <row r="9" spans="1:9" ht="12.75">
      <c r="A9" s="280" t="s">
        <v>220</v>
      </c>
      <c r="B9" s="280"/>
      <c r="C9" s="280"/>
      <c r="D9" s="280"/>
      <c r="E9" s="280"/>
      <c r="F9" s="280"/>
      <c r="G9" s="86">
        <v>2</v>
      </c>
      <c r="H9" s="99">
        <v>0</v>
      </c>
      <c r="I9" s="99">
        <v>0</v>
      </c>
    </row>
    <row r="10" spans="1:9" ht="12.75">
      <c r="A10" s="280" t="s">
        <v>221</v>
      </c>
      <c r="B10" s="280"/>
      <c r="C10" s="280"/>
      <c r="D10" s="280"/>
      <c r="E10" s="280"/>
      <c r="F10" s="280"/>
      <c r="G10" s="86">
        <v>3</v>
      </c>
      <c r="H10" s="99">
        <v>0</v>
      </c>
      <c r="I10" s="99">
        <v>0</v>
      </c>
    </row>
    <row r="11" spans="1:9" ht="12.75">
      <c r="A11" s="280" t="s">
        <v>222</v>
      </c>
      <c r="B11" s="280"/>
      <c r="C11" s="280"/>
      <c r="D11" s="280"/>
      <c r="E11" s="280"/>
      <c r="F11" s="280"/>
      <c r="G11" s="86">
        <v>4</v>
      </c>
      <c r="H11" s="99">
        <v>0</v>
      </c>
      <c r="I11" s="99">
        <v>0</v>
      </c>
    </row>
    <row r="12" spans="1:9" ht="12.75">
      <c r="A12" s="280" t="s">
        <v>388</v>
      </c>
      <c r="B12" s="280"/>
      <c r="C12" s="280"/>
      <c r="D12" s="280"/>
      <c r="E12" s="280"/>
      <c r="F12" s="280"/>
      <c r="G12" s="86">
        <v>5</v>
      </c>
      <c r="H12" s="99">
        <v>0</v>
      </c>
      <c r="I12" s="99">
        <v>0</v>
      </c>
    </row>
    <row r="13" spans="1:9" ht="24" customHeight="1">
      <c r="A13" s="285" t="s">
        <v>396</v>
      </c>
      <c r="B13" s="285"/>
      <c r="C13" s="285"/>
      <c r="D13" s="285"/>
      <c r="E13" s="285"/>
      <c r="F13" s="285"/>
      <c r="G13" s="88">
        <v>6</v>
      </c>
      <c r="H13" s="103">
        <f>SUM(H8:H12)</f>
        <v>0</v>
      </c>
      <c r="I13" s="103">
        <f>SUM(I8:I12)</f>
        <v>0</v>
      </c>
    </row>
    <row r="14" spans="1:9" ht="12.75">
      <c r="A14" s="280" t="s">
        <v>389</v>
      </c>
      <c r="B14" s="280"/>
      <c r="C14" s="280"/>
      <c r="D14" s="280"/>
      <c r="E14" s="280"/>
      <c r="F14" s="280"/>
      <c r="G14" s="86">
        <v>7</v>
      </c>
      <c r="H14" s="99">
        <v>0</v>
      </c>
      <c r="I14" s="99">
        <v>0</v>
      </c>
    </row>
    <row r="15" spans="1:9" ht="12.75">
      <c r="A15" s="280" t="s">
        <v>390</v>
      </c>
      <c r="B15" s="280"/>
      <c r="C15" s="280"/>
      <c r="D15" s="280"/>
      <c r="E15" s="280"/>
      <c r="F15" s="280"/>
      <c r="G15" s="86">
        <v>8</v>
      </c>
      <c r="H15" s="99">
        <v>0</v>
      </c>
      <c r="I15" s="99">
        <v>0</v>
      </c>
    </row>
    <row r="16" spans="1:9" ht="12.75">
      <c r="A16" s="280" t="s">
        <v>391</v>
      </c>
      <c r="B16" s="280"/>
      <c r="C16" s="280"/>
      <c r="D16" s="280"/>
      <c r="E16" s="280"/>
      <c r="F16" s="280"/>
      <c r="G16" s="86">
        <v>9</v>
      </c>
      <c r="H16" s="99">
        <v>0</v>
      </c>
      <c r="I16" s="99">
        <v>0</v>
      </c>
    </row>
    <row r="17" spans="1:9" ht="12.75">
      <c r="A17" s="280" t="s">
        <v>392</v>
      </c>
      <c r="B17" s="280"/>
      <c r="C17" s="280"/>
      <c r="D17" s="280"/>
      <c r="E17" s="280"/>
      <c r="F17" s="280"/>
      <c r="G17" s="86">
        <v>10</v>
      </c>
      <c r="H17" s="99">
        <v>0</v>
      </c>
      <c r="I17" s="99">
        <v>0</v>
      </c>
    </row>
    <row r="18" spans="1:9" ht="12.75">
      <c r="A18" s="280" t="s">
        <v>393</v>
      </c>
      <c r="B18" s="280"/>
      <c r="C18" s="280"/>
      <c r="D18" s="280"/>
      <c r="E18" s="280"/>
      <c r="F18" s="280"/>
      <c r="G18" s="86">
        <v>11</v>
      </c>
      <c r="H18" s="99">
        <v>0</v>
      </c>
      <c r="I18" s="99">
        <v>0</v>
      </c>
    </row>
    <row r="19" spans="1:9" ht="12.75">
      <c r="A19" s="280" t="s">
        <v>394</v>
      </c>
      <c r="B19" s="280"/>
      <c r="C19" s="280"/>
      <c r="D19" s="280"/>
      <c r="E19" s="280"/>
      <c r="F19" s="280"/>
      <c r="G19" s="86">
        <v>12</v>
      </c>
      <c r="H19" s="99">
        <v>0</v>
      </c>
      <c r="I19" s="99">
        <v>0</v>
      </c>
    </row>
    <row r="20" spans="1:9" ht="26.25" customHeight="1">
      <c r="A20" s="285" t="s">
        <v>397</v>
      </c>
      <c r="B20" s="285"/>
      <c r="C20" s="285"/>
      <c r="D20" s="285"/>
      <c r="E20" s="285"/>
      <c r="F20" s="285"/>
      <c r="G20" s="88">
        <v>13</v>
      </c>
      <c r="H20" s="103">
        <f>SUM(H14:H19)</f>
        <v>0</v>
      </c>
      <c r="I20" s="103">
        <f>SUM(I14:I19)</f>
        <v>0</v>
      </c>
    </row>
    <row r="21" spans="1:9" ht="25.5" customHeight="1">
      <c r="A21" s="275" t="s">
        <v>398</v>
      </c>
      <c r="B21" s="275"/>
      <c r="C21" s="275"/>
      <c r="D21" s="275"/>
      <c r="E21" s="275"/>
      <c r="F21" s="275"/>
      <c r="G21" s="88">
        <v>14</v>
      </c>
      <c r="H21" s="98">
        <f>H13+H20</f>
        <v>0</v>
      </c>
      <c r="I21" s="98">
        <f>I13+I20</f>
        <v>0</v>
      </c>
    </row>
    <row r="22" spans="1:9" ht="12.75">
      <c r="A22" s="293" t="s">
        <v>187</v>
      </c>
      <c r="B22" s="301"/>
      <c r="C22" s="301"/>
      <c r="D22" s="301"/>
      <c r="E22" s="301"/>
      <c r="F22" s="301"/>
      <c r="G22" s="301"/>
      <c r="H22" s="301"/>
      <c r="I22" s="301"/>
    </row>
    <row r="23" spans="1:9" ht="26.25" customHeight="1">
      <c r="A23" s="280" t="s">
        <v>223</v>
      </c>
      <c r="B23" s="280"/>
      <c r="C23" s="280"/>
      <c r="D23" s="280"/>
      <c r="E23" s="280"/>
      <c r="F23" s="280"/>
      <c r="G23" s="86">
        <v>15</v>
      </c>
      <c r="H23" s="99">
        <v>0</v>
      </c>
      <c r="I23" s="99">
        <v>0</v>
      </c>
    </row>
    <row r="24" spans="1:9" ht="12.75">
      <c r="A24" s="280" t="s">
        <v>224</v>
      </c>
      <c r="B24" s="280"/>
      <c r="C24" s="280"/>
      <c r="D24" s="280"/>
      <c r="E24" s="280"/>
      <c r="F24" s="280"/>
      <c r="G24" s="86">
        <v>16</v>
      </c>
      <c r="H24" s="99">
        <v>0</v>
      </c>
      <c r="I24" s="99">
        <v>0</v>
      </c>
    </row>
    <row r="25" spans="1:9" ht="12.75">
      <c r="A25" s="280" t="s">
        <v>225</v>
      </c>
      <c r="B25" s="280"/>
      <c r="C25" s="280"/>
      <c r="D25" s="280"/>
      <c r="E25" s="280"/>
      <c r="F25" s="280"/>
      <c r="G25" s="86">
        <v>17</v>
      </c>
      <c r="H25" s="99">
        <v>0</v>
      </c>
      <c r="I25" s="99">
        <v>0</v>
      </c>
    </row>
    <row r="26" spans="1:9" ht="12.75">
      <c r="A26" s="280" t="s">
        <v>226</v>
      </c>
      <c r="B26" s="280"/>
      <c r="C26" s="280"/>
      <c r="D26" s="280"/>
      <c r="E26" s="280"/>
      <c r="F26" s="280"/>
      <c r="G26" s="86">
        <v>18</v>
      </c>
      <c r="H26" s="99">
        <v>0</v>
      </c>
      <c r="I26" s="99">
        <v>0</v>
      </c>
    </row>
    <row r="27" spans="1:9" ht="12.75">
      <c r="A27" s="280" t="s">
        <v>227</v>
      </c>
      <c r="B27" s="280"/>
      <c r="C27" s="280"/>
      <c r="D27" s="280"/>
      <c r="E27" s="280"/>
      <c r="F27" s="280"/>
      <c r="G27" s="86">
        <v>19</v>
      </c>
      <c r="H27" s="99">
        <v>0</v>
      </c>
      <c r="I27" s="99">
        <v>0</v>
      </c>
    </row>
    <row r="28" spans="1:9" ht="12.75">
      <c r="A28" s="280" t="s">
        <v>228</v>
      </c>
      <c r="B28" s="280"/>
      <c r="C28" s="280"/>
      <c r="D28" s="280"/>
      <c r="E28" s="280"/>
      <c r="F28" s="280"/>
      <c r="G28" s="86">
        <v>20</v>
      </c>
      <c r="H28" s="99">
        <v>0</v>
      </c>
      <c r="I28" s="99">
        <v>0</v>
      </c>
    </row>
    <row r="29" spans="1:9" ht="24.75" customHeight="1">
      <c r="A29" s="273" t="s">
        <v>428</v>
      </c>
      <c r="B29" s="273"/>
      <c r="C29" s="273"/>
      <c r="D29" s="273"/>
      <c r="E29" s="273"/>
      <c r="F29" s="273"/>
      <c r="G29" s="88">
        <v>21</v>
      </c>
      <c r="H29" s="98">
        <f>SUM(H23:H28)</f>
        <v>0</v>
      </c>
      <c r="I29" s="98">
        <f>SUM(I23:I28)</f>
        <v>0</v>
      </c>
    </row>
    <row r="30" spans="1:9" ht="21" customHeight="1">
      <c r="A30" s="280" t="s">
        <v>229</v>
      </c>
      <c r="B30" s="280"/>
      <c r="C30" s="280"/>
      <c r="D30" s="280"/>
      <c r="E30" s="280"/>
      <c r="F30" s="280"/>
      <c r="G30" s="86">
        <v>22</v>
      </c>
      <c r="H30" s="99">
        <v>0</v>
      </c>
      <c r="I30" s="99">
        <v>0</v>
      </c>
    </row>
    <row r="31" spans="1:9" ht="12.75">
      <c r="A31" s="280" t="s">
        <v>230</v>
      </c>
      <c r="B31" s="280"/>
      <c r="C31" s="280"/>
      <c r="D31" s="280"/>
      <c r="E31" s="280"/>
      <c r="F31" s="280"/>
      <c r="G31" s="86">
        <v>23</v>
      </c>
      <c r="H31" s="99">
        <v>0</v>
      </c>
      <c r="I31" s="99">
        <v>0</v>
      </c>
    </row>
    <row r="32" spans="1:9" ht="12.75">
      <c r="A32" s="280" t="s">
        <v>395</v>
      </c>
      <c r="B32" s="280"/>
      <c r="C32" s="280"/>
      <c r="D32" s="280"/>
      <c r="E32" s="280"/>
      <c r="F32" s="280"/>
      <c r="G32" s="86">
        <v>24</v>
      </c>
      <c r="H32" s="99">
        <v>0</v>
      </c>
      <c r="I32" s="99">
        <v>0</v>
      </c>
    </row>
    <row r="33" spans="1:9" ht="12.75">
      <c r="A33" s="280" t="s">
        <v>231</v>
      </c>
      <c r="B33" s="280"/>
      <c r="C33" s="280"/>
      <c r="D33" s="280"/>
      <c r="E33" s="280"/>
      <c r="F33" s="280"/>
      <c r="G33" s="86">
        <v>25</v>
      </c>
      <c r="H33" s="99">
        <v>0</v>
      </c>
      <c r="I33" s="99">
        <v>0</v>
      </c>
    </row>
    <row r="34" spans="1:9" ht="12.75">
      <c r="A34" s="280" t="s">
        <v>232</v>
      </c>
      <c r="B34" s="280"/>
      <c r="C34" s="280"/>
      <c r="D34" s="280"/>
      <c r="E34" s="280"/>
      <c r="F34" s="280"/>
      <c r="G34" s="86">
        <v>26</v>
      </c>
      <c r="H34" s="99">
        <v>0</v>
      </c>
      <c r="I34" s="99">
        <v>0</v>
      </c>
    </row>
    <row r="35" spans="1:9" ht="28.5" customHeight="1">
      <c r="A35" s="273" t="s">
        <v>429</v>
      </c>
      <c r="B35" s="273"/>
      <c r="C35" s="273"/>
      <c r="D35" s="273"/>
      <c r="E35" s="273"/>
      <c r="F35" s="273"/>
      <c r="G35" s="88">
        <v>27</v>
      </c>
      <c r="H35" s="98">
        <f>SUM(H30:H34)</f>
        <v>0</v>
      </c>
      <c r="I35" s="98">
        <f>SUM(I30:I34)</f>
        <v>0</v>
      </c>
    </row>
    <row r="36" spans="1:9" ht="26.25" customHeight="1">
      <c r="A36" s="275" t="s">
        <v>399</v>
      </c>
      <c r="B36" s="275"/>
      <c r="C36" s="275"/>
      <c r="D36" s="275"/>
      <c r="E36" s="275"/>
      <c r="F36" s="275"/>
      <c r="G36" s="88">
        <v>28</v>
      </c>
      <c r="H36" s="98">
        <f>H29+H35</f>
        <v>0</v>
      </c>
      <c r="I36" s="98">
        <f>I29+I35</f>
        <v>0</v>
      </c>
    </row>
    <row r="37" spans="1:9" ht="12.75">
      <c r="A37" s="293" t="s">
        <v>202</v>
      </c>
      <c r="B37" s="301"/>
      <c r="C37" s="301"/>
      <c r="D37" s="301"/>
      <c r="E37" s="301"/>
      <c r="F37" s="301"/>
      <c r="G37" s="301">
        <v>0</v>
      </c>
      <c r="H37" s="301"/>
      <c r="I37" s="301"/>
    </row>
    <row r="38" spans="1:9" ht="12.75">
      <c r="A38" s="246" t="s">
        <v>233</v>
      </c>
      <c r="B38" s="246"/>
      <c r="C38" s="246"/>
      <c r="D38" s="246"/>
      <c r="E38" s="246"/>
      <c r="F38" s="246"/>
      <c r="G38" s="86">
        <v>29</v>
      </c>
      <c r="H38" s="99">
        <v>0</v>
      </c>
      <c r="I38" s="99">
        <v>0</v>
      </c>
    </row>
    <row r="39" spans="1:9" ht="21" customHeight="1">
      <c r="A39" s="246" t="s">
        <v>234</v>
      </c>
      <c r="B39" s="246"/>
      <c r="C39" s="246"/>
      <c r="D39" s="246"/>
      <c r="E39" s="246"/>
      <c r="F39" s="246"/>
      <c r="G39" s="86">
        <v>30</v>
      </c>
      <c r="H39" s="99">
        <v>0</v>
      </c>
      <c r="I39" s="99">
        <v>0</v>
      </c>
    </row>
    <row r="40" spans="1:9" ht="12.75">
      <c r="A40" s="246" t="s">
        <v>235</v>
      </c>
      <c r="B40" s="246"/>
      <c r="C40" s="246"/>
      <c r="D40" s="246"/>
      <c r="E40" s="246"/>
      <c r="F40" s="246"/>
      <c r="G40" s="86">
        <v>31</v>
      </c>
      <c r="H40" s="99">
        <v>0</v>
      </c>
      <c r="I40" s="99">
        <v>0</v>
      </c>
    </row>
    <row r="41" spans="1:9" ht="12.75">
      <c r="A41" s="246" t="s">
        <v>236</v>
      </c>
      <c r="B41" s="246"/>
      <c r="C41" s="246"/>
      <c r="D41" s="246"/>
      <c r="E41" s="246"/>
      <c r="F41" s="246"/>
      <c r="G41" s="86">
        <v>32</v>
      </c>
      <c r="H41" s="99">
        <v>0</v>
      </c>
      <c r="I41" s="99">
        <v>0</v>
      </c>
    </row>
    <row r="42" spans="1:9" ht="26.25" customHeight="1">
      <c r="A42" s="273" t="s">
        <v>430</v>
      </c>
      <c r="B42" s="273"/>
      <c r="C42" s="273"/>
      <c r="D42" s="273"/>
      <c r="E42" s="273"/>
      <c r="F42" s="273"/>
      <c r="G42" s="88">
        <v>33</v>
      </c>
      <c r="H42" s="98">
        <f>H41+H40+H39+H38</f>
        <v>0</v>
      </c>
      <c r="I42" s="98">
        <f>I41+I40+I39+I38</f>
        <v>0</v>
      </c>
    </row>
    <row r="43" spans="1:9" ht="22.5" customHeight="1">
      <c r="A43" s="246" t="s">
        <v>237</v>
      </c>
      <c r="B43" s="246"/>
      <c r="C43" s="246"/>
      <c r="D43" s="246"/>
      <c r="E43" s="246"/>
      <c r="F43" s="246"/>
      <c r="G43" s="86">
        <v>34</v>
      </c>
      <c r="H43" s="99">
        <v>0</v>
      </c>
      <c r="I43" s="99">
        <v>0</v>
      </c>
    </row>
    <row r="44" spans="1:9" ht="12.75">
      <c r="A44" s="246" t="s">
        <v>238</v>
      </c>
      <c r="B44" s="246"/>
      <c r="C44" s="246"/>
      <c r="D44" s="246"/>
      <c r="E44" s="246"/>
      <c r="F44" s="246"/>
      <c r="G44" s="86">
        <v>35</v>
      </c>
      <c r="H44" s="99">
        <v>0</v>
      </c>
      <c r="I44" s="99">
        <v>0</v>
      </c>
    </row>
    <row r="45" spans="1:9" ht="12.75">
      <c r="A45" s="246" t="s">
        <v>239</v>
      </c>
      <c r="B45" s="246"/>
      <c r="C45" s="246"/>
      <c r="D45" s="246"/>
      <c r="E45" s="246"/>
      <c r="F45" s="246"/>
      <c r="G45" s="86">
        <v>36</v>
      </c>
      <c r="H45" s="99">
        <v>0</v>
      </c>
      <c r="I45" s="99">
        <v>0</v>
      </c>
    </row>
    <row r="46" spans="1:9" ht="24.75" customHeight="1">
      <c r="A46" s="246" t="s">
        <v>240</v>
      </c>
      <c r="B46" s="246"/>
      <c r="C46" s="246"/>
      <c r="D46" s="246"/>
      <c r="E46" s="246"/>
      <c r="F46" s="246"/>
      <c r="G46" s="86">
        <v>37</v>
      </c>
      <c r="H46" s="99">
        <v>0</v>
      </c>
      <c r="I46" s="99">
        <v>0</v>
      </c>
    </row>
    <row r="47" spans="1:9" ht="12.75">
      <c r="A47" s="246" t="s">
        <v>241</v>
      </c>
      <c r="B47" s="246"/>
      <c r="C47" s="246"/>
      <c r="D47" s="246"/>
      <c r="E47" s="246"/>
      <c r="F47" s="246"/>
      <c r="G47" s="86">
        <v>38</v>
      </c>
      <c r="H47" s="99">
        <v>0</v>
      </c>
      <c r="I47" s="99">
        <v>0</v>
      </c>
    </row>
    <row r="48" spans="1:9" ht="24.75" customHeight="1">
      <c r="A48" s="273" t="s">
        <v>431</v>
      </c>
      <c r="B48" s="273"/>
      <c r="C48" s="273"/>
      <c r="D48" s="273"/>
      <c r="E48" s="273"/>
      <c r="F48" s="273"/>
      <c r="G48" s="88">
        <v>39</v>
      </c>
      <c r="H48" s="98">
        <f>H47+H46+H45+H44+H43</f>
        <v>0</v>
      </c>
      <c r="I48" s="98">
        <f>I47+I46+I45+I44+I43</f>
        <v>0</v>
      </c>
    </row>
    <row r="49" spans="1:9" ht="27.75" customHeight="1">
      <c r="A49" s="275" t="s">
        <v>441</v>
      </c>
      <c r="B49" s="275"/>
      <c r="C49" s="275"/>
      <c r="D49" s="275"/>
      <c r="E49" s="275"/>
      <c r="F49" s="275"/>
      <c r="G49" s="88">
        <v>40</v>
      </c>
      <c r="H49" s="98">
        <f>H48+H42</f>
        <v>0</v>
      </c>
      <c r="I49" s="98">
        <f>I48+I42</f>
        <v>0</v>
      </c>
    </row>
    <row r="50" spans="1:9" ht="12.75">
      <c r="A50" s="280" t="s">
        <v>242</v>
      </c>
      <c r="B50" s="280"/>
      <c r="C50" s="280"/>
      <c r="D50" s="280"/>
      <c r="E50" s="280"/>
      <c r="F50" s="280"/>
      <c r="G50" s="86">
        <v>41</v>
      </c>
      <c r="H50" s="99">
        <v>0</v>
      </c>
      <c r="I50" s="99">
        <v>0</v>
      </c>
    </row>
    <row r="51" spans="1:9" ht="24" customHeight="1">
      <c r="A51" s="275" t="s">
        <v>400</v>
      </c>
      <c r="B51" s="275"/>
      <c r="C51" s="275"/>
      <c r="D51" s="275"/>
      <c r="E51" s="275"/>
      <c r="F51" s="275"/>
      <c r="G51" s="88">
        <v>42</v>
      </c>
      <c r="H51" s="98">
        <f>H21+H36+H49+H50</f>
        <v>0</v>
      </c>
      <c r="I51" s="98">
        <f>I21+I36+I49+I50</f>
        <v>0</v>
      </c>
    </row>
    <row r="52" spans="1:9" ht="12.75">
      <c r="A52" s="294" t="s">
        <v>216</v>
      </c>
      <c r="B52" s="294"/>
      <c r="C52" s="294"/>
      <c r="D52" s="294"/>
      <c r="E52" s="294"/>
      <c r="F52" s="294"/>
      <c r="G52" s="86">
        <v>43</v>
      </c>
      <c r="H52" s="99">
        <v>0</v>
      </c>
      <c r="I52" s="99">
        <v>0</v>
      </c>
    </row>
    <row r="53" spans="1:9" ht="28.5" customHeight="1">
      <c r="A53" s="294" t="s">
        <v>401</v>
      </c>
      <c r="B53" s="294"/>
      <c r="C53" s="294"/>
      <c r="D53" s="294"/>
      <c r="E53" s="294"/>
      <c r="F53" s="294"/>
      <c r="G53" s="86">
        <v>44</v>
      </c>
      <c r="H53" s="104">
        <f>H52+H51</f>
        <v>0</v>
      </c>
      <c r="I53" s="104">
        <f>I52+I51</f>
        <v>0</v>
      </c>
    </row>
  </sheetData>
  <sheetProtection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view="pageBreakPreview" zoomScale="110" zoomScaleSheetLayoutView="110" zoomScalePageLayoutView="0" workbookViewId="0" topLeftCell="A21">
      <selection activeCell="N42" sqref="N42"/>
    </sheetView>
  </sheetViews>
  <sheetFormatPr defaultColWidth="9.140625" defaultRowHeight="12.75"/>
  <cols>
    <col min="1" max="4" width="9.140625" style="2" customWidth="1"/>
    <col min="5" max="5" width="10.140625" style="2" bestFit="1" customWidth="1"/>
    <col min="6" max="6" width="9.140625" style="2" customWidth="1"/>
    <col min="7" max="7" width="10.28125" style="2" bestFit="1" customWidth="1"/>
    <col min="8" max="25" width="13.421875" style="38" customWidth="1"/>
    <col min="26" max="26" width="13.421875" style="1" customWidth="1"/>
    <col min="27" max="29" width="9.140625" style="1" customWidth="1"/>
    <col min="30" max="16384" width="9.140625" style="2" customWidth="1"/>
  </cols>
  <sheetData>
    <row r="1" spans="1:11" ht="12.75">
      <c r="A1" s="321" t="s">
        <v>243</v>
      </c>
      <c r="B1" s="322"/>
      <c r="C1" s="322"/>
      <c r="D1" s="322"/>
      <c r="E1" s="322"/>
      <c r="F1" s="322"/>
      <c r="G1" s="322"/>
      <c r="H1" s="322"/>
      <c r="I1" s="322"/>
      <c r="J1" s="322"/>
      <c r="K1" s="37"/>
    </row>
    <row r="2" spans="1:24" ht="15.75">
      <c r="A2" s="3"/>
      <c r="B2" s="4"/>
      <c r="C2" s="323" t="s">
        <v>244</v>
      </c>
      <c r="D2" s="323"/>
      <c r="E2" s="5">
        <v>44197</v>
      </c>
      <c r="F2" s="6" t="s">
        <v>0</v>
      </c>
      <c r="G2" s="5">
        <v>44561</v>
      </c>
      <c r="H2" s="39"/>
      <c r="I2" s="39"/>
      <c r="J2" s="39"/>
      <c r="K2" s="40"/>
      <c r="X2" s="41" t="s">
        <v>279</v>
      </c>
    </row>
    <row r="3" spans="1:25" ht="13.5" customHeight="1" thickBot="1">
      <c r="A3" s="324" t="s">
        <v>245</v>
      </c>
      <c r="B3" s="325"/>
      <c r="C3" s="325"/>
      <c r="D3" s="325"/>
      <c r="E3" s="325"/>
      <c r="F3" s="325"/>
      <c r="G3" s="328" t="s">
        <v>3</v>
      </c>
      <c r="H3" s="312" t="s">
        <v>246</v>
      </c>
      <c r="I3" s="312"/>
      <c r="J3" s="312"/>
      <c r="K3" s="312"/>
      <c r="L3" s="312"/>
      <c r="M3" s="312"/>
      <c r="N3" s="312"/>
      <c r="O3" s="312"/>
      <c r="P3" s="312"/>
      <c r="Q3" s="312"/>
      <c r="R3" s="312"/>
      <c r="S3" s="312"/>
      <c r="T3" s="312"/>
      <c r="U3" s="312"/>
      <c r="V3" s="312"/>
      <c r="W3" s="312"/>
      <c r="X3" s="312" t="s">
        <v>405</v>
      </c>
      <c r="Y3" s="314" t="s">
        <v>247</v>
      </c>
    </row>
    <row r="4" spans="1:25" ht="90.75" thickBot="1">
      <c r="A4" s="326"/>
      <c r="B4" s="327"/>
      <c r="C4" s="327"/>
      <c r="D4" s="327"/>
      <c r="E4" s="327"/>
      <c r="F4" s="327"/>
      <c r="G4" s="329"/>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313"/>
      <c r="Y4" s="315"/>
    </row>
    <row r="5" spans="1:25" ht="22.5">
      <c r="A5" s="316">
        <v>1</v>
      </c>
      <c r="B5" s="317"/>
      <c r="C5" s="317"/>
      <c r="D5" s="317"/>
      <c r="E5" s="317"/>
      <c r="F5" s="317"/>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ht="12.75">
      <c r="A6" s="318" t="s">
        <v>261</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ht="12.75">
      <c r="A7" s="310" t="s">
        <v>294</v>
      </c>
      <c r="B7" s="310"/>
      <c r="C7" s="310"/>
      <c r="D7" s="310"/>
      <c r="E7" s="310"/>
      <c r="F7" s="310"/>
      <c r="G7" s="8">
        <v>1</v>
      </c>
      <c r="H7" s="46">
        <v>2952437940</v>
      </c>
      <c r="I7" s="46">
        <v>53585</v>
      </c>
      <c r="J7" s="46">
        <v>97203711</v>
      </c>
      <c r="K7" s="46">
        <v>0</v>
      </c>
      <c r="L7" s="46">
        <v>0</v>
      </c>
      <c r="M7" s="46">
        <v>0</v>
      </c>
      <c r="N7" s="46">
        <v>519535819</v>
      </c>
      <c r="O7" s="46">
        <v>0</v>
      </c>
      <c r="P7" s="46">
        <v>0</v>
      </c>
      <c r="Q7" s="46">
        <v>0</v>
      </c>
      <c r="R7" s="46">
        <v>0</v>
      </c>
      <c r="S7" s="46">
        <v>0</v>
      </c>
      <c r="T7" s="46">
        <v>0</v>
      </c>
      <c r="U7" s="46">
        <v>522222406</v>
      </c>
      <c r="V7" s="46">
        <v>261909631</v>
      </c>
      <c r="W7" s="47">
        <f>H7+I7+J7+K7-L7+M7+N7+O7+P7+Q7+R7+U7+V7+S7+T7</f>
        <v>4353363092</v>
      </c>
      <c r="X7" s="46">
        <v>0</v>
      </c>
      <c r="Y7" s="47">
        <f>W7+X7</f>
        <v>4353363092</v>
      </c>
    </row>
    <row r="8" spans="1:25" ht="12.75">
      <c r="A8" s="305" t="s">
        <v>262</v>
      </c>
      <c r="B8" s="305"/>
      <c r="C8" s="305"/>
      <c r="D8" s="305"/>
      <c r="E8" s="305"/>
      <c r="F8" s="305"/>
      <c r="G8" s="8">
        <v>2</v>
      </c>
      <c r="H8" s="46">
        <v>0</v>
      </c>
      <c r="I8" s="46">
        <v>0</v>
      </c>
      <c r="J8" s="46">
        <v>0</v>
      </c>
      <c r="K8" s="46">
        <v>0</v>
      </c>
      <c r="L8" s="46">
        <v>0</v>
      </c>
      <c r="M8" s="46">
        <v>0</v>
      </c>
      <c r="N8" s="46">
        <v>0</v>
      </c>
      <c r="O8" s="46">
        <v>0</v>
      </c>
      <c r="P8" s="46">
        <v>0</v>
      </c>
      <c r="Q8" s="46">
        <v>0</v>
      </c>
      <c r="R8" s="46">
        <v>0</v>
      </c>
      <c r="S8" s="46">
        <v>0</v>
      </c>
      <c r="T8" s="46">
        <v>0</v>
      </c>
      <c r="U8" s="46">
        <v>0</v>
      </c>
      <c r="V8" s="46">
        <v>0</v>
      </c>
      <c r="W8" s="47">
        <f aca="true" t="shared" si="0" ref="W8:W29">H8+I8+J8+K8-L8+M8+N8+O8+P8+Q8+R8+U8+V8+S8+T8</f>
        <v>0</v>
      </c>
      <c r="X8" s="46">
        <v>0</v>
      </c>
      <c r="Y8" s="47">
        <f>W8+X8</f>
        <v>0</v>
      </c>
    </row>
    <row r="9" spans="1:25" ht="12.75">
      <c r="A9" s="305" t="s">
        <v>263</v>
      </c>
      <c r="B9" s="305"/>
      <c r="C9" s="305"/>
      <c r="D9" s="305"/>
      <c r="E9" s="305"/>
      <c r="F9" s="305"/>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W9+X9</f>
        <v>0</v>
      </c>
    </row>
    <row r="10" spans="1:25" ht="22.5" customHeight="1">
      <c r="A10" s="311" t="s">
        <v>295</v>
      </c>
      <c r="B10" s="311"/>
      <c r="C10" s="311"/>
      <c r="D10" s="311"/>
      <c r="E10" s="311"/>
      <c r="F10" s="311"/>
      <c r="G10" s="9">
        <v>4</v>
      </c>
      <c r="H10" s="48">
        <f>H7+H8+H9</f>
        <v>2952437940</v>
      </c>
      <c r="I10" s="48">
        <f aca="true" t="shared" si="1" ref="I10:Y10">I7+I8+I9</f>
        <v>53585</v>
      </c>
      <c r="J10" s="48">
        <f t="shared" si="1"/>
        <v>97203711</v>
      </c>
      <c r="K10" s="48">
        <f t="shared" si="1"/>
        <v>0</v>
      </c>
      <c r="L10" s="48">
        <f t="shared" si="1"/>
        <v>0</v>
      </c>
      <c r="M10" s="48">
        <f t="shared" si="1"/>
        <v>0</v>
      </c>
      <c r="N10" s="48">
        <f t="shared" si="1"/>
        <v>519535819</v>
      </c>
      <c r="O10" s="48">
        <f t="shared" si="1"/>
        <v>0</v>
      </c>
      <c r="P10" s="48">
        <f t="shared" si="1"/>
        <v>0</v>
      </c>
      <c r="Q10" s="48">
        <f t="shared" si="1"/>
        <v>0</v>
      </c>
      <c r="R10" s="48">
        <f t="shared" si="1"/>
        <v>0</v>
      </c>
      <c r="S10" s="48">
        <f t="shared" si="1"/>
        <v>0</v>
      </c>
      <c r="T10" s="48">
        <f t="shared" si="1"/>
        <v>0</v>
      </c>
      <c r="U10" s="48">
        <f t="shared" si="1"/>
        <v>522222406</v>
      </c>
      <c r="V10" s="48">
        <f t="shared" si="1"/>
        <v>261909631</v>
      </c>
      <c r="W10" s="48">
        <f t="shared" si="0"/>
        <v>4353363092</v>
      </c>
      <c r="X10" s="48">
        <f t="shared" si="1"/>
        <v>0</v>
      </c>
      <c r="Y10" s="48">
        <f t="shared" si="1"/>
        <v>4353363092</v>
      </c>
    </row>
    <row r="11" spans="1:25" ht="12.75">
      <c r="A11" s="305" t="s">
        <v>264</v>
      </c>
      <c r="B11" s="305"/>
      <c r="C11" s="305"/>
      <c r="D11" s="305"/>
      <c r="E11" s="305"/>
      <c r="F11" s="305"/>
      <c r="G11" s="8">
        <v>5</v>
      </c>
      <c r="H11" s="50">
        <v>0</v>
      </c>
      <c r="I11" s="50">
        <v>0</v>
      </c>
      <c r="J11" s="50">
        <v>0</v>
      </c>
      <c r="K11" s="50">
        <v>0</v>
      </c>
      <c r="L11" s="50">
        <v>0</v>
      </c>
      <c r="M11" s="50">
        <v>0</v>
      </c>
      <c r="N11" s="50">
        <v>0</v>
      </c>
      <c r="O11" s="50">
        <v>0</v>
      </c>
      <c r="P11" s="50">
        <v>0</v>
      </c>
      <c r="Q11" s="50">
        <v>0</v>
      </c>
      <c r="R11" s="50">
        <v>0</v>
      </c>
      <c r="S11" s="46">
        <v>0</v>
      </c>
      <c r="T11" s="46">
        <v>0</v>
      </c>
      <c r="U11" s="50">
        <v>0</v>
      </c>
      <c r="V11" s="46">
        <v>288105783</v>
      </c>
      <c r="W11" s="47">
        <f t="shared" si="0"/>
        <v>288105783</v>
      </c>
      <c r="X11" s="46">
        <v>0</v>
      </c>
      <c r="Y11" s="47">
        <f aca="true" t="shared" si="2" ref="Y11:Y29">W11+X11</f>
        <v>288105783</v>
      </c>
    </row>
    <row r="12" spans="1:25" ht="12.75">
      <c r="A12" s="305" t="s">
        <v>265</v>
      </c>
      <c r="B12" s="305"/>
      <c r="C12" s="305"/>
      <c r="D12" s="305"/>
      <c r="E12" s="305"/>
      <c r="F12" s="30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2"/>
        <v>0</v>
      </c>
    </row>
    <row r="13" spans="1:25" ht="26.25" customHeight="1">
      <c r="A13" s="305" t="s">
        <v>266</v>
      </c>
      <c r="B13" s="305"/>
      <c r="C13" s="305"/>
      <c r="D13" s="305"/>
      <c r="E13" s="305"/>
      <c r="F13" s="30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2"/>
        <v>0</v>
      </c>
    </row>
    <row r="14" spans="1:25" ht="40.5" customHeight="1">
      <c r="A14" s="305" t="s">
        <v>409</v>
      </c>
      <c r="B14" s="305"/>
      <c r="C14" s="305"/>
      <c r="D14" s="305"/>
      <c r="E14" s="305"/>
      <c r="F14" s="305"/>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2"/>
        <v>0</v>
      </c>
    </row>
    <row r="15" spans="1:25" ht="12.75">
      <c r="A15" s="305" t="s">
        <v>267</v>
      </c>
      <c r="B15" s="305"/>
      <c r="C15" s="305"/>
      <c r="D15" s="305"/>
      <c r="E15" s="305"/>
      <c r="F15" s="30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2"/>
        <v>0</v>
      </c>
    </row>
    <row r="16" spans="1:25" ht="28.5" customHeight="1">
      <c r="A16" s="305" t="s">
        <v>268</v>
      </c>
      <c r="B16" s="305"/>
      <c r="C16" s="305"/>
      <c r="D16" s="305"/>
      <c r="E16" s="305"/>
      <c r="F16" s="30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2"/>
        <v>0</v>
      </c>
    </row>
    <row r="17" spans="1:25" ht="23.25" customHeight="1">
      <c r="A17" s="305" t="s">
        <v>269</v>
      </c>
      <c r="B17" s="305"/>
      <c r="C17" s="305"/>
      <c r="D17" s="305"/>
      <c r="E17" s="305"/>
      <c r="F17" s="30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2"/>
        <v>0</v>
      </c>
    </row>
    <row r="18" spans="1:25" ht="12.75">
      <c r="A18" s="305" t="s">
        <v>270</v>
      </c>
      <c r="B18" s="305"/>
      <c r="C18" s="305"/>
      <c r="D18" s="305"/>
      <c r="E18" s="305"/>
      <c r="F18" s="30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2"/>
        <v>0</v>
      </c>
    </row>
    <row r="19" spans="1:25" ht="12.75">
      <c r="A19" s="305" t="s">
        <v>271</v>
      </c>
      <c r="B19" s="305"/>
      <c r="C19" s="305"/>
      <c r="D19" s="305"/>
      <c r="E19" s="305"/>
      <c r="F19" s="305"/>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2"/>
        <v>0</v>
      </c>
    </row>
    <row r="20" spans="1:25" ht="12.75">
      <c r="A20" s="305" t="s">
        <v>272</v>
      </c>
      <c r="B20" s="305"/>
      <c r="C20" s="305"/>
      <c r="D20" s="305"/>
      <c r="E20" s="305"/>
      <c r="F20" s="305"/>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2"/>
        <v>0</v>
      </c>
    </row>
    <row r="21" spans="1:25" ht="30.75" customHeight="1">
      <c r="A21" s="305" t="s">
        <v>410</v>
      </c>
      <c r="B21" s="305"/>
      <c r="C21" s="305"/>
      <c r="D21" s="305"/>
      <c r="E21" s="305"/>
      <c r="F21" s="30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2"/>
        <v>0</v>
      </c>
    </row>
    <row r="22" spans="1:25" ht="28.5" customHeight="1">
      <c r="A22" s="305" t="s">
        <v>411</v>
      </c>
      <c r="B22" s="305"/>
      <c r="C22" s="305"/>
      <c r="D22" s="305"/>
      <c r="E22" s="305"/>
      <c r="F22" s="30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2"/>
        <v>0</v>
      </c>
    </row>
    <row r="23" spans="1:25" ht="26.25" customHeight="1">
      <c r="A23" s="305" t="s">
        <v>412</v>
      </c>
      <c r="B23" s="305"/>
      <c r="C23" s="305"/>
      <c r="D23" s="305"/>
      <c r="E23" s="305"/>
      <c r="F23" s="30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2"/>
        <v>0</v>
      </c>
    </row>
    <row r="24" spans="1:25" ht="12.75">
      <c r="A24" s="305" t="s">
        <v>273</v>
      </c>
      <c r="B24" s="305"/>
      <c r="C24" s="305"/>
      <c r="D24" s="305"/>
      <c r="E24" s="305"/>
      <c r="F24" s="305"/>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2"/>
        <v>0</v>
      </c>
    </row>
    <row r="25" spans="1:25" ht="12.75">
      <c r="A25" s="305" t="s">
        <v>413</v>
      </c>
      <c r="B25" s="305"/>
      <c r="C25" s="305"/>
      <c r="D25" s="305"/>
      <c r="E25" s="305"/>
      <c r="F25" s="30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W25+X25</f>
        <v>0</v>
      </c>
    </row>
    <row r="26" spans="1:25" ht="12.75">
      <c r="A26" s="305" t="s">
        <v>415</v>
      </c>
      <c r="B26" s="305"/>
      <c r="C26" s="305"/>
      <c r="D26" s="305"/>
      <c r="E26" s="305"/>
      <c r="F26" s="305"/>
      <c r="G26" s="8">
        <v>20</v>
      </c>
      <c r="H26" s="46">
        <v>0</v>
      </c>
      <c r="I26" s="46">
        <v>0</v>
      </c>
      <c r="J26" s="46">
        <v>0</v>
      </c>
      <c r="K26" s="46">
        <v>0</v>
      </c>
      <c r="L26" s="46">
        <v>0</v>
      </c>
      <c r="M26" s="46">
        <v>0</v>
      </c>
      <c r="N26" s="46">
        <v>0</v>
      </c>
      <c r="O26" s="46">
        <v>0</v>
      </c>
      <c r="P26" s="46">
        <v>0</v>
      </c>
      <c r="Q26" s="46">
        <v>0</v>
      </c>
      <c r="R26" s="46">
        <v>0</v>
      </c>
      <c r="S26" s="46">
        <v>0</v>
      </c>
      <c r="T26" s="46">
        <v>0</v>
      </c>
      <c r="U26" s="46">
        <v>0</v>
      </c>
      <c r="V26" s="46">
        <v>-74647304</v>
      </c>
      <c r="W26" s="47">
        <f t="shared" si="0"/>
        <v>-74647304</v>
      </c>
      <c r="X26" s="46">
        <v>0</v>
      </c>
      <c r="Y26" s="47">
        <f t="shared" si="2"/>
        <v>-74647304</v>
      </c>
    </row>
    <row r="27" spans="1:25" ht="12.75">
      <c r="A27" s="305" t="s">
        <v>414</v>
      </c>
      <c r="B27" s="305"/>
      <c r="C27" s="305"/>
      <c r="D27" s="305"/>
      <c r="E27" s="305"/>
      <c r="F27" s="305"/>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2"/>
        <v>0</v>
      </c>
    </row>
    <row r="28" spans="1:25" ht="12.75">
      <c r="A28" s="305" t="s">
        <v>416</v>
      </c>
      <c r="B28" s="305"/>
      <c r="C28" s="305"/>
      <c r="D28" s="305"/>
      <c r="E28" s="305"/>
      <c r="F28" s="305"/>
      <c r="G28" s="8">
        <v>22</v>
      </c>
      <c r="H28" s="46">
        <v>0</v>
      </c>
      <c r="I28" s="46">
        <v>0</v>
      </c>
      <c r="J28" s="46">
        <v>13095482</v>
      </c>
      <c r="K28" s="46">
        <v>0</v>
      </c>
      <c r="L28" s="46">
        <v>0</v>
      </c>
      <c r="M28" s="46">
        <v>0</v>
      </c>
      <c r="N28" s="46">
        <v>124407075</v>
      </c>
      <c r="O28" s="46">
        <v>0</v>
      </c>
      <c r="P28" s="46">
        <v>0</v>
      </c>
      <c r="Q28" s="46">
        <v>0</v>
      </c>
      <c r="R28" s="46">
        <v>0</v>
      </c>
      <c r="S28" s="46">
        <v>0</v>
      </c>
      <c r="T28" s="46">
        <v>0</v>
      </c>
      <c r="U28" s="46">
        <v>49759770</v>
      </c>
      <c r="V28" s="46">
        <v>-187262327</v>
      </c>
      <c r="W28" s="47">
        <f t="shared" si="0"/>
        <v>0</v>
      </c>
      <c r="X28" s="46">
        <v>0</v>
      </c>
      <c r="Y28" s="47">
        <f t="shared" si="2"/>
        <v>0</v>
      </c>
    </row>
    <row r="29" spans="1:25" ht="12.75">
      <c r="A29" s="305" t="s">
        <v>417</v>
      </c>
      <c r="B29" s="305"/>
      <c r="C29" s="305"/>
      <c r="D29" s="305"/>
      <c r="E29" s="305"/>
      <c r="F29" s="30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2"/>
        <v>0</v>
      </c>
    </row>
    <row r="30" spans="1:25" ht="27.75" customHeight="1">
      <c r="A30" s="306" t="s">
        <v>418</v>
      </c>
      <c r="B30" s="306"/>
      <c r="C30" s="306"/>
      <c r="D30" s="306"/>
      <c r="E30" s="306"/>
      <c r="F30" s="306"/>
      <c r="G30" s="10">
        <v>24</v>
      </c>
      <c r="H30" s="49">
        <f>SUM(H10:H29)</f>
        <v>2952437940</v>
      </c>
      <c r="I30" s="49">
        <f aca="true" t="shared" si="3" ref="I30:Y30">SUM(I10:I29)</f>
        <v>53585</v>
      </c>
      <c r="J30" s="49">
        <f t="shared" si="3"/>
        <v>110299193</v>
      </c>
      <c r="K30" s="49">
        <f t="shared" si="3"/>
        <v>0</v>
      </c>
      <c r="L30" s="49">
        <f t="shared" si="3"/>
        <v>0</v>
      </c>
      <c r="M30" s="49">
        <f t="shared" si="3"/>
        <v>0</v>
      </c>
      <c r="N30" s="49">
        <f t="shared" si="3"/>
        <v>643942894</v>
      </c>
      <c r="O30" s="49">
        <f t="shared" si="3"/>
        <v>0</v>
      </c>
      <c r="P30" s="49">
        <f t="shared" si="3"/>
        <v>0</v>
      </c>
      <c r="Q30" s="49">
        <f t="shared" si="3"/>
        <v>0</v>
      </c>
      <c r="R30" s="49">
        <f t="shared" si="3"/>
        <v>0</v>
      </c>
      <c r="S30" s="49">
        <f t="shared" si="3"/>
        <v>0</v>
      </c>
      <c r="T30" s="49">
        <f t="shared" si="3"/>
        <v>0</v>
      </c>
      <c r="U30" s="49">
        <f t="shared" si="3"/>
        <v>571982176</v>
      </c>
      <c r="V30" s="49">
        <f t="shared" si="3"/>
        <v>288105783</v>
      </c>
      <c r="W30" s="49">
        <f t="shared" si="3"/>
        <v>4566821571</v>
      </c>
      <c r="X30" s="49">
        <f t="shared" si="3"/>
        <v>0</v>
      </c>
      <c r="Y30" s="49">
        <f t="shared" si="3"/>
        <v>4566821571</v>
      </c>
    </row>
    <row r="31" spans="1:25" ht="12.75">
      <c r="A31" s="307" t="s">
        <v>274</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c r="A32" s="303" t="s">
        <v>275</v>
      </c>
      <c r="B32" s="303"/>
      <c r="C32" s="303"/>
      <c r="D32" s="303"/>
      <c r="E32" s="303"/>
      <c r="F32" s="303"/>
      <c r="G32" s="9">
        <v>25</v>
      </c>
      <c r="H32" s="48">
        <f>SUM(H12:H20)</f>
        <v>0</v>
      </c>
      <c r="I32" s="48">
        <f aca="true" t="shared" si="4" ref="I32:Y32">SUM(I12:I20)</f>
        <v>0</v>
      </c>
      <c r="J32" s="48">
        <f t="shared" si="4"/>
        <v>0</v>
      </c>
      <c r="K32" s="48">
        <f t="shared" si="4"/>
        <v>0</v>
      </c>
      <c r="L32" s="48">
        <f t="shared" si="4"/>
        <v>0</v>
      </c>
      <c r="M32" s="48">
        <f t="shared" si="4"/>
        <v>0</v>
      </c>
      <c r="N32" s="48">
        <f t="shared" si="4"/>
        <v>0</v>
      </c>
      <c r="O32" s="48">
        <f t="shared" si="4"/>
        <v>0</v>
      </c>
      <c r="P32" s="48">
        <f t="shared" si="4"/>
        <v>0</v>
      </c>
      <c r="Q32" s="48">
        <f t="shared" si="4"/>
        <v>0</v>
      </c>
      <c r="R32" s="48">
        <f t="shared" si="4"/>
        <v>0</v>
      </c>
      <c r="S32" s="48">
        <f t="shared" si="4"/>
        <v>0</v>
      </c>
      <c r="T32" s="48">
        <f t="shared" si="4"/>
        <v>0</v>
      </c>
      <c r="U32" s="48">
        <f t="shared" si="4"/>
        <v>0</v>
      </c>
      <c r="V32" s="48">
        <f t="shared" si="4"/>
        <v>0</v>
      </c>
      <c r="W32" s="48">
        <f t="shared" si="4"/>
        <v>0</v>
      </c>
      <c r="X32" s="48">
        <f t="shared" si="4"/>
        <v>0</v>
      </c>
      <c r="Y32" s="48">
        <f t="shared" si="4"/>
        <v>0</v>
      </c>
    </row>
    <row r="33" spans="1:25" ht="31.5" customHeight="1">
      <c r="A33" s="303" t="s">
        <v>419</v>
      </c>
      <c r="B33" s="303"/>
      <c r="C33" s="303"/>
      <c r="D33" s="303"/>
      <c r="E33" s="303"/>
      <c r="F33" s="303"/>
      <c r="G33" s="9">
        <v>26</v>
      </c>
      <c r="H33" s="48">
        <f>H11+H32</f>
        <v>0</v>
      </c>
      <c r="I33" s="48">
        <f aca="true" t="shared" si="5" ref="I33:Y33">I11+I32</f>
        <v>0</v>
      </c>
      <c r="J33" s="48">
        <f t="shared" si="5"/>
        <v>0</v>
      </c>
      <c r="K33" s="48">
        <f t="shared" si="5"/>
        <v>0</v>
      </c>
      <c r="L33" s="48">
        <f t="shared" si="5"/>
        <v>0</v>
      </c>
      <c r="M33" s="48">
        <f t="shared" si="5"/>
        <v>0</v>
      </c>
      <c r="N33" s="48">
        <f t="shared" si="5"/>
        <v>0</v>
      </c>
      <c r="O33" s="48">
        <f t="shared" si="5"/>
        <v>0</v>
      </c>
      <c r="P33" s="48">
        <f t="shared" si="5"/>
        <v>0</v>
      </c>
      <c r="Q33" s="48">
        <f t="shared" si="5"/>
        <v>0</v>
      </c>
      <c r="R33" s="48">
        <f t="shared" si="5"/>
        <v>0</v>
      </c>
      <c r="S33" s="48">
        <f t="shared" si="5"/>
        <v>0</v>
      </c>
      <c r="T33" s="48">
        <f t="shared" si="5"/>
        <v>0</v>
      </c>
      <c r="U33" s="48">
        <f t="shared" si="5"/>
        <v>0</v>
      </c>
      <c r="V33" s="48">
        <f t="shared" si="5"/>
        <v>288105783</v>
      </c>
      <c r="W33" s="48">
        <f t="shared" si="5"/>
        <v>288105783</v>
      </c>
      <c r="X33" s="48">
        <f t="shared" si="5"/>
        <v>0</v>
      </c>
      <c r="Y33" s="48">
        <f t="shared" si="5"/>
        <v>288105783</v>
      </c>
    </row>
    <row r="34" spans="1:25" ht="30.75" customHeight="1">
      <c r="A34" s="304" t="s">
        <v>420</v>
      </c>
      <c r="B34" s="304"/>
      <c r="C34" s="304"/>
      <c r="D34" s="304"/>
      <c r="E34" s="304"/>
      <c r="F34" s="304"/>
      <c r="G34" s="10">
        <v>27</v>
      </c>
      <c r="H34" s="49">
        <f>SUM(H21:H29)</f>
        <v>0</v>
      </c>
      <c r="I34" s="49">
        <f aca="true" t="shared" si="6" ref="I34:Y34">SUM(I21:I29)</f>
        <v>0</v>
      </c>
      <c r="J34" s="49">
        <f t="shared" si="6"/>
        <v>13095482</v>
      </c>
      <c r="K34" s="49">
        <f t="shared" si="6"/>
        <v>0</v>
      </c>
      <c r="L34" s="49">
        <f t="shared" si="6"/>
        <v>0</v>
      </c>
      <c r="M34" s="49">
        <f t="shared" si="6"/>
        <v>0</v>
      </c>
      <c r="N34" s="49">
        <f t="shared" si="6"/>
        <v>124407075</v>
      </c>
      <c r="O34" s="49">
        <f t="shared" si="6"/>
        <v>0</v>
      </c>
      <c r="P34" s="49">
        <f t="shared" si="6"/>
        <v>0</v>
      </c>
      <c r="Q34" s="49">
        <f t="shared" si="6"/>
        <v>0</v>
      </c>
      <c r="R34" s="49">
        <f t="shared" si="6"/>
        <v>0</v>
      </c>
      <c r="S34" s="49">
        <f t="shared" si="6"/>
        <v>0</v>
      </c>
      <c r="T34" s="49">
        <f t="shared" si="6"/>
        <v>0</v>
      </c>
      <c r="U34" s="49">
        <f t="shared" si="6"/>
        <v>49759770</v>
      </c>
      <c r="V34" s="49">
        <f t="shared" si="6"/>
        <v>-261909631</v>
      </c>
      <c r="W34" s="49">
        <f t="shared" si="6"/>
        <v>-74647304</v>
      </c>
      <c r="X34" s="49">
        <f t="shared" si="6"/>
        <v>0</v>
      </c>
      <c r="Y34" s="49">
        <f t="shared" si="6"/>
        <v>-74647304</v>
      </c>
    </row>
    <row r="35" spans="1:25" ht="12.75">
      <c r="A35" s="307" t="s">
        <v>276</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 r="A36" s="310" t="s">
        <v>296</v>
      </c>
      <c r="B36" s="310"/>
      <c r="C36" s="310"/>
      <c r="D36" s="310"/>
      <c r="E36" s="310"/>
      <c r="F36" s="310"/>
      <c r="G36" s="8">
        <v>28</v>
      </c>
      <c r="H36" s="46">
        <v>2952437940</v>
      </c>
      <c r="I36" s="46">
        <v>53585</v>
      </c>
      <c r="J36" s="46">
        <v>110299193</v>
      </c>
      <c r="K36" s="46">
        <v>0</v>
      </c>
      <c r="L36" s="46">
        <v>0</v>
      </c>
      <c r="M36" s="46">
        <v>0</v>
      </c>
      <c r="N36" s="46">
        <v>643942894</v>
      </c>
      <c r="O36" s="46">
        <v>0</v>
      </c>
      <c r="P36" s="46">
        <v>0</v>
      </c>
      <c r="Q36" s="46">
        <v>0</v>
      </c>
      <c r="R36" s="46">
        <v>0</v>
      </c>
      <c r="S36" s="46">
        <v>0</v>
      </c>
      <c r="T36" s="46">
        <v>0</v>
      </c>
      <c r="U36" s="46">
        <v>571982176</v>
      </c>
      <c r="V36" s="46">
        <v>288105783</v>
      </c>
      <c r="W36" s="47">
        <f>H36+I36+J36+K36-L36+M36+N36+O36+P36+Q36+R36+U36+V36+S36+T36</f>
        <v>4566821571</v>
      </c>
      <c r="X36" s="46">
        <v>0</v>
      </c>
      <c r="Y36" s="47">
        <f>W36+X36</f>
        <v>4566821571</v>
      </c>
    </row>
    <row r="37" spans="1:25" ht="12.75">
      <c r="A37" s="305" t="s">
        <v>262</v>
      </c>
      <c r="B37" s="305"/>
      <c r="C37" s="305"/>
      <c r="D37" s="305"/>
      <c r="E37" s="305"/>
      <c r="F37" s="305"/>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aca="true" t="shared" si="7" ref="W37:W58">H37+I37+J37+K37-L37+M37+N37+O37+P37+Q37+R37+U37+V37+S37+T37</f>
        <v>0</v>
      </c>
      <c r="X37" s="46">
        <v>0</v>
      </c>
      <c r="Y37" s="47">
        <f>W37+X37</f>
        <v>0</v>
      </c>
    </row>
    <row r="38" spans="1:25" ht="12.75">
      <c r="A38" s="305" t="s">
        <v>263</v>
      </c>
      <c r="B38" s="305"/>
      <c r="C38" s="305"/>
      <c r="D38" s="305"/>
      <c r="E38" s="305"/>
      <c r="F38" s="305"/>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7"/>
        <v>0</v>
      </c>
      <c r="X38" s="46">
        <v>0</v>
      </c>
      <c r="Y38" s="47">
        <f>W38+X38</f>
        <v>0</v>
      </c>
    </row>
    <row r="39" spans="1:25" ht="25.5" customHeight="1">
      <c r="A39" s="311" t="s">
        <v>421</v>
      </c>
      <c r="B39" s="311"/>
      <c r="C39" s="311"/>
      <c r="D39" s="311"/>
      <c r="E39" s="311"/>
      <c r="F39" s="311"/>
      <c r="G39" s="9">
        <v>31</v>
      </c>
      <c r="H39" s="48">
        <f>H36+H37+H38</f>
        <v>2952437940</v>
      </c>
      <c r="I39" s="48">
        <f aca="true" t="shared" si="8" ref="I39:Y39">I36+I37+I38</f>
        <v>53585</v>
      </c>
      <c r="J39" s="48">
        <f t="shared" si="8"/>
        <v>110299193</v>
      </c>
      <c r="K39" s="48">
        <f t="shared" si="8"/>
        <v>0</v>
      </c>
      <c r="L39" s="48">
        <f t="shared" si="8"/>
        <v>0</v>
      </c>
      <c r="M39" s="48">
        <f t="shared" si="8"/>
        <v>0</v>
      </c>
      <c r="N39" s="48">
        <f t="shared" si="8"/>
        <v>643942894</v>
      </c>
      <c r="O39" s="48">
        <f t="shared" si="8"/>
        <v>0</v>
      </c>
      <c r="P39" s="48">
        <f t="shared" si="8"/>
        <v>0</v>
      </c>
      <c r="Q39" s="48">
        <f t="shared" si="8"/>
        <v>0</v>
      </c>
      <c r="R39" s="48">
        <f t="shared" si="8"/>
        <v>0</v>
      </c>
      <c r="S39" s="48">
        <f t="shared" si="8"/>
        <v>0</v>
      </c>
      <c r="T39" s="48">
        <f t="shared" si="8"/>
        <v>0</v>
      </c>
      <c r="U39" s="48">
        <f t="shared" si="8"/>
        <v>571982176</v>
      </c>
      <c r="V39" s="48">
        <f t="shared" si="8"/>
        <v>288105783</v>
      </c>
      <c r="W39" s="48">
        <f t="shared" si="8"/>
        <v>4566821571</v>
      </c>
      <c r="X39" s="48">
        <f t="shared" si="8"/>
        <v>0</v>
      </c>
      <c r="Y39" s="48">
        <f t="shared" si="8"/>
        <v>4566821571</v>
      </c>
    </row>
    <row r="40" spans="1:25" ht="12.75">
      <c r="A40" s="305" t="s">
        <v>264</v>
      </c>
      <c r="B40" s="305"/>
      <c r="C40" s="305"/>
      <c r="D40" s="305"/>
      <c r="E40" s="305"/>
      <c r="F40" s="305"/>
      <c r="G40" s="8">
        <v>32</v>
      </c>
      <c r="H40" s="50">
        <v>0</v>
      </c>
      <c r="I40" s="50">
        <v>0</v>
      </c>
      <c r="J40" s="50">
        <v>0</v>
      </c>
      <c r="K40" s="50">
        <v>0</v>
      </c>
      <c r="L40" s="50">
        <v>0</v>
      </c>
      <c r="M40" s="50">
        <v>0</v>
      </c>
      <c r="N40" s="50">
        <v>0</v>
      </c>
      <c r="O40" s="50">
        <v>0</v>
      </c>
      <c r="P40" s="50">
        <v>0</v>
      </c>
      <c r="Q40" s="50">
        <v>0</v>
      </c>
      <c r="R40" s="50">
        <v>0</v>
      </c>
      <c r="S40" s="46">
        <v>0</v>
      </c>
      <c r="T40" s="46">
        <v>0</v>
      </c>
      <c r="U40" s="50">
        <v>0</v>
      </c>
      <c r="V40" s="46">
        <v>266427695</v>
      </c>
      <c r="W40" s="47">
        <f t="shared" si="7"/>
        <v>266427695</v>
      </c>
      <c r="X40" s="46">
        <v>0</v>
      </c>
      <c r="Y40" s="47">
        <f aca="true" t="shared" si="9" ref="Y40:Y58">W40+X40</f>
        <v>266427695</v>
      </c>
    </row>
    <row r="41" spans="1:25" ht="12.75">
      <c r="A41" s="305" t="s">
        <v>265</v>
      </c>
      <c r="B41" s="305"/>
      <c r="C41" s="305"/>
      <c r="D41" s="305"/>
      <c r="E41" s="305"/>
      <c r="F41" s="30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7"/>
        <v>0</v>
      </c>
      <c r="X41" s="46">
        <v>0</v>
      </c>
      <c r="Y41" s="47">
        <f t="shared" si="9"/>
        <v>0</v>
      </c>
    </row>
    <row r="42" spans="1:25" ht="27" customHeight="1">
      <c r="A42" s="305" t="s">
        <v>277</v>
      </c>
      <c r="B42" s="305"/>
      <c r="C42" s="305"/>
      <c r="D42" s="305"/>
      <c r="E42" s="305"/>
      <c r="F42" s="305"/>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7"/>
        <v>0</v>
      </c>
      <c r="X42" s="46">
        <v>0</v>
      </c>
      <c r="Y42" s="47">
        <f t="shared" si="9"/>
        <v>0</v>
      </c>
    </row>
    <row r="43" spans="1:25" ht="37.5" customHeight="1">
      <c r="A43" s="305" t="s">
        <v>409</v>
      </c>
      <c r="B43" s="305"/>
      <c r="C43" s="305"/>
      <c r="D43" s="305"/>
      <c r="E43" s="305"/>
      <c r="F43" s="305"/>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7"/>
        <v>0</v>
      </c>
      <c r="X43" s="46">
        <v>0</v>
      </c>
      <c r="Y43" s="47">
        <f t="shared" si="9"/>
        <v>0</v>
      </c>
    </row>
    <row r="44" spans="1:25" ht="21" customHeight="1">
      <c r="A44" s="305" t="s">
        <v>267</v>
      </c>
      <c r="B44" s="305"/>
      <c r="C44" s="305"/>
      <c r="D44" s="305"/>
      <c r="E44" s="305"/>
      <c r="F44" s="30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7"/>
        <v>0</v>
      </c>
      <c r="X44" s="46">
        <v>0</v>
      </c>
      <c r="Y44" s="47">
        <f t="shared" si="9"/>
        <v>0</v>
      </c>
    </row>
    <row r="45" spans="1:25" ht="29.25" customHeight="1">
      <c r="A45" s="305" t="s">
        <v>268</v>
      </c>
      <c r="B45" s="305"/>
      <c r="C45" s="305"/>
      <c r="D45" s="305"/>
      <c r="E45" s="305"/>
      <c r="F45" s="30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7"/>
        <v>0</v>
      </c>
      <c r="X45" s="46">
        <v>0</v>
      </c>
      <c r="Y45" s="47">
        <f t="shared" si="9"/>
        <v>0</v>
      </c>
    </row>
    <row r="46" spans="1:25" ht="21" customHeight="1">
      <c r="A46" s="305" t="s">
        <v>278</v>
      </c>
      <c r="B46" s="305"/>
      <c r="C46" s="305"/>
      <c r="D46" s="305"/>
      <c r="E46" s="305"/>
      <c r="F46" s="30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7"/>
        <v>0</v>
      </c>
      <c r="X46" s="46">
        <v>0</v>
      </c>
      <c r="Y46" s="47">
        <f t="shared" si="9"/>
        <v>0</v>
      </c>
    </row>
    <row r="47" spans="1:25" ht="12.75">
      <c r="A47" s="305" t="s">
        <v>270</v>
      </c>
      <c r="B47" s="305"/>
      <c r="C47" s="305"/>
      <c r="D47" s="305"/>
      <c r="E47" s="305"/>
      <c r="F47" s="30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7"/>
        <v>0</v>
      </c>
      <c r="X47" s="46">
        <v>0</v>
      </c>
      <c r="Y47" s="47">
        <f t="shared" si="9"/>
        <v>0</v>
      </c>
    </row>
    <row r="48" spans="1:25" ht="12.75">
      <c r="A48" s="305" t="s">
        <v>271</v>
      </c>
      <c r="B48" s="305"/>
      <c r="C48" s="305"/>
      <c r="D48" s="305"/>
      <c r="E48" s="305"/>
      <c r="F48" s="305"/>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7"/>
        <v>0</v>
      </c>
      <c r="X48" s="46">
        <v>0</v>
      </c>
      <c r="Y48" s="47">
        <f t="shared" si="9"/>
        <v>0</v>
      </c>
    </row>
    <row r="49" spans="1:25" ht="12.75">
      <c r="A49" s="305" t="s">
        <v>272</v>
      </c>
      <c r="B49" s="305"/>
      <c r="C49" s="305"/>
      <c r="D49" s="305"/>
      <c r="E49" s="305"/>
      <c r="F49" s="305"/>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7"/>
        <v>0</v>
      </c>
      <c r="X49" s="46">
        <v>0</v>
      </c>
      <c r="Y49" s="47">
        <f t="shared" si="9"/>
        <v>0</v>
      </c>
    </row>
    <row r="50" spans="1:25" ht="24" customHeight="1">
      <c r="A50" s="305" t="s">
        <v>410</v>
      </c>
      <c r="B50" s="305"/>
      <c r="C50" s="305"/>
      <c r="D50" s="305"/>
      <c r="E50" s="305"/>
      <c r="F50" s="305"/>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7"/>
        <v>0</v>
      </c>
      <c r="X50" s="46">
        <v>0</v>
      </c>
      <c r="Y50" s="47">
        <f t="shared" si="9"/>
        <v>0</v>
      </c>
    </row>
    <row r="51" spans="1:25" ht="26.25" customHeight="1">
      <c r="A51" s="305" t="s">
        <v>411</v>
      </c>
      <c r="B51" s="305"/>
      <c r="C51" s="305"/>
      <c r="D51" s="305"/>
      <c r="E51" s="305"/>
      <c r="F51" s="30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7"/>
        <v>0</v>
      </c>
      <c r="X51" s="46">
        <v>0</v>
      </c>
      <c r="Y51" s="47">
        <f t="shared" si="9"/>
        <v>0</v>
      </c>
    </row>
    <row r="52" spans="1:25" ht="22.5" customHeight="1">
      <c r="A52" s="305" t="s">
        <v>412</v>
      </c>
      <c r="B52" s="305"/>
      <c r="C52" s="305"/>
      <c r="D52" s="305"/>
      <c r="E52" s="305"/>
      <c r="F52" s="30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7"/>
        <v>0</v>
      </c>
      <c r="X52" s="46">
        <v>0</v>
      </c>
      <c r="Y52" s="47">
        <f t="shared" si="9"/>
        <v>0</v>
      </c>
    </row>
    <row r="53" spans="1:25" ht="12.75">
      <c r="A53" s="305" t="s">
        <v>273</v>
      </c>
      <c r="B53" s="305"/>
      <c r="C53" s="305"/>
      <c r="D53" s="305"/>
      <c r="E53" s="305"/>
      <c r="F53" s="305"/>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7"/>
        <v>0</v>
      </c>
      <c r="X53" s="46">
        <v>0</v>
      </c>
      <c r="Y53" s="47">
        <f t="shared" si="9"/>
        <v>0</v>
      </c>
    </row>
    <row r="54" spans="1:25" ht="12.75">
      <c r="A54" s="305" t="s">
        <v>413</v>
      </c>
      <c r="B54" s="305"/>
      <c r="C54" s="305"/>
      <c r="D54" s="305"/>
      <c r="E54" s="305"/>
      <c r="F54" s="305"/>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7"/>
        <v>0</v>
      </c>
      <c r="X54" s="46">
        <v>0</v>
      </c>
      <c r="Y54" s="47">
        <f t="shared" si="9"/>
        <v>0</v>
      </c>
    </row>
    <row r="55" spans="1:25" ht="12.75">
      <c r="A55" s="305" t="s">
        <v>422</v>
      </c>
      <c r="B55" s="305"/>
      <c r="C55" s="305"/>
      <c r="D55" s="305"/>
      <c r="E55" s="305"/>
      <c r="F55" s="305"/>
      <c r="G55" s="8">
        <v>47</v>
      </c>
      <c r="H55" s="46">
        <v>0</v>
      </c>
      <c r="I55" s="46">
        <v>0</v>
      </c>
      <c r="J55" s="46">
        <v>0</v>
      </c>
      <c r="K55" s="46">
        <v>0</v>
      </c>
      <c r="L55" s="46">
        <v>0</v>
      </c>
      <c r="M55" s="46">
        <v>0</v>
      </c>
      <c r="N55" s="46">
        <v>0</v>
      </c>
      <c r="O55" s="46">
        <v>0</v>
      </c>
      <c r="P55" s="46">
        <v>0</v>
      </c>
      <c r="Q55" s="46">
        <v>0</v>
      </c>
      <c r="R55" s="46">
        <v>0</v>
      </c>
      <c r="S55" s="46">
        <v>0</v>
      </c>
      <c r="T55" s="46">
        <v>0</v>
      </c>
      <c r="U55" s="46">
        <v>0</v>
      </c>
      <c r="V55" s="46">
        <v>-82114051</v>
      </c>
      <c r="W55" s="47">
        <f t="shared" si="7"/>
        <v>-82114051</v>
      </c>
      <c r="X55" s="46">
        <v>0</v>
      </c>
      <c r="Y55" s="47">
        <f t="shared" si="9"/>
        <v>-82114051</v>
      </c>
    </row>
    <row r="56" spans="1:25" ht="12.75">
      <c r="A56" s="305" t="s">
        <v>414</v>
      </c>
      <c r="B56" s="305"/>
      <c r="C56" s="305"/>
      <c r="D56" s="305"/>
      <c r="E56" s="305"/>
      <c r="F56" s="305"/>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7"/>
        <v>0</v>
      </c>
      <c r="X56" s="46">
        <v>0</v>
      </c>
      <c r="Y56" s="47">
        <f t="shared" si="9"/>
        <v>0</v>
      </c>
    </row>
    <row r="57" spans="1:25" ht="12.75">
      <c r="A57" s="305" t="s">
        <v>423</v>
      </c>
      <c r="B57" s="305"/>
      <c r="C57" s="305"/>
      <c r="D57" s="305"/>
      <c r="E57" s="305"/>
      <c r="F57" s="305"/>
      <c r="G57" s="8">
        <v>49</v>
      </c>
      <c r="H57" s="46">
        <v>0</v>
      </c>
      <c r="I57" s="46">
        <v>0</v>
      </c>
      <c r="J57" s="46">
        <v>14405289</v>
      </c>
      <c r="K57" s="46">
        <v>0</v>
      </c>
      <c r="L57" s="46">
        <v>0</v>
      </c>
      <c r="M57" s="46">
        <v>0</v>
      </c>
      <c r="N57" s="46">
        <v>136850247</v>
      </c>
      <c r="O57" s="46">
        <v>0</v>
      </c>
      <c r="P57" s="46">
        <v>0</v>
      </c>
      <c r="Q57" s="46">
        <v>0</v>
      </c>
      <c r="R57" s="46">
        <v>0</v>
      </c>
      <c r="S57" s="46">
        <v>0</v>
      </c>
      <c r="T57" s="46">
        <v>0</v>
      </c>
      <c r="U57" s="46">
        <v>54736196</v>
      </c>
      <c r="V57" s="46">
        <v>-205991732</v>
      </c>
      <c r="W57" s="47">
        <f t="shared" si="7"/>
        <v>0</v>
      </c>
      <c r="X57" s="46">
        <v>0</v>
      </c>
      <c r="Y57" s="47">
        <f t="shared" si="9"/>
        <v>0</v>
      </c>
    </row>
    <row r="58" spans="1:25" ht="12.75">
      <c r="A58" s="305" t="s">
        <v>417</v>
      </c>
      <c r="B58" s="305"/>
      <c r="C58" s="305"/>
      <c r="D58" s="305"/>
      <c r="E58" s="305"/>
      <c r="F58" s="30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7"/>
        <v>0</v>
      </c>
      <c r="X58" s="46">
        <v>0</v>
      </c>
      <c r="Y58" s="47">
        <f t="shared" si="9"/>
        <v>0</v>
      </c>
    </row>
    <row r="59" spans="1:25" ht="24" customHeight="1">
      <c r="A59" s="306" t="s">
        <v>424</v>
      </c>
      <c r="B59" s="306"/>
      <c r="C59" s="306"/>
      <c r="D59" s="306"/>
      <c r="E59" s="306"/>
      <c r="F59" s="306"/>
      <c r="G59" s="10">
        <v>51</v>
      </c>
      <c r="H59" s="49">
        <f>SUM(H39:H58)</f>
        <v>2952437940</v>
      </c>
      <c r="I59" s="49">
        <f aca="true" t="shared" si="10" ref="I59:Y59">SUM(I39:I58)</f>
        <v>53585</v>
      </c>
      <c r="J59" s="49">
        <f t="shared" si="10"/>
        <v>124704482</v>
      </c>
      <c r="K59" s="49">
        <f t="shared" si="10"/>
        <v>0</v>
      </c>
      <c r="L59" s="49">
        <f t="shared" si="10"/>
        <v>0</v>
      </c>
      <c r="M59" s="49">
        <f t="shared" si="10"/>
        <v>0</v>
      </c>
      <c r="N59" s="49">
        <f t="shared" si="10"/>
        <v>780793141</v>
      </c>
      <c r="O59" s="49">
        <f t="shared" si="10"/>
        <v>0</v>
      </c>
      <c r="P59" s="49">
        <f t="shared" si="10"/>
        <v>0</v>
      </c>
      <c r="Q59" s="49">
        <f t="shared" si="10"/>
        <v>0</v>
      </c>
      <c r="R59" s="49">
        <f t="shared" si="10"/>
        <v>0</v>
      </c>
      <c r="S59" s="49">
        <f t="shared" si="10"/>
        <v>0</v>
      </c>
      <c r="T59" s="49">
        <f t="shared" si="10"/>
        <v>0</v>
      </c>
      <c r="U59" s="49">
        <f t="shared" si="10"/>
        <v>626718372</v>
      </c>
      <c r="V59" s="49">
        <f t="shared" si="10"/>
        <v>266427695</v>
      </c>
      <c r="W59" s="49">
        <f t="shared" si="10"/>
        <v>4751135215</v>
      </c>
      <c r="X59" s="49">
        <f t="shared" si="10"/>
        <v>0</v>
      </c>
      <c r="Y59" s="49">
        <f t="shared" si="10"/>
        <v>4751135215</v>
      </c>
    </row>
    <row r="60" spans="1:25" ht="12.75">
      <c r="A60" s="307" t="s">
        <v>274</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c r="A61" s="303" t="s">
        <v>425</v>
      </c>
      <c r="B61" s="303"/>
      <c r="C61" s="303"/>
      <c r="D61" s="303"/>
      <c r="E61" s="303"/>
      <c r="F61" s="303"/>
      <c r="G61" s="9">
        <v>52</v>
      </c>
      <c r="H61" s="48">
        <f>SUM(H41:H49)</f>
        <v>0</v>
      </c>
      <c r="I61" s="48">
        <f aca="true" t="shared" si="11" ref="I61:Y61">SUM(I41:I49)</f>
        <v>0</v>
      </c>
      <c r="J61" s="48">
        <f t="shared" si="11"/>
        <v>0</v>
      </c>
      <c r="K61" s="48">
        <f t="shared" si="11"/>
        <v>0</v>
      </c>
      <c r="L61" s="48">
        <f t="shared" si="11"/>
        <v>0</v>
      </c>
      <c r="M61" s="48">
        <f t="shared" si="11"/>
        <v>0</v>
      </c>
      <c r="N61" s="48">
        <f t="shared" si="11"/>
        <v>0</v>
      </c>
      <c r="O61" s="48">
        <f t="shared" si="11"/>
        <v>0</v>
      </c>
      <c r="P61" s="48">
        <f t="shared" si="11"/>
        <v>0</v>
      </c>
      <c r="Q61" s="48">
        <f t="shared" si="11"/>
        <v>0</v>
      </c>
      <c r="R61" s="48">
        <f t="shared" si="11"/>
        <v>0</v>
      </c>
      <c r="S61" s="48">
        <f t="shared" si="11"/>
        <v>0</v>
      </c>
      <c r="T61" s="48">
        <f t="shared" si="11"/>
        <v>0</v>
      </c>
      <c r="U61" s="48">
        <f t="shared" si="11"/>
        <v>0</v>
      </c>
      <c r="V61" s="48">
        <f t="shared" si="11"/>
        <v>0</v>
      </c>
      <c r="W61" s="48">
        <f t="shared" si="11"/>
        <v>0</v>
      </c>
      <c r="X61" s="48">
        <f t="shared" si="11"/>
        <v>0</v>
      </c>
      <c r="Y61" s="48">
        <f t="shared" si="11"/>
        <v>0</v>
      </c>
    </row>
    <row r="62" spans="1:25" ht="27.75" customHeight="1">
      <c r="A62" s="303" t="s">
        <v>426</v>
      </c>
      <c r="B62" s="303"/>
      <c r="C62" s="303"/>
      <c r="D62" s="303"/>
      <c r="E62" s="303"/>
      <c r="F62" s="303"/>
      <c r="G62" s="9">
        <v>53</v>
      </c>
      <c r="H62" s="48">
        <f>H40+H61</f>
        <v>0</v>
      </c>
      <c r="I62" s="48">
        <f aca="true" t="shared" si="12" ref="I62:Y62">I40+I61</f>
        <v>0</v>
      </c>
      <c r="J62" s="48">
        <f t="shared" si="12"/>
        <v>0</v>
      </c>
      <c r="K62" s="48">
        <f t="shared" si="12"/>
        <v>0</v>
      </c>
      <c r="L62" s="48">
        <f t="shared" si="12"/>
        <v>0</v>
      </c>
      <c r="M62" s="48">
        <f t="shared" si="12"/>
        <v>0</v>
      </c>
      <c r="N62" s="48">
        <f t="shared" si="12"/>
        <v>0</v>
      </c>
      <c r="O62" s="48">
        <f t="shared" si="12"/>
        <v>0</v>
      </c>
      <c r="P62" s="48">
        <f t="shared" si="12"/>
        <v>0</v>
      </c>
      <c r="Q62" s="48">
        <f t="shared" si="12"/>
        <v>0</v>
      </c>
      <c r="R62" s="48">
        <f t="shared" si="12"/>
        <v>0</v>
      </c>
      <c r="S62" s="48">
        <f t="shared" si="12"/>
        <v>0</v>
      </c>
      <c r="T62" s="48">
        <f t="shared" si="12"/>
        <v>0</v>
      </c>
      <c r="U62" s="48">
        <f t="shared" si="12"/>
        <v>0</v>
      </c>
      <c r="V62" s="48">
        <f t="shared" si="12"/>
        <v>266427695</v>
      </c>
      <c r="W62" s="48">
        <f t="shared" si="12"/>
        <v>266427695</v>
      </c>
      <c r="X62" s="48">
        <f t="shared" si="12"/>
        <v>0</v>
      </c>
      <c r="Y62" s="48">
        <f t="shared" si="12"/>
        <v>266427695</v>
      </c>
    </row>
    <row r="63" spans="1:25" ht="29.25" customHeight="1">
      <c r="A63" s="304" t="s">
        <v>427</v>
      </c>
      <c r="B63" s="304"/>
      <c r="C63" s="304"/>
      <c r="D63" s="304"/>
      <c r="E63" s="304"/>
      <c r="F63" s="304"/>
      <c r="G63" s="10">
        <v>54</v>
      </c>
      <c r="H63" s="49">
        <f>SUM(H50:H58)</f>
        <v>0</v>
      </c>
      <c r="I63" s="49">
        <f aca="true" t="shared" si="13" ref="I63:Y63">SUM(I50:I58)</f>
        <v>0</v>
      </c>
      <c r="J63" s="49">
        <f t="shared" si="13"/>
        <v>14405289</v>
      </c>
      <c r="K63" s="49">
        <f t="shared" si="13"/>
        <v>0</v>
      </c>
      <c r="L63" s="49">
        <f t="shared" si="13"/>
        <v>0</v>
      </c>
      <c r="M63" s="49">
        <f t="shared" si="13"/>
        <v>0</v>
      </c>
      <c r="N63" s="49">
        <f t="shared" si="13"/>
        <v>136850247</v>
      </c>
      <c r="O63" s="49">
        <f t="shared" si="13"/>
        <v>0</v>
      </c>
      <c r="P63" s="49">
        <f t="shared" si="13"/>
        <v>0</v>
      </c>
      <c r="Q63" s="49">
        <f t="shared" si="13"/>
        <v>0</v>
      </c>
      <c r="R63" s="49">
        <f t="shared" si="13"/>
        <v>0</v>
      </c>
      <c r="S63" s="49">
        <f t="shared" si="13"/>
        <v>0</v>
      </c>
      <c r="T63" s="49">
        <f t="shared" si="13"/>
        <v>0</v>
      </c>
      <c r="U63" s="49">
        <f t="shared" si="13"/>
        <v>54736196</v>
      </c>
      <c r="V63" s="49">
        <f t="shared" si="13"/>
        <v>-288105783</v>
      </c>
      <c r="W63" s="49">
        <f t="shared" si="13"/>
        <v>-82114051</v>
      </c>
      <c r="X63" s="49">
        <f t="shared" si="13"/>
        <v>0</v>
      </c>
      <c r="Y63" s="49">
        <f t="shared" si="13"/>
        <v>-82114051</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pageMargins left="0.75" right="0.75" top="1" bottom="1" header="0.5" footer="0.5"/>
  <pageSetup fitToWidth="0" fitToHeight="1" horizontalDpi="600" verticalDpi="600" orientation="landscape" paperSize="8" scale="55"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L221"/>
  <sheetViews>
    <sheetView zoomScalePageLayoutView="0" workbookViewId="0" topLeftCell="A31">
      <selection activeCell="I51" sqref="I51"/>
    </sheetView>
  </sheetViews>
  <sheetFormatPr defaultColWidth="9.140625" defaultRowHeight="12.75"/>
  <cols>
    <col min="1" max="1" width="30.421875" style="0" customWidth="1"/>
    <col min="5" max="5" width="3.421875" style="0" customWidth="1"/>
    <col min="10" max="10" width="128.140625" style="0" customWidth="1"/>
    <col min="12" max="12" width="9.140625" style="0" customWidth="1"/>
    <col min="21" max="21" width="9.140625" style="0" customWidth="1"/>
  </cols>
  <sheetData>
    <row r="1" spans="1:10" ht="12.75" customHeight="1">
      <c r="A1" s="342" t="s">
        <v>444</v>
      </c>
      <c r="B1" s="343"/>
      <c r="C1" s="343"/>
      <c r="D1" s="343"/>
      <c r="E1" s="343"/>
      <c r="F1" s="343"/>
      <c r="G1" s="343"/>
      <c r="H1" s="343"/>
      <c r="I1" s="343"/>
      <c r="J1" s="343"/>
    </row>
    <row r="2" spans="1:10" ht="12.75">
      <c r="A2" s="343"/>
      <c r="B2" s="343"/>
      <c r="C2" s="343"/>
      <c r="D2" s="343"/>
      <c r="E2" s="343"/>
      <c r="F2" s="343"/>
      <c r="G2" s="343"/>
      <c r="H2" s="343"/>
      <c r="I2" s="343"/>
      <c r="J2" s="343"/>
    </row>
    <row r="3" spans="1:10" ht="12.75">
      <c r="A3" s="343"/>
      <c r="B3" s="343"/>
      <c r="C3" s="343"/>
      <c r="D3" s="343"/>
      <c r="E3" s="343"/>
      <c r="F3" s="343"/>
      <c r="G3" s="343"/>
      <c r="H3" s="343"/>
      <c r="I3" s="343"/>
      <c r="J3" s="343"/>
    </row>
    <row r="4" spans="1:10" ht="12.75">
      <c r="A4" s="343"/>
      <c r="B4" s="343"/>
      <c r="C4" s="343"/>
      <c r="D4" s="343"/>
      <c r="E4" s="343"/>
      <c r="F4" s="343"/>
      <c r="G4" s="343"/>
      <c r="H4" s="343"/>
      <c r="I4" s="343"/>
      <c r="J4" s="343"/>
    </row>
    <row r="5" spans="1:10" ht="12.75">
      <c r="A5" s="343"/>
      <c r="B5" s="343"/>
      <c r="C5" s="343"/>
      <c r="D5" s="343"/>
      <c r="E5" s="343"/>
      <c r="F5" s="343"/>
      <c r="G5" s="343"/>
      <c r="H5" s="343"/>
      <c r="I5" s="343"/>
      <c r="J5" s="343"/>
    </row>
    <row r="6" spans="1:10" ht="12.75">
      <c r="A6" s="343"/>
      <c r="B6" s="343"/>
      <c r="C6" s="343"/>
      <c r="D6" s="343"/>
      <c r="E6" s="343"/>
      <c r="F6" s="343"/>
      <c r="G6" s="343"/>
      <c r="H6" s="343"/>
      <c r="I6" s="343"/>
      <c r="J6" s="343"/>
    </row>
    <row r="7" spans="1:10" ht="12.75">
      <c r="A7" s="343"/>
      <c r="B7" s="343"/>
      <c r="C7" s="343"/>
      <c r="D7" s="343"/>
      <c r="E7" s="343"/>
      <c r="F7" s="343"/>
      <c r="G7" s="343"/>
      <c r="H7" s="343"/>
      <c r="I7" s="343"/>
      <c r="J7" s="343"/>
    </row>
    <row r="8" spans="1:10" ht="12.75">
      <c r="A8" s="343"/>
      <c r="B8" s="343"/>
      <c r="C8" s="343"/>
      <c r="D8" s="343"/>
      <c r="E8" s="343"/>
      <c r="F8" s="343"/>
      <c r="G8" s="343"/>
      <c r="H8" s="343"/>
      <c r="I8" s="343"/>
      <c r="J8" s="343"/>
    </row>
    <row r="9" spans="1:10" ht="12.75">
      <c r="A9" s="343"/>
      <c r="B9" s="343"/>
      <c r="C9" s="343"/>
      <c r="D9" s="343"/>
      <c r="E9" s="343"/>
      <c r="F9" s="343"/>
      <c r="G9" s="343"/>
      <c r="H9" s="343"/>
      <c r="I9" s="343"/>
      <c r="J9" s="343"/>
    </row>
    <row r="10" spans="1:10" ht="12.75">
      <c r="A10" s="343"/>
      <c r="B10" s="343"/>
      <c r="C10" s="343"/>
      <c r="D10" s="343"/>
      <c r="E10" s="343"/>
      <c r="F10" s="343"/>
      <c r="G10" s="343"/>
      <c r="H10" s="343"/>
      <c r="I10" s="343"/>
      <c r="J10" s="343"/>
    </row>
    <row r="11" spans="1:10" ht="12.75">
      <c r="A11" s="343"/>
      <c r="B11" s="343"/>
      <c r="C11" s="343"/>
      <c r="D11" s="343"/>
      <c r="E11" s="343"/>
      <c r="F11" s="343"/>
      <c r="G11" s="343"/>
      <c r="H11" s="343"/>
      <c r="I11" s="343"/>
      <c r="J11" s="343"/>
    </row>
    <row r="12" spans="1:10" ht="12.75">
      <c r="A12" s="343"/>
      <c r="B12" s="343"/>
      <c r="C12" s="343"/>
      <c r="D12" s="343"/>
      <c r="E12" s="343"/>
      <c r="F12" s="343"/>
      <c r="G12" s="343"/>
      <c r="H12" s="343"/>
      <c r="I12" s="343"/>
      <c r="J12" s="343"/>
    </row>
    <row r="13" spans="1:10" ht="12.75">
      <c r="A13" s="343"/>
      <c r="B13" s="343"/>
      <c r="C13" s="343"/>
      <c r="D13" s="343"/>
      <c r="E13" s="343"/>
      <c r="F13" s="343"/>
      <c r="G13" s="343"/>
      <c r="H13" s="343"/>
      <c r="I13" s="343"/>
      <c r="J13" s="343"/>
    </row>
    <row r="14" spans="1:10" ht="12.75">
      <c r="A14" s="343"/>
      <c r="B14" s="343"/>
      <c r="C14" s="343"/>
      <c r="D14" s="343"/>
      <c r="E14" s="343"/>
      <c r="F14" s="343"/>
      <c r="G14" s="343"/>
      <c r="H14" s="343"/>
      <c r="I14" s="343"/>
      <c r="J14" s="343"/>
    </row>
    <row r="15" spans="1:10" ht="12.75">
      <c r="A15" s="343"/>
      <c r="B15" s="343"/>
      <c r="C15" s="343"/>
      <c r="D15" s="343"/>
      <c r="E15" s="343"/>
      <c r="F15" s="343"/>
      <c r="G15" s="343"/>
      <c r="H15" s="343"/>
      <c r="I15" s="343"/>
      <c r="J15" s="343"/>
    </row>
    <row r="16" spans="1:10" ht="12.75">
      <c r="A16" s="343"/>
      <c r="B16" s="343"/>
      <c r="C16" s="343"/>
      <c r="D16" s="343"/>
      <c r="E16" s="343"/>
      <c r="F16" s="343"/>
      <c r="G16" s="343"/>
      <c r="H16" s="343"/>
      <c r="I16" s="343"/>
      <c r="J16" s="343"/>
    </row>
    <row r="17" spans="1:10" ht="12.75">
      <c r="A17" s="343"/>
      <c r="B17" s="343"/>
      <c r="C17" s="343"/>
      <c r="D17" s="343"/>
      <c r="E17" s="343"/>
      <c r="F17" s="343"/>
      <c r="G17" s="343"/>
      <c r="H17" s="343"/>
      <c r="I17" s="343"/>
      <c r="J17" s="343"/>
    </row>
    <row r="18" spans="1:10" ht="12.75">
      <c r="A18" s="343"/>
      <c r="B18" s="343"/>
      <c r="C18" s="343"/>
      <c r="D18" s="343"/>
      <c r="E18" s="343"/>
      <c r="F18" s="343"/>
      <c r="G18" s="343"/>
      <c r="H18" s="343"/>
      <c r="I18" s="343"/>
      <c r="J18" s="343"/>
    </row>
    <row r="19" spans="1:10" ht="12.75">
      <c r="A19" s="343"/>
      <c r="B19" s="343"/>
      <c r="C19" s="343"/>
      <c r="D19" s="343"/>
      <c r="E19" s="343"/>
      <c r="F19" s="343"/>
      <c r="G19" s="343"/>
      <c r="H19" s="343"/>
      <c r="I19" s="343"/>
      <c r="J19" s="343"/>
    </row>
    <row r="20" spans="1:10" ht="12.75">
      <c r="A20" s="343"/>
      <c r="B20" s="343"/>
      <c r="C20" s="343"/>
      <c r="D20" s="343"/>
      <c r="E20" s="343"/>
      <c r="F20" s="343"/>
      <c r="G20" s="343"/>
      <c r="H20" s="343"/>
      <c r="I20" s="343"/>
      <c r="J20" s="343"/>
    </row>
    <row r="21" spans="1:10" ht="12.75">
      <c r="A21" s="343"/>
      <c r="B21" s="343"/>
      <c r="C21" s="343"/>
      <c r="D21" s="343"/>
      <c r="E21" s="343"/>
      <c r="F21" s="343"/>
      <c r="G21" s="343"/>
      <c r="H21" s="343"/>
      <c r="I21" s="343"/>
      <c r="J21" s="343"/>
    </row>
    <row r="22" spans="1:10" ht="12.75">
      <c r="A22" s="343"/>
      <c r="B22" s="343"/>
      <c r="C22" s="343"/>
      <c r="D22" s="343"/>
      <c r="E22" s="343"/>
      <c r="F22" s="343"/>
      <c r="G22" s="343"/>
      <c r="H22" s="343"/>
      <c r="I22" s="343"/>
      <c r="J22" s="343"/>
    </row>
    <row r="23" spans="1:10" ht="12.75">
      <c r="A23" s="343"/>
      <c r="B23" s="343"/>
      <c r="C23" s="343"/>
      <c r="D23" s="343"/>
      <c r="E23" s="343"/>
      <c r="F23" s="343"/>
      <c r="G23" s="343"/>
      <c r="H23" s="343"/>
      <c r="I23" s="343"/>
      <c r="J23" s="343"/>
    </row>
    <row r="24" spans="1:10" ht="12.75">
      <c r="A24" s="343"/>
      <c r="B24" s="343"/>
      <c r="C24" s="343"/>
      <c r="D24" s="343"/>
      <c r="E24" s="343"/>
      <c r="F24" s="343"/>
      <c r="G24" s="343"/>
      <c r="H24" s="343"/>
      <c r="I24" s="343"/>
      <c r="J24" s="343"/>
    </row>
    <row r="25" spans="1:10" ht="102.75" customHeight="1">
      <c r="A25" s="343"/>
      <c r="B25" s="343"/>
      <c r="C25" s="343"/>
      <c r="D25" s="343"/>
      <c r="E25" s="343"/>
      <c r="F25" s="343"/>
      <c r="G25" s="343"/>
      <c r="H25" s="343"/>
      <c r="I25" s="343"/>
      <c r="J25" s="343"/>
    </row>
    <row r="26" spans="1:10" ht="104.25" customHeight="1">
      <c r="A26" s="343"/>
      <c r="B26" s="343"/>
      <c r="C26" s="343"/>
      <c r="D26" s="343"/>
      <c r="E26" s="343"/>
      <c r="F26" s="343"/>
      <c r="G26" s="343"/>
      <c r="H26" s="343"/>
      <c r="I26" s="343"/>
      <c r="J26" s="343"/>
    </row>
    <row r="27" spans="1:10" ht="75" customHeight="1">
      <c r="A27" s="343"/>
      <c r="B27" s="343"/>
      <c r="C27" s="343"/>
      <c r="D27" s="343"/>
      <c r="E27" s="343"/>
      <c r="F27" s="343"/>
      <c r="G27" s="343"/>
      <c r="H27" s="343"/>
      <c r="I27" s="343"/>
      <c r="J27" s="343"/>
    </row>
    <row r="28" spans="1:10" ht="87.75" customHeight="1">
      <c r="A28" s="343"/>
      <c r="B28" s="343"/>
      <c r="C28" s="343"/>
      <c r="D28" s="343"/>
      <c r="E28" s="343"/>
      <c r="F28" s="343"/>
      <c r="G28" s="343"/>
      <c r="H28" s="343"/>
      <c r="I28" s="343"/>
      <c r="J28" s="343"/>
    </row>
    <row r="29" spans="1:10" ht="85.5" customHeight="1">
      <c r="A29" s="343"/>
      <c r="B29" s="343"/>
      <c r="C29" s="343"/>
      <c r="D29" s="343"/>
      <c r="E29" s="343"/>
      <c r="F29" s="343"/>
      <c r="G29" s="343"/>
      <c r="H29" s="343"/>
      <c r="I29" s="343"/>
      <c r="J29" s="343"/>
    </row>
    <row r="30" spans="1:10" ht="262.5" customHeight="1">
      <c r="A30" s="343"/>
      <c r="B30" s="343"/>
      <c r="C30" s="343"/>
      <c r="D30" s="343"/>
      <c r="E30" s="343"/>
      <c r="F30" s="343"/>
      <c r="G30" s="343"/>
      <c r="H30" s="343"/>
      <c r="I30" s="343"/>
      <c r="J30" s="343"/>
    </row>
    <row r="32" ht="12.75">
      <c r="A32" t="s">
        <v>535</v>
      </c>
    </row>
    <row r="35" s="127" customFormat="1" ht="12.75">
      <c r="A35" s="108" t="s">
        <v>548</v>
      </c>
    </row>
    <row r="36" s="127" customFormat="1" ht="12.75">
      <c r="A36" s="108"/>
    </row>
    <row r="37" s="127" customFormat="1" ht="12.75">
      <c r="A37" s="108" t="s">
        <v>549</v>
      </c>
    </row>
    <row r="38" s="127" customFormat="1" ht="12.75">
      <c r="A38" s="108"/>
    </row>
    <row r="39" s="127" customFormat="1" ht="12.75">
      <c r="A39" s="108" t="s">
        <v>550</v>
      </c>
    </row>
    <row r="40" s="127" customFormat="1" ht="12.75"/>
    <row r="42" ht="12.75">
      <c r="A42" t="s">
        <v>467</v>
      </c>
    </row>
    <row r="44" ht="12.75">
      <c r="A44" t="s">
        <v>468</v>
      </c>
    </row>
    <row r="45" ht="19.5" customHeight="1">
      <c r="A45" s="108" t="s">
        <v>469</v>
      </c>
    </row>
    <row r="46" ht="12.75">
      <c r="A46" t="s">
        <v>470</v>
      </c>
    </row>
    <row r="47" spans="1:10" ht="12.75">
      <c r="A47" s="334" t="s">
        <v>471</v>
      </c>
      <c r="B47" s="334"/>
      <c r="C47" s="334"/>
      <c r="D47" s="334"/>
      <c r="E47" s="334"/>
      <c r="F47" s="334"/>
      <c r="G47" s="334"/>
      <c r="H47" s="334"/>
      <c r="I47" s="334"/>
      <c r="J47" s="334"/>
    </row>
    <row r="48" ht="12.75">
      <c r="A48" t="s">
        <v>472</v>
      </c>
    </row>
    <row r="49" spans="1:10" ht="12.75">
      <c r="A49" s="334" t="s">
        <v>471</v>
      </c>
      <c r="B49" s="334"/>
      <c r="C49" s="334"/>
      <c r="D49" s="334"/>
      <c r="E49" s="334"/>
      <c r="F49" s="334"/>
      <c r="G49" s="334"/>
      <c r="H49" s="334"/>
      <c r="I49" s="334"/>
      <c r="J49" s="334"/>
    </row>
    <row r="50" ht="12.75">
      <c r="A50" t="s">
        <v>473</v>
      </c>
    </row>
    <row r="52" ht="12.75">
      <c r="A52" t="s">
        <v>536</v>
      </c>
    </row>
    <row r="53" spans="1:10" ht="26.25" customHeight="1">
      <c r="A53" s="335" t="s">
        <v>474</v>
      </c>
      <c r="B53" s="335"/>
      <c r="C53" s="335"/>
      <c r="D53" s="335"/>
      <c r="E53" s="335"/>
      <c r="F53" s="335"/>
      <c r="G53" s="335"/>
      <c r="H53" s="335"/>
      <c r="I53" s="335"/>
      <c r="J53" s="335"/>
    </row>
    <row r="54" spans="1:10" ht="12.75">
      <c r="A54" s="126"/>
      <c r="B54" s="126"/>
      <c r="C54" s="126"/>
      <c r="D54" s="126"/>
      <c r="E54" s="126"/>
      <c r="F54" s="126"/>
      <c r="G54" s="126"/>
      <c r="H54" s="126"/>
      <c r="I54" s="126"/>
      <c r="J54" s="126"/>
    </row>
    <row r="55" ht="12.75">
      <c r="A55" t="s">
        <v>475</v>
      </c>
    </row>
    <row r="56" spans="1:10" ht="23.25" customHeight="1">
      <c r="A56" s="335" t="s">
        <v>578</v>
      </c>
      <c r="B56" s="335"/>
      <c r="C56" s="335"/>
      <c r="D56" s="335"/>
      <c r="E56" s="335"/>
      <c r="F56" s="335"/>
      <c r="G56" s="335"/>
      <c r="H56" s="335"/>
      <c r="I56" s="335"/>
      <c r="J56" s="335"/>
    </row>
    <row r="57" spans="1:10" ht="12.75">
      <c r="A57" s="126"/>
      <c r="B57" s="126"/>
      <c r="C57" s="126"/>
      <c r="D57" s="126"/>
      <c r="E57" s="126"/>
      <c r="F57" s="126"/>
      <c r="G57" s="126"/>
      <c r="H57" s="126"/>
      <c r="I57" s="126"/>
      <c r="J57" s="126"/>
    </row>
    <row r="58" spans="1:10" ht="28.5" customHeight="1">
      <c r="A58" s="341" t="s">
        <v>537</v>
      </c>
      <c r="B58" s="341"/>
      <c r="C58" s="341"/>
      <c r="D58" s="341"/>
      <c r="E58" s="341"/>
      <c r="F58" s="341"/>
      <c r="G58" s="341"/>
      <c r="H58" s="341"/>
      <c r="I58" s="341"/>
      <c r="J58" s="341"/>
    </row>
    <row r="59" spans="1:10" ht="21.75" customHeight="1">
      <c r="A59" s="335" t="s">
        <v>551</v>
      </c>
      <c r="B59" s="335"/>
      <c r="C59" s="335"/>
      <c r="D59" s="335"/>
      <c r="E59" s="335"/>
      <c r="F59" s="335"/>
      <c r="G59" s="335"/>
      <c r="H59" s="335"/>
      <c r="I59" s="335"/>
      <c r="J59" s="335"/>
    </row>
    <row r="60" spans="1:10" ht="12.75">
      <c r="A60" s="126"/>
      <c r="B60" s="126"/>
      <c r="C60" s="126"/>
      <c r="D60" s="126"/>
      <c r="E60" s="126"/>
      <c r="F60" s="126"/>
      <c r="G60" s="126"/>
      <c r="H60" s="126"/>
      <c r="I60" s="126"/>
      <c r="J60" s="126"/>
    </row>
    <row r="61" spans="1:10" ht="28.5" customHeight="1">
      <c r="A61" s="341" t="s">
        <v>476</v>
      </c>
      <c r="B61" s="341"/>
      <c r="C61" s="341"/>
      <c r="D61" s="341"/>
      <c r="E61" s="341"/>
      <c r="F61" s="341"/>
      <c r="G61" s="341"/>
      <c r="H61" s="341"/>
      <c r="I61" s="341"/>
      <c r="J61" s="341"/>
    </row>
    <row r="62" spans="1:10" ht="12.75">
      <c r="A62" s="334" t="s">
        <v>471</v>
      </c>
      <c r="B62" s="334"/>
      <c r="C62" s="334"/>
      <c r="D62" s="334"/>
      <c r="E62" s="334"/>
      <c r="F62" s="334"/>
      <c r="G62" s="334"/>
      <c r="H62" s="334"/>
      <c r="I62" s="334"/>
      <c r="J62" s="334"/>
    </row>
    <row r="63" spans="1:10" ht="12.75">
      <c r="A63" s="125"/>
      <c r="B63" s="125"/>
      <c r="C63" s="125"/>
      <c r="D63" s="125"/>
      <c r="E63" s="125"/>
      <c r="F63" s="125"/>
      <c r="G63" s="125"/>
      <c r="H63" s="125"/>
      <c r="I63" s="125"/>
      <c r="J63" s="125"/>
    </row>
    <row r="64" ht="12.75">
      <c r="A64" t="s">
        <v>477</v>
      </c>
    </row>
    <row r="66" spans="1:9" ht="12.75" customHeight="1">
      <c r="A66" s="130"/>
      <c r="B66" s="131"/>
      <c r="C66" s="337" t="s">
        <v>478</v>
      </c>
      <c r="D66" s="337"/>
      <c r="E66" s="130"/>
      <c r="F66" s="333" t="s">
        <v>479</v>
      </c>
      <c r="G66" s="333"/>
      <c r="H66" s="144"/>
      <c r="I66" s="144"/>
    </row>
    <row r="67" spans="1:8" ht="12.75">
      <c r="A67" s="130"/>
      <c r="B67" s="131"/>
      <c r="C67" s="132" t="s">
        <v>552</v>
      </c>
      <c r="D67" s="133" t="s">
        <v>480</v>
      </c>
      <c r="F67" s="133" t="s">
        <v>552</v>
      </c>
      <c r="G67" s="133" t="s">
        <v>480</v>
      </c>
      <c r="H67" s="133"/>
    </row>
    <row r="68" spans="1:8" ht="12.75">
      <c r="A68" s="134" t="s">
        <v>481</v>
      </c>
      <c r="B68" s="134"/>
      <c r="C68" s="135">
        <v>424455</v>
      </c>
      <c r="D68" s="137">
        <v>406389</v>
      </c>
      <c r="F68" s="137">
        <v>424455</v>
      </c>
      <c r="G68" s="137">
        <v>406389</v>
      </c>
      <c r="H68" s="138"/>
    </row>
    <row r="69" spans="1:8" ht="12.75">
      <c r="A69" s="134" t="s">
        <v>482</v>
      </c>
      <c r="B69" s="134"/>
      <c r="C69" s="135">
        <v>215086</v>
      </c>
      <c r="D69" s="137">
        <v>235658</v>
      </c>
      <c r="F69" s="137">
        <v>215086</v>
      </c>
      <c r="G69" s="137">
        <v>235658</v>
      </c>
      <c r="H69" s="138"/>
    </row>
    <row r="70" spans="1:8" ht="12.75">
      <c r="A70" s="134" t="s">
        <v>483</v>
      </c>
      <c r="B70" s="134"/>
      <c r="C70" s="135">
        <v>122563</v>
      </c>
      <c r="D70" s="137">
        <v>115804</v>
      </c>
      <c r="F70" s="137">
        <v>122563</v>
      </c>
      <c r="G70" s="137">
        <v>115804</v>
      </c>
      <c r="H70" s="138"/>
    </row>
    <row r="71" spans="1:8" ht="13.5" thickBot="1">
      <c r="A71" s="134" t="s">
        <v>484</v>
      </c>
      <c r="B71" s="134"/>
      <c r="C71" s="139">
        <v>4977</v>
      </c>
      <c r="D71" s="140">
        <v>7775</v>
      </c>
      <c r="F71" s="140">
        <v>4975</v>
      </c>
      <c r="G71" s="140">
        <v>7761</v>
      </c>
      <c r="H71" s="138"/>
    </row>
    <row r="72" spans="1:8" ht="13.5" thickBot="1">
      <c r="A72" s="130" t="s">
        <v>553</v>
      </c>
      <c r="B72" s="134"/>
      <c r="C72" s="141">
        <v>767081</v>
      </c>
      <c r="D72" s="142">
        <v>765626</v>
      </c>
      <c r="F72" s="142">
        <v>767079</v>
      </c>
      <c r="G72" s="142">
        <v>765612</v>
      </c>
      <c r="H72" s="133"/>
    </row>
    <row r="75" ht="12.75">
      <c r="A75" t="s">
        <v>538</v>
      </c>
    </row>
    <row r="76" spans="1:10" ht="12.75">
      <c r="A76" s="334" t="s">
        <v>471</v>
      </c>
      <c r="B76" s="334"/>
      <c r="C76" s="334"/>
      <c r="D76" s="334"/>
      <c r="E76" s="334"/>
      <c r="F76" s="334"/>
      <c r="G76" s="334"/>
      <c r="H76" s="334"/>
      <c r="I76" s="334"/>
      <c r="J76" s="334"/>
    </row>
    <row r="77" spans="1:10" ht="23.25" customHeight="1">
      <c r="A77" s="125"/>
      <c r="B77" s="125"/>
      <c r="C77" s="125"/>
      <c r="D77" s="125"/>
      <c r="E77" s="125"/>
      <c r="F77" s="125"/>
      <c r="G77" s="125"/>
      <c r="H77" s="125"/>
      <c r="I77" s="125"/>
      <c r="J77" s="125"/>
    </row>
    <row r="78" ht="12.75">
      <c r="A78" t="s">
        <v>485</v>
      </c>
    </row>
    <row r="79" spans="1:10" ht="30.75" customHeight="1">
      <c r="A79" s="334" t="s">
        <v>554</v>
      </c>
      <c r="B79" s="334"/>
      <c r="C79" s="334"/>
      <c r="D79" s="334"/>
      <c r="E79" s="334"/>
      <c r="F79" s="334"/>
      <c r="G79" s="334"/>
      <c r="H79" s="334"/>
      <c r="I79" s="334"/>
      <c r="J79" s="334"/>
    </row>
    <row r="80" spans="1:10" ht="30.75" customHeight="1">
      <c r="A80" s="125"/>
      <c r="B80" s="125"/>
      <c r="C80" s="125"/>
      <c r="D80" s="125"/>
      <c r="E80" s="125"/>
      <c r="F80" s="125"/>
      <c r="G80" s="125"/>
      <c r="H80" s="125"/>
      <c r="I80" s="125"/>
      <c r="J80" s="125"/>
    </row>
    <row r="81" spans="1:10" ht="32.25" customHeight="1">
      <c r="A81" s="344" t="s">
        <v>539</v>
      </c>
      <c r="B81" s="344"/>
      <c r="C81" s="344"/>
      <c r="D81" s="344"/>
      <c r="E81" s="344"/>
      <c r="F81" s="344"/>
      <c r="G81" s="344"/>
      <c r="H81" s="344"/>
      <c r="I81" s="344"/>
      <c r="J81" s="344"/>
    </row>
    <row r="82" spans="1:10" ht="29.25" customHeight="1">
      <c r="A82" s="332" t="s">
        <v>555</v>
      </c>
      <c r="B82" s="332"/>
      <c r="C82" s="332"/>
      <c r="D82" s="332"/>
      <c r="E82" s="332"/>
      <c r="F82" s="332"/>
      <c r="G82" s="332"/>
      <c r="H82" s="332"/>
      <c r="I82" s="332"/>
      <c r="J82" s="332"/>
    </row>
    <row r="83" spans="1:10" ht="39" customHeight="1">
      <c r="A83" s="153"/>
      <c r="B83" s="153"/>
      <c r="C83" s="153"/>
      <c r="D83" s="153"/>
      <c r="E83" s="153"/>
      <c r="F83" s="153"/>
      <c r="G83" s="153"/>
      <c r="H83" s="153"/>
      <c r="I83" s="153"/>
      <c r="J83" s="153"/>
    </row>
    <row r="84" spans="1:10" ht="26.25" customHeight="1">
      <c r="A84" s="341" t="s">
        <v>486</v>
      </c>
      <c r="B84" s="341"/>
      <c r="C84" s="341"/>
      <c r="D84" s="341"/>
      <c r="E84" s="341"/>
      <c r="F84" s="341"/>
      <c r="G84" s="341"/>
      <c r="H84" s="341"/>
      <c r="I84" s="341"/>
      <c r="J84" s="341"/>
    </row>
    <row r="86" ht="12.75">
      <c r="A86" s="114" t="s">
        <v>487</v>
      </c>
    </row>
    <row r="87" ht="12.75">
      <c r="A87" s="114"/>
    </row>
    <row r="88" spans="1:9" s="127" customFormat="1" ht="15" customHeight="1">
      <c r="A88" s="148"/>
      <c r="B88" s="148"/>
      <c r="C88" s="333" t="s">
        <v>478</v>
      </c>
      <c r="D88" s="333"/>
      <c r="E88" s="144"/>
      <c r="F88" s="333" t="s">
        <v>479</v>
      </c>
      <c r="G88" s="333"/>
      <c r="H88" s="144"/>
      <c r="I88" s="144"/>
    </row>
    <row r="89" spans="1:7" s="127" customFormat="1" ht="15">
      <c r="A89" s="148"/>
      <c r="B89" s="148"/>
      <c r="C89" s="133" t="s">
        <v>552</v>
      </c>
      <c r="D89" s="133" t="s">
        <v>480</v>
      </c>
      <c r="F89" s="133" t="s">
        <v>552</v>
      </c>
      <c r="G89" s="133" t="s">
        <v>480</v>
      </c>
    </row>
    <row r="90" spans="1:7" s="127" customFormat="1" ht="12.75">
      <c r="A90" s="138" t="s">
        <v>489</v>
      </c>
      <c r="B90" s="149"/>
      <c r="C90" s="138">
        <v>188</v>
      </c>
      <c r="D90" s="138">
        <v>164</v>
      </c>
      <c r="F90" s="138">
        <v>188</v>
      </c>
      <c r="G90" s="138">
        <v>164</v>
      </c>
    </row>
    <row r="91" spans="1:7" s="127" customFormat="1" ht="13.5" thickBot="1">
      <c r="A91" s="138" t="s">
        <v>488</v>
      </c>
      <c r="B91" s="149"/>
      <c r="C91" s="138">
        <v>155</v>
      </c>
      <c r="D91" s="138">
        <v>188</v>
      </c>
      <c r="F91" s="138">
        <v>155</v>
      </c>
      <c r="G91" s="138">
        <v>188</v>
      </c>
    </row>
    <row r="92" spans="1:7" s="127" customFormat="1" ht="15.75" thickBot="1">
      <c r="A92" s="132" t="s">
        <v>553</v>
      </c>
      <c r="B92" s="148"/>
      <c r="C92" s="150">
        <v>343</v>
      </c>
      <c r="D92" s="150">
        <v>352</v>
      </c>
      <c r="F92" s="150">
        <v>343</v>
      </c>
      <c r="G92" s="150">
        <v>352</v>
      </c>
    </row>
    <row r="93" spans="1:9" s="127" customFormat="1" ht="15">
      <c r="A93" s="148"/>
      <c r="B93" s="148"/>
      <c r="C93" s="151"/>
      <c r="D93" s="151"/>
      <c r="F93" s="152"/>
      <c r="G93" s="151"/>
      <c r="H93" s="148"/>
      <c r="I93" s="151"/>
    </row>
    <row r="94" spans="1:9" ht="15">
      <c r="A94" s="145"/>
      <c r="B94" s="145"/>
      <c r="C94" s="146"/>
      <c r="D94" s="146"/>
      <c r="F94" s="128"/>
      <c r="G94" s="146"/>
      <c r="H94" s="145"/>
      <c r="I94" s="146"/>
    </row>
    <row r="95" spans="1:10" ht="36.75" customHeight="1">
      <c r="A95" s="341" t="s">
        <v>490</v>
      </c>
      <c r="B95" s="341"/>
      <c r="C95" s="341"/>
      <c r="D95" s="341"/>
      <c r="E95" s="341"/>
      <c r="F95" s="341"/>
      <c r="G95" s="341"/>
      <c r="H95" s="341"/>
      <c r="I95" s="341"/>
      <c r="J95" s="341"/>
    </row>
    <row r="96" spans="1:10" ht="12.75" customHeight="1">
      <c r="A96" s="138"/>
      <c r="B96" s="133"/>
      <c r="C96" s="333" t="s">
        <v>478</v>
      </c>
      <c r="D96" s="333"/>
      <c r="E96" s="333"/>
      <c r="F96" s="333" t="s">
        <v>479</v>
      </c>
      <c r="G96" s="333"/>
      <c r="H96" s="147"/>
      <c r="I96" s="147"/>
      <c r="J96" s="147"/>
    </row>
    <row r="97" spans="1:7" ht="12.75">
      <c r="A97" s="138"/>
      <c r="B97" s="133"/>
      <c r="C97" s="143" t="s">
        <v>552</v>
      </c>
      <c r="D97" s="143" t="s">
        <v>480</v>
      </c>
      <c r="E97" s="127"/>
      <c r="F97" s="143" t="s">
        <v>552</v>
      </c>
      <c r="G97" s="143" t="s">
        <v>480</v>
      </c>
    </row>
    <row r="98" spans="1:7" ht="12.75">
      <c r="A98" s="149" t="s">
        <v>491</v>
      </c>
      <c r="B98" s="149"/>
      <c r="C98" s="137">
        <v>77318</v>
      </c>
      <c r="D98" s="137">
        <v>73946</v>
      </c>
      <c r="E98" s="127"/>
      <c r="F98" s="137">
        <v>75915</v>
      </c>
      <c r="G98" s="137">
        <v>72090</v>
      </c>
    </row>
    <row r="99" spans="1:7" ht="13.5" thickBot="1">
      <c r="A99" s="149" t="s">
        <v>492</v>
      </c>
      <c r="B99" s="149"/>
      <c r="C99" s="140">
        <v>13250</v>
      </c>
      <c r="D99" s="140">
        <v>12566</v>
      </c>
      <c r="E99" s="127"/>
      <c r="F99" s="140">
        <v>13013</v>
      </c>
      <c r="G99" s="140">
        <v>12257</v>
      </c>
    </row>
    <row r="100" spans="1:7" ht="13.5" thickBot="1">
      <c r="A100" s="149"/>
      <c r="B100" s="149"/>
      <c r="C100" s="142">
        <v>90568</v>
      </c>
      <c r="D100" s="142">
        <v>86512</v>
      </c>
      <c r="E100" s="127"/>
      <c r="F100" s="142">
        <v>88928</v>
      </c>
      <c r="G100" s="142">
        <v>84347</v>
      </c>
    </row>
    <row r="101" spans="1:7" ht="13.5" thickBot="1">
      <c r="A101" s="149" t="s">
        <v>493</v>
      </c>
      <c r="B101" s="149"/>
      <c r="C101" s="140">
        <v>-2732</v>
      </c>
      <c r="D101" s="140">
        <v>-2985</v>
      </c>
      <c r="E101" s="127"/>
      <c r="F101" s="140">
        <v>-2732</v>
      </c>
      <c r="G101" s="140">
        <v>-2985</v>
      </c>
    </row>
    <row r="102" spans="1:7" ht="13.5" thickBot="1">
      <c r="A102" s="149" t="s">
        <v>494</v>
      </c>
      <c r="B102" s="149"/>
      <c r="C102" s="142">
        <v>87836</v>
      </c>
      <c r="D102" s="142">
        <v>83527</v>
      </c>
      <c r="E102" s="127"/>
      <c r="F102" s="142">
        <v>86196</v>
      </c>
      <c r="G102" s="142">
        <v>81362</v>
      </c>
    </row>
    <row r="103" spans="1:7" ht="12.75">
      <c r="A103" s="149"/>
      <c r="B103" s="149"/>
      <c r="C103" s="138"/>
      <c r="D103" s="138"/>
      <c r="E103" s="127"/>
      <c r="F103" s="138"/>
      <c r="G103" s="138"/>
    </row>
    <row r="104" spans="1:7" ht="25.5">
      <c r="A104" s="149" t="s">
        <v>495</v>
      </c>
      <c r="B104" s="149"/>
      <c r="C104" s="138"/>
      <c r="D104" s="138"/>
      <c r="E104" s="127"/>
      <c r="F104" s="149"/>
      <c r="G104" s="149"/>
    </row>
    <row r="105" spans="1:7" ht="12.75">
      <c r="A105" s="149" t="s">
        <v>496</v>
      </c>
      <c r="B105" s="149"/>
      <c r="C105" s="137">
        <v>54050</v>
      </c>
      <c r="D105" s="137">
        <v>50106</v>
      </c>
      <c r="E105" s="127"/>
      <c r="F105" s="137">
        <v>53071</v>
      </c>
      <c r="G105" s="137">
        <v>48854</v>
      </c>
    </row>
    <row r="106" spans="1:7" ht="13.5" thickBot="1">
      <c r="A106" s="149" t="s">
        <v>497</v>
      </c>
      <c r="B106" s="149"/>
      <c r="C106" s="140">
        <v>23268</v>
      </c>
      <c r="D106" s="140">
        <v>23840</v>
      </c>
      <c r="E106" s="127"/>
      <c r="F106" s="140">
        <v>22844</v>
      </c>
      <c r="G106" s="140">
        <v>23236</v>
      </c>
    </row>
    <row r="107" spans="1:7" ht="13.5" thickBot="1">
      <c r="A107" s="149"/>
      <c r="B107" s="149"/>
      <c r="C107" s="142">
        <v>77318</v>
      </c>
      <c r="D107" s="142">
        <v>73946</v>
      </c>
      <c r="E107" s="127"/>
      <c r="F107" s="142">
        <v>75915</v>
      </c>
      <c r="G107" s="142">
        <v>72090</v>
      </c>
    </row>
    <row r="108" ht="12.75">
      <c r="A108" s="154"/>
    </row>
    <row r="109" spans="1:10" s="127" customFormat="1" ht="19.5" customHeight="1">
      <c r="A109" s="338" t="s">
        <v>556</v>
      </c>
      <c r="B109" s="338"/>
      <c r="C109" s="338"/>
      <c r="D109" s="338"/>
      <c r="E109" s="338"/>
      <c r="F109" s="338"/>
      <c r="G109" s="338"/>
      <c r="H109" s="338"/>
      <c r="I109" s="338"/>
      <c r="J109" s="338"/>
    </row>
    <row r="110" spans="1:10" s="127" customFormat="1" ht="30.75" customHeight="1">
      <c r="A110" s="338" t="s">
        <v>554</v>
      </c>
      <c r="B110" s="338"/>
      <c r="C110" s="338"/>
      <c r="D110" s="338"/>
      <c r="E110" s="338"/>
      <c r="F110" s="338"/>
      <c r="G110" s="338"/>
      <c r="H110" s="338"/>
      <c r="I110" s="338"/>
      <c r="J110" s="338"/>
    </row>
    <row r="111" spans="1:10" s="127" customFormat="1" ht="31.5" customHeight="1">
      <c r="A111" s="338" t="s">
        <v>557</v>
      </c>
      <c r="B111" s="338"/>
      <c r="C111" s="338"/>
      <c r="D111" s="338"/>
      <c r="E111" s="338"/>
      <c r="F111" s="338"/>
      <c r="G111" s="338"/>
      <c r="H111" s="338"/>
      <c r="I111" s="338"/>
      <c r="J111" s="338"/>
    </row>
    <row r="112" spans="1:10" s="127" customFormat="1" ht="31.5" customHeight="1">
      <c r="A112" s="338" t="s">
        <v>558</v>
      </c>
      <c r="B112" s="338"/>
      <c r="C112" s="338"/>
      <c r="D112" s="338"/>
      <c r="E112" s="338"/>
      <c r="F112" s="338"/>
      <c r="G112" s="338"/>
      <c r="H112" s="338"/>
      <c r="I112" s="338"/>
      <c r="J112" s="338"/>
    </row>
    <row r="115" ht="12.75">
      <c r="A115" t="s">
        <v>498</v>
      </c>
    </row>
    <row r="117" spans="1:8" ht="12.75">
      <c r="A117" s="155"/>
      <c r="B117" s="127"/>
      <c r="C117" s="337" t="s">
        <v>478</v>
      </c>
      <c r="D117" s="337"/>
      <c r="E117" s="155"/>
      <c r="F117" s="337" t="s">
        <v>479</v>
      </c>
      <c r="G117" s="337"/>
      <c r="H117" s="129"/>
    </row>
    <row r="118" spans="1:7" ht="12.75">
      <c r="A118" s="130" t="s">
        <v>499</v>
      </c>
      <c r="B118" s="127"/>
      <c r="C118" s="132" t="s">
        <v>552</v>
      </c>
      <c r="D118" s="132" t="s">
        <v>480</v>
      </c>
      <c r="E118" s="155"/>
      <c r="F118" s="132" t="s">
        <v>552</v>
      </c>
      <c r="G118" s="132" t="s">
        <v>480</v>
      </c>
    </row>
    <row r="119" spans="1:7" ht="12.75">
      <c r="A119" s="155"/>
      <c r="B119" s="127"/>
      <c r="C119" s="155"/>
      <c r="D119" s="155"/>
      <c r="E119" s="155"/>
      <c r="F119" s="155"/>
      <c r="G119" s="155"/>
    </row>
    <row r="120" spans="1:7" ht="12.75">
      <c r="A120" s="134" t="s">
        <v>500</v>
      </c>
      <c r="B120" s="127"/>
      <c r="C120" s="135">
        <v>59954</v>
      </c>
      <c r="D120" s="135">
        <v>64104</v>
      </c>
      <c r="E120" s="155"/>
      <c r="F120" s="135">
        <v>59954</v>
      </c>
      <c r="G120" s="135">
        <v>64093</v>
      </c>
    </row>
    <row r="121" spans="1:7" ht="13.5" thickBot="1">
      <c r="A121" s="134" t="s">
        <v>501</v>
      </c>
      <c r="B121" s="127"/>
      <c r="C121" s="156">
        <v>-537</v>
      </c>
      <c r="D121" s="156">
        <v>-648</v>
      </c>
      <c r="E121" s="155"/>
      <c r="F121" s="156">
        <v>-537</v>
      </c>
      <c r="G121" s="156">
        <v>-648</v>
      </c>
    </row>
    <row r="122" spans="1:7" ht="13.5" thickBot="1">
      <c r="A122" s="130" t="s">
        <v>502</v>
      </c>
      <c r="B122" s="127"/>
      <c r="C122" s="141">
        <v>59417</v>
      </c>
      <c r="D122" s="141">
        <v>63456</v>
      </c>
      <c r="E122" s="155"/>
      <c r="F122" s="141">
        <v>59417</v>
      </c>
      <c r="G122" s="141">
        <v>63445</v>
      </c>
    </row>
    <row r="123" spans="1:7" ht="12.75">
      <c r="A123" s="155"/>
      <c r="B123" s="127"/>
      <c r="C123" s="132"/>
      <c r="D123" s="155"/>
      <c r="E123" s="155"/>
      <c r="F123" s="132"/>
      <c r="G123" s="155"/>
    </row>
    <row r="124" spans="1:7" ht="13.5" thickBot="1">
      <c r="A124" s="130" t="s">
        <v>503</v>
      </c>
      <c r="B124" s="127"/>
      <c r="C124" s="141">
        <v>325410</v>
      </c>
      <c r="D124" s="141">
        <v>351559</v>
      </c>
      <c r="E124" s="155"/>
      <c r="F124" s="141">
        <v>325845</v>
      </c>
      <c r="G124" s="141">
        <v>351551</v>
      </c>
    </row>
    <row r="125" spans="1:7" ht="12.75">
      <c r="A125" s="134" t="s">
        <v>504</v>
      </c>
      <c r="B125" s="127"/>
      <c r="C125" s="135">
        <v>58574</v>
      </c>
      <c r="D125" s="135">
        <v>63289</v>
      </c>
      <c r="E125" s="155"/>
      <c r="F125" s="135">
        <v>58652</v>
      </c>
      <c r="G125" s="135">
        <v>63279</v>
      </c>
    </row>
    <row r="126" spans="1:7" ht="13.5" thickBot="1">
      <c r="A126" s="134" t="s">
        <v>505</v>
      </c>
      <c r="B126" s="127"/>
      <c r="C126" s="136">
        <v>843</v>
      </c>
      <c r="D126" s="136">
        <v>167</v>
      </c>
      <c r="E126" s="155"/>
      <c r="F126" s="136">
        <v>765</v>
      </c>
      <c r="G126" s="136">
        <v>166</v>
      </c>
    </row>
    <row r="127" spans="1:7" ht="13.5" thickBot="1">
      <c r="A127" s="130" t="s">
        <v>502</v>
      </c>
      <c r="B127" s="127"/>
      <c r="C127" s="157">
        <v>59417</v>
      </c>
      <c r="D127" s="157">
        <v>63456</v>
      </c>
      <c r="E127" s="155"/>
      <c r="F127" s="157">
        <v>59417</v>
      </c>
      <c r="G127" s="157">
        <v>63445</v>
      </c>
    </row>
    <row r="128" spans="1:7" ht="12.75">
      <c r="A128" s="158"/>
      <c r="B128" s="127"/>
      <c r="C128" s="127"/>
      <c r="D128" s="127"/>
      <c r="E128" s="127"/>
      <c r="F128" s="127"/>
      <c r="G128" s="127"/>
    </row>
    <row r="129" spans="1:10" ht="33.75" customHeight="1">
      <c r="A129" s="338" t="s">
        <v>559</v>
      </c>
      <c r="B129" s="338"/>
      <c r="C129" s="338"/>
      <c r="D129" s="338"/>
      <c r="E129" s="338"/>
      <c r="F129" s="338"/>
      <c r="G129" s="338"/>
      <c r="H129" s="338"/>
      <c r="I129" s="338"/>
      <c r="J129" s="338"/>
    </row>
    <row r="131" spans="1:10" ht="12.75">
      <c r="A131" s="339" t="s">
        <v>560</v>
      </c>
      <c r="B131" s="339"/>
      <c r="C131" s="339"/>
      <c r="D131" s="339"/>
      <c r="E131" s="339"/>
      <c r="F131" s="339"/>
      <c r="I131" s="159"/>
      <c r="J131" s="159"/>
    </row>
    <row r="132" spans="1:12" ht="16.5" customHeight="1" thickBot="1">
      <c r="A132" s="162"/>
      <c r="B132" s="340" t="s">
        <v>478</v>
      </c>
      <c r="C132" s="340"/>
      <c r="D132" s="340"/>
      <c r="E132" s="163"/>
      <c r="F132" s="340" t="s">
        <v>479</v>
      </c>
      <c r="G132" s="340"/>
      <c r="H132" s="340"/>
      <c r="I132" s="160"/>
      <c r="J132" s="160"/>
      <c r="K132" s="160"/>
      <c r="L132" s="160"/>
    </row>
    <row r="133" spans="1:12" ht="90" thickBot="1">
      <c r="A133" s="152"/>
      <c r="B133" s="164" t="s">
        <v>506</v>
      </c>
      <c r="C133" s="165" t="s">
        <v>507</v>
      </c>
      <c r="D133" s="165" t="s">
        <v>508</v>
      </c>
      <c r="E133" s="166"/>
      <c r="F133" s="164" t="s">
        <v>506</v>
      </c>
      <c r="G133" s="165" t="s">
        <v>509</v>
      </c>
      <c r="H133" s="165" t="s">
        <v>508</v>
      </c>
      <c r="I133" s="161"/>
      <c r="J133" s="159"/>
      <c r="K133" s="159"/>
      <c r="L133" s="159"/>
    </row>
    <row r="134" spans="1:11" ht="15">
      <c r="A134" s="144" t="s">
        <v>561</v>
      </c>
      <c r="B134" s="152"/>
      <c r="C134" s="152"/>
      <c r="D134" s="152"/>
      <c r="E134" s="152"/>
      <c r="F134" s="152"/>
      <c r="G134" s="152"/>
      <c r="H134" s="152"/>
      <c r="I134" s="128"/>
      <c r="K134" s="128"/>
    </row>
    <row r="135" spans="1:11" ht="15">
      <c r="A135" s="149" t="s">
        <v>510</v>
      </c>
      <c r="B135" s="116">
        <v>149</v>
      </c>
      <c r="C135" s="116">
        <v>11</v>
      </c>
      <c r="D135" s="116">
        <v>160</v>
      </c>
      <c r="E135" s="152"/>
      <c r="F135" s="116">
        <v>149</v>
      </c>
      <c r="G135" s="116">
        <v>11</v>
      </c>
      <c r="H135" s="116">
        <v>160</v>
      </c>
      <c r="I135" s="128"/>
      <c r="K135" s="128"/>
    </row>
    <row r="136" spans="1:11" ht="15">
      <c r="A136" s="149" t="s">
        <v>511</v>
      </c>
      <c r="B136" s="116">
        <v>435</v>
      </c>
      <c r="C136" s="116">
        <v>-13</v>
      </c>
      <c r="D136" s="116">
        <v>422</v>
      </c>
      <c r="E136" s="152"/>
      <c r="F136" s="116">
        <v>435</v>
      </c>
      <c r="G136" s="116">
        <v>-13</v>
      </c>
      <c r="H136" s="116">
        <v>422</v>
      </c>
      <c r="I136" s="128"/>
      <c r="K136" s="128"/>
    </row>
    <row r="137" spans="1:11" ht="15">
      <c r="A137" s="149" t="s">
        <v>512</v>
      </c>
      <c r="B137" s="109">
        <v>1448</v>
      </c>
      <c r="C137" s="116" t="s">
        <v>513</v>
      </c>
      <c r="D137" s="109">
        <v>1448</v>
      </c>
      <c r="E137" s="152"/>
      <c r="F137" s="109">
        <v>1448</v>
      </c>
      <c r="G137" s="116" t="s">
        <v>513</v>
      </c>
      <c r="H137" s="109">
        <v>1448</v>
      </c>
      <c r="I137" s="128"/>
      <c r="K137" s="128"/>
    </row>
    <row r="138" spans="1:11" ht="38.25">
      <c r="A138" s="149" t="s">
        <v>514</v>
      </c>
      <c r="B138" s="109">
        <v>1548</v>
      </c>
      <c r="C138" s="116" t="s">
        <v>513</v>
      </c>
      <c r="D138" s="109">
        <v>1548</v>
      </c>
      <c r="E138" s="152"/>
      <c r="F138" s="109">
        <v>1548</v>
      </c>
      <c r="G138" s="116" t="s">
        <v>513</v>
      </c>
      <c r="H138" s="109">
        <v>1548</v>
      </c>
      <c r="I138" s="128"/>
      <c r="K138" s="128"/>
    </row>
    <row r="139" spans="1:11" ht="15">
      <c r="A139" s="149" t="s">
        <v>515</v>
      </c>
      <c r="B139" s="116">
        <v>26</v>
      </c>
      <c r="C139" s="116">
        <v>11</v>
      </c>
      <c r="D139" s="116">
        <v>37</v>
      </c>
      <c r="E139" s="152"/>
      <c r="F139" s="116">
        <v>26</v>
      </c>
      <c r="G139" s="116">
        <v>11</v>
      </c>
      <c r="H139" s="116">
        <v>37</v>
      </c>
      <c r="I139" s="128"/>
      <c r="K139" s="128"/>
    </row>
    <row r="140" spans="1:11" ht="26.25" thickBot="1">
      <c r="A140" s="149" t="s">
        <v>516</v>
      </c>
      <c r="B140" s="116">
        <v>650</v>
      </c>
      <c r="C140" s="116">
        <v>528</v>
      </c>
      <c r="D140" s="109">
        <v>1178</v>
      </c>
      <c r="E140" s="152"/>
      <c r="F140" s="116">
        <v>650</v>
      </c>
      <c r="G140" s="116">
        <v>528</v>
      </c>
      <c r="H140" s="109">
        <v>1178</v>
      </c>
      <c r="I140" s="128"/>
      <c r="K140" s="128"/>
    </row>
    <row r="141" spans="1:11" ht="15.75" thickBot="1">
      <c r="A141" s="152"/>
      <c r="B141" s="117">
        <v>4256</v>
      </c>
      <c r="C141" s="118">
        <v>537</v>
      </c>
      <c r="D141" s="117">
        <v>4793</v>
      </c>
      <c r="E141" s="152"/>
      <c r="F141" s="117">
        <v>4256</v>
      </c>
      <c r="G141" s="118">
        <v>537</v>
      </c>
      <c r="H141" s="117">
        <v>4793</v>
      </c>
      <c r="I141" s="128"/>
      <c r="K141" s="128"/>
    </row>
    <row r="144" spans="1:10" ht="30" customHeight="1">
      <c r="A144" s="341" t="s">
        <v>540</v>
      </c>
      <c r="B144" s="341"/>
      <c r="C144" s="341"/>
      <c r="D144" s="341"/>
      <c r="E144" s="341"/>
      <c r="F144" s="341"/>
      <c r="G144" s="341"/>
      <c r="H144" s="341"/>
      <c r="I144" s="341"/>
      <c r="J144" s="341"/>
    </row>
    <row r="145" spans="1:10" ht="69" customHeight="1">
      <c r="A145" s="334" t="s">
        <v>579</v>
      </c>
      <c r="B145" s="334"/>
      <c r="C145" s="334"/>
      <c r="D145" s="334"/>
      <c r="E145" s="334"/>
      <c r="F145" s="334"/>
      <c r="G145" s="334"/>
      <c r="H145" s="334"/>
      <c r="I145" s="334"/>
      <c r="J145" s="334"/>
    </row>
    <row r="146" spans="1:10" ht="9.75" customHeight="1">
      <c r="A146" s="125"/>
      <c r="B146" s="125"/>
      <c r="C146" s="125"/>
      <c r="D146" s="125"/>
      <c r="E146" s="125"/>
      <c r="F146" s="125"/>
      <c r="G146" s="125"/>
      <c r="H146" s="125"/>
      <c r="I146" s="125"/>
      <c r="J146" s="125"/>
    </row>
    <row r="147" ht="12.75">
      <c r="A147" t="s">
        <v>517</v>
      </c>
    </row>
    <row r="148" spans="1:10" ht="12.75">
      <c r="A148" s="334" t="s">
        <v>471</v>
      </c>
      <c r="B148" s="334"/>
      <c r="C148" s="334"/>
      <c r="D148" s="334"/>
      <c r="E148" s="334"/>
      <c r="F148" s="334"/>
      <c r="G148" s="334"/>
      <c r="H148" s="334"/>
      <c r="I148" s="334"/>
      <c r="J148" s="334"/>
    </row>
    <row r="149" spans="1:10" ht="8.25" customHeight="1">
      <c r="A149" s="125"/>
      <c r="B149" s="125"/>
      <c r="C149" s="125"/>
      <c r="D149" s="125"/>
      <c r="E149" s="125"/>
      <c r="F149" s="125"/>
      <c r="G149" s="125"/>
      <c r="H149" s="125"/>
      <c r="I149" s="125"/>
      <c r="J149" s="125"/>
    </row>
    <row r="150" ht="12.75">
      <c r="A150" t="s">
        <v>518</v>
      </c>
    </row>
    <row r="151" spans="1:10" ht="12.75">
      <c r="A151" s="334" t="s">
        <v>562</v>
      </c>
      <c r="B151" s="334"/>
      <c r="C151" s="334"/>
      <c r="D151" s="334"/>
      <c r="E151" s="334"/>
      <c r="F151" s="334"/>
      <c r="G151" s="334"/>
      <c r="H151" s="334"/>
      <c r="I151" s="334"/>
      <c r="J151" s="334"/>
    </row>
    <row r="152" spans="1:10" ht="12.75">
      <c r="A152" s="334" t="s">
        <v>563</v>
      </c>
      <c r="B152" s="334"/>
      <c r="C152" s="334"/>
      <c r="D152" s="334"/>
      <c r="E152" s="334"/>
      <c r="F152" s="334"/>
      <c r="G152" s="334"/>
      <c r="H152" s="334"/>
      <c r="I152" s="334"/>
      <c r="J152" s="334"/>
    </row>
    <row r="153" spans="1:10" ht="12.75">
      <c r="A153" s="334" t="s">
        <v>564</v>
      </c>
      <c r="B153" s="334"/>
      <c r="C153" s="334"/>
      <c r="D153" s="334"/>
      <c r="E153" s="334"/>
      <c r="F153" s="334"/>
      <c r="G153" s="334"/>
      <c r="H153" s="334"/>
      <c r="I153" s="334"/>
      <c r="J153" s="334"/>
    </row>
    <row r="154" spans="1:10" ht="12.75">
      <c r="A154" s="334" t="s">
        <v>519</v>
      </c>
      <c r="B154" s="334"/>
      <c r="C154" s="334"/>
      <c r="D154" s="334"/>
      <c r="E154" s="334"/>
      <c r="F154" s="334"/>
      <c r="G154" s="334"/>
      <c r="H154" s="334"/>
      <c r="I154" s="334"/>
      <c r="J154" s="334"/>
    </row>
    <row r="155" spans="1:10" ht="12.75">
      <c r="A155" s="113"/>
      <c r="B155" s="106"/>
      <c r="C155" s="106"/>
      <c r="D155" s="106"/>
      <c r="E155" s="106"/>
      <c r="F155" s="106"/>
      <c r="G155" s="106"/>
      <c r="H155" s="106"/>
      <c r="I155" s="106"/>
      <c r="J155" s="106"/>
    </row>
    <row r="156" spans="1:10" ht="12.75">
      <c r="A156" s="119"/>
      <c r="B156" s="119"/>
      <c r="C156" s="330" t="s">
        <v>565</v>
      </c>
      <c r="D156" s="330"/>
      <c r="F156" s="330" t="s">
        <v>520</v>
      </c>
      <c r="G156" s="330"/>
      <c r="J156" s="106"/>
    </row>
    <row r="157" spans="1:10" ht="25.5">
      <c r="A157" s="120"/>
      <c r="B157" s="120"/>
      <c r="C157" s="115" t="s">
        <v>521</v>
      </c>
      <c r="D157" s="121" t="s">
        <v>522</v>
      </c>
      <c r="F157" s="115" t="s">
        <v>521</v>
      </c>
      <c r="G157" s="121" t="s">
        <v>522</v>
      </c>
      <c r="J157" s="106"/>
    </row>
    <row r="158" spans="1:10" ht="45.75" customHeight="1">
      <c r="A158" s="336" t="s">
        <v>523</v>
      </c>
      <c r="B158" s="336"/>
      <c r="C158" s="110">
        <v>375440</v>
      </c>
      <c r="D158" s="111">
        <v>37.26</v>
      </c>
      <c r="F158" s="110">
        <v>375440</v>
      </c>
      <c r="G158" s="111">
        <v>37.26</v>
      </c>
      <c r="J158" s="106"/>
    </row>
    <row r="159" spans="1:10" ht="20.25" customHeight="1">
      <c r="A159" s="336" t="s">
        <v>524</v>
      </c>
      <c r="B159" s="336"/>
      <c r="C159" s="110">
        <v>264812</v>
      </c>
      <c r="D159" s="111">
        <v>26.28</v>
      </c>
      <c r="F159" s="110">
        <v>264812</v>
      </c>
      <c r="G159" s="111">
        <v>26.28</v>
      </c>
      <c r="J159" s="106"/>
    </row>
    <row r="160" spans="1:10" ht="39.75" customHeight="1">
      <c r="A160" s="336" t="s">
        <v>525</v>
      </c>
      <c r="B160" s="336"/>
      <c r="C160" s="110">
        <v>150844</v>
      </c>
      <c r="D160" s="111">
        <v>14.97</v>
      </c>
      <c r="F160" s="110">
        <v>150844</v>
      </c>
      <c r="G160" s="111">
        <v>14.97</v>
      </c>
      <c r="J160" s="106"/>
    </row>
    <row r="161" spans="1:10" ht="12.75">
      <c r="A161" s="336" t="s">
        <v>526</v>
      </c>
      <c r="B161" s="336"/>
      <c r="C161" s="110">
        <v>118855</v>
      </c>
      <c r="D161" s="111">
        <v>11.8</v>
      </c>
      <c r="F161" s="110">
        <v>118855</v>
      </c>
      <c r="G161" s="111">
        <v>11.8</v>
      </c>
      <c r="J161" s="106"/>
    </row>
    <row r="162" spans="1:10" ht="12.75">
      <c r="A162" s="336" t="s">
        <v>527</v>
      </c>
      <c r="B162" s="336"/>
      <c r="C162" s="110">
        <v>53981</v>
      </c>
      <c r="D162" s="111">
        <v>5.36</v>
      </c>
      <c r="F162" s="110">
        <v>53981</v>
      </c>
      <c r="G162" s="111">
        <v>5.36</v>
      </c>
      <c r="J162" s="106"/>
    </row>
    <row r="163" spans="1:10" ht="26.25" customHeight="1" thickBot="1">
      <c r="A163" s="336" t="s">
        <v>528</v>
      </c>
      <c r="B163" s="336"/>
      <c r="C163" s="112">
        <v>43726</v>
      </c>
      <c r="D163" s="122">
        <v>4.33</v>
      </c>
      <c r="F163" s="112">
        <v>43726</v>
      </c>
      <c r="G163" s="122">
        <v>4.33</v>
      </c>
      <c r="J163" s="106"/>
    </row>
    <row r="164" spans="1:10" ht="13.5" thickBot="1">
      <c r="A164" s="107"/>
      <c r="B164" s="107"/>
      <c r="C164" s="123">
        <v>1007658</v>
      </c>
      <c r="D164" s="124">
        <v>100</v>
      </c>
      <c r="F164" s="123">
        <v>1007658</v>
      </c>
      <c r="G164" s="124">
        <v>100</v>
      </c>
      <c r="J164" s="106"/>
    </row>
    <row r="165" spans="1:10" ht="13.5" thickTop="1">
      <c r="A165" s="113"/>
      <c r="B165" s="106"/>
      <c r="C165" s="106"/>
      <c r="D165" s="106"/>
      <c r="E165" s="106"/>
      <c r="F165" s="106"/>
      <c r="G165" s="106"/>
      <c r="H165" s="106"/>
      <c r="I165" s="106"/>
      <c r="J165" s="106"/>
    </row>
    <row r="171" ht="12.75">
      <c r="A171" t="s">
        <v>529</v>
      </c>
    </row>
    <row r="172" spans="1:10" ht="12.75">
      <c r="A172" s="334" t="s">
        <v>471</v>
      </c>
      <c r="B172" s="334"/>
      <c r="C172" s="334"/>
      <c r="D172" s="334"/>
      <c r="E172" s="334"/>
      <c r="F172" s="334"/>
      <c r="G172" s="334"/>
      <c r="H172" s="334"/>
      <c r="I172" s="334"/>
      <c r="J172" s="334"/>
    </row>
    <row r="173" spans="1:10" ht="12.75">
      <c r="A173" s="125"/>
      <c r="B173" s="125"/>
      <c r="C173" s="125"/>
      <c r="D173" s="125"/>
      <c r="E173" s="125"/>
      <c r="F173" s="125"/>
      <c r="G173" s="125"/>
      <c r="H173" s="125"/>
      <c r="I173" s="125"/>
      <c r="J173" s="125"/>
    </row>
    <row r="174" ht="12.75">
      <c r="A174" t="s">
        <v>541</v>
      </c>
    </row>
    <row r="175" spans="1:10" ht="15.75" customHeight="1">
      <c r="A175" s="334" t="s">
        <v>530</v>
      </c>
      <c r="B175" s="334"/>
      <c r="C175" s="334"/>
      <c r="D175" s="334"/>
      <c r="E175" s="334"/>
      <c r="F175" s="334"/>
      <c r="G175" s="334"/>
      <c r="H175" s="334"/>
      <c r="I175" s="334"/>
      <c r="J175" s="334"/>
    </row>
    <row r="176" spans="1:10" ht="15.75" customHeight="1">
      <c r="A176" s="334" t="s">
        <v>531</v>
      </c>
      <c r="B176" s="334"/>
      <c r="C176" s="334"/>
      <c r="D176" s="334"/>
      <c r="E176" s="334"/>
      <c r="F176" s="334"/>
      <c r="G176" s="334"/>
      <c r="H176" s="334"/>
      <c r="I176" s="334"/>
      <c r="J176" s="334"/>
    </row>
    <row r="179" ht="12.75">
      <c r="A179" t="s">
        <v>542</v>
      </c>
    </row>
    <row r="180" spans="1:10" ht="12.75">
      <c r="A180" s="335" t="s">
        <v>532</v>
      </c>
      <c r="B180" s="335"/>
      <c r="C180" s="335"/>
      <c r="D180" s="335"/>
      <c r="E180" s="335"/>
      <c r="F180" s="335"/>
      <c r="G180" s="335"/>
      <c r="H180" s="335"/>
      <c r="I180" s="335"/>
      <c r="J180" s="335"/>
    </row>
    <row r="182" ht="12.75">
      <c r="A182" t="s">
        <v>543</v>
      </c>
    </row>
    <row r="183" spans="1:10" ht="12.75">
      <c r="A183" s="334" t="s">
        <v>471</v>
      </c>
      <c r="B183" s="334"/>
      <c r="C183" s="334"/>
      <c r="D183" s="334"/>
      <c r="E183" s="334"/>
      <c r="F183" s="334"/>
      <c r="G183" s="334"/>
      <c r="H183" s="334"/>
      <c r="I183" s="334"/>
      <c r="J183" s="334"/>
    </row>
    <row r="184" spans="1:10" ht="12.75">
      <c r="A184" s="125"/>
      <c r="B184" s="125"/>
      <c r="C184" s="125"/>
      <c r="D184" s="125"/>
      <c r="E184" s="125"/>
      <c r="F184" s="125"/>
      <c r="G184" s="125"/>
      <c r="H184" s="125"/>
      <c r="I184" s="125"/>
      <c r="J184" s="125"/>
    </row>
    <row r="185" ht="12.75">
      <c r="A185" t="s">
        <v>533</v>
      </c>
    </row>
    <row r="186" spans="1:10" ht="12.75">
      <c r="A186" s="335" t="s">
        <v>566</v>
      </c>
      <c r="B186" s="335"/>
      <c r="C186" s="335"/>
      <c r="D186" s="335"/>
      <c r="E186" s="335"/>
      <c r="F186" s="335"/>
      <c r="G186" s="335"/>
      <c r="H186" s="335"/>
      <c r="I186" s="335"/>
      <c r="J186" s="335"/>
    </row>
    <row r="188" ht="12.75">
      <c r="A188" t="s">
        <v>534</v>
      </c>
    </row>
    <row r="189" spans="1:10" ht="12.75">
      <c r="A189" s="335" t="s">
        <v>567</v>
      </c>
      <c r="B189" s="335"/>
      <c r="C189" s="335"/>
      <c r="D189" s="335"/>
      <c r="E189" s="335"/>
      <c r="F189" s="335"/>
      <c r="G189" s="335"/>
      <c r="H189" s="335"/>
      <c r="I189" s="335"/>
      <c r="J189" s="335"/>
    </row>
    <row r="190" spans="1:10" ht="12.75">
      <c r="A190" s="335" t="s">
        <v>577</v>
      </c>
      <c r="B190" s="335"/>
      <c r="C190" s="335"/>
      <c r="D190" s="335"/>
      <c r="E190" s="335"/>
      <c r="F190" s="335"/>
      <c r="G190" s="335"/>
      <c r="H190" s="335"/>
      <c r="I190" s="335"/>
      <c r="J190" s="335"/>
    </row>
    <row r="191" spans="1:10" ht="12.75">
      <c r="A191" s="335" t="s">
        <v>575</v>
      </c>
      <c r="B191" s="335"/>
      <c r="C191" s="335"/>
      <c r="D191" s="335"/>
      <c r="E191" s="335"/>
      <c r="F191" s="335"/>
      <c r="G191" s="335"/>
      <c r="H191" s="335"/>
      <c r="I191" s="335"/>
      <c r="J191" s="335"/>
    </row>
    <row r="192" spans="1:10" ht="12.75">
      <c r="A192" s="335" t="s">
        <v>576</v>
      </c>
      <c r="B192" s="335"/>
      <c r="C192" s="335"/>
      <c r="D192" s="335"/>
      <c r="E192" s="335"/>
      <c r="F192" s="335"/>
      <c r="G192" s="335"/>
      <c r="H192" s="335"/>
      <c r="I192" s="335"/>
      <c r="J192" s="335"/>
    </row>
    <row r="193" spans="1:10" ht="12.75">
      <c r="A193" s="126"/>
      <c r="B193" s="126"/>
      <c r="C193" s="126"/>
      <c r="D193" s="126"/>
      <c r="E193" s="126"/>
      <c r="F193" s="126"/>
      <c r="G193" s="126"/>
      <c r="H193" s="126"/>
      <c r="I193" s="126"/>
      <c r="J193" s="126"/>
    </row>
    <row r="194" spans="1:10" ht="12.75">
      <c r="A194" s="126"/>
      <c r="B194" s="126"/>
      <c r="C194" s="126"/>
      <c r="D194" s="126"/>
      <c r="E194" s="126"/>
      <c r="F194" s="126"/>
      <c r="G194" s="126"/>
      <c r="H194" s="126"/>
      <c r="I194" s="126"/>
      <c r="J194" s="126"/>
    </row>
    <row r="195" spans="1:10" ht="36.75" customHeight="1">
      <c r="A195" s="341" t="s">
        <v>544</v>
      </c>
      <c r="B195" s="341"/>
      <c r="C195" s="341"/>
      <c r="D195" s="341"/>
      <c r="E195" s="341"/>
      <c r="F195" s="341"/>
      <c r="G195" s="341"/>
      <c r="H195" s="341"/>
      <c r="I195" s="341"/>
      <c r="J195" s="341"/>
    </row>
    <row r="196" spans="1:10" ht="12.75">
      <c r="A196" s="334" t="s">
        <v>471</v>
      </c>
      <c r="B196" s="334"/>
      <c r="C196" s="334"/>
      <c r="D196" s="334"/>
      <c r="E196" s="334"/>
      <c r="F196" s="334"/>
      <c r="G196" s="334"/>
      <c r="H196" s="334"/>
      <c r="I196" s="334"/>
      <c r="J196" s="334"/>
    </row>
    <row r="197" spans="1:10" ht="12.75">
      <c r="A197" s="125"/>
      <c r="B197" s="125"/>
      <c r="C197" s="125"/>
      <c r="D197" s="125"/>
      <c r="E197" s="125"/>
      <c r="F197" s="125"/>
      <c r="G197" s="125"/>
      <c r="H197" s="125"/>
      <c r="I197" s="125"/>
      <c r="J197" s="125"/>
    </row>
    <row r="198" ht="12.75">
      <c r="A198" t="s">
        <v>545</v>
      </c>
    </row>
    <row r="199" spans="1:10" ht="12.75">
      <c r="A199" s="334" t="s">
        <v>471</v>
      </c>
      <c r="B199" s="334"/>
      <c r="C199" s="334"/>
      <c r="D199" s="334"/>
      <c r="E199" s="334"/>
      <c r="F199" s="334"/>
      <c r="G199" s="334"/>
      <c r="H199" s="334"/>
      <c r="I199" s="334"/>
      <c r="J199" s="334"/>
    </row>
    <row r="200" spans="1:10" ht="12.75">
      <c r="A200" s="125"/>
      <c r="B200" s="125"/>
      <c r="C200" s="125"/>
      <c r="D200" s="125"/>
      <c r="E200" s="125"/>
      <c r="F200" s="125"/>
      <c r="G200" s="125"/>
      <c r="H200" s="125"/>
      <c r="I200" s="125"/>
      <c r="J200" s="125"/>
    </row>
    <row r="202" ht="12.75">
      <c r="A202" t="s">
        <v>546</v>
      </c>
    </row>
    <row r="204" ht="12.75">
      <c r="A204" s="178" t="s">
        <v>573</v>
      </c>
    </row>
    <row r="205" spans="1:9" ht="12.75" customHeight="1">
      <c r="A205" s="144"/>
      <c r="B205" s="144"/>
      <c r="C205" s="333" t="s">
        <v>478</v>
      </c>
      <c r="D205" s="333"/>
      <c r="E205" s="144"/>
      <c r="F205" s="333" t="s">
        <v>479</v>
      </c>
      <c r="G205" s="333"/>
      <c r="H205" s="147"/>
      <c r="I205" s="147"/>
    </row>
    <row r="206" spans="1:8" ht="12.75">
      <c r="A206" s="144"/>
      <c r="B206" s="144"/>
      <c r="C206" s="133" t="s">
        <v>552</v>
      </c>
      <c r="D206" s="133" t="s">
        <v>480</v>
      </c>
      <c r="E206" s="127"/>
      <c r="F206" s="133" t="s">
        <v>552</v>
      </c>
      <c r="G206" s="133" t="s">
        <v>480</v>
      </c>
      <c r="H206" s="146"/>
    </row>
    <row r="207" spans="1:10" ht="12.75">
      <c r="A207" s="149" t="s">
        <v>569</v>
      </c>
      <c r="B207" s="170"/>
      <c r="C207" s="171"/>
      <c r="D207" s="171"/>
      <c r="E207" s="127"/>
      <c r="F207" s="171"/>
      <c r="G207" s="171"/>
      <c r="H207" s="167"/>
      <c r="J207" s="180"/>
    </row>
    <row r="208" spans="1:10" ht="12.75">
      <c r="A208" s="172" t="s">
        <v>483</v>
      </c>
      <c r="B208" s="170"/>
      <c r="C208" s="137">
        <v>39937</v>
      </c>
      <c r="D208" s="137">
        <v>115804</v>
      </c>
      <c r="E208" s="127"/>
      <c r="F208" s="173">
        <v>39937</v>
      </c>
      <c r="G208" s="137">
        <v>115804</v>
      </c>
      <c r="H208" s="167"/>
      <c r="J208" s="180"/>
    </row>
    <row r="209" spans="1:10" ht="12.75">
      <c r="A209" s="172" t="s">
        <v>482</v>
      </c>
      <c r="B209" s="170"/>
      <c r="C209" s="137">
        <v>118332</v>
      </c>
      <c r="D209" s="137">
        <v>112073</v>
      </c>
      <c r="E209" s="127"/>
      <c r="F209" s="173">
        <v>118332</v>
      </c>
      <c r="G209" s="137">
        <v>112073</v>
      </c>
      <c r="H209" s="167"/>
      <c r="J209" s="181"/>
    </row>
    <row r="210" spans="1:8" ht="12.75">
      <c r="A210" s="172" t="s">
        <v>481</v>
      </c>
      <c r="B210" s="170"/>
      <c r="C210" s="137">
        <v>122563</v>
      </c>
      <c r="D210" s="137">
        <v>31785</v>
      </c>
      <c r="E210" s="127"/>
      <c r="F210" s="173">
        <v>122563</v>
      </c>
      <c r="G210" s="137">
        <v>31785</v>
      </c>
      <c r="H210" s="167"/>
    </row>
    <row r="211" spans="1:8" ht="13.5" thickBot="1">
      <c r="A211" s="172" t="s">
        <v>484</v>
      </c>
      <c r="B211" s="170"/>
      <c r="C211" s="140">
        <v>4941</v>
      </c>
      <c r="D211" s="140">
        <v>7728</v>
      </c>
      <c r="E211" s="127"/>
      <c r="F211" s="174">
        <v>4939</v>
      </c>
      <c r="G211" s="140">
        <v>7714</v>
      </c>
      <c r="H211" s="167"/>
    </row>
    <row r="212" spans="1:8" ht="13.5" thickBot="1">
      <c r="A212" s="179" t="s">
        <v>570</v>
      </c>
      <c r="B212" s="170"/>
      <c r="C212" s="142">
        <v>285773</v>
      </c>
      <c r="D212" s="142">
        <v>267390</v>
      </c>
      <c r="E212" s="127"/>
      <c r="F212" s="175">
        <v>285771</v>
      </c>
      <c r="G212" s="142">
        <v>267376</v>
      </c>
      <c r="H212" s="168"/>
    </row>
    <row r="213" spans="1:8" ht="12.75">
      <c r="A213" s="149" t="s">
        <v>571</v>
      </c>
      <c r="B213" s="170"/>
      <c r="C213" s="138"/>
      <c r="D213" s="138"/>
      <c r="E213" s="127"/>
      <c r="F213" s="138"/>
      <c r="G213" s="138"/>
      <c r="H213" s="167"/>
    </row>
    <row r="214" spans="1:8" ht="12.75">
      <c r="A214" s="172" t="s">
        <v>481</v>
      </c>
      <c r="B214" s="170"/>
      <c r="C214" s="137">
        <v>384518</v>
      </c>
      <c r="D214" s="137">
        <v>374604</v>
      </c>
      <c r="E214" s="127"/>
      <c r="F214" s="173">
        <v>384518</v>
      </c>
      <c r="G214" s="137">
        <v>374604</v>
      </c>
      <c r="H214" s="167"/>
    </row>
    <row r="215" spans="1:8" ht="12.75">
      <c r="A215" s="172" t="s">
        <v>482</v>
      </c>
      <c r="B215" s="170"/>
      <c r="C215" s="137">
        <v>96754</v>
      </c>
      <c r="D215" s="137">
        <v>123585</v>
      </c>
      <c r="E215" s="127"/>
      <c r="F215" s="173">
        <v>96754</v>
      </c>
      <c r="G215" s="137">
        <v>123585</v>
      </c>
      <c r="H215" s="167"/>
    </row>
    <row r="216" spans="1:8" ht="12.75">
      <c r="A216" s="172" t="s">
        <v>484</v>
      </c>
      <c r="B216" s="170"/>
      <c r="C216" s="138">
        <v>36</v>
      </c>
      <c r="D216" s="138">
        <v>47</v>
      </c>
      <c r="E216" s="127"/>
      <c r="F216" s="176">
        <v>36</v>
      </c>
      <c r="G216" s="138">
        <v>47</v>
      </c>
      <c r="H216" s="167"/>
    </row>
    <row r="217" spans="1:8" ht="13.5" thickBot="1">
      <c r="A217" s="179" t="s">
        <v>572</v>
      </c>
      <c r="B217" s="170"/>
      <c r="C217" s="142">
        <v>481308</v>
      </c>
      <c r="D217" s="142">
        <v>498236</v>
      </c>
      <c r="E217" s="127"/>
      <c r="F217" s="175">
        <v>481308</v>
      </c>
      <c r="G217" s="142">
        <v>498236</v>
      </c>
      <c r="H217" s="168"/>
    </row>
    <row r="218" spans="1:8" ht="13.5" thickBot="1">
      <c r="A218" s="144" t="s">
        <v>574</v>
      </c>
      <c r="B218" s="170"/>
      <c r="C218" s="142">
        <v>767081</v>
      </c>
      <c r="D218" s="142">
        <v>765626</v>
      </c>
      <c r="E218" s="127"/>
      <c r="F218" s="177">
        <v>767079</v>
      </c>
      <c r="G218" s="142">
        <v>765612</v>
      </c>
      <c r="H218" s="169"/>
    </row>
    <row r="219" spans="1:8" ht="12.75">
      <c r="A219" s="127"/>
      <c r="B219" s="127"/>
      <c r="C219" s="127"/>
      <c r="D219" s="127"/>
      <c r="E219" s="127"/>
      <c r="F219" s="127"/>
      <c r="G219" s="127"/>
      <c r="H219" s="159"/>
    </row>
    <row r="220" spans="1:10" ht="33.75" customHeight="1">
      <c r="A220" s="331" t="s">
        <v>547</v>
      </c>
      <c r="B220" s="331"/>
      <c r="C220" s="331"/>
      <c r="D220" s="331"/>
      <c r="E220" s="331"/>
      <c r="F220" s="331"/>
      <c r="G220" s="331"/>
      <c r="H220" s="331"/>
      <c r="I220" s="331"/>
      <c r="J220" s="331"/>
    </row>
    <row r="221" spans="1:10" ht="31.5" customHeight="1">
      <c r="A221" s="332" t="s">
        <v>568</v>
      </c>
      <c r="B221" s="332"/>
      <c r="C221" s="332"/>
      <c r="D221" s="332"/>
      <c r="E221" s="332"/>
      <c r="F221" s="332"/>
      <c r="G221" s="332"/>
      <c r="H221" s="332"/>
      <c r="I221" s="332"/>
      <c r="J221" s="332"/>
    </row>
    <row r="225" ht="12.75"/>
    <row r="226" ht="12.75"/>
    <row r="227" ht="12.75"/>
  </sheetData>
  <sheetProtection/>
  <mergeCells count="63">
    <mergeCell ref="C156:D156"/>
    <mergeCell ref="A95:J95"/>
    <mergeCell ref="A144:J144"/>
    <mergeCell ref="A195:J195"/>
    <mergeCell ref="A1:J30"/>
    <mergeCell ref="A58:J58"/>
    <mergeCell ref="A61:J61"/>
    <mergeCell ref="A81:J81"/>
    <mergeCell ref="A84:J84"/>
    <mergeCell ref="A82:J82"/>
    <mergeCell ref="A79:J79"/>
    <mergeCell ref="A62:J62"/>
    <mergeCell ref="A53:J53"/>
    <mergeCell ref="A56:J56"/>
    <mergeCell ref="A59:J59"/>
    <mergeCell ref="A163:B163"/>
    <mergeCell ref="A154:J154"/>
    <mergeCell ref="A129:J129"/>
    <mergeCell ref="A109:J109"/>
    <mergeCell ref="A110:J110"/>
    <mergeCell ref="A111:J111"/>
    <mergeCell ref="F117:G117"/>
    <mergeCell ref="C117:D117"/>
    <mergeCell ref="A131:F131"/>
    <mergeCell ref="B132:D132"/>
    <mergeCell ref="F132:H132"/>
    <mergeCell ref="A145:J145"/>
    <mergeCell ref="A148:J148"/>
    <mergeCell ref="A151:J151"/>
    <mergeCell ref="A152:J152"/>
    <mergeCell ref="A153:J153"/>
    <mergeCell ref="A47:J47"/>
    <mergeCell ref="A49:J49"/>
    <mergeCell ref="C66:D66"/>
    <mergeCell ref="F66:G66"/>
    <mergeCell ref="A191:J191"/>
    <mergeCell ref="A76:J76"/>
    <mergeCell ref="C88:D88"/>
    <mergeCell ref="F88:G88"/>
    <mergeCell ref="C96:E96"/>
    <mergeCell ref="A112:J112"/>
    <mergeCell ref="F96:G96"/>
    <mergeCell ref="A186:J186"/>
    <mergeCell ref="A189:J189"/>
    <mergeCell ref="A180:J180"/>
    <mergeCell ref="A183:J183"/>
    <mergeCell ref="A175:J175"/>
    <mergeCell ref="F156:G156"/>
    <mergeCell ref="A220:J220"/>
    <mergeCell ref="A221:J221"/>
    <mergeCell ref="C205:D205"/>
    <mergeCell ref="F205:G205"/>
    <mergeCell ref="A172:J172"/>
    <mergeCell ref="A190:J190"/>
    <mergeCell ref="A196:J196"/>
    <mergeCell ref="A199:J199"/>
    <mergeCell ref="A192:J192"/>
    <mergeCell ref="A176:J176"/>
    <mergeCell ref="A158:B158"/>
    <mergeCell ref="A159:B159"/>
    <mergeCell ref="A160:B160"/>
    <mergeCell ref="A161:B161"/>
    <mergeCell ref="A162:B162"/>
  </mergeCells>
  <printOptions/>
  <pageMargins left="0.7" right="0.7" top="0.75" bottom="0.75" header="0.3" footer="0.3"/>
  <pageSetup fitToHeight="0" fitToWidth="1" horizontalDpi="600" verticalDpi="600" orientation="portrait" paperSize="8"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2022-03-18T11:19:41Z</cp:lastPrinted>
  <dcterms:created xsi:type="dcterms:W3CDTF">2008-10-17T11:51:54Z</dcterms:created>
  <dcterms:modified xsi:type="dcterms:W3CDTF">2022-03-22T12:31:21Z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VrstaPredmeta">
    <vt:lpwstr>-</vt:lpwstr>
  </property>
  <property fmtid="{D5CDD505-2E9C-101B-9397-08002B2CF9AE}" pid="4" name="TipPredmeta">
    <vt:lpwstr>-</vt:lpwstr>
  </property>
  <property fmtid="{D5CDD505-2E9C-101B-9397-08002B2CF9AE}" pid="5" name="KategorijaPoslovanja">
    <vt:lpwstr>;#-;#</vt:lpwstr>
  </property>
  <property fmtid="{D5CDD505-2E9C-101B-9397-08002B2CF9AE}" pid="6" name="Godina">
    <vt:lpwstr>-</vt:lpwstr>
  </property>
  <property fmtid="{D5CDD505-2E9C-101B-9397-08002B2CF9AE}" pid="7" name="Za arhivu">
    <vt:lpwstr/>
  </property>
  <property fmtid="{D5CDD505-2E9C-101B-9397-08002B2CF9AE}" pid="8" name="Izreka">
    <vt:lpwstr/>
  </property>
  <property fmtid="{D5CDD505-2E9C-101B-9397-08002B2CF9AE}" pid="9" name="NaslovTocke">
    <vt:lpwstr/>
  </property>
  <property fmtid="{D5CDD505-2E9C-101B-9397-08002B2CF9AE}" pid="10" name="BrKolegija">
    <vt:lpwstr>14</vt:lpwstr>
  </property>
  <property fmtid="{D5CDD505-2E9C-101B-9397-08002B2CF9AE}" pid="11" name="Prezentira">
    <vt:lpwstr/>
  </property>
  <property fmtid="{D5CDD505-2E9C-101B-9397-08002B2CF9AE}" pid="12" name="VrstaDokumenta">
    <vt:lpwstr>-</vt:lpwstr>
  </property>
  <property fmtid="{D5CDD505-2E9C-101B-9397-08002B2CF9AE}" pid="13" name="Dileme">
    <vt:lpwstr/>
  </property>
  <property fmtid="{D5CDD505-2E9C-101B-9397-08002B2CF9AE}" pid="14" name="StatusDokumenta">
    <vt:lpwstr>-</vt:lpwstr>
  </property>
  <property fmtid="{D5CDD505-2E9C-101B-9397-08002B2CF9AE}" pid="15" name="PrijedlogPostupanja">
    <vt:lpwstr/>
  </property>
  <property fmtid="{D5CDD505-2E9C-101B-9397-08002B2CF9AE}" pid="16" name="Izradio">
    <vt:lpwstr/>
  </property>
  <property fmtid="{D5CDD505-2E9C-101B-9397-08002B2CF9AE}" pid="17" name="Sazetak">
    <vt:lpwstr/>
  </property>
  <property fmtid="{D5CDD505-2E9C-101B-9397-08002B2CF9AE}" pid="18" name="NamjenaDokumenta">
    <vt:lpwstr>;#Interno;#</vt:lpwstr>
  </property>
</Properties>
</file>