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88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'Bilanca'!$A$1:$I$132</definedName>
    <definedName name="_xlnm.Print_Area" localSheetId="4">'NT_D'!$A$1:$I$51</definedName>
    <definedName name="_xlnm.Print_Area" localSheetId="3">'NT_I'!$A$1:$I$59</definedName>
    <definedName name="_xlnm.Print_Area" localSheetId="5">'PK'!$A$1:$W$61</definedName>
  </definedNames>
  <calcPr fullCalcOnLoad="1"/>
</workbook>
</file>

<file path=xl/sharedStrings.xml><?xml version="1.0" encoding="utf-8"?>
<sst xmlns="http://schemas.openxmlformats.org/spreadsheetml/2006/main" count="547" uniqueCount="483">
  <si>
    <t>do</t>
  </si>
  <si>
    <t>BILANCA</t>
  </si>
  <si>
    <t>Naziv pozicije</t>
  </si>
  <si>
    <r>
      <t xml:space="preserve">AOP
</t>
    </r>
    <r>
      <rPr>
        <b/>
        <sz val="7"/>
        <color indexed="9"/>
        <rFont val="Arial"/>
        <family val="2"/>
      </rPr>
      <t>oznaka</t>
    </r>
  </si>
  <si>
    <t>A)  POTRAŽIVANJA ZA UPISANI A NEUPLAĆENI KAPITAL</t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</si>
  <si>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</si>
  <si>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</si>
  <si>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</si>
  <si>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</si>
  <si>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</si>
  <si>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</si>
  <si>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</si>
  <si>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</si>
  <si>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</si>
  <si>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</si>
  <si>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</si>
  <si>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</si>
  <si>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</si>
  <si>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</si>
  <si>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</si>
  <si>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</si>
  <si>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</si>
  <si>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</si>
  <si>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</si>
  <si>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</si>
  <si>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</si>
  <si>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</si>
  <si>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</si>
  <si>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</si>
  <si>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</si>
  <si>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</si>
  <si>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</si>
  <si>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</si>
  <si>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</si>
  <si>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</si>
  <si>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</si>
  <si>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</si>
  <si>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</si>
  <si>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</si>
  <si>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</si>
  <si>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</si>
  <si>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</si>
  <si>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</si>
  <si>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</si>
  <si>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</si>
  <si>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</si>
  <si>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</si>
  <si>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</si>
  <si>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</si>
  <si>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</si>
  <si>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</si>
  <si>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</si>
  <si>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</si>
  <si>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</si>
  <si>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</si>
  <si>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</si>
  <si>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</si>
  <si>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</si>
  <si>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</si>
  <si>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t>F)  IZVANBILANČNI ZAPISI</t>
  </si>
  <si>
    <t>PASIVA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</si>
  <si>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</si>
  <si>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</si>
  <si>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</si>
  <si>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</si>
  <si>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</si>
  <si>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</si>
  <si>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</si>
  <si>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</si>
  <si>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</si>
  <si>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</si>
  <si>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</si>
  <si>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</si>
  <si>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</si>
  <si>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</si>
  <si>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</si>
  <si>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</si>
  <si>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</si>
  <si>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</si>
  <si>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</si>
  <si>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</si>
  <si>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</si>
  <si>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</si>
  <si>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</si>
  <si>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</si>
  <si>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</si>
  <si>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</si>
  <si>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</si>
  <si>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</si>
  <si>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</si>
  <si>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</si>
  <si>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</si>
  <si>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</si>
  <si>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</si>
  <si>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</si>
  <si>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</si>
  <si>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</si>
  <si>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</si>
  <si>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</si>
  <si>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</si>
  <si>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</si>
  <si>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</si>
  <si>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</si>
  <si>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</si>
  <si>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t>G)  IZVANBILANČNI ZAPISI</t>
  </si>
  <si>
    <r>
      <t xml:space="preserve">AOP
</t>
    </r>
    <r>
      <rPr>
        <b/>
        <sz val="7"/>
        <rFont val="Arial"/>
        <family val="2"/>
      </rPr>
      <t>oznaka</t>
    </r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</si>
  <si>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</si>
  <si>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</si>
  <si>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 xml:space="preserve">    1. Promjene vrijednosti zaliha proizvodnje u tijeku i gotovih proizvoda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</si>
  <si>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</si>
  <si>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</si>
  <si>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</si>
  <si>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</si>
  <si>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</si>
  <si>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8. Ostali poslovni rashodi</t>
  </si>
  <si>
    <t>XII.  POREZ NA DOBIT</t>
  </si>
  <si>
    <t>DODATAK RDG-u (popunjava poduzetnik koji sastavlja konsolidirani godišnji financijski izvještaj)</t>
  </si>
  <si>
    <t>1. Pripisana imateljima kapitala matice</t>
  </si>
  <si>
    <t>IZVJEŠTAJ O OSTALOJ SVEOBUHVATNOJ DOBITI (popunjava poduzetnik obveznik primjene MSFI-a)</t>
  </si>
  <si>
    <t>III. POREZ NA OSTALU SVEOBUHVATNU DOBIT RAZDOBLJA</t>
  </si>
  <si>
    <r>
      <t xml:space="preserve">I. POSLOVNI PRIHODI </t>
    </r>
    <r>
      <rPr>
        <sz val="9"/>
        <color indexed="62"/>
        <rFont val="Arial"/>
        <family val="2"/>
      </rPr>
      <t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</si>
  <si>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</si>
  <si>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</si>
  <si>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</si>
  <si>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</si>
  <si>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</si>
  <si>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</rPr>
      <t>(AOP 132+133+137+141+142+143+146+153)</t>
    </r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</si>
  <si>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</si>
  <si>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</si>
  <si>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</si>
  <si>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</si>
  <si>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</si>
  <si>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</si>
  <si>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</si>
  <si>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</si>
  <si>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</si>
  <si>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</si>
  <si>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</si>
  <si>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</si>
  <si>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</si>
  <si>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</si>
  <si>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</si>
  <si>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r>
      <t xml:space="preserve">III. FINANCIJSKI PRIHODI </t>
    </r>
    <r>
      <rPr>
        <sz val="9"/>
        <color indexed="62"/>
        <rFont val="Arial"/>
        <family val="2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</si>
  <si>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</si>
  <si>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</si>
  <si>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</si>
  <si>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</si>
  <si>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</si>
  <si>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</si>
  <si>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</si>
  <si>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</si>
  <si>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</si>
  <si>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</si>
  <si>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</si>
  <si>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</si>
  <si>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</si>
  <si>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</si>
  <si>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</si>
  <si>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</si>
  <si>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</si>
  <si>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</si>
  <si>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</si>
  <si>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</si>
  <si>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</si>
  <si>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</si>
  <si>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</si>
  <si>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</si>
  <si>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</rPr>
      <t>(AOP 177-178)</t>
    </r>
  </si>
  <si>
    <t xml:space="preserve">   1. Dobit prije oporezivanja (AOP 177-178)</t>
  </si>
  <si>
    <t xml:space="preserve">   2. Gubitak prije oporezivanja (AOP 178-177)</t>
  </si>
  <si>
    <r>
      <t xml:space="preserve">XIII. DOBIT ILI GUBITAK RAZDOBLJA </t>
    </r>
    <r>
      <rPr>
        <sz val="9"/>
        <color indexed="62"/>
        <rFont val="Arial"/>
        <family val="2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</si>
  <si>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</si>
  <si>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</si>
  <si>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</si>
  <si>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</si>
  <si>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</si>
  <si>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</si>
  <si>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</si>
  <si>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</si>
  <si>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</si>
  <si>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</si>
  <si>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</si>
  <si>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</si>
  <si>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</si>
  <si>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</si>
  <si>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</rPr>
      <t>(AOP 192-195)</t>
    </r>
  </si>
  <si>
    <t xml:space="preserve"> 1. Dobit razdoblja (AOP 192-195)</t>
  </si>
  <si>
    <t xml:space="preserve"> 2. Gubitak razdoblja (AOP 195-192)</t>
  </si>
  <si>
    <r>
      <t xml:space="preserve">XIX. DOBIT ILI GUBITAK RAZDOBLJA </t>
    </r>
    <r>
      <rPr>
        <sz val="9"/>
        <color indexed="18"/>
        <rFont val="Arial"/>
        <family val="2"/>
      </rPr>
      <t>(AOP 200+201)</t>
    </r>
  </si>
  <si>
    <t xml:space="preserve"> 1. Pripisana imateljima kapitala matice</t>
  </si>
  <si>
    <t xml:space="preserve"> 2. Pripisana manjinskom (nekontrolirajućem) interesu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</si>
  <si>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</si>
  <si>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</si>
  <si>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</si>
  <si>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</si>
  <si>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</si>
  <si>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</si>
  <si>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</si>
  <si>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</si>
  <si>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</si>
  <si>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</si>
  <si>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r>
      <t xml:space="preserve">IV. NETO OSTALA SVEOBUHVATNA DOBIT ILI GUBITAK </t>
    </r>
    <r>
      <rPr>
        <sz val="9"/>
        <rFont val="Arial"/>
        <family val="2"/>
      </rPr>
      <t>(AOP 203-212)</t>
    </r>
  </si>
  <si>
    <r>
      <t xml:space="preserve">V. SVEOBUHVATNA DOBIT ILI GUBITAK RAZDOBLJA </t>
    </r>
    <r>
      <rPr>
        <sz val="9"/>
        <rFont val="Arial"/>
        <family val="2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</si>
  <si>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</si>
  <si>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</rPr>
      <t>(AOP 216+217)</t>
    </r>
  </si>
  <si>
    <t>2. Pripisana manjinskom (nekontrolirajućem) interesu</t>
  </si>
  <si>
    <t>IZVJEŠTAJ O NOVČANOM TIJEKU - Indirektna metoda</t>
  </si>
  <si>
    <t>3</t>
  </si>
  <si>
    <t>4</t>
  </si>
  <si>
    <t>Novčani tokovi od poslovnih aktivnosti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</si>
  <si>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</si>
  <si>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</si>
  <si>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</si>
  <si>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</si>
  <si>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</si>
  <si>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</si>
  <si>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</si>
  <si>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</si>
  <si>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</si>
  <si>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</si>
  <si>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</si>
  <si>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</si>
  <si>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</si>
  <si>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</si>
  <si>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</si>
  <si>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</si>
  <si>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</si>
  <si>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</si>
  <si>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017 do 019)</t>
    </r>
  </si>
  <si>
    <t>Novčani tokovi od investicijskih aktivnosti</t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</si>
  <si>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</si>
  <si>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</si>
  <si>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</si>
  <si>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</si>
  <si>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</si>
  <si>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</si>
  <si>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</si>
  <si>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</si>
  <si>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</si>
  <si>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</si>
  <si>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</si>
  <si>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</si>
  <si>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</si>
  <si>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027+033)</t>
    </r>
  </si>
  <si>
    <t>Novčani tokovi od financijskih aktivnosti</t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</si>
  <si>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</si>
  <si>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</si>
  <si>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</si>
  <si>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</si>
  <si>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</rPr>
      <t>(AOP 035 do 038)</t>
    </r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</si>
  <si>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</si>
  <si>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</si>
  <si>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</si>
  <si>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</si>
  <si>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</si>
  <si>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</si>
  <si>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</si>
  <si>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</rPr>
      <t>(AOP 020+034+046+047)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</si>
  <si>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</si>
  <si>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</rPr>
      <t>(AOP 048+049)</t>
    </r>
  </si>
  <si>
    <t>IZVJEŠTAJ O NOVČANOM TIJEKU - Direktna metoda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</si>
  <si>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</si>
  <si>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</si>
  <si>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</si>
  <si>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</si>
  <si>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</si>
  <si>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</si>
  <si>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</si>
  <si>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</si>
  <si>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</si>
  <si>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</si>
  <si>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</si>
  <si>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</rPr>
      <t>(AOP 009 do 011)</t>
    </r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</si>
  <si>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</si>
  <si>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</si>
  <si>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</si>
  <si>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</si>
  <si>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</si>
  <si>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</si>
  <si>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</si>
  <si>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</si>
  <si>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</si>
  <si>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</si>
  <si>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</si>
  <si>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</si>
  <si>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</si>
  <si>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</rPr>
      <t>(AOP 019 + 025)</t>
    </r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</si>
  <si>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</si>
  <si>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</si>
  <si>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</si>
  <si>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</si>
  <si>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</si>
  <si>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</si>
  <si>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</si>
  <si>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</si>
  <si>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</si>
  <si>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</si>
  <si>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</si>
  <si>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</si>
  <si>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</si>
  <si>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</rPr>
      <t>(AOP 012 + 026 + 038 + 039)</t>
    </r>
  </si>
  <si>
    <r>
      <t xml:space="preserve">F) NOVAC I NOVČANI EKVIVALENTI NA KRAJU RAZDOBLJA </t>
    </r>
    <r>
      <rPr>
        <sz val="9"/>
        <color indexed="18"/>
        <rFont val="Arial"/>
        <family val="2"/>
      </rPr>
      <t>(AOP 040+041)</t>
    </r>
  </si>
  <si>
    <t>IZVJEŠTAJ O PROMJENAMA KAPITALA</t>
  </si>
  <si>
    <t>za razdoblje od</t>
  </si>
  <si>
    <t>Opis pozicije</t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</si>
  <si>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</si>
  <si>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</rPr>
      <t>(nekontrolirajući)</t>
    </r>
    <r>
      <rPr>
        <b/>
        <sz val="8"/>
        <color indexed="9"/>
        <rFont val="Arial"/>
        <family val="2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</si>
  <si>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</si>
  <si>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</si>
  <si>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</si>
  <si>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</si>
  <si>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</si>
  <si>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</si>
  <si>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</si>
  <si>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</si>
  <si>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</si>
  <si>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</si>
  <si>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</si>
  <si>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</si>
  <si>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</si>
  <si>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</si>
  <si>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</si>
  <si>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Prethodno razdoblje</t>
  </si>
  <si>
    <t>2. Promjene računovodstvenih politika</t>
  </si>
  <si>
    <t>3. Ispravak pogreški</t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</si>
  <si>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</si>
  <si>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</si>
  <si>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</si>
  <si>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</si>
  <si>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</si>
  <si>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</si>
  <si>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</si>
  <si>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</si>
  <si>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</si>
  <si>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</si>
  <si>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</si>
  <si>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</si>
  <si>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</si>
  <si>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</si>
  <si>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</si>
  <si>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</si>
  <si>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</si>
  <si>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</si>
  <si>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</si>
  <si>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</si>
  <si>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</si>
  <si>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</rPr>
      <t>(AOP 15 do 22)</t>
    </r>
  </si>
  <si>
    <t>Tekuće razdoblje</t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</si>
  <si>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</si>
  <si>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</si>
  <si>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</si>
  <si>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</si>
  <si>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</si>
  <si>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</si>
  <si>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</rPr>
      <t>(AOP 41 do 48)</t>
    </r>
  </si>
  <si>
    <t>u kunama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</si>
  <si>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</si>
  <si>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</si>
  <si>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</si>
  <si>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</si>
  <si>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</si>
  <si>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</si>
  <si>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</si>
  <si>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</si>
  <si>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</si>
  <si>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</si>
  <si>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</si>
  <si>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</si>
  <si>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</si>
  <si>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</si>
  <si>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 xml:space="preserve">Kumulativ </t>
  </si>
  <si>
    <t>Tromjesečje</t>
  </si>
  <si>
    <t>Zadnji dan prethodne poslovne godine</t>
  </si>
  <si>
    <t xml:space="preserve">Na izvještajni datum tekućeg razdoblja
</t>
  </si>
  <si>
    <t>1. Stanje na dan početka prethodne  poslovne godine</t>
  </si>
  <si>
    <r>
      <t>4. Stanje na dan početka  prethodne poslovne godine   (prepravljeno)</t>
    </r>
    <r>
      <rPr>
        <sz val="8"/>
        <rFont val="Arial"/>
        <family val="2"/>
      </rPr>
      <t xml:space="preserve"> (AOP 01 do 03)</t>
    </r>
  </si>
  <si>
    <r>
      <t xml:space="preserve">23. Stanje na zadnji dan izvještajnog razdoblja prethodne poslovne godine  </t>
    </r>
    <r>
      <rPr>
        <sz val="8"/>
        <rFont val="Arial"/>
        <family val="2"/>
      </rPr>
      <t>(04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</si>
  <si>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</si>
  <si>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</rPr>
      <t>(AOP 27 do 29)</t>
    </r>
  </si>
  <si>
    <r>
      <t xml:space="preserve">23. Stanje na zadnji dan izvještajnog razdoblja tekuće poslovne godine </t>
    </r>
    <r>
      <rPr>
        <sz val="8"/>
        <rFont val="Arial"/>
        <family val="2"/>
      </rPr>
      <t>(AOP 30 do 48)</t>
    </r>
  </si>
  <si>
    <t>Isto razdoblje prethodne godine</t>
  </si>
  <si>
    <r>
      <t xml:space="preserve">B)  DUGOTRAJNA IMOVINA </t>
    </r>
    <r>
      <rPr>
        <sz val="9"/>
        <rFont val="Arial"/>
        <family val="2"/>
      </rPr>
      <t>(AOP 003+010+020+031+036)</t>
    </r>
  </si>
  <si>
    <r>
      <t xml:space="preserve">C)  KRATKOTRAJNA IMOVINA </t>
    </r>
    <r>
      <rPr>
        <sz val="9"/>
        <rFont val="Arial"/>
        <family val="2"/>
      </rPr>
      <t>(AOP 038+046+053+063)</t>
    </r>
  </si>
  <si>
    <r>
      <t xml:space="preserve">E)  UKUPNO AKTIVA </t>
    </r>
    <r>
      <rPr>
        <sz val="9"/>
        <rFont val="Arial"/>
        <family val="2"/>
      </rPr>
      <t>(AOP 001+002+037+064)</t>
    </r>
  </si>
  <si>
    <r>
      <t xml:space="preserve">A)  KAPITAL I REZERVE </t>
    </r>
    <r>
      <rPr>
        <sz val="9"/>
        <rFont val="Arial"/>
        <family val="2"/>
      </rPr>
      <t>(AOP 068 do 070+076+077+081+084+087)</t>
    </r>
  </si>
  <si>
    <r>
      <t xml:space="preserve">B)  REZERVIRANJA </t>
    </r>
    <r>
      <rPr>
        <sz val="9"/>
        <rFont val="Arial"/>
        <family val="2"/>
      </rPr>
      <t>(AOP 089 do 094)</t>
    </r>
  </si>
  <si>
    <r>
      <t xml:space="preserve">C)  DUGOROČNE OBVEZE </t>
    </r>
    <r>
      <rPr>
        <sz val="9"/>
        <rFont val="Arial"/>
        <family val="2"/>
      </rPr>
      <t>(AOP 096 do 106)</t>
    </r>
  </si>
  <si>
    <r>
      <t xml:space="preserve">D)  KRATKOROČNE OBVEZE </t>
    </r>
    <r>
      <rPr>
        <sz val="9"/>
        <rFont val="Arial"/>
        <family val="2"/>
      </rPr>
      <t>(AOP 108 do 121)</t>
    </r>
  </si>
  <si>
    <r>
      <t xml:space="preserve">F) UKUPNO – PASIVA </t>
    </r>
    <r>
      <rPr>
        <sz val="9"/>
        <rFont val="Arial"/>
        <family val="2"/>
      </rPr>
      <t>(AOP 067+088+095+107+122)</t>
    </r>
  </si>
  <si>
    <t>1. Novčani izdaci za otplatu glavnice kredita, pozajmica i drugih posudbi i dužničkih financijskih instrumenata</t>
  </si>
  <si>
    <r>
      <t xml:space="preserve">I.  Povećanje ili smanjenje novčanih tokova prije promjena u radnom kapitalu </t>
    </r>
    <r>
      <rPr>
        <sz val="9"/>
        <rFont val="Arial"/>
        <family val="2"/>
      </rPr>
      <t>(AOP 001+002)</t>
    </r>
  </si>
  <si>
    <t>Prilog 1.</t>
  </si>
  <si>
    <t>Razdoblje izvještavanja: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</si>
  <si>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</si>
  <si>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</si>
  <si>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</si>
  <si>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</si>
  <si>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</si>
  <si>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</si>
  <si>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</si>
  <si>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</si>
  <si>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</si>
  <si>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</si>
  <si>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</si>
  <si>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</si>
  <si>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</si>
  <si>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</si>
  <si>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</si>
  <si>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</si>
  <si>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</si>
  <si>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</si>
  <si>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</si>
  <si>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</si>
  <si>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</si>
  <si>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</si>
  <si>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</si>
  <si>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</si>
  <si>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</si>
  <si>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</si>
  <si>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</si>
  <si>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</si>
  <si>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</si>
  <si>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</si>
  <si>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</si>
  <si>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</si>
  <si>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</si>
  <si>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</si>
  <si>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</si>
  <si>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</si>
  <si>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</si>
  <si>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</si>
  <si>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</si>
  <si>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t>03334171</t>
  </si>
  <si>
    <t>HR</t>
  </si>
  <si>
    <t>08011818427</t>
  </si>
  <si>
    <t>89018712265</t>
  </si>
  <si>
    <t>7478000060PHVTZCW198</t>
  </si>
  <si>
    <t>568</t>
  </si>
  <si>
    <t>ZAGREB</t>
  </si>
  <si>
    <t>MIRAMARSKA CESTA 24</t>
  </si>
  <si>
    <t>janaf@janaf.hr</t>
  </si>
  <si>
    <t>www.janaf.hr</t>
  </si>
  <si>
    <t>+38513039369</t>
  </si>
  <si>
    <t>mirjana.mataija@janaf.hr</t>
  </si>
  <si>
    <t>UHY  RUDAN d.o.o.</t>
  </si>
  <si>
    <t>DRAGAN  RUDAN</t>
  </si>
  <si>
    <t>MIRJANA  MATAIJA</t>
  </si>
  <si>
    <t>JANAF  GRUPA</t>
  </si>
  <si>
    <t>Janaf-upravljanje projektima d.o.o.</t>
  </si>
  <si>
    <t>Zagreb</t>
  </si>
  <si>
    <t>Janaf-Terminal Brod d.o.o.</t>
  </si>
  <si>
    <t>Brod, Bosna i Hercegovina</t>
  </si>
  <si>
    <t>Obveznik:  JANAF  GRUPA</t>
  </si>
  <si>
    <t>Obveznik: JANAF  GRUPA</t>
  </si>
  <si>
    <t>stanje na dan  30.09.2020</t>
  </si>
  <si>
    <t>u razdoblju  od 01.01.2020  do 30.09.2020</t>
  </si>
  <si>
    <t>u razdoblju od 01.01.2020  do 30.09.2020</t>
  </si>
  <si>
    <t>u razdoblju od 01.01.2020 do 30.09.2020</t>
  </si>
  <si>
    <t>a)</t>
  </si>
  <si>
    <t>Ukupni prihodi Društva u iznosu od 582,6 mil. kuna veći su za 4,4% od  ostvarenja prethodne godine, a od planiranih vrijednosti veći su za 9,7%.</t>
  </si>
  <si>
    <t>Poslovni prihodi čine 99,3% ukupnih prihoda u tekućem razdoblju.</t>
  </si>
  <si>
    <t xml:space="preserve">Prihodi od temeljne djelatnosti Društva – transporta nafte i skladištenja nafte i naftnih derivata, iznose 572,0 mil. kuna i veći su za 15,7% </t>
  </si>
  <si>
    <t xml:space="preserve">od ostvarenja prethodne godine i za 8,9% u odnosu na planirane iznose. </t>
  </si>
  <si>
    <t xml:space="preserve">Poslovanjem s inozemnim kupcima ostvareno je 372,6 mil. kuna ili 65,1% prihoda od temeljne djelatnosti, što je za 13,5% više </t>
  </si>
  <si>
    <t>od ostvarenja prethodne godine i za 14,1% više u odnosu na plan</t>
  </si>
  <si>
    <t xml:space="preserve">ostvareno je 199,4 mil. kuna ili 34,9% prihoda od temeljne djelatnosti Društva, što je za 20,1% više od ostvarenja </t>
  </si>
  <si>
    <t xml:space="preserve">prethodne godine, a u odnosu na plan nije zabilježeno odstupanje. </t>
  </si>
  <si>
    <t>Ukupni rashodi iznose 297,9 mil. kuna i veći su za 13,3% od ostvarenih u istom razdoblju prethodne godine najvećim dijelom zbog rasta iznosa amortizacije koja je rezultat završenih</t>
  </si>
  <si>
    <t>investicijskih projekata i stavljanja istih u funkciju te rasta troškova proizvodnih usluga i električne energije, a od planiranih rashoda manji su za 11,8%. Poslovni rashodi čine 99,6% ukupnih rashoda u tekućem razdoblju.</t>
  </si>
  <si>
    <t>Bruto dobit razdoblja iznosi 284,7 mil. kuna i manja je za 3,5% od ostvarene u istom razdoblju prethodne godine te za 47,0% veće u odnosu na planiranu.</t>
  </si>
  <si>
    <t>Neto dobit u iznosu od 233,4 mil. kuna također je manja za 3,5% od ostvarene u istom razdoblju prethodne godine a od planirane je veća za 46,9%.</t>
  </si>
  <si>
    <t>U promatranom razdoblju ulaganja u dugotrajnu materijalnu i nematerijalnu imovinu financirana su iz vlastitih novčanih sredstava u iznosu od 395,1 mil. kuna</t>
  </si>
  <si>
    <t>b)</t>
  </si>
  <si>
    <t>Godišnji financijski izvještaji za 2019. godinu dostupni su:</t>
  </si>
  <si>
    <t>na Internet stranici Društva (www.janaf.hr)</t>
  </si>
  <si>
    <t>na Internet stranici Zagrebačke burze (www.zse.hr)</t>
  </si>
  <si>
    <t xml:space="preserve">u Službenom registru propisanih informacija pri HANFA-i. </t>
  </si>
  <si>
    <t>c)</t>
  </si>
  <si>
    <t>Iste računovodstvene politike koje su se primjenjivale na sastavljanje Godišnjeg financijskog izvještaja za 2019. godinu promjenjuju se na sastavljanje ovog</t>
  </si>
  <si>
    <t>financijskog izvještaja za treće tromjesečno izvještajno razdoblje.</t>
  </si>
  <si>
    <t>d)</t>
  </si>
  <si>
    <t xml:space="preserve">Izdavatelj ne obavlja djelatnost sezonske prirode. </t>
  </si>
  <si>
    <t xml:space="preserve">BILJEŠKE UZ FINANCIJSKE IZVJEŠTAJE - TFI
(sastavljaju se za tromjesečna izvještajna razdoblja)
Naziv izdavatelja:   JANAF GRUPA
OIB:   89018712265
Izvještajno razdoblje: 1.1.2020. - 30.9.2020.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</si>
</sst>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00"/>
    <numFmt numFmtId="165" formatCode="0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b/>
      <sz val="7"/>
      <color indexed="9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18"/>
      <name val="Arial"/>
      <family val="2"/>
    </font>
    <font>
      <i/>
      <sz val="9"/>
      <name val="Arial"/>
      <family val="2"/>
    </font>
    <font>
      <sz val="8"/>
      <color indexed="18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2"/>
      <color theme="1"/>
      <name val="Arial Rounded MT Bold"/>
      <family val="2"/>
    </font>
    <font>
      <b/>
      <sz val="12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theme="3" tint="0.7999799847602844"/>
        <bgColor indexed="64"/>
      </patternFill>
    </fill>
    <fill>
      <patternFill patternType="lightUp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mediumGray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/>
      <top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/>
      <right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thin"/>
      <right/>
      <top style="thin"/>
      <bottom style="medium">
        <color indexed="22"/>
      </bottom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medium">
        <color indexed="22"/>
      </top>
      <bottom style="thin"/>
    </border>
    <border>
      <left/>
      <right/>
      <top style="medium">
        <color indexed="22"/>
      </top>
      <bottom style="thin"/>
    </border>
    <border>
      <left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medium">
        <color indexed="22"/>
      </bottom>
    </border>
    <border>
      <left style="thin">
        <color indexed="9"/>
      </left>
      <right style="thin"/>
      <top style="thin"/>
      <bottom style="medium">
        <color indexed="22"/>
      </bottom>
    </border>
    <border>
      <left style="thin">
        <color indexed="9"/>
      </left>
      <right style="thin"/>
      <top style="medium">
        <color indexed="22"/>
      </top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8"/>
      </left>
      <right style="thin">
        <color indexed="8"/>
      </right>
      <top/>
      <bottom style="thin">
        <color indexed="22"/>
      </bottom>
    </border>
    <border>
      <left style="thin"/>
      <right style="thin">
        <color indexed="9"/>
      </right>
      <top style="thin"/>
      <bottom style="medium">
        <color indexed="22"/>
      </bottom>
    </border>
    <border>
      <left style="thin"/>
      <right style="thin">
        <color indexed="9"/>
      </right>
      <top style="medium">
        <color indexed="22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0" fillId="0" borderId="0" xfId="56" applyFont="1" applyProtection="1">
      <alignment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165" fontId="16" fillId="0" borderId="11" xfId="0" applyNumberFormat="1" applyFont="1" applyFill="1" applyBorder="1" applyAlignment="1" applyProtection="1">
      <alignment horizontal="center" vertical="center"/>
      <protection/>
    </xf>
    <xf numFmtId="165" fontId="16" fillId="2" borderId="11" xfId="0" applyNumberFormat="1" applyFont="1" applyFill="1" applyBorder="1" applyAlignment="1" applyProtection="1">
      <alignment horizontal="center" vertical="center"/>
      <protection/>
    </xf>
    <xf numFmtId="165" fontId="16" fillId="2" borderId="12" xfId="0" applyNumberFormat="1" applyFont="1" applyFill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 horizontal="center" vertical="center"/>
      <protection/>
    </xf>
    <xf numFmtId="14" fontId="5" fillId="34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3" fontId="16" fillId="33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/>
      <protection/>
    </xf>
    <xf numFmtId="164" fontId="3" fillId="2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Protection="1">
      <alignment/>
      <protection/>
    </xf>
    <xf numFmtId="0" fontId="16" fillId="33" borderId="13" xfId="56" applyFont="1" applyFill="1" applyBorder="1" applyAlignment="1" applyProtection="1">
      <alignment horizontal="center" vertical="center"/>
      <protection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164" fontId="3" fillId="3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56" applyAlignment="1" applyProtection="1">
      <alignment wrapText="1"/>
      <protection/>
    </xf>
    <xf numFmtId="0" fontId="3" fillId="33" borderId="14" xfId="56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35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3" borderId="15" xfId="56" applyFont="1" applyFill="1" applyBorder="1" applyAlignment="1" applyProtection="1">
      <alignment horizontal="center" vertical="center"/>
      <protection/>
    </xf>
    <xf numFmtId="164" fontId="3" fillId="0" borderId="16" xfId="0" applyNumberFormat="1" applyFont="1" applyFill="1" applyBorder="1" applyAlignment="1" applyProtection="1">
      <alignment horizontal="center" vertical="center"/>
      <protection/>
    </xf>
    <xf numFmtId="164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35" borderId="17" xfId="0" applyNumberFormat="1" applyFont="1" applyFill="1" applyBorder="1" applyAlignment="1" applyProtection="1">
      <alignment horizontal="center" vertical="center"/>
      <protection/>
    </xf>
    <xf numFmtId="164" fontId="3" fillId="35" borderId="18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3" fillId="2" borderId="13" xfId="0" applyNumberFormat="1" applyFont="1" applyFill="1" applyBorder="1" applyAlignment="1" applyProtection="1">
      <alignment horizontal="right" vertical="center" shrinkToFit="1"/>
      <protection/>
    </xf>
    <xf numFmtId="3" fontId="0" fillId="0" borderId="0" xfId="0" applyNumberFormat="1" applyAlignment="1" applyProtection="1">
      <alignment/>
      <protection/>
    </xf>
    <xf numFmtId="3" fontId="0" fillId="0" borderId="0" xfId="56" applyNumberFormat="1" applyProtection="1">
      <alignment/>
      <protection/>
    </xf>
    <xf numFmtId="3" fontId="15" fillId="35" borderId="13" xfId="0" applyNumberFormat="1" applyFont="1" applyFill="1" applyBorder="1" applyAlignment="1" applyProtection="1">
      <alignment horizontal="right" vertical="center" shrinkToFit="1"/>
      <protection/>
    </xf>
    <xf numFmtId="3" fontId="15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5" fillId="35" borderId="13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16" fillId="33" borderId="14" xfId="56" applyNumberFormat="1" applyFont="1" applyFill="1" applyBorder="1" applyAlignment="1" applyProtection="1">
      <alignment horizontal="center" vertical="center" wrapText="1"/>
      <protection/>
    </xf>
    <xf numFmtId="3" fontId="16" fillId="33" borderId="15" xfId="56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5" fillId="35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 locked="0"/>
    </xf>
    <xf numFmtId="3" fontId="4" fillId="0" borderId="17" xfId="0" applyNumberFormat="1" applyFont="1" applyFill="1" applyBorder="1" applyAlignment="1" applyProtection="1">
      <alignment vertical="center" wrapText="1"/>
      <protection locked="0"/>
    </xf>
    <xf numFmtId="3" fontId="15" fillId="35" borderId="17" xfId="0" applyNumberFormat="1" applyFont="1" applyFill="1" applyBorder="1" applyAlignment="1" applyProtection="1">
      <alignment vertical="center" wrapText="1"/>
      <protection/>
    </xf>
    <xf numFmtId="3" fontId="15" fillId="35" borderId="18" xfId="0" applyNumberFormat="1" applyFont="1" applyFill="1" applyBorder="1" applyAlignment="1" applyProtection="1">
      <alignment vertical="center" wrapText="1"/>
      <protection/>
    </xf>
    <xf numFmtId="3" fontId="0" fillId="0" borderId="0" xfId="56" applyNumberFormat="1" applyAlignment="1" applyProtection="1">
      <alignment wrapText="1"/>
      <protection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  <protection locked="0"/>
    </xf>
    <xf numFmtId="3" fontId="15" fillId="35" borderId="17" xfId="0" applyNumberFormat="1" applyFont="1" applyFill="1" applyBorder="1" applyAlignment="1" applyProtection="1">
      <alignment vertical="center"/>
      <protection/>
    </xf>
    <xf numFmtId="3" fontId="15" fillId="35" borderId="18" xfId="0" applyNumberFormat="1" applyFont="1" applyFill="1" applyBorder="1" applyAlignment="1" applyProtection="1">
      <alignment vertical="center"/>
      <protection/>
    </xf>
    <xf numFmtId="3" fontId="0" fillId="0" borderId="0" xfId="61" applyNumberFormat="1" applyFont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0" fillId="0" borderId="0" xfId="56" applyNumberFormat="1" applyFont="1" applyBorder="1" applyAlignment="1" applyProtection="1">
      <alignment horizontal="center" vertical="center" wrapText="1"/>
      <protection/>
    </xf>
    <xf numFmtId="3" fontId="0" fillId="0" borderId="0" xfId="61" applyNumberFormat="1" applyFont="1" applyBorder="1" applyAlignment="1" applyProtection="1">
      <alignment wrapText="1"/>
      <protection/>
    </xf>
    <xf numFmtId="3" fontId="0" fillId="0" borderId="0" xfId="56" applyNumberFormat="1" applyFont="1" applyProtection="1">
      <alignment/>
      <protection/>
    </xf>
    <xf numFmtId="3" fontId="8" fillId="33" borderId="19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33" borderId="20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 shrinkToFit="1"/>
      <protection locked="0"/>
    </xf>
    <xf numFmtId="3" fontId="21" fillId="2" borderId="11" xfId="0" applyNumberFormat="1" applyFont="1" applyFill="1" applyBorder="1" applyAlignment="1" applyProtection="1">
      <alignment vertical="center" shrinkToFit="1"/>
      <protection/>
    </xf>
    <xf numFmtId="3" fontId="2" fillId="36" borderId="11" xfId="0" applyNumberFormat="1" applyFont="1" applyFill="1" applyBorder="1" applyAlignment="1" applyProtection="1">
      <alignment vertical="center" shrinkToFit="1"/>
      <protection/>
    </xf>
    <xf numFmtId="3" fontId="21" fillId="2" borderId="12" xfId="0" applyNumberFormat="1" applyFont="1" applyFill="1" applyBorder="1" applyAlignment="1" applyProtection="1">
      <alignment vertical="center" shrinkToFit="1"/>
      <protection/>
    </xf>
    <xf numFmtId="3" fontId="21" fillId="0" borderId="11" xfId="0" applyNumberFormat="1" applyFont="1" applyFill="1" applyBorder="1" applyAlignment="1" applyProtection="1">
      <alignment vertical="center" shrinkToFit="1"/>
      <protection/>
    </xf>
    <xf numFmtId="3" fontId="21" fillId="0" borderId="12" xfId="0" applyNumberFormat="1" applyFont="1" applyFill="1" applyBorder="1" applyAlignment="1" applyProtection="1">
      <alignment vertical="center" shrinkToFit="1"/>
      <protection/>
    </xf>
    <xf numFmtId="0" fontId="64" fillId="37" borderId="21" xfId="57" applyFont="1" applyFill="1" applyBorder="1">
      <alignment/>
      <protection/>
    </xf>
    <xf numFmtId="0" fontId="46" fillId="37" borderId="22" xfId="57" applyFill="1" applyBorder="1">
      <alignment/>
      <protection/>
    </xf>
    <xf numFmtId="0" fontId="46" fillId="0" borderId="0" xfId="57">
      <alignment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5" xfId="57" applyFont="1" applyFill="1" applyBorder="1" applyAlignment="1">
      <alignment vertical="center"/>
      <protection/>
    </xf>
    <xf numFmtId="0" fontId="42" fillId="0" borderId="0" xfId="57" applyFont="1" applyFill="1">
      <alignment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horizontal="right"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37" borderId="0" xfId="57" applyNumberFormat="1" applyFont="1" applyFill="1" applyBorder="1" applyAlignment="1" applyProtection="1">
      <alignment horizontal="center" vertical="center"/>
      <protection locked="0"/>
    </xf>
    <xf numFmtId="1" fontId="3" fillId="37" borderId="0" xfId="57" applyNumberFormat="1" applyFont="1" applyFill="1" applyBorder="1" applyAlignment="1" applyProtection="1">
      <alignment horizontal="center" vertical="center"/>
      <protection locked="0"/>
    </xf>
    <xf numFmtId="0" fontId="4" fillId="37" borderId="24" xfId="57" applyFont="1" applyFill="1" applyBorder="1" applyAlignment="1">
      <alignment vertical="center"/>
      <protection/>
    </xf>
    <xf numFmtId="14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9" borderId="0" xfId="57" applyFill="1">
      <alignment/>
      <protection/>
    </xf>
    <xf numFmtId="1" fontId="3" fillId="40" borderId="26" xfId="57" applyNumberFormat="1" applyFont="1" applyFill="1" applyBorder="1" applyAlignment="1" applyProtection="1">
      <alignment horizontal="center" vertical="center"/>
      <protection locked="0"/>
    </xf>
    <xf numFmtId="1" fontId="3" fillId="38" borderId="0" xfId="57" applyNumberFormat="1" applyFont="1" applyFill="1" applyBorder="1" applyAlignment="1" applyProtection="1">
      <alignment horizontal="center" vertical="center"/>
      <protection locked="0"/>
    </xf>
    <xf numFmtId="0" fontId="46" fillId="37" borderId="24" xfId="57" applyFill="1" applyBorder="1">
      <alignment/>
      <protection/>
    </xf>
    <xf numFmtId="0" fontId="23" fillId="37" borderId="23" xfId="57" applyFont="1" applyFill="1" applyBorder="1" applyAlignment="1">
      <alignment wrapText="1"/>
      <protection/>
    </xf>
    <xf numFmtId="0" fontId="23" fillId="37" borderId="24" xfId="57" applyFont="1" applyFill="1" applyBorder="1" applyAlignment="1">
      <alignment wrapText="1"/>
      <protection/>
    </xf>
    <xf numFmtId="0" fontId="23" fillId="37" borderId="23" xfId="57" applyFont="1" applyFill="1" applyBorder="1">
      <alignment/>
      <protection/>
    </xf>
    <xf numFmtId="0" fontId="23" fillId="37" borderId="0" xfId="57" applyFont="1" applyFill="1" applyBorder="1">
      <alignment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4" xfId="57" applyFont="1" applyFill="1" applyBorder="1">
      <alignment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4" fillId="37" borderId="24" xfId="57" applyFont="1" applyFill="1" applyBorder="1" applyAlignment="1">
      <alignment vertical="center"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top"/>
      <protection/>
    </xf>
    <xf numFmtId="0" fontId="3" fillId="40" borderId="26" xfId="57" applyFont="1" applyFill="1" applyBorder="1" applyAlignment="1" applyProtection="1">
      <alignment horizontal="center" vertical="center"/>
      <protection locked="0"/>
    </xf>
    <xf numFmtId="0" fontId="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24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/>
      <protection/>
    </xf>
    <xf numFmtId="0" fontId="65" fillId="37" borderId="0" xfId="57" applyFont="1" applyFill="1" applyBorder="1" applyAlignment="1">
      <alignment vertical="center"/>
      <protection/>
    </xf>
    <xf numFmtId="0" fontId="65" fillId="37" borderId="24" xfId="57" applyFont="1" applyFill="1" applyBorder="1" applyAlignment="1">
      <alignment vertical="center"/>
      <protection/>
    </xf>
    <xf numFmtId="0" fontId="3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23" fillId="37" borderId="23" xfId="57" applyFont="1" applyFill="1" applyBorder="1" applyAlignment="1">
      <alignment vertical="top"/>
      <protection/>
    </xf>
    <xf numFmtId="0" fontId="65" fillId="37" borderId="24" xfId="57" applyFont="1" applyFill="1" applyBorder="1">
      <alignment/>
      <protection/>
    </xf>
    <xf numFmtId="0" fontId="46" fillId="37" borderId="28" xfId="57" applyFill="1" applyBorder="1">
      <alignment/>
      <protection/>
    </xf>
    <xf numFmtId="0" fontId="46" fillId="37" borderId="29" xfId="57" applyFill="1" applyBorder="1">
      <alignment/>
      <protection/>
    </xf>
    <xf numFmtId="0" fontId="46" fillId="37" borderId="27" xfId="57" applyFill="1" applyBorder="1">
      <alignment/>
      <protection/>
    </xf>
    <xf numFmtId="49" fontId="3" fillId="40" borderId="26" xfId="57" applyNumberFormat="1" applyFont="1" applyFill="1" applyBorder="1" applyAlignment="1" applyProtection="1">
      <alignment horizontal="center" vertical="center"/>
      <protection locked="0"/>
    </xf>
    <xf numFmtId="164" fontId="3" fillId="37" borderId="13" xfId="0" applyNumberFormat="1" applyFont="1" applyFill="1" applyBorder="1" applyAlignment="1" applyProtection="1">
      <alignment horizontal="center" vertical="center"/>
      <protection/>
    </xf>
    <xf numFmtId="3" fontId="4" fillId="37" borderId="13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56" applyNumberFormat="1" applyProtection="1">
      <alignment/>
      <protection locked="0"/>
    </xf>
    <xf numFmtId="3" fontId="15" fillId="35" borderId="13" xfId="0" applyNumberFormat="1" applyFont="1" applyFill="1" applyBorder="1" applyAlignment="1" applyProtection="1">
      <alignment horizontal="right" vertical="center" shrinkToFit="1"/>
      <protection locked="0"/>
    </xf>
    <xf numFmtId="0" fontId="47" fillId="0" borderId="0" xfId="57" applyFont="1">
      <alignment/>
      <protection/>
    </xf>
    <xf numFmtId="0" fontId="47" fillId="0" borderId="0" xfId="57" applyFont="1" applyFill="1">
      <alignment/>
      <protection/>
    </xf>
    <xf numFmtId="0" fontId="42" fillId="0" borderId="0" xfId="57" applyFont="1">
      <alignment/>
      <protection/>
    </xf>
    <xf numFmtId="0" fontId="42" fillId="39" borderId="0" xfId="57" applyFont="1" applyFill="1">
      <alignment/>
      <protection/>
    </xf>
    <xf numFmtId="0" fontId="47" fillId="39" borderId="0" xfId="57" applyFont="1" applyFill="1">
      <alignment/>
      <protection/>
    </xf>
    <xf numFmtId="0" fontId="0" fillId="0" borderId="0" xfId="0" applyFont="1" applyAlignment="1">
      <alignment/>
    </xf>
    <xf numFmtId="0" fontId="23" fillId="37" borderId="0" xfId="57" applyFont="1" applyFill="1" applyBorder="1">
      <alignment/>
      <protection/>
    </xf>
    <xf numFmtId="0" fontId="4" fillId="37" borderId="23" xfId="57" applyFont="1" applyFill="1" applyBorder="1" applyAlignment="1">
      <alignment horizontal="right" vertical="center" wrapText="1"/>
      <protection/>
    </xf>
    <xf numFmtId="0" fontId="4" fillId="37" borderId="0" xfId="57" applyFont="1" applyFill="1" applyBorder="1" applyAlignment="1">
      <alignment horizontal="right" vertical="center" wrapText="1"/>
      <protection/>
    </xf>
    <xf numFmtId="0" fontId="23" fillId="40" borderId="28" xfId="57" applyFont="1" applyFill="1" applyBorder="1" applyAlignment="1" applyProtection="1">
      <alignment vertical="center"/>
      <protection locked="0"/>
    </xf>
    <xf numFmtId="0" fontId="23" fillId="40" borderId="29" xfId="57" applyFont="1" applyFill="1" applyBorder="1" applyAlignment="1" applyProtection="1">
      <alignment vertical="center"/>
      <protection locked="0"/>
    </xf>
    <xf numFmtId="0" fontId="23" fillId="40" borderId="27" xfId="57" applyFont="1" applyFill="1" applyBorder="1" applyAlignment="1" applyProtection="1">
      <alignment vertical="center"/>
      <protection locked="0"/>
    </xf>
    <xf numFmtId="0" fontId="4" fillId="37" borderId="21" xfId="57" applyFont="1" applyFill="1" applyBorder="1" applyAlignment="1">
      <alignment horizontal="left" vertical="center" wrapText="1"/>
      <protection/>
    </xf>
    <xf numFmtId="0" fontId="4" fillId="37" borderId="30" xfId="57" applyFont="1" applyFill="1" applyBorder="1" applyAlignment="1">
      <alignment horizontal="left" vertical="center" wrapText="1"/>
      <protection/>
    </xf>
    <xf numFmtId="0" fontId="3" fillId="40" borderId="28" xfId="57" applyFont="1" applyFill="1" applyBorder="1" applyAlignment="1" applyProtection="1">
      <alignment horizontal="center" vertical="center"/>
      <protection locked="0"/>
    </xf>
    <xf numFmtId="0" fontId="3" fillId="40" borderId="27" xfId="57" applyFont="1" applyFill="1" applyBorder="1" applyAlignment="1" applyProtection="1">
      <alignment horizontal="center" vertical="center"/>
      <protection locked="0"/>
    </xf>
    <xf numFmtId="0" fontId="4" fillId="37" borderId="23" xfId="57" applyFont="1" applyFill="1" applyBorder="1" applyAlignment="1">
      <alignment horizontal="left" vertical="center"/>
      <protection/>
    </xf>
    <xf numFmtId="0" fontId="4" fillId="37" borderId="0" xfId="57" applyFont="1" applyFill="1" applyBorder="1" applyAlignment="1">
      <alignment horizontal="left" vertical="center"/>
      <protection/>
    </xf>
    <xf numFmtId="0" fontId="3" fillId="40" borderId="28" xfId="57" applyFont="1" applyFill="1" applyBorder="1" applyAlignment="1" applyProtection="1">
      <alignment vertical="center"/>
      <protection locked="0"/>
    </xf>
    <xf numFmtId="0" fontId="3" fillId="40" borderId="29" xfId="57" applyFont="1" applyFill="1" applyBorder="1" applyAlignment="1" applyProtection="1">
      <alignment vertical="center"/>
      <protection locked="0"/>
    </xf>
    <xf numFmtId="0" fontId="3" fillId="40" borderId="27" xfId="57" applyFont="1" applyFill="1" applyBorder="1" applyAlignment="1" applyProtection="1">
      <alignment vertical="center"/>
      <protection locked="0"/>
    </xf>
    <xf numFmtId="0" fontId="23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top"/>
      <protection/>
    </xf>
    <xf numFmtId="0" fontId="4" fillId="37" borderId="0" xfId="57" applyFont="1" applyFill="1" applyBorder="1" applyAlignment="1">
      <alignment vertical="center"/>
      <protection/>
    </xf>
    <xf numFmtId="49" fontId="3" fillId="40" borderId="28" xfId="57" applyNumberFormat="1" applyFont="1" applyFill="1" applyBorder="1" applyAlignment="1" applyProtection="1">
      <alignment vertical="center"/>
      <protection locked="0"/>
    </xf>
    <xf numFmtId="49" fontId="3" fillId="40" borderId="29" xfId="57" applyNumberFormat="1" applyFont="1" applyFill="1" applyBorder="1" applyAlignment="1" applyProtection="1">
      <alignment vertical="center"/>
      <protection locked="0"/>
    </xf>
    <xf numFmtId="49" fontId="3" fillId="40" borderId="27" xfId="57" applyNumberFormat="1" applyFont="1" applyFill="1" applyBorder="1" applyAlignment="1" applyProtection="1">
      <alignment vertical="center"/>
      <protection locked="0"/>
    </xf>
    <xf numFmtId="0" fontId="4" fillId="37" borderId="0" xfId="57" applyFont="1" applyFill="1" applyBorder="1" applyAlignment="1">
      <alignment horizontal="center" vertical="center"/>
      <protection/>
    </xf>
    <xf numFmtId="0" fontId="4" fillId="37" borderId="24" xfId="57" applyFont="1" applyFill="1" applyBorder="1" applyAlignment="1">
      <alignment horizontal="center" vertical="center"/>
      <protection/>
    </xf>
    <xf numFmtId="0" fontId="3" fillId="40" borderId="28" xfId="57" applyFont="1" applyFill="1" applyBorder="1" applyAlignment="1" applyProtection="1">
      <alignment horizontal="right" vertical="center"/>
      <protection locked="0"/>
    </xf>
    <xf numFmtId="0" fontId="3" fillId="40" borderId="29" xfId="57" applyFont="1" applyFill="1" applyBorder="1" applyAlignment="1" applyProtection="1">
      <alignment horizontal="right" vertical="center"/>
      <protection locked="0"/>
    </xf>
    <xf numFmtId="0" fontId="3" fillId="40" borderId="27" xfId="57" applyFont="1" applyFill="1" applyBorder="1" applyAlignment="1" applyProtection="1">
      <alignment horizontal="right" vertical="center"/>
      <protection locked="0"/>
    </xf>
    <xf numFmtId="0" fontId="23" fillId="37" borderId="0" xfId="57" applyFont="1" applyFill="1" applyBorder="1" applyProtection="1">
      <alignment/>
      <protection locked="0"/>
    </xf>
    <xf numFmtId="0" fontId="23" fillId="37" borderId="0" xfId="57" applyFont="1" applyFill="1" applyBorder="1" applyAlignment="1">
      <alignment vertical="top" wrapText="1"/>
      <protection/>
    </xf>
    <xf numFmtId="0" fontId="4" fillId="37" borderId="23" xfId="57" applyFont="1" applyFill="1" applyBorder="1" applyAlignment="1">
      <alignment horizontal="right" vertical="center"/>
      <protection/>
    </xf>
    <xf numFmtId="0" fontId="4" fillId="37" borderId="0" xfId="57" applyFont="1" applyFill="1" applyBorder="1" applyAlignment="1">
      <alignment horizontal="right" vertical="center"/>
      <protection/>
    </xf>
    <xf numFmtId="0" fontId="4" fillId="37" borderId="23" xfId="57" applyFont="1" applyFill="1" applyBorder="1" applyAlignment="1">
      <alignment horizontal="center" vertical="center"/>
      <protection/>
    </xf>
    <xf numFmtId="0" fontId="24" fillId="37" borderId="0" xfId="57" applyFont="1" applyFill="1" applyBorder="1" applyAlignment="1">
      <alignment vertical="center"/>
      <protection/>
    </xf>
    <xf numFmtId="0" fontId="23" fillId="40" borderId="28" xfId="57" applyFont="1" applyFill="1" applyBorder="1" applyProtection="1">
      <alignment/>
      <protection locked="0"/>
    </xf>
    <xf numFmtId="0" fontId="23" fillId="40" borderId="29" xfId="57" applyFont="1" applyFill="1" applyBorder="1" applyProtection="1">
      <alignment/>
      <protection locked="0"/>
    </xf>
    <xf numFmtId="0" fontId="23" fillId="40" borderId="27" xfId="57" applyFont="1" applyFill="1" applyBorder="1" applyProtection="1">
      <alignment/>
      <protection locked="0"/>
    </xf>
    <xf numFmtId="0" fontId="4" fillId="37" borderId="24" xfId="57" applyFont="1" applyFill="1" applyBorder="1" applyAlignment="1">
      <alignment horizontal="right" vertical="center" wrapText="1"/>
      <protection/>
    </xf>
    <xf numFmtId="49" fontId="3" fillId="40" borderId="28" xfId="57" applyNumberFormat="1" applyFont="1" applyFill="1" applyBorder="1" applyAlignment="1" applyProtection="1">
      <alignment horizontal="center" vertical="center"/>
      <protection locked="0"/>
    </xf>
    <xf numFmtId="49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24" fillId="37" borderId="23" xfId="57" applyFont="1" applyFill="1" applyBorder="1" applyAlignment="1">
      <alignment vertical="center"/>
      <protection/>
    </xf>
    <xf numFmtId="0" fontId="23" fillId="37" borderId="23" xfId="57" applyFont="1" applyFill="1" applyBorder="1" applyAlignment="1">
      <alignment vertical="center" wrapText="1"/>
      <protection/>
    </xf>
    <xf numFmtId="0" fontId="23" fillId="37" borderId="0" xfId="57" applyFont="1" applyFill="1" applyBorder="1" applyAlignment="1">
      <alignment vertical="center" wrapText="1"/>
      <protection/>
    </xf>
    <xf numFmtId="0" fontId="66" fillId="37" borderId="23" xfId="57" applyFont="1" applyFill="1" applyBorder="1" applyAlignment="1">
      <alignment horizontal="center" vertical="center" wrapText="1"/>
      <protection/>
    </xf>
    <xf numFmtId="0" fontId="66" fillId="37" borderId="0" xfId="57" applyFont="1" applyFill="1" applyBorder="1" applyAlignment="1">
      <alignment horizontal="center" vertical="center" wrapText="1"/>
      <protection/>
    </xf>
    <xf numFmtId="0" fontId="4" fillId="37" borderId="24" xfId="57" applyFont="1" applyFill="1" applyBorder="1" applyAlignment="1">
      <alignment horizontal="right" vertical="center"/>
      <protection/>
    </xf>
    <xf numFmtId="0" fontId="23" fillId="37" borderId="0" xfId="57" applyFont="1" applyFill="1" applyBorder="1" applyAlignment="1">
      <alignment wrapText="1"/>
      <protection/>
    </xf>
    <xf numFmtId="0" fontId="23" fillId="37" borderId="23" xfId="57" applyFont="1" applyFill="1" applyBorder="1" applyAlignment="1">
      <alignment wrapText="1"/>
      <protection/>
    </xf>
    <xf numFmtId="0" fontId="67" fillId="37" borderId="31" xfId="57" applyFont="1" applyFill="1" applyBorder="1" applyAlignment="1">
      <alignment vertical="center"/>
      <protection/>
    </xf>
    <xf numFmtId="0" fontId="67" fillId="37" borderId="21" xfId="57" applyFont="1" applyFill="1" applyBorder="1" applyAlignment="1">
      <alignment vertical="center"/>
      <protection/>
    </xf>
    <xf numFmtId="0" fontId="22" fillId="37" borderId="23" xfId="57" applyFont="1" applyFill="1" applyBorder="1" applyAlignment="1">
      <alignment horizontal="center" vertical="center"/>
      <protection/>
    </xf>
    <xf numFmtId="0" fontId="22" fillId="37" borderId="0" xfId="57" applyFont="1" applyFill="1" applyBorder="1" applyAlignment="1">
      <alignment horizontal="center" vertical="center"/>
      <protection/>
    </xf>
    <xf numFmtId="0" fontId="22" fillId="37" borderId="24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vertical="center" wrapText="1"/>
      <protection/>
    </xf>
    <xf numFmtId="0" fontId="3" fillId="37" borderId="0" xfId="57" applyFont="1" applyFill="1" applyBorder="1" applyAlignment="1">
      <alignment vertical="center" wrapText="1"/>
      <protection/>
    </xf>
    <xf numFmtId="14" fontId="3" fillId="40" borderId="28" xfId="57" applyNumberFormat="1" applyFont="1" applyFill="1" applyBorder="1" applyAlignment="1" applyProtection="1">
      <alignment horizontal="center" vertical="center"/>
      <protection locked="0"/>
    </xf>
    <xf numFmtId="14" fontId="3" fillId="40" borderId="27" xfId="57" applyNumberFormat="1" applyFont="1" applyFill="1" applyBorder="1" applyAlignment="1" applyProtection="1">
      <alignment horizontal="center" vertical="center"/>
      <protection locked="0"/>
    </xf>
    <xf numFmtId="0" fontId="3" fillId="0" borderId="23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3" fillId="0" borderId="24" xfId="57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3" fillId="2" borderId="13" xfId="0" applyFont="1" applyFill="1" applyBorder="1" applyAlignment="1" applyProtection="1">
      <alignment horizontal="left" vertical="center" wrapText="1"/>
      <protection/>
    </xf>
    <xf numFmtId="0" fontId="4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10" fillId="41" borderId="13" xfId="0" applyFont="1" applyFill="1" applyBorder="1" applyAlignment="1" applyProtection="1">
      <alignment horizontal="left" vertical="center" wrapText="1"/>
      <protection/>
    </xf>
    <xf numFmtId="0" fontId="12" fillId="41" borderId="13" xfId="0" applyFont="1" applyFill="1" applyBorder="1" applyAlignment="1" applyProtection="1">
      <alignment vertical="center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5" fillId="34" borderId="32" xfId="0" applyFont="1" applyFill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41" borderId="13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9" xfId="0" applyFont="1" applyFill="1" applyBorder="1" applyAlignment="1" applyProtection="1">
      <alignment horizontal="right" vertical="top" wrapText="1"/>
      <protection/>
    </xf>
    <xf numFmtId="0" fontId="0" fillId="0" borderId="29" xfId="0" applyFont="1" applyBorder="1" applyAlignment="1" applyProtection="1">
      <alignment horizontal="right" vertical="top" wrapText="1"/>
      <protection/>
    </xf>
    <xf numFmtId="0" fontId="10" fillId="41" borderId="13" xfId="0" applyFont="1" applyFill="1" applyBorder="1" applyAlignment="1" applyProtection="1">
      <alignment vertical="center" wrapText="1"/>
      <protection/>
    </xf>
    <xf numFmtId="0" fontId="0" fillId="0" borderId="13" xfId="0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left" vertical="center" wrapText="1" indent="1"/>
      <protection/>
    </xf>
    <xf numFmtId="0" fontId="10" fillId="35" borderId="13" xfId="0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 indent="1"/>
      <protection/>
    </xf>
    <xf numFmtId="0" fontId="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3" fillId="35" borderId="13" xfId="0" applyFont="1" applyFill="1" applyBorder="1" applyAlignment="1" applyProtection="1">
      <alignment horizontal="left" vertical="center" wrapText="1"/>
      <protection/>
    </xf>
    <xf numFmtId="0" fontId="4" fillId="35" borderId="13" xfId="0" applyFont="1" applyFill="1" applyBorder="1" applyAlignment="1" applyProtection="1">
      <alignment horizontal="lef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horizontal="left" vertical="center" wrapText="1"/>
      <protection/>
    </xf>
    <xf numFmtId="0" fontId="3" fillId="41" borderId="13" xfId="0" applyFont="1" applyFill="1" applyBorder="1" applyAlignment="1" applyProtection="1">
      <alignment vertical="center" wrapText="1"/>
      <protection/>
    </xf>
    <xf numFmtId="0" fontId="5" fillId="0" borderId="0" xfId="56" applyFont="1" applyFill="1" applyBorder="1" applyAlignment="1" applyProtection="1">
      <alignment horizontal="center" vertical="top" wrapText="1"/>
      <protection locked="0"/>
    </xf>
    <xf numFmtId="0" fontId="7" fillId="0" borderId="0" xfId="5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" fontId="16" fillId="33" borderId="13" xfId="56" applyNumberFormat="1" applyFont="1" applyFill="1" applyBorder="1" applyAlignment="1" applyProtection="1">
      <alignment horizontal="center" vertical="center" wrapText="1"/>
      <protection/>
    </xf>
    <xf numFmtId="3" fontId="0" fillId="0" borderId="13" xfId="0" applyNumberFormat="1" applyBorder="1" applyAlignment="1" applyProtection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5" fillId="42" borderId="28" xfId="56" applyFont="1" applyFill="1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16" fillId="33" borderId="13" xfId="56" applyFont="1" applyFill="1" applyBorder="1" applyAlignment="1" applyProtection="1">
      <alignment horizontal="center" vertical="center"/>
      <protection/>
    </xf>
    <xf numFmtId="0" fontId="3" fillId="33" borderId="13" xfId="56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10" fillId="35" borderId="37" xfId="0" applyFont="1" applyFill="1" applyBorder="1" applyAlignment="1" applyProtection="1">
      <alignment horizontal="left" vertical="center" wrapText="1"/>
      <protection/>
    </xf>
    <xf numFmtId="0" fontId="10" fillId="35" borderId="38" xfId="0" applyFont="1" applyFill="1" applyBorder="1" applyAlignment="1" applyProtection="1">
      <alignment horizontal="left" vertical="center" wrapText="1"/>
      <protection/>
    </xf>
    <xf numFmtId="0" fontId="10" fillId="35" borderId="39" xfId="0" applyFont="1" applyFill="1" applyBorder="1" applyAlignment="1" applyProtection="1">
      <alignment horizontal="left" vertical="center" wrapText="1"/>
      <protection/>
    </xf>
    <xf numFmtId="0" fontId="10" fillId="0" borderId="37" xfId="0" applyFont="1" applyFill="1" applyBorder="1" applyAlignment="1" applyProtection="1">
      <alignment horizontal="left" vertical="center" wrapText="1"/>
      <protection/>
    </xf>
    <xf numFmtId="0" fontId="10" fillId="0" borderId="38" xfId="0" applyFont="1" applyFill="1" applyBorder="1" applyAlignment="1" applyProtection="1">
      <alignment horizontal="left" vertical="center" wrapText="1"/>
      <protection/>
    </xf>
    <xf numFmtId="0" fontId="10" fillId="0" borderId="39" xfId="0" applyFont="1" applyFill="1" applyBorder="1" applyAlignment="1" applyProtection="1">
      <alignment horizontal="left" vertical="center" wrapText="1"/>
      <protection/>
    </xf>
    <xf numFmtId="0" fontId="3" fillId="35" borderId="37" xfId="0" applyFont="1" applyFill="1" applyBorder="1" applyAlignment="1" applyProtection="1">
      <alignment horizontal="left" vertical="center" wrapText="1"/>
      <protection/>
    </xf>
    <xf numFmtId="0" fontId="3" fillId="35" borderId="38" xfId="0" applyFont="1" applyFill="1" applyBorder="1" applyAlignment="1" applyProtection="1">
      <alignment horizontal="left" vertical="center" wrapText="1"/>
      <protection/>
    </xf>
    <xf numFmtId="0" fontId="3" fillId="35" borderId="39" xfId="0" applyFont="1" applyFill="1" applyBorder="1" applyAlignment="1" applyProtection="1">
      <alignment horizontal="left" vertical="center" wrapText="1"/>
      <protection/>
    </xf>
    <xf numFmtId="0" fontId="10" fillId="35" borderId="40" xfId="0" applyFont="1" applyFill="1" applyBorder="1" applyAlignment="1" applyProtection="1">
      <alignment horizontal="left" vertical="center" wrapText="1"/>
      <protection/>
    </xf>
    <xf numFmtId="0" fontId="10" fillId="35" borderId="41" xfId="0" applyFont="1" applyFill="1" applyBorder="1" applyAlignment="1" applyProtection="1">
      <alignment horizontal="left" vertical="center" wrapText="1"/>
      <protection/>
    </xf>
    <xf numFmtId="0" fontId="10" fillId="35" borderId="42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wrapText="1" shrinkToFit="1"/>
      <protection/>
    </xf>
    <xf numFmtId="0" fontId="10" fillId="43" borderId="21" xfId="0" applyFont="1" applyFill="1" applyBorder="1" applyAlignment="1" applyProtection="1">
      <alignment horizontal="left" vertical="center" wrapText="1" shrinkToFit="1"/>
      <protection/>
    </xf>
    <xf numFmtId="0" fontId="10" fillId="43" borderId="22" xfId="0" applyFont="1" applyFill="1" applyBorder="1" applyAlignment="1" applyProtection="1">
      <alignment horizontal="left" vertical="center" wrapText="1" shrinkToFi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 wrapText="1"/>
      <protection/>
    </xf>
    <xf numFmtId="0" fontId="4" fillId="35" borderId="39" xfId="0" applyFont="1" applyFill="1" applyBorder="1" applyAlignment="1" applyProtection="1">
      <alignment horizontal="left" vertical="center" wrapText="1"/>
      <protection/>
    </xf>
    <xf numFmtId="0" fontId="19" fillId="0" borderId="37" xfId="0" applyFont="1" applyFill="1" applyBorder="1" applyAlignment="1" applyProtection="1">
      <alignment horizontal="left" vertical="center" wrapText="1"/>
      <protection/>
    </xf>
    <xf numFmtId="0" fontId="19" fillId="0" borderId="38" xfId="0" applyFont="1" applyFill="1" applyBorder="1" applyAlignment="1" applyProtection="1">
      <alignment horizontal="left" vertical="center" wrapText="1"/>
      <protection/>
    </xf>
    <xf numFmtId="0" fontId="19" fillId="0" borderId="39" xfId="0" applyFont="1" applyFill="1" applyBorder="1" applyAlignment="1" applyProtection="1">
      <alignment horizontal="left" vertical="center" wrapText="1"/>
      <protection/>
    </xf>
    <xf numFmtId="0" fontId="3" fillId="33" borderId="43" xfId="56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6" fillId="33" borderId="46" xfId="56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6" fillId="34" borderId="32" xfId="56" applyFont="1" applyFill="1" applyBorder="1" applyAlignment="1" applyProtection="1">
      <alignment vertical="center" wrapText="1"/>
      <protection locked="0"/>
    </xf>
    <xf numFmtId="0" fontId="0" fillId="0" borderId="29" xfId="56" applyFont="1" applyBorder="1" applyAlignment="1" applyProtection="1">
      <alignment horizontal="right" vertical="top" wrapText="1"/>
      <protection/>
    </xf>
    <xf numFmtId="0" fontId="0" fillId="0" borderId="29" xfId="0" applyBorder="1" applyAlignment="1" applyProtection="1">
      <alignment horizontal="right" wrapText="1"/>
      <protection/>
    </xf>
    <xf numFmtId="0" fontId="4" fillId="0" borderId="17" xfId="0" applyFont="1" applyFill="1" applyBorder="1" applyAlignment="1" applyProtection="1">
      <alignment horizontal="left" vertical="center" wrapText="1" indent="1"/>
      <protection/>
    </xf>
    <xf numFmtId="0" fontId="10" fillId="35" borderId="17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/>
      <protection/>
    </xf>
    <xf numFmtId="0" fontId="10" fillId="43" borderId="31" xfId="0" applyFont="1" applyFill="1" applyBorder="1" applyAlignment="1" applyProtection="1">
      <alignment horizontal="left" vertical="center" shrinkToFit="1"/>
      <protection/>
    </xf>
    <xf numFmtId="0" fontId="4" fillId="43" borderId="21" xfId="0" applyFont="1" applyFill="1" applyBorder="1" applyAlignment="1" applyProtection="1">
      <alignment horizontal="left" vertical="center" shrinkToFit="1"/>
      <protection/>
    </xf>
    <xf numFmtId="0" fontId="4" fillId="43" borderId="22" xfId="0" applyFont="1" applyFill="1" applyBorder="1" applyAlignment="1" applyProtection="1">
      <alignment horizontal="left" vertical="center" shrinkToFit="1"/>
      <protection/>
    </xf>
    <xf numFmtId="0" fontId="4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29" xfId="56" applyFont="1" applyBorder="1" applyAlignment="1" applyProtection="1">
      <alignment horizontal="right" vertical="top" wrapText="1"/>
      <protection locked="0"/>
    </xf>
    <xf numFmtId="0" fontId="0" fillId="0" borderId="29" xfId="0" applyFont="1" applyBorder="1" applyAlignment="1" applyProtection="1">
      <alignment horizontal="right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left" vertical="center" wrapText="1"/>
      <protection/>
    </xf>
    <xf numFmtId="0" fontId="18" fillId="44" borderId="49" xfId="0" applyFont="1" applyFill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18" fillId="2" borderId="11" xfId="0" applyFont="1" applyFill="1" applyBorder="1" applyAlignment="1" applyProtection="1">
      <alignment horizontal="left" vertical="center" wrapText="1"/>
      <protection/>
    </xf>
    <xf numFmtId="0" fontId="18" fillId="2" borderId="12" xfId="0" applyFont="1" applyFill="1" applyBorder="1" applyAlignment="1" applyProtection="1">
      <alignment horizontal="left" vertical="center" wrapText="1"/>
      <protection/>
    </xf>
    <xf numFmtId="3" fontId="8" fillId="33" borderId="50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 horizontal="center" vertical="center" wrapText="1"/>
      <protection/>
    </xf>
    <xf numFmtId="3" fontId="2" fillId="0" borderId="52" xfId="0" applyNumberFormat="1" applyFont="1" applyBorder="1" applyAlignment="1" applyProtection="1">
      <alignment/>
      <protection/>
    </xf>
    <xf numFmtId="49" fontId="8" fillId="33" borderId="53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44" borderId="54" xfId="0" applyFont="1" applyFill="1" applyBorder="1" applyAlignment="1" applyProtection="1">
      <alignment horizontal="left" vertical="center"/>
      <protection/>
    </xf>
    <xf numFmtId="0" fontId="20" fillId="44" borderId="54" xfId="0" applyFont="1" applyFill="1" applyBorder="1" applyAlignment="1" applyProtection="1">
      <alignment vertical="center"/>
      <protection/>
    </xf>
    <xf numFmtId="0" fontId="2" fillId="0" borderId="54" xfId="0" applyFont="1" applyBorder="1" applyAlignment="1" applyProtection="1">
      <alignment vertical="center"/>
      <protection/>
    </xf>
    <xf numFmtId="0" fontId="16" fillId="2" borderId="12" xfId="0" applyFont="1" applyFill="1" applyBorder="1" applyAlignment="1" applyProtection="1">
      <alignment horizontal="left" vertical="center" wrapText="1"/>
      <protection/>
    </xf>
    <xf numFmtId="0" fontId="7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56" applyFont="1" applyBorder="1" applyAlignment="1" applyProtection="1">
      <alignment horizontal="center" vertical="center" wrapText="1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left" vertical="center" wrapText="1"/>
      <protection/>
    </xf>
    <xf numFmtId="0" fontId="8" fillId="33" borderId="55" xfId="0" applyFont="1" applyFill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8" fillId="33" borderId="50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          <xs:enumeration value="1285">
            <xs:annotation>
              <xs:documentation>
						JADRAN d.d.
					</xs:documentation>
            </xs:annotation>
          </xs:enumeration>
          <xs:enumeration value="5158">
            <xs:annotation>
              <xs:documentation>
						SUNCE KONCERN d.d. za turizam i ugostiteljstvo
					</xs:documentation>
            </xs:annotation>
          </xs:enumeration>
          <xs:enumeration value="15989">
            <xs:annotation>
              <xs:documentation>
						GRANOLIO D.D.
					</xs:documentation>
            </xs:annotation>
          </xs:enumeration>
          <xs:enumeration value="30559">
            <xs:annotation>
              <xs:documentation>
						TANKERSKA NEXT GENERATION d.d.
					</xs:documentation>
            </xs:annotation>
          </xs:enumeration>
          <xs:enumeration value="30577">
            <xs:annotation>
              <xs:documentation>
						VALAMAR RIVIERA d.d.
					</xs:documentation>
            </xs:annotation>
          </xs:enumeration>
          <xs:enumeration value="92485">
            <xs:annotation>
              <xs:documentation>
						FTB TURIZAM d.d.
					</xs:documentation>
            </xs:annotation>
          </xs:enumeration>
          <xs:enumeration value="94048">
            <xs:annotation>
              <xs:documentation>
						Stanovi Jadran d.d. za poslovanje nekretninama
					</xs:documentation>
            </xs:annotation>
          </xs:enumeration>
        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6">
        <xs:restriction base="xs:decimal">
          <xs:minInclusive value="-999999999999.999999"/>
          <xs:maxInclusive value="999999999999.999999"/>
          <xs:fractionDigits value="6"/>
          <xs:totalDigits value="18"/>
        </xs:restriction>
      </xs:simpleType>
      <xs:simpleType name="decimal_14_2">
        <xs:restriction base="xs:decimal">
          <xs:minInclusive value="-999999999999.99"/>
          <xs:maxInclusive value="999999999999.99"/>
          <xs:fractionDigits value="2"/>
          <xs:totalDigits value="14"/>
        </xs:restriction>
      </xs:simpleType>
      <xs:simpleType name="decimal">
        <xs:restriction base="xs:decimal"/>
      </xs:simpleType>
      <xs:element name="TFI-IZD-POD">
        <xs:complexType>
          <xs:sequence>
            <xs:element name="Izvjesce" type="Izvjesce" minOccurs="1" maxOccurs="1"/>
            <xs:element name="IFP-GFI-IZD-POD_1000374" type="IFP-GFI-IZD-POD_1000374" minOccurs="1" maxOccurs="1"/>
            <xs:element name="ISD-GFI-IZD-POD_1000375" type="ISD-GFI-IZD-POD_1000375" minOccurs="1" maxOccurs="1"/>
            <xs:element name="NTI-GFI-IZD-POD_1000376" type="NTI-GFI-IZD-POD_1000376" minOccurs="1" maxOccurs="1"/>
            <xs:element name="NTD-GFI-IZD-POD_1000378" type="NTD-GFI-IZD-POD_1000378" minOccurs="1" maxOccurs="1"/>
            <xs:element name="IPK-GFI-IZD-POD_1000380" type="IPK-GFI-IZD-POD_1000380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-GFI-IZD-POD_1000374">
        <xs:annotation>
          <xs:documentation>
				Izvještaj o financijskom položaju, opći izdavatelji, tromjesečni
			</xs:documentation>
        </xs:annotation>
        <xs:all>
          <xs:element name="P1074366" type="decimal_18_2" nillable="false"/>
          <xs:element name="P1074367" type="decimal_18_2" nillable="false"/>
          <xs:element name="P1074368" type="decimal_18_2" nillable="false"/>
          <xs:element name="P1074369" type="decimal_18_2" nillable="false"/>
          <xs:element name="P1074370" type="decimal_18_2" nillable="false"/>
          <xs:element name="P1074371" type="decimal_18_2" nillable="false"/>
          <xs:element name="P1074372" type="decimal_18_2" nillable="false"/>
          <xs:element name="P1074373" type="decimal_18_2" nillable="false"/>
          <xs:element name="P1074374" type="decimal_18_2" nillable="false"/>
          <xs:element name="P1074375" type="decimal_18_2" nillable="false"/>
          <xs:element name="P1074376" type="decimal_18_2" nillable="false"/>
          <xs:element name="P1074491" type="decimal_18_2" nillable="false"/>
          <xs:element name="P1074492" type="decimal_18_2" nillable="false"/>
          <xs:element name="P1074493" type="decimal_18_2" nillable="false"/>
          <xs:element name="P1074494" type="decimal_18_2" nillable="false"/>
          <xs:element name="P1074575" type="decimal_18_2" nillable="false"/>
          <xs:element name="P1074576" type="decimal_18_2" nillable="false"/>
          <xs:element name="P1074577" type="decimal_18_2" nillable="false"/>
          <xs:element name="P1074578" type="decimal_18_2" nillable="false"/>
          <xs:element name="P1074579" type="decimal_18_2" nillable="false"/>
          <xs:element name="P1074656" type="decimal_18_2" nillable="false"/>
          <xs:element name="P1074657" type="decimal_18_2" nillable="false"/>
          <xs:element name="P1074658" type="decimal_18_2" nillable="false"/>
          <xs:element name="P1074659" type="decimal_18_2" nillable="false"/>
          <xs:element name="P1074894" type="decimal_18_2" nillable="false"/>
          <xs:element name="P1074895" type="decimal_18_2" nillable="false"/>
          <xs:element name="P1074896" type="decimal_18_2" nillable="false"/>
          <xs:element name="P1074897" type="decimal_18_2" nillable="false"/>
          <xs:element name="P1074898" type="decimal_18_2" nillable="false"/>
          <xs:element name="P1074899" type="decimal_18_2" nillable="false"/>
          <xs:element name="P1074900" type="decimal_18_2" nillable="false"/>
          <xs:element name="P1074901" type="decimal_18_2" nillable="false"/>
          <xs:element name="P1074902" type="decimal_18_2" nillable="false"/>
          <xs:element name="P1074903" type="decimal_18_2" nillable="false"/>
          <xs:element name="P1074904" type="decimal_18_2" nillable="false"/>
          <xs:element name="P1074905" type="decimal_18_2" nillable="false"/>
          <xs:element name="P1074906" type="decimal_18_2" nillable="false"/>
          <xs:element name="P1074907" type="decimal_18_2" nillable="false"/>
          <xs:element name="P1074908" type="decimal_18_2" nillable="false"/>
          <xs:element name="P1074909" type="decimal_18_2" nillable="false"/>
          <xs:element name="P1074910" type="decimal_18_2" nillable="false"/>
          <xs:element name="P1074912" type="decimal_18_2" nillable="false"/>
          <xs:element name="P1074914" type="decimal_18_2" nillable="false"/>
          <xs:element name="P1074916" type="decimal_18_2" nillable="false"/>
          <xs:element name="P1074918" type="decimal_18_2" nillable="false"/>
          <xs:element name="P1074921" type="decimal_18_2" nillable="false"/>
          <xs:element name="P1074927" type="decimal_18_2" nillable="false"/>
          <xs:element name="P1074947" type="decimal_18_2" nillable="false"/>
          <xs:element name="P1074949" type="decimal_18_2" nillable="false"/>
          <xs:element name="P1074951" type="decimal_18_2" nillable="false"/>
          <xs:element name="P1074954" type="decimal_18_6" nillable="false"/>
          <xs:element name="P1074956" type="decimal_14_2" nillable="false"/>
          <xs:element name="P1074958" type="decimal_18_2" nillable="false"/>
          <xs:element name="P1074960" type="decimal_18_2" nillable="false"/>
          <xs:element name="P1074962" type="decimal_18_2" nillable="false"/>
          <xs:element name="P1074964" type="decimal_18_2" nillable="false"/>
          <xs:element name="P1074923" type="decimal_18_2" nillable="false"/>
          <xs:element name="P1074925" type="decimal_18_2" nillable="false"/>
          <xs:element name="P1084406" type="decimal_18_2" nillable="false"/>
          <xs:element name="P1084407" type="decimal_18_2" nillable="false"/>
          <xs:element name="P1074967" type="decimal_18_2" nillable="false"/>
          <xs:element name="P1074973" type="decimal_18_2" nillable="false"/>
          <xs:element name="P1074975" type="decimal_18_2" nillable="false"/>
          <xs:element name="P1074979" type="decimal_18_2" nillable="false"/>
          <xs:element name="P1074981" type="decimal_18_2" nillable="false"/>
          <xs:element name="P1074983" type="decimal_18_2" nillable="false"/>
          <xs:element name="P1074985" type="decimal_18_2" nillable="false"/>
          <xs:element name="P1074987" type="decimal_18_2" nillable="false"/>
          <xs:element name="P1074989" type="decimal_18_2" nillable="false"/>
          <xs:element name="P1074991" type="decimal_18_2" nillable="false"/>
          <xs:element name="P1074994" type="decimal_18_2" nillable="false"/>
          <xs:element name="P1074997" type="decimal_18_2" nillable="false"/>
          <xs:element name="P1074998" type="decimal_18_2" nillable="false"/>
          <xs:element name="P1075000" type="decimal_18_2" nillable="false"/>
          <xs:element name="P1075001" type="decimal_18_2" nillable="false"/>
          <xs:element name="P1075003" type="decimal_18_2" nillable="false"/>
          <xs:element name="P1075005" type="decimal_18_2" nillable="false"/>
          <xs:element name="P1075007" type="decimal_18_2" nillable="false"/>
          <xs:element name="P1075009" type="decimal_18_2" nillable="false"/>
          <xs:element name="P1075011" type="decimal_18_2" nillable="false"/>
          <xs:element name="P1075012" type="decimal_18_2" nillable="false"/>
          <xs:element name="P1075014" type="decimal_18_2" nillable="false"/>
          <xs:element name="P1075016" type="decimal_18_2" nillable="false"/>
          <xs:element name="P1075018" type="decimal_18_2" nillable="false"/>
          <xs:element name="P1075020" type="decimal_18_2" nillable="false"/>
          <xs:element name="P1075023" type="decimal_18_2" nillable="false"/>
          <xs:element name="P1075026" type="decimal_18_2" nillable="false"/>
          <xs:element name="P1075028" type="decimal_18_2" nillable="false"/>
          <xs:element name="P1075031" type="decimal_18_2" nillable="false"/>
          <xs:element name="P1075033" type="decimal_18_2" nillable="false"/>
          <xs:element name="P1075035" type="decimal_18_2" nillable="false"/>
          <xs:element name="P1075037" type="decimal_18_2" nillable="false"/>
          <xs:element name="P1075039" type="decimal_18_2" nillable="false"/>
          <xs:element name="P1075043" type="decimal_18_2" nillable="false"/>
          <xs:element name="P1075055" type="decimal_18_2" nillable="false"/>
          <xs:element name="P1075057" type="decimal_18_2" nillable="false"/>
          <xs:element name="P1075058" type="decimal_18_2" nillable="false"/>
          <xs:element name="P1075060" type="decimal_18_2" nillable="false"/>
          <xs:element name="P1075063" type="decimal_18_2" nillable="false"/>
          <xs:element name="P1075065" type="decimal_18_2" nillable="false"/>
          <xs:element name="P1075067" type="decimal_18_2" nillable="false"/>
          <xs:element name="P1075071" type="decimal_18_2" nillable="false"/>
          <xs:element name="P1075076" type="decimal_18_2" nillable="false"/>
          <xs:element name="P1075080" type="decimal_18_2" nillable="false"/>
          <xs:element name="P1075083" type="decimal_18_2" nillable="false"/>
          <xs:element name="P1075085" type="decimal_18_2" nillable="false"/>
          <xs:element name="P1075091" type="decimal_18_2" nillable="false"/>
          <xs:element name="P1075093" type="decimal_18_2" nillable="false"/>
          <xs:element name="P1075095" type="decimal_18_2" nillable="false"/>
          <xs:element name="P1075097" type="decimal_18_2" nillable="false"/>
          <xs:element name="P1075099" type="decimal_18_2" nillable="false"/>
          <xs:element name="P1075100" type="decimal_18_2" nillable="false"/>
          <xs:element name="P1075101" type="decimal_18_2" nillable="false"/>
          <xs:element name="P1075102" type="decimal_18_2" nillable="false"/>
          <xs:element name="P1075103" type="decimal_18_2" nillable="false"/>
          <xs:element name="P1075104" type="decimal_18_2" nillable="false"/>
          <xs:element name="P1075105" type="decimal_18_2" nillable="false"/>
          <xs:element name="P1075106" type="decimal_18_2" nillable="false"/>
          <xs:element name="P1075107" type="decimal_18_2" nillable="false"/>
          <xs:element name="P1075108" type="decimal_18_2" nillable="false"/>
          <xs:element name="P1075109" type="decimal_18_2" nillable="false"/>
          <xs:element name="P1075110" type="decimal_18_2" nillable="false"/>
          <xs:element name="P1075111" type="decimal_18_2" nillable="false"/>
          <xs:element name="P1075112" type="decimal_18_2" nillable="false"/>
          <xs:element name="P1075113" type="decimal_18_2" nillable="false"/>
          <xs:element name="P1075114" type="decimal_18_2" nillable="false"/>
          <xs:element name="P1075115" type="decimal_18_2" nillable="false"/>
          <xs:element name="P1075116" type="decimal_18_2" nillable="false"/>
          <xs:element name="P1075117" type="decimal_18_2" nillable="false"/>
          <xs:element name="P1075118" type="decimal_18_2" nillable="false"/>
          <xs:element name="P1075119" type="decimal_18_2" nillable="false"/>
          <xs:element name="P1075120" type="decimal_18_2" nillable="false"/>
          <xs:element name="P1075121" type="decimal_18_2" nillable="false"/>
          <xs:element name="P1075229" type="decimal_18_2" nillable="false"/>
          <xs:element name="P1075230" type="decimal_18_2" nillable="false"/>
          <xs:element name="P1075231" type="decimal_18_2" nillable="false"/>
          <xs:element name="P1075232" type="decimal_18_2" nillable="false"/>
          <xs:element name="P1075233" type="decimal_18_2" nillable="false"/>
          <xs:element name="P1075234" type="decimal_18_2" nillable="false"/>
          <xs:element name="P1075235" type="decimal_18_2" nillable="false"/>
          <xs:element name="P1075236" type="decimal_18_2" nillable="false"/>
          <xs:element name="P1075237" type="decimal_18_2" nillable="false"/>
          <xs:element name="P1075238" type="decimal_18_2" nillable="false"/>
          <xs:element name="P1075239" type="decimal_18_2" nillable="false"/>
          <xs:element name="P1075240" type="decimal_18_2" nillable="false"/>
          <xs:element name="P1075241" type="decimal_18_2" nillable="false"/>
          <xs:element name="P1075242" type="decimal_18_2" nillable="false"/>
          <xs:element name="P1075243" type="decimal_18_2" nillable="false"/>
          <xs:element name="P1075244" type="decimal_18_2" nillable="false"/>
          <xs:element name="P1075245" type="decimal_18_2" nillable="false"/>
          <xs:element name="P1075246" type="decimal_18_2" nillable="false"/>
          <xs:element name="P1075247" type="decimal_18_2" nillable="false"/>
          <xs:element name="P1075248" type="decimal_18_2" nillable="false"/>
          <xs:element name="P1075249" type="decimal_18_2" nillable="false"/>
          <xs:element name="P1075250" type="decimal_18_2" nillable="false"/>
          <xs:element name="P1075251" type="decimal_18_2" nillable="false"/>
          <xs:element name="P1075252" type="decimal_18_2" nillable="false"/>
          <xs:element name="P1075253" type="decimal_18_2" nillable="false"/>
          <xs:element name="P1075254" type="decimal_18_2" nillable="false"/>
          <xs:element name="P1075255" type="decimal_18_2" nillable="false"/>
          <xs:element name="P1075256" type="decimal_18_2" nillable="false"/>
          <xs:element name="P1075257" type="decimal_18_2" nillable="false"/>
          <xs:element name="P1075258" type="decimal_18_2" nillable="false"/>
          <xs:element name="P1075259" type="decimal_18_2" nillable="false"/>
          <xs:element name="P1075260" type="decimal_18_2" nillable="false"/>
          <xs:element name="P1075261" type="decimal_18_2" nillable="false"/>
          <xs:element name="P1075262" type="decimal_18_2" nillable="false"/>
          <xs:element name="P1075263" type="decimal_18_2" nillable="false"/>
          <xs:element name="P1075264" type="decimal_18_2" nillable="false"/>
          <xs:element name="P1075265" type="decimal_18_2" nillable="false"/>
          <xs:element name="P1075266" type="decimal_18_2" nillable="false"/>
          <xs:element name="P1075267" type="decimal_18_2" nillable="false"/>
          <xs:element name="P1075268" type="decimal_18_2" nillable="false"/>
          <xs:element name="P1075269" type="decimal_18_2" nillable="false"/>
          <xs:element name="P1075270" type="decimal_18_2" nillable="false"/>
          <xs:element name="P1075271" type="decimal_18_2" nillable="false"/>
          <xs:element name="P1075272" type="decimal_18_2" nillable="false"/>
          <xs:element name="P1075273" type="decimal_18_2" nillable="false"/>
          <xs:element name="P1075274" type="decimal_18_2" nillable="false"/>
          <xs:element name="P1075275" type="decimal_18_2" nillable="false"/>
          <xs:element name="P1075276" type="decimal_18_2" nillable="false"/>
          <xs:element name="P1075277" type="decimal_18_2" nillable="false"/>
          <xs:element name="P1075278" type="decimal_18_2" nillable="false"/>
          <xs:element name="P1075279" type="decimal_18_2" nillable="false"/>
          <xs:element name="P1075280" type="decimal_18_2" nillable="false"/>
          <xs:element name="P1075281" type="decimal_18_2" nillable="false"/>
          <xs:element name="P1075282" type="decimal_18_2" nillable="false"/>
          <xs:element name="P1075283" type="decimal_18_2" nillable="false"/>
          <xs:element name="P1075284" type="decimal_18_2" nillable="false"/>
          <xs:element name="P1075285" type="decimal_18_2" nillable="false"/>
          <xs:element name="P1075286" type="decimal_18_2" nillable="false"/>
          <xs:element name="P1075287" type="decimal_18_2" nillable="false"/>
          <xs:element name="P1075288" type="decimal_18_2" nillable="false"/>
          <xs:element name="P1075289" type="decimal_18_2" nillable="false"/>
          <xs:element name="P1075290" type="decimal_18_2" nillable="false"/>
          <xs:element name="P1075291" type="decimal_18_2" nillable="false"/>
          <xs:element name="P1075292" type="decimal_18_2" nillable="false"/>
          <xs:element name="P1075293" type="decimal_18_2" nillable="false"/>
          <xs:element name="P1075294" type="decimal_18_2" nillable="false"/>
          <xs:element name="P1075295" type="decimal_18_2" nillable="false"/>
          <xs:element name="P1075296" type="decimal_18_2" nillable="false"/>
          <xs:element name="P1075297" type="decimal_18_2" nillable="false"/>
          <xs:element name="P1075298" type="decimal_18_2" nillable="false"/>
          <xs:element name="P1075299" type="decimal_18_2" nillable="false"/>
          <xs:element name="P1075300" type="decimal_18_2" nillable="false"/>
          <xs:element name="P1075301" type="decimal_18_2" nillable="false"/>
          <xs:element name="P1075302" type="decimal_18_2" nillable="false"/>
          <xs:element name="P1075303" type="decimal_18_2" nillable="false"/>
          <xs:element name="P1075304" type="decimal_18_2" nillable="false"/>
          <xs:element name="P1075305" type="decimal_18_2" nillable="false"/>
          <xs:element name="P1075306" type="decimal_18_2" nillable="false"/>
          <xs:element name="P1075307" type="decimal_18_2" nillable="false"/>
          <xs:element name="P1075308" type="decimal_18_2" nillable="false"/>
          <xs:element name="P1075309" type="decimal_18_2" nillable="false"/>
          <xs:element name="P1075310" type="decimal_18_2" nillable="false"/>
          <xs:element name="P1075311" type="decimal_18_2" nillable="false"/>
          <xs:element name="P1075312" type="decimal_18_2" nillable="false"/>
          <xs:element name="P1075313" type="decimal_18_2" nillable="false"/>
          <xs:element name="P1075314" type="decimal_18_2" nillable="false"/>
          <xs:element name="P1075315" type="decimal_18_2" nillable="false"/>
          <xs:element name="P1075316" type="decimal_18_2" nillable="false"/>
          <xs:element name="P1075317" type="decimal_18_2" nillable="false"/>
          <xs:element name="P1075318" type="decimal_18_2" nillable="false"/>
          <xs:element name="P1075319" type="decimal_18_2" nillable="false"/>
          <xs:element name="P1075320" type="decimal_18_2" nillable="false"/>
          <xs:element name="P1075321" type="decimal_18_2" nillable="false"/>
          <xs:element name="P1075322" type="decimal_18_2" nillable="false"/>
          <xs:element name="P1075323" type="decimal_18_2" nillable="false"/>
          <xs:element name="P1075324" type="decimal_18_2" nillable="false"/>
          <xs:element name="P1075325" type="decimal_18_2" nillable="false"/>
          <xs:element name="P1075326" type="decimal_18_2" nillable="false"/>
          <xs:element name="P1075327" type="decimal_18_2" nillable="false"/>
          <xs:element name="P1075328" type="decimal_18_2" nillable="false"/>
          <xs:element name="P1075329" type="decimal_18_2" nillable="false"/>
          <xs:element name="P1075330" type="decimal_18_2" nillable="false"/>
          <xs:element name="P1075331" type="decimal_18_2" nillable="false"/>
          <xs:element name="P1075332" type="decimal_18_2" nillable="false"/>
          <xs:element name="P1075333" type="decimal_18_2" nillable="false"/>
          <xs:element name="P1075334" type="decimal_18_2" nillable="false"/>
          <xs:element name="P1075335" type="decimal_18_2" nillable="false"/>
          <xs:element name="P1075336" type="decimal_18_2" nillable="false"/>
          <xs:element name="P1075337" type="decimal_18_2" nillable="false"/>
          <xs:element name="P1075338" type="decimal_18_2" nillable="false"/>
          <xs:element name="P1075339" type="decimal_18_2" nillable="false"/>
          <xs:element name="P1075340" type="decimal_18_2" nillable="false"/>
          <xs:element name="P1075341" type="decimal_18_2" nillable="false"/>
          <xs:element name="P1075342" type="decimal_18_2" nillable="false"/>
          <xs:element name="P1075343" type="decimal_18_2" nillable="false"/>
        </xs:all>
      </xs:complexType>
      <xs:complexType name="ISD-GFI-IZD-POD_1000375">
        <xs:annotation>
          <xs:documentation>
				Izvještaj o sveobuhvatnoj dobiti, opći izdavatelji, tromjesečni
			</xs:documentation>
        </xs:annotation>
        <xs:all>
          <xs:element name="P1076024" type="decimal_18_2" nillable="false"/>
          <xs:element name="P1082291" type="decimal_18_2" nillable="false"/>
          <xs:element name="P1076032" type="decimal_18_2" nillable="false"/>
          <xs:element name="P1082293" type="decimal_18_2" nillable="false"/>
          <xs:element name="P1076039" type="decimal_18_2" nillable="false"/>
          <xs:element name="P1082294" type="decimal_18_2" nillable="false"/>
          <xs:element name="P1076041" type="decimal_18_2" nillable="false"/>
          <xs:element name="P1082296" type="decimal_18_2" nillable="false"/>
          <xs:element name="P1076043" type="decimal_18_2" nillable="false"/>
          <xs:element name="P1082297" type="decimal_18_2" nillable="false"/>
          <xs:element name="P1076046" type="decimal_18_2" nillable="false"/>
          <xs:element name="P1082299" type="decimal_18_2" nillable="false"/>
          <xs:element name="P1076048" type="decimal_18_2" nillable="false"/>
          <xs:element name="P1082302" type="decimal_18_2" nillable="false"/>
          <xs:element name="P1076052" type="decimal_18_2" nillable="false"/>
          <xs:element name="P1082303" type="decimal_18_2" nillable="false"/>
          <xs:element name="P1076056" type="decimal_18_2" nillable="false"/>
          <xs:element name="P1082305" type="decimal_18_2" nillable="false"/>
          <xs:element name="P1076058" type="decimal_18_2" nillable="false"/>
          <xs:element name="P1082307" type="decimal_18_2" nillable="false"/>
          <xs:element name="P1076060" type="decimal_18_2" nillable="false"/>
          <xs:element name="P1082308" type="decimal_18_2" nillable="false"/>
          <xs:element name="P1076062" type="decimal_18_2" nillable="false"/>
          <xs:element name="P1082310" type="decimal_18_2" nillable="false"/>
          <xs:element name="P1076064" type="decimal_18_2" nillable="false"/>
          <xs:element name="P1082311" type="decimal_18_2" nillable="false"/>
          <xs:element name="P1076066" type="decimal_18_2" nillable="false"/>
          <xs:element name="P1082313" type="decimal_18_2" nillable="false"/>
          <xs:element name="P1076069" type="decimal_18_2" nillable="false"/>
          <xs:element name="P1082315" type="decimal_18_2" nillable="false"/>
          <xs:element name="P1076071" type="decimal_18_2" nillable="false"/>
          <xs:element name="P1082316" type="decimal_18_2" nillable="false"/>
          <xs:element name="P1076073" type="decimal_18_2" nillable="false"/>
          <xs:element name="P1082318" type="decimal_18_2" nillable="false"/>
          <xs:element name="P1076076" type="decimal_18_2" nillable="false"/>
          <xs:element name="P1082319" type="decimal_18_2" nillable="false"/>
          <xs:element name="P1076078" type="decimal_18_2" nillable="false"/>
          <xs:element name="P1082321" type="decimal_18_2" nillable="false"/>
          <xs:element name="P1076080" type="decimal_18_2" nillable="false"/>
          <xs:element name="P1082324" type="decimal_18_2" nillable="false"/>
          <xs:element name="P1076082" type="decimal_18_2" nillable="false"/>
          <xs:element name="P1082326" type="decimal_18_2" nillable="false"/>
          <xs:element name="P1076084" type="decimal_18_2" nillable="false"/>
          <xs:element name="P1082327" type="decimal_18_2" nillable="false"/>
          <xs:element name="P1076087" type="decimal_18_2" nillable="false"/>
          <xs:element name="P1082329" type="decimal_18_2" nillable="false"/>
          <xs:element name="P1076090" type="decimal_18_2" nillable="false"/>
          <xs:element name="P1082330" type="decimal_18_2" nillable="false"/>
          <xs:element name="P1076092" type="decimal_18_2" nillable="false"/>
          <xs:element name="P1082332" type="decimal_18_2" nillable="false"/>
          <xs:element name="P1076094" type="decimal_18_2" nillable="false"/>
          <xs:element name="P1082334" type="decimal_18_2" nillable="false"/>
          <xs:element name="P1076095" type="decimal_18_2" nillable="false"/>
          <xs:element name="P1082335" type="decimal_18_2" nillable="false"/>
          <xs:element name="P1076098" type="decimal_18_2" nillable="false"/>
          <xs:element name="P1082337" type="decimal_18_2" nillable="false"/>
          <xs:element name="P1076101" type="decimal_18_2" nillable="false"/>
          <xs:element name="P1082339" type="decimal_18_2" nillable="false"/>
          <xs:element name="P1076103" type="decimal_18_2" nillable="false"/>
          <xs:element name="P1082340" type="decimal_18_2" nillable="false"/>
          <xs:element name="P1076105" type="decimal_18_2" nillable="false"/>
          <xs:element name="P1082342" type="decimal_18_2" nillable="false"/>
          <xs:element name="P1076107" type="decimal_18_2" nillable="false"/>
          <xs:element name="P1082345" type="decimal_18_2" nillable="false"/>
          <xs:element name="P1076109" type="decimal_18_2" nillable="false"/>
          <xs:element name="P1082347" type="decimal_18_2" nillable="false"/>
          <xs:element name="P1076111" type="decimal_18_2" nillable="false"/>
          <xs:element name="P1082348" type="decimal_18_2" nillable="false"/>
          <xs:element name="P1076113" type="decimal_18_2" nillable="false"/>
          <xs:element name="P1082350" type="decimal_18_2" nillable="false"/>
          <xs:element name="P1076115" type="decimal_18_2" nillable="false"/>
          <xs:element name="P1082352" type="decimal_18_2" nillable="false"/>
          <xs:element name="P1076117" type="decimal_18_2" nillable="false"/>
          <xs:element name="P1082353" type="decimal_18_2" nillable="false"/>
          <xs:element name="P1076122" type="decimal_18_2" nillable="false"/>
          <xs:element name="P1082355" type="decimal_18_2" nillable="false"/>
          <xs:element name="P1076126" type="decimal_18_2" nillable="false"/>
          <xs:element name="P1082357" type="decimal_18_2" nillable="false"/>
          <xs:element name="P1076128" type="decimal_18_2" nillable="false"/>
          <xs:element name="P1082359" type="decimal_18_2" nillable="false"/>
          <xs:element name="P1076130" type="decimal_18_2" nillable="false"/>
          <xs:element name="P1082363" type="decimal_18_2" nillable="false"/>
          <xs:element name="P1076132" type="decimal_18_2" nillable="false"/>
          <xs:element name="P1082371" type="decimal_18_2" nillable="false"/>
          <xs:element name="P1076134" type="decimal_18_2" nillable="false"/>
          <xs:element name="P1082373" type="decimal_18_2" nillable="false"/>
          <xs:element name="P1076136" type="decimal_18_2" nillable="false"/>
          <xs:element name="P1082375" type="decimal_18_2" nillable="false"/>
          <xs:element name="P1076138" type="decimal_18_2" nillable="false"/>
          <xs:element name="P1082377" type="decimal_18_2" nillable="false"/>
          <xs:element name="P1076140" type="decimal_18_2" nillable="false"/>
          <xs:element name="P1082379" type="decimal_18_2" nillable="false"/>
          <xs:element name="P1076142" type="decimal_18_2" nillable="false"/>
          <xs:element name="P1082380" type="decimal_18_2" nillable="false"/>
          <xs:element name="P1076144" type="decimal_18_2" nillable="false"/>
          <xs:element name="P1082382" type="decimal_18_2" nillable="false"/>
          <xs:element name="P1076147" type="decimal_18_2" nillable="false"/>
          <xs:element name="P1082384" type="decimal_18_2" nillable="false"/>
          <xs:element name="P1076150" type="decimal_18_2" nillable="false"/>
          <xs:element name="P1082386" type="decimal_18_2" nillable="false"/>
          <xs:element name="P1076152" type="decimal_18_2" nillable="false"/>
          <xs:element name="P1082387" type="decimal_18_2" nillable="false"/>
          <xs:element name="P1076154" type="decimal_18_2" nillable="false"/>
          <xs:element name="P1082389" type="decimal_18_2" nillable="false"/>
          <xs:element name="P1076156" type="decimal_18_2" nillable="false"/>
          <xs:element name="P1082391" type="decimal_18_2" nillable="false"/>
          <xs:element name="P1076158" type="decimal_18_2" nillable="false"/>
          <xs:element name="P1082393" type="decimal_18_2" nillable="false"/>
          <xs:element name="P1076162" type="decimal_18_2" nillable="false"/>
          <xs:element name="P1082395" type="decimal_18_2" nillable="false"/>
          <xs:element name="P1076164" type="decimal_18_2" nillable="false"/>
          <xs:element name="P1082397" type="decimal_18_2" nillable="false"/>
          <xs:element name="P1076166" type="decimal_18_2" nillable="false"/>
          <xs:element name="P1082399" type="decimal_18_2" nillable="false"/>
          <xs:element name="P1076168" type="decimal_18_2" nillable="false"/>
          <xs:element name="P1082400" type="decimal_18_2" nillable="false"/>
          <xs:element name="P1076170" type="decimal_18_2" nillable="false"/>
          <xs:element name="P1082402" type="decimal_18_2" nillable="false"/>
          <xs:element name="P1076173" type="decimal_18_2" nillable="false"/>
          <xs:element name="P1082404" type="decimal_18_2" nillable="false"/>
          <xs:element name="P1076175" type="decimal_18_2" nillable="false"/>
          <xs:element name="P1082405" type="decimal_18_2" nillable="false"/>
          <xs:element name="P1076178" type="decimal_18_2" nillable="false"/>
          <xs:element name="P1082407" type="decimal_18_2" nillable="false"/>
          <xs:element name="P1076180" type="decimal_18_2" nillable="false"/>
          <xs:element name="P1082409" type="decimal_18_2" nillable="false"/>
          <xs:element name="P1076182" type="decimal_18_2" nillable="false"/>
          <xs:element name="P1082411" type="decimal_18_2" nillable="false"/>
          <xs:element name="P1076234" type="decimal_18_2" nillable="false"/>
          <xs:element name="P1082413" type="decimal_18_2" nillable="false"/>
          <xs:element name="P1076236" type="decimal_18_2" nillable="false"/>
          <xs:element name="P1082414" type="decimal_18_2" nillable="false"/>
          <xs:element name="P1076240" type="decimal_18_2" nillable="false"/>
          <xs:element name="P1082421" type="decimal_18_2" nillable="false"/>
          <xs:element name="P1076243" type="decimal_18_2" nillable="false"/>
          <xs:element name="P1082424" type="decimal_18_2" nillable="false"/>
          <xs:element name="P1076245" type="decimal_18_2" nillable="false"/>
          <xs:element name="P1082426" type="decimal_18_2" nillable="false"/>
          <xs:element name="P1076247" type="decimal_18_2" nillable="false"/>
          <xs:element name="P1082427" type="decimal_18_2" nillable="false"/>
          <xs:element name="P1076249" type="decimal_18_2" nillable="false"/>
          <xs:element name="P1082431" type="decimal_18_2" nillable="false"/>
          <xs:element name="P1076251" type="decimal_18_2" nillable="false"/>
          <xs:element name="P1082432" type="decimal_18_2" nillable="false"/>
          <xs:element name="P1076253" type="decimal_18_2" nillable="false"/>
          <xs:element name="P1082434" type="decimal_18_2" nillable="false"/>
          <xs:element name="P1076255" type="decimal_18_2" nillable="false"/>
          <xs:element name="P1082436" type="decimal_18_2" nillable="false"/>
          <xs:element name="P1076257" type="decimal_18_2" nillable="false"/>
          <xs:element name="P1082438" type="decimal_18_2" nillable="false"/>
          <xs:element name="P1076259" type="decimal_18_2" nillable="false"/>
          <xs:element name="P1082439" type="decimal_18_2" nillable="false"/>
          <xs:element name="P1076262" type="decimal_18_2" nillable="false"/>
          <xs:element name="P1082441" type="decimal_18_2" nillable="false"/>
          <xs:element name="P1076264" type="decimal_18_2" nillable="false"/>
          <xs:element name="P1082443" type="decimal_18_2" nillable="false"/>
          <xs:element name="P1076274" type="decimal_18_2" nillable="false"/>
          <xs:element name="P1082444" type="decimal_18_2" nillable="false"/>
          <xs:element name="P1076276" type="decimal_18_2" nillable="false"/>
          <xs:element name="P1082446" type="decimal_18_2" nillable="false"/>
          <xs:element name="P1076278" type="decimal_18_2" nillable="false"/>
          <xs:element name="P1082448" type="decimal_18_2" nillable="false"/>
          <xs:element name="P1076280" type="decimal_18_2" nillable="false"/>
          <xs:element name="P1082449" type="decimal_18_2" nillable="false"/>
          <xs:element name="P1076281" type="decimal_18_2" nillable="false"/>
          <xs:element name="P1082451" type="decimal_18_2" nillable="false"/>
          <xs:element name="P1076282" type="decimal_18_2" nillable="false"/>
          <xs:element name="P1082452" type="decimal_18_2" nillable="false"/>
          <xs:element name="P1076283" type="decimal_18_2" nillable="false"/>
          <xs:element name="P1082454" type="decimal_18_2" nillable="false"/>
          <xs:element name="P1076284" type="decimal_18_2" nillable="false"/>
          <xs:element name="P1082456" type="decimal_18_2" nillable="false"/>
          <xs:element name="P1076285" type="decimal_18_2" nillable="false"/>
          <xs:element name="P1082457" type="decimal_18_2" nillable="false"/>
          <xs:element name="P1076286" type="decimal_18_2" nillable="false"/>
          <xs:element name="P1082459" type="decimal_18_2" nillable="false"/>
          <xs:element name="P1076287" type="decimal_18_2" nillable="false"/>
          <xs:element name="P1082476" type="decimal_18_2" nillable="false"/>
          <xs:element name="P1076288" type="decimal_18_2" nillable="false"/>
          <xs:element name="P1082478" type="decimal_18_2" nillable="false"/>
          <xs:element name="P1076289" type="decimal_18_2" nillable="false"/>
          <xs:element name="P1082479" type="decimal_18_2" nillable="false"/>
          <xs:element name="P1076291" type="decimal_18_2" nillable="false"/>
          <xs:element name="P1082481" type="decimal_18_2" nillable="false"/>
          <xs:element name="P1076293" type="decimal_18_2" nillable="false"/>
          <xs:element name="P1082483" type="decimal_18_2" nillable="false"/>
          <xs:element name="P1076295" type="decimal_18_2" nillable="false"/>
          <xs:element name="P1082485" type="decimal_18_2" nillable="false"/>
          <xs:element name="P1076297" type="decimal_18_2" nillable="false"/>
          <xs:element name="P1082486" type="decimal_18_2" nillable="false"/>
          <xs:element name="P1076299" type="decimal_18_2" nillable="false"/>
          <xs:element name="P1082489" type="decimal_18_2" nillable="false"/>
          <xs:element name="P1076301" type="decimal_18_2" nillable="false"/>
          <xs:element name="P1082491" type="decimal_18_2" nillable="false"/>
          <xs:element name="P1076303" type="decimal_18_2" nillable="false"/>
          <xs:element name="P1082492" type="decimal_18_2" nillable="false"/>
          <xs:element name="P1076315" type="decimal_18_2" nillable="false"/>
          <xs:element name="P1082494" type="decimal_18_2" nillable="false"/>
          <xs:element name="P1076317" type="decimal_18_2" nillable="false"/>
          <xs:element name="P1082495" type="decimal_18_2" nillable="false"/>
          <xs:element name="P1076322" type="decimal_18_2" nillable="false"/>
          <xs:element name="P1082496" type="decimal_18_2" nillable="false"/>
          <xs:element name="P1076324" type="decimal_18_2" nillable="false"/>
          <xs:element name="P1082499" type="decimal_18_2" nillable="false"/>
          <xs:element name="P1076326" type="decimal_18_2" nillable="false"/>
          <xs:element name="P1082500" type="decimal_18_2" nillable="false"/>
          <xs:element name="P1076330" type="decimal_18_2" nillable="false"/>
          <xs:element name="P1082502" type="decimal_18_2" nillable="false"/>
          <xs:element name="P1076331" type="decimal_18_2" nillable="false"/>
          <xs:element name="P1082504" type="decimal_18_2" nillable="false"/>
          <xs:element name="P1076332" type="decimal_18_2" nillable="false"/>
          <xs:element name="P1082506" type="decimal_18_2" nillable="false"/>
          <xs:element name="P1076333" type="decimal_18_2" nillable="false"/>
          <xs:element name="P1082508" type="decimal_18_2" nillable="false"/>
          <xs:element name="P1076334" type="decimal_18_2" nillable="false"/>
          <xs:element name="P1082509" type="decimal_18_2" nillable="false"/>
          <xs:element name="P1076335" type="decimal_18_2" nillable="false"/>
          <xs:element name="P1082511" type="decimal_18_2" nillable="false"/>
          <xs:element name="P1076336" type="decimal_18_2" nillable="false"/>
          <xs:element name="P1082513" type="decimal_18_2" nillable="false"/>
          <xs:element name="P1076337" type="decimal_18_2" nillable="false"/>
          <xs:element name="P1082515" type="decimal_18_2" nillable="false"/>
          <xs:element name="P1076338" type="decimal_18_2" nillable="false"/>
          <xs:element name="P1082517" type="decimal_18_2" nillable="false"/>
          <xs:element name="P1076339" type="decimal_18_2" nillable="false"/>
          <xs:element name="P1082518" type="decimal_18_2" nillable="false"/>
          <xs:element name="P1076340" type="decimal_18_2" nillable="false"/>
          <xs:element name="P1082520" type="decimal_18_2" nillable="false"/>
          <xs:element name="P1076341" type="decimal_18_2" nillable="false"/>
          <xs:element name="P1082522" type="decimal_18_2" nillable="false"/>
          <xs:element name="P1076342" type="decimal_18_2" nillable="false"/>
          <xs:element name="P1082524" type="decimal_18_2" nillable="false"/>
          <xs:element name="P1076343" type="decimal_18_2" nillable="false"/>
          <xs:element name="P1082526" type="decimal_18_2" nillable="false"/>
          <xs:element name="P1076344" type="decimal_18_2" nillable="false"/>
          <xs:element name="P1082531" type="decimal_18_2" nillable="false"/>
          <xs:element name="P1076345" type="decimal_18_2" nillable="false"/>
          <xs:element name="P1082534" type="decimal_18_2" nillable="false"/>
          <xs:element name="P1076346" type="decimal_18_2" nillable="false"/>
          <xs:element name="P1082535" type="decimal_18_2" nillable="false"/>
          <xs:element name="P1076347" type="decimal_18_2" nillable="false"/>
          <xs:element name="P1082536" type="decimal_18_2" nillable="false"/>
          <xs:element name="P1076348" type="decimal_18_2" nillable="false"/>
          <xs:element name="P1082537" type="decimal_18_2" nillable="false"/>
          <xs:element name="P1076349" type="decimal_18_2" nillable="false"/>
          <xs:element name="P1082538" type="decimal_18_2" nillable="false"/>
          <xs:element name="P1076350" type="decimal_18_2" nillable="false"/>
          <xs:element name="P1082539" type="decimal_18_2" nillable="false"/>
          <xs:element name="P1076351" type="decimal_18_2" nillable="false"/>
          <xs:element name="P1082540" type="decimal_18_2" nillable="false"/>
          <xs:element name="P1076352" type="decimal_18_2" nillable="false"/>
          <xs:element name="P1082541" type="decimal_18_2" nillable="false"/>
          <xs:element name="P1076353" type="decimal_18_2" nillable="false"/>
          <xs:element name="P1082542" type="decimal_18_2" nillable="false"/>
          <xs:element name="P1076354" type="decimal_18_2" nillable="false"/>
          <xs:element name="P1082543" type="decimal_18_2" nillable="false"/>
          <xs:element name="P1076355" type="decimal_18_2" nillable="false"/>
          <xs:element name="P1082544" type="decimal_18_2" nillable="false"/>
          <xs:element name="P1076356" type="decimal_18_2" nillable="false"/>
          <xs:element name="P1082545" type="decimal_18_2" nillable="false"/>
          <xs:element name="P1076357" type="decimal_18_2" nillable="false"/>
          <xs:element name="P1082546" type="decimal_18_2" nillable="false"/>
          <xs:element name="P1076358" type="decimal_18_2" nillable="false"/>
          <xs:element name="P1082547" type="decimal_18_2" nillable="false"/>
          <xs:element name="P1076359" type="decimal_18_2" nillable="false"/>
          <xs:element name="P1082548" type="decimal_18_2" nillable="false"/>
          <xs:element name="P1076360" type="decimal_18_2" nillable="false"/>
          <xs:element name="P1082549" type="decimal_18_2" nillable="false"/>
          <xs:element name="P1076361" type="decimal_18_2" nillable="false"/>
          <xs:element name="P1082551" type="decimal_18_2" nillable="false"/>
          <xs:element name="P1076362" type="decimal_18_2" nillable="false"/>
          <xs:element name="P1082553" type="decimal_18_2" nillable="false"/>
          <xs:element name="P1076363" type="decimal_18_2" nillable="false"/>
          <xs:element name="P1082555" type="decimal_18_2" nillable="false"/>
          <xs:element name="P1076364" type="decimal_18_2" nillable="false"/>
          <xs:element name="P1082556" type="decimal_18_2" nillable="false"/>
          <xs:element name="P1076365" type="decimal_18_2" nillable="false"/>
          <xs:element name="P1082557" type="decimal_18_2" nillable="false"/>
          <xs:element name="P1076366" type="decimal_18_2" nillable="false"/>
          <xs:element name="P1082559" type="decimal_18_2" nillable="false"/>
          <xs:element name="P1076367" type="decimal_18_2" nillable="false"/>
          <xs:element name="P1082560" type="decimal_18_2" nillable="false"/>
          <xs:element name="P1076368" type="decimal_18_2" nillable="false"/>
          <xs:element name="P1082561" type="decimal_18_2" nillable="false"/>
          <xs:element name="P1076369" type="decimal_18_2" nillable="false"/>
          <xs:element name="P1082563" type="decimal_18_2" nillable="false"/>
          <xs:element name="P1076370" type="decimal_18_2" nillable="false"/>
          <xs:element name="P1082565" type="decimal_18_2" nillable="false"/>
          <xs:element name="P1076371" type="decimal_18_2" nillable="false"/>
          <xs:element name="P1082567" type="decimal_18_2" nillable="false"/>
          <xs:element name="P1076372" type="decimal_18_2" nillable="false"/>
          <xs:element name="P1082569" type="decimal_18_2" nillable="false"/>
          <xs:element name="P1076373" type="decimal_18_2" nillable="false"/>
          <xs:element name="P1082571" type="decimal_18_2" nillable="false"/>
          <xs:element name="P1076374" type="decimal_18_2" nillable="false"/>
          <xs:element name="P1082572" type="decimal_18_2" nillable="false"/>
          <xs:element name="P1076375" type="decimal_18_2" nillable="false"/>
          <xs:element name="P1082574" type="decimal_18_2" nillable="false"/>
          <xs:element name="P1076376" type="decimal_18_2" nillable="false"/>
          <xs:element name="P1082575" type="decimal_18_2" nillable="false"/>
          <xs:element name="P1076377" type="decimal_18_2" nillable="false"/>
          <xs:element name="P1082577" type="decimal_18_2" nillable="false"/>
          <xs:element name="P1076378" type="decimal_18_2" nillable="false"/>
          <xs:element name="P1082579" type="decimal_18_2" nillable="false"/>
          <xs:element name="P1076379" type="decimal_18_2" nillable="false"/>
          <xs:element name="P1082581" type="decimal_18_2" nillable="false"/>
          <xs:element name="P1076380" type="decimal_18_2" nillable="false"/>
          <xs:element name="P1082583" type="decimal_18_2" nillable="false"/>
          <xs:element name="P1076381" type="decimal_18_2" nillable="false"/>
          <xs:element name="P1082585" type="decimal_18_2" nillable="false"/>
          <xs:element name="P1076382" type="decimal_18_2" nillable="false"/>
          <xs:element name="P1082586" type="decimal_18_2" nillable="false"/>
          <xs:element name="P1076383" type="decimal_18_2" nillable="false"/>
          <xs:element name="P1082587" type="decimal_18_2" nillable="false"/>
          <xs:element name="P1076384" type="decimal_18_2" nillable="false"/>
          <xs:element name="P1082588" type="decimal_18_2" nillable="false"/>
          <xs:element name="P1076385" type="decimal_18_2" nillable="false"/>
          <xs:element name="P1082589" type="decimal_18_2" nillable="false"/>
          <xs:element name="P1076386" type="decimal_18_2" nillable="false"/>
          <xs:element name="P1082590" type="decimal_18_2" nillable="false"/>
          <xs:element name="P1076387" type="decimal_18_2" nillable="false"/>
          <xs:element name="P1082591" type="decimal_18_2" nillable="false"/>
          <xs:element name="P1076388" type="decimal_18_2" nillable="false"/>
          <xs:element name="P1082592" type="decimal_18_2" nillable="false"/>
          <xs:element name="P1076389" type="decimal_18_2" nillable="false"/>
          <xs:element name="P1082593" type="decimal_18_2" nillable="false"/>
          <xs:element name="P1076390" type="decimal_18_2" nillable="false"/>
          <xs:element name="P1082594" type="decimal_18_2" nillable="false"/>
          <xs:element name="P1076391" type="decimal_18_2" nillable="false"/>
          <xs:element name="P1082595" type="decimal_18_2" nillable="false"/>
          <xs:element name="P1076392" type="decimal_18_2" nillable="false"/>
          <xs:element name="P1082596" type="decimal_18_2" nillable="false"/>
          <xs:element name="P1076393" type="decimal_18_2" nillable="false"/>
          <xs:element name="P1082597" type="decimal_18_2" nillable="false"/>
          <xs:element name="P1076394" type="decimal_18_2" nillable="false"/>
          <xs:element name="P1082598" type="decimal_18_2" nillable="false"/>
          <xs:element name="P1076395" type="decimal_18_2" nillable="false"/>
          <xs:element name="P1082599" type="decimal_18_2" nillable="false"/>
          <xs:element name="P1076396" type="decimal_18_2" nillable="false"/>
          <xs:element name="P1082600" type="decimal_18_2" nillable="false"/>
          <xs:element name="P1076397" type="decimal_18_2" nillable="false"/>
          <xs:element name="P1082601" type="decimal_18_2" nillable="false"/>
          <xs:element name="P1076398" type="decimal_18_2" nillable="false"/>
          <xs:element name="P1082602" type="decimal_18_2" nillable="false"/>
          <xs:element name="P1076399" type="decimal_18_2" nillable="false"/>
          <xs:element name="P1082603" type="decimal_18_2" nillable="false"/>
          <xs:element name="P1076400" type="decimal_18_2" nillable="false"/>
          <xs:element name="P1082604" type="decimal_18_2" nillable="false"/>
          <xs:element name="P1076401" type="decimal_18_2" nillable="false"/>
          <xs:element name="P1082605" type="decimal_18_2" nillable="false"/>
          <xs:element name="P1076402" type="decimal_18_2" nillable="false"/>
          <xs:element name="P1082606" type="decimal_18_2" nillable="false"/>
          <xs:element name="P1076403" type="decimal_18_2" nillable="false"/>
          <xs:element name="P1082607" type="decimal_18_2" nillable="false"/>
          <xs:element name="P1076404" type="decimal_18_2" nillable="false"/>
          <xs:element name="P1082608" type="decimal_18_2" nillable="false"/>
          <xs:element name="P1076405" type="decimal_18_2" nillable="false"/>
          <xs:element name="P1082609" type="decimal_18_2" nillable="false"/>
          <xs:element name="P1076406" type="decimal_18_2" nillable="false"/>
          <xs:element name="P1082610" type="decimal_18_2" nillable="false"/>
          <xs:element name="P1076407" type="decimal_18_2" nillable="false"/>
          <xs:element name="P1082611" type="decimal_18_2" nillable="false"/>
          <xs:element name="P1076408" type="decimal_18_2" nillable="false"/>
          <xs:element name="P1082612" type="decimal_18_2" nillable="false"/>
          <xs:element name="P1076409" type="decimal_18_2" nillable="false"/>
          <xs:element name="P1082613" type="decimal_18_2" nillable="false"/>
          <xs:element name="P1076410" type="decimal_18_2" nillable="false"/>
          <xs:element name="P1082614" type="decimal_18_2" nillable="false"/>
          <xs:element name="P1076411" type="decimal_18_2" nillable="false"/>
          <xs:element name="P1082615" type="decimal_18_2" nillable="false"/>
          <xs:element name="P1076412" type="decimal_18_2" nillable="false"/>
          <xs:element name="P1082616" type="decimal_18_2" nillable="false"/>
        </xs:all>
      </xs:complexType>
      <xs:complexType name="NTI-GFI-IZD-POD_1000376">
        <xs:annotation>
          <xs:documentation>
				Izvještaj o novčanom toku, indirektna, opći izdavatelji, tromjesečni
			</xs:documentation>
        </xs:annotation>
        <xs:all>
          <xs:element name="P1076413" type="decimal_18_2" nillable="false"/>
          <xs:element name="P1076414" type="decimal_18_2" nillable="false"/>
          <xs:element name="P1076415" type="decimal_18_2" nillable="false"/>
          <xs:element name="P1076416" type="decimal_18_2" nillable="false"/>
          <xs:element name="P1076417" type="decimal_18_2" nillable="false"/>
          <xs:element name="P1076418" type="decimal_18_2" nillable="false"/>
          <xs:element name="P1076419" type="decimal_18_2" nillable="false"/>
          <xs:element name="P1076420" type="decimal_18_2" nillable="false"/>
          <xs:element name="P1076421" type="decimal_18_2" nillable="false"/>
          <xs:element name="P1076422" type="decimal_18_2" nillable="false"/>
          <xs:element name="P1076423" type="decimal_18_2" nillable="false"/>
          <xs:element name="P1076424" type="decimal_18_2" nillable="false"/>
          <xs:element name="P1076425" type="decimal_18_2" nillable="false"/>
          <xs:element name="P1076426" type="decimal_18_2" nillable="false"/>
          <xs:element name="P1076427" type="decimal_18_2" nillable="false"/>
          <xs:element name="P1076428" type="decimal_18_2" nillable="false"/>
          <xs:element name="P1076429" type="decimal_18_2" nillable="false"/>
          <xs:element name="P1076430" type="decimal_18_2" nillable="false"/>
          <xs:element name="P1076431" type="decimal_18_2" nillable="false"/>
          <xs:element name="P1076432" type="decimal_18_2" nillable="false"/>
          <xs:element name="P1076433" type="decimal_18_2" nillable="false"/>
          <xs:element name="P1076434" type="decimal_18_2" nillable="false"/>
          <xs:element name="P1076435" type="decimal_18_2" nillable="false"/>
          <xs:element name="P1076436" type="decimal_18_2" nillable="false"/>
          <xs:element name="P1076437" type="decimal_18_2" nillable="false"/>
          <xs:element name="P1076438" type="decimal_18_2" nillable="false"/>
          <xs:element name="P1076439" type="decimal_18_2" nillable="false"/>
          <xs:element name="P1076440" type="decimal_18_2" nillable="false"/>
          <xs:element name="P1076441" type="decimal_18_2" nillable="false"/>
          <xs:element name="P1076442" type="decimal_18_2" nillable="false"/>
          <xs:element name="P1076443" type="decimal_18_2" nillable="false"/>
          <xs:element name="P1076444" type="decimal_18_2" nillable="false"/>
          <xs:element name="P1076445" type="decimal_18_2" nillable="false"/>
          <xs:element name="P1076446" type="decimal_18_2" nillable="false"/>
          <xs:element name="P1076447" type="decimal_18_2" nillable="false"/>
          <xs:element name="P1076448" type="decimal_18_2" nillable="false"/>
          <xs:element name="P1076449" type="decimal_18_2" nillable="false"/>
          <xs:element name="P1076450" type="decimal_18_2" nillable="false"/>
          <xs:element name="P1076451" type="decimal_18_2" nillable="false"/>
          <xs:element name="P1076452" type="decimal_18_2" nillable="false"/>
          <xs:element name="P1076453" type="decimal_18_2" nillable="false"/>
          <xs:element name="P1076454" type="decimal_18_2" nillable="false"/>
          <xs:element name="P1076455" type="decimal_18_2" nillable="false"/>
          <xs:element name="P1076456" type="decimal_18_2" nillable="false"/>
          <xs:element name="P1076457" type="decimal_18_2" nillable="false"/>
          <xs:element name="P1076458" type="decimal_18_2" nillable="false"/>
          <xs:element name="P1076459" type="decimal_18_2" nillable="false"/>
          <xs:element name="P1076460" type="decimal_18_2" nillable="false"/>
          <xs:element name="P1076461" type="decimal_18_2" nillable="false"/>
          <xs:element name="P1076462" type="decimal_18_2" nillable="false"/>
          <xs:element name="P1076463" type="decimal_18_2" nillable="false"/>
          <xs:element name="P1076464" type="decimal_18_2" nillable="false"/>
          <xs:element name="P1076465" type="decimal_18_2" nillable="false"/>
          <xs:element name="P1076466" type="decimal_18_2" nillable="false"/>
          <xs:element name="P1076467" type="decimal_18_2" nillable="false"/>
          <xs:element name="P1076468" type="decimal_18_2" nillable="false"/>
          <xs:element name="P1076469" type="decimal_18_2" nillable="false"/>
          <xs:element name="P1076470" type="decimal_18_2" nillable="false"/>
          <xs:element name="P1076471" type="decimal_18_2" nillable="false"/>
          <xs:element name="P1076472" type="decimal_18_2" nillable="false"/>
          <xs:element name="P1076473" type="decimal_18_2" nillable="false"/>
          <xs:element name="P1076474" type="decimal_18_2" nillable="false"/>
          <xs:element name="P1076475" type="decimal_18_2" nillable="false"/>
          <xs:element name="P1076476" type="decimal_18_2" nillable="false"/>
          <xs:element name="P1076477" type="decimal_18_2" nillable="false"/>
          <xs:element name="P1076478" type="decimal_18_2" nillable="false"/>
          <xs:element name="P1076479" type="decimal_18_2" nillable="false"/>
          <xs:element name="P1076480" type="decimal_18_2" nillable="false"/>
          <xs:element name="P1076481" type="decimal_18_2" nillable="false"/>
          <xs:element name="P1076482" type="decimal_18_2" nillable="false"/>
          <xs:element name="P1076483" type="decimal_18_2" nillable="false"/>
          <xs:element name="P1076484" type="decimal_18_2" nillable="false"/>
          <xs:element name="P1076485" type="decimal_18_2" nillable="false"/>
          <xs:element name="P1076486" type="decimal_18_2" nillable="false"/>
          <xs:element name="P1076487" type="decimal_18_2" nillable="false"/>
          <xs:element name="P1076488" type="decimal_18_2" nillable="false"/>
          <xs:element name="P1076489" type="decimal_18_2" nillable="false"/>
          <xs:element name="P1076490" type="decimal_18_2" nillable="false"/>
          <xs:element name="P1076491" type="decimal_18_2" nillable="false"/>
          <xs:element name="P1076492" type="decimal_18_2" nillable="false"/>
          <xs:element name="P1076493" type="decimal_18_2" nillable="false"/>
          <xs:element name="P1076494" type="decimal_18_2" nillable="false"/>
          <xs:element name="P1076495" type="decimal" nillable="false"/>
          <xs:element name="P1076496" type="decimal_18_2" nillable="false"/>
          <xs:element name="P1078211" type="decimal_18_2" nillable="false"/>
          <xs:element name="P1078212" type="decimal_18_2" nillable="false"/>
          <xs:element name="P1078213" type="decimal_18_2" nillable="false"/>
          <xs:element name="P1078214" type="decimal_18_2" nillable="false"/>
          <xs:element name="P1078216" type="decimal_18_2" nillable="false"/>
          <xs:element name="P1078218" type="decimal_18_2" nillable="false"/>
          <xs:element name="P1078219" type="decimal_18_2" nillable="false"/>
          <xs:element name="P1078221" type="decimal_18_2" nillable="false"/>
          <xs:element name="P1078223" type="decimal_18_2" nillable="false"/>
          <xs:element name="P1078225" type="decimal_18_2" nillable="false"/>
          <xs:element name="P1078227" type="decimal_18_2" nillable="false"/>
          <xs:element name="P1078228" type="decimal_18_2" nillable="false"/>
          <xs:element name="P1078230" type="decimal_18_2" nillable="false"/>
          <xs:element name="P1078232" type="decimal_18_2" nillable="false"/>
          <xs:element name="P1078234" type="decimal_18_2" nillable="false"/>
          <xs:element name="P1078235" type="decimal_18_2" nillable="false"/>
        </xs:all>
      </xs:complexType>
      <xs:complexType name="NTD-GFI-IZD-POD_1000378">
        <xs:annotation>
          <xs:documentation>
				Izvještaj o novčanom toku, direktna, opći izdavatelji, tromjesečni
			</xs:documentation>
        </xs:annotation>
        <xs:all>
          <xs:element name="P1078099" type="decimal_18_2" nillable="false"/>
          <xs:element name="P1078100" type="decimal_18_2" nillable="false"/>
          <xs:element name="P1078101" type="decimal_18_2" nillable="false"/>
          <xs:element name="P1078102" type="decimal_18_2" nillable="false"/>
          <xs:element name="P1078103" type="decimal_18_2" nillable="false"/>
          <xs:element name="P1078104" type="decimal_18_2" nillable="false"/>
          <xs:element name="P1078105" type="decimal_18_2" nillable="false"/>
          <xs:element name="P1078106" type="decimal_18_2" nillable="false"/>
          <xs:element name="P1078107" type="decimal_18_2" nillable="false"/>
          <xs:element name="P1078108" type="decimal_18_2" nillable="false"/>
          <xs:element name="P1078109" type="decimal_18_2" nillable="false"/>
          <xs:element name="P1078110" type="decimal_18_2" nillable="false"/>
          <xs:element name="P1078111" type="decimal_18_2" nillable="false"/>
          <xs:element name="P1078112" type="decimal_18_2" nillable="false"/>
          <xs:element name="P1078113" type="decimal_18_2" nillable="false"/>
          <xs:element name="P1078114" type="decimal_18_2" nillable="false"/>
          <xs:element name="P1078115" type="decimal_18_2" nillable="false"/>
          <xs:element name="P1078116" type="decimal_18_2" nillable="false"/>
          <xs:element name="P1078117" type="decimal_18_2" nillable="false"/>
          <xs:element name="P1078118" type="decimal_18_2" nillable="false"/>
          <xs:element name="P1078119" type="decimal_18_2" nillable="false"/>
          <xs:element name="P1078120" type="decimal_18_2" nillable="false"/>
          <xs:element name="P1078121" type="decimal_18_2" nillable="false"/>
          <xs:element name="P1078122" type="decimal_18_2" nillable="false"/>
          <xs:element name="P1078123" type="decimal_18_2" nillable="false"/>
          <xs:element name="P1078124" type="decimal_18_2" nillable="false"/>
          <xs:element name="P1078125" type="decimal_18_2" nillable="false"/>
          <xs:element name="P1078126" type="decimal_18_2" nillable="false"/>
          <xs:element name="P1078127" type="decimal_18_2" nillable="false"/>
          <xs:element name="P1078128" type="decimal_18_2" nillable="false"/>
          <xs:element name="P1078129" type="decimal_18_2" nillable="false"/>
          <xs:element name="P1078130" type="decimal_18_2" nillable="false"/>
          <xs:element name="P1078131" type="decimal_18_2" nillable="false"/>
          <xs:element name="P1078132" type="decimal_18_2" nillable="false"/>
          <xs:element name="P1078133" type="decimal_18_2" nillable="false"/>
          <xs:element name="P1078134" type="decimal_18_2" nillable="false"/>
          <xs:element name="P1078135" type="decimal_18_2" nillable="false"/>
          <xs:element name="P1078136" type="decimal_18_2" nillable="false"/>
          <xs:element name="P1078137" type="decimal_18_2" nillable="false"/>
          <xs:element name="P1078138" type="decimal_18_2" nillable="false"/>
          <xs:element name="P1078139" type="decimal_18_2" nillable="false"/>
          <xs:element name="P1078140" type="decimal_18_2" nillable="false"/>
          <xs:element name="P1078141" type="decimal_18_2" nillable="false"/>
          <xs:element name="P1078142" type="decimal_18_2" nillable="false"/>
          <xs:element name="P1078143" type="decimal_18_2" nillable="false"/>
          <xs:element name="P1078144" type="decimal_18_2" nillable="false"/>
          <xs:element name="P1078145" type="decimal_18_2" nillable="false"/>
          <xs:element name="P1078146" type="decimal_18_2" nillable="false"/>
          <xs:element name="P1078147" type="decimal_18_2" nillable="false"/>
          <xs:element name="P1078148" type="decimal_18_2" nillable="false"/>
          <xs:element name="P1078149" type="decimal_18_2" nillable="false"/>
          <xs:element name="P1078150" type="decimal_18_2" nillable="false"/>
          <xs:element name="P1078151" type="decimal_18_2" nillable="false"/>
          <xs:element name="P1078152" type="decimal_18_2" nillable="false"/>
          <xs:element name="P1078153" type="decimal_18_2" nillable="false"/>
          <xs:element name="P1078154" type="decimal_18_2" nillable="false"/>
          <xs:element name="P1078155" type="decimal_18_2" nillable="false"/>
          <xs:element name="P1078156" type="decimal_18_2" nillable="false"/>
          <xs:element name="P1078157" type="decimal_18_2" nillable="false"/>
          <xs:element name="P1078158" type="decimal_18_2" nillable="false"/>
          <xs:element name="P1078159" type="decimal_18_2" nillable="false"/>
          <xs:element name="P1078160" type="decimal_18_2" nillable="false"/>
          <xs:element name="P1078161" type="decimal_18_2" nillable="false"/>
          <xs:element name="P1078162" type="decimal_18_2" nillable="false"/>
          <xs:element name="P1078163" type="decimal_18_2" nillable="false"/>
          <xs:element name="P1078164" type="decimal_18_2" nillable="false"/>
          <xs:element name="P1078165" type="decimal_18_2" nillable="false"/>
          <xs:element name="P1078166" type="decimal_18_2" nillable="false"/>
          <xs:element name="P1078167" type="decimal_18_2" nillable="false"/>
          <xs:element name="P1078168" type="decimal_18_2" nillable="false"/>
          <xs:element name="P1078169" type="decimal_18_2" nillable="false"/>
          <xs:element name="P1078170" type="decimal_18_2" nillable="false"/>
          <xs:element name="P1078171" type="decimal_18_2" nillable="false"/>
          <xs:element name="P1078172" type="decimal_18_2" nillable="false"/>
          <xs:element name="P1078173" type="decimal_18_2" nillable="false"/>
          <xs:element name="P1078174" type="decimal_18_2" nillable="false"/>
          <xs:element name="P1078175" type="decimal_18_2" nillable="false"/>
          <xs:element name="P1078176" type="decimal_18_2" nillable="false"/>
          <xs:element name="P1078177" type="decimal_18_2" nillable="false"/>
          <xs:element name="P1078178" type="decimal_18_2" nillable="false"/>
          <xs:element name="P1078179" type="decimal_18_2" nillable="false"/>
          <xs:element name="P1078180" type="decimal_18_2" nillable="false"/>
          <xs:element name="P1078181" type="decimal_18_2" nillable="false"/>
          <xs:element name="P1078182" type="decimal_18_2" nillable="false"/>
        </xs:all>
      </xs:complexType>
      <xs:complexType name="IPK-GFI-IZD-POD_1000380">
        <xs:annotation>
          <xs:documentation>
				Izvještaj o promjenama kapitala, opći izdavatelji, tromjesečni
			</xs:documentation>
        </xs:annotation>
        <xs:all>
          <xs:element name="P1073415" type="decimal_18_2" nillable="false"/>
          <xs:element name="P1078183" type="decimal_18_2" nillable="false"/>
          <xs:element name="P1078184" type="decimal_18_2" nillable="false"/>
          <xs:element name="P1078185" type="decimal_18_2" nillable="false"/>
          <xs:element name="P1078186" type="decimal_18_2" nillable="false"/>
          <xs:element name="P1078187" type="decimal_18_2" nillable="false"/>
          <xs:element name="P1078188" type="decimal_18_2" nillable="false"/>
          <xs:element name="P1078189" type="decimal_18_2" nillable="false"/>
          <xs:element name="P1081532" type="decimal_18_2" nillable="false"/>
          <xs:element name="P1081533" type="decimal_18_2" nillable="false"/>
          <xs:element name="P1081534" type="decimal_18_2" nillable="false"/>
          <xs:element name="P1081535" type="decimal_18_2" nillable="false"/>
          <xs:element name="P1081536" type="decimal_18_2" nillable="false"/>
          <xs:element name="P1081537" type="decimal_18_2" nillable="false"/>
          <xs:element name="P1081538" type="decimal_18_2" nillable="false"/>
          <xs:element name="P1081539" type="decimal_18_2" nillable="false"/>
          <xs:element name="P1078190" type="decimal_18_2" nillable="false"/>
          <xs:element name="P1078191" type="decimal_18_2" nillable="false"/>
          <xs:element name="P1078192" type="decimal_18_2" nillable="false"/>
          <xs:element name="P1078193" type="decimal_18_2" nillable="false"/>
          <xs:element name="P1078194" type="decimal_18_2" nillable="false"/>
          <xs:element name="P1078195" type="decimal_18_2" nillable="false"/>
          <xs:element name="P1078196" type="decimal_18_2" nillable="false"/>
          <xs:element name="P1078197" type="decimal_18_2" nillable="false"/>
          <xs:element name="P1081540" type="decimal_18_2" nillable="false"/>
          <xs:element name="P1081546" type="decimal_18_2" nillable="false"/>
          <xs:element name="P1081648" type="decimal_18_2" nillable="false"/>
          <xs:element name="P1081649" type="decimal_18_2" nillable="false"/>
          <xs:element name="P1081651" type="decimal_18_2" nillable="false"/>
          <xs:element name="P1081656" type="decimal_18_2" nillable="false"/>
          <xs:element name="P1081658" type="decimal_18_2" nillable="false"/>
          <xs:element name="P1081660" type="decimal_18_2" nillable="false"/>
          <xs:element name="P1078198" type="decimal_18_2" nillable="false"/>
          <xs:element name="P1078199" type="decimal_18_2" nillable="false"/>
          <xs:element name="P1078200" type="decimal_18_2" nillable="false"/>
          <xs:element name="P1078201" type="decimal_18_2" nillable="false"/>
          <xs:element name="P1078202" type="decimal_18_2" nillable="false"/>
          <xs:element name="P1078203" type="decimal_18_2" nillable="false"/>
          <xs:element name="P1078204" type="decimal_18_2" nillable="false"/>
          <xs:element name="P1078205" type="decimal_18_2" nillable="false"/>
          <xs:element name="P1081541" type="decimal_18_2" nillable="false"/>
          <xs:element name="P1081548" type="decimal_18_2" nillable="false"/>
          <xs:element name="P1081662" type="decimal_18_2" nillable="false"/>
          <xs:element name="P1081664" type="decimal_18_2" nillable="false"/>
          <xs:element name="P1081666" type="decimal_18_2" nillable="false"/>
          <xs:element name="P1081668" type="decimal_18_2" nillable="false"/>
          <xs:element name="P1081670" type="decimal_18_2" nillable="false"/>
          <xs:element name="P1081672" type="decimal_18_2" nillable="false"/>
          <xs:element name="P1078206" type="decimal_18_2" nillable="false"/>
          <xs:element name="P1078207" type="decimal_18_2" nillable="false"/>
          <xs:element name="P1078208" type="decimal_18_2" nillable="false"/>
          <xs:element name="P1078209" type="decimal_18_2" nillable="false"/>
          <xs:element name="P1078210" type="decimal_18_2" nillable="false"/>
          <xs:element name="P1078215" type="decimal_18_2" nillable="false"/>
          <xs:element name="P1078217" type="decimal_18_2" nillable="false"/>
          <xs:element name="P1078220" type="decimal_18_2" nillable="false"/>
          <xs:element name="P1081542" type="decimal_18_2" nillable="false"/>
          <xs:element name="P1081646" type="decimal_18_2" nillable="false"/>
          <xs:element name="P1081674" type="decimal_18_2" nillable="false"/>
          <xs:element name="P1081676" type="decimal_18_2" nillable="false"/>
          <xs:element name="P1081678" type="decimal_18_2" nillable="false"/>
          <xs:element name="P1081680" type="decimal_18_2" nillable="false"/>
          <xs:element name="P1081682" type="decimal_18_2" nillable="false"/>
          <xs:element name="P1081684" type="decimal_18_2" nillable="false"/>
          <xs:element name="P1078222" type="decimal_18_2" nillable="false"/>
          <xs:element name="P1078224" type="decimal_18_2" nillable="false"/>
          <xs:element name="P1078226" type="decimal_18_2" nillable="false"/>
          <xs:element name="P1078229" type="decimal_18_2" nillable="false"/>
          <xs:element name="P1078231" type="decimal_18_2" nillable="false"/>
          <xs:element name="P1078233" type="decimal_18_2" nillable="false"/>
          <xs:element name="P1078236" type="decimal_18_2" nillable="false"/>
          <xs:element name="P1078237" type="decimal_18_2" nillable="false"/>
          <xs:element name="P1081543" type="decimal_18_2" nillable="false"/>
          <xs:element name="P1081685" type="decimal_18_2" nillable="false"/>
          <xs:element name="P1081686" type="decimal_18_2" nillable="false"/>
          <xs:element name="P1081687" type="decimal_18_2" nillable="false"/>
          <xs:element name="P1081688" type="decimal_18_2" nillable="false"/>
          <xs:element name="P1081689" type="decimal_18_2" nillable="false"/>
          <xs:element name="P1081690" type="decimal_18_2" nillable="false"/>
          <xs:element name="P1081696" type="decimal_18_2" nillable="false"/>
          <xs:element name="P1078238" type="decimal_18_2" nillable="false"/>
          <xs:element name="P1078239" type="decimal_18_2" nillable="false"/>
          <xs:element name="P1078240" type="decimal_18_2" nillable="false"/>
          <xs:element name="P1078241" type="decimal_18_2" nillable="false"/>
          <xs:element name="P1078242" type="decimal_18_2" nillable="false"/>
          <xs:element name="P1078243" type="decimal_18_2" nillable="false"/>
          <xs:element name="P1078946" type="decimal_18_2" nillable="false"/>
          <xs:element name="P1078947" type="decimal_18_2" nillable="false"/>
          <xs:element name="P1081544" type="decimal_18_2" nillable="false"/>
          <xs:element name="P1081697" type="decimal_18_2" nillable="false"/>
          <xs:element name="P1081698" type="decimal_18_2" nillable="false"/>
          <xs:element name="P1081699" type="decimal_18_2" nillable="false"/>
          <xs:element name="P1081700" type="decimal_18_2" nillable="false"/>
          <xs:element name="P1081701" type="decimal_18_2" nillable="false"/>
          <xs:element name="P1081702" type="decimal_18_2" nillable="false"/>
          <xs:element name="P1081703" type="decimal_18_2" nillable="false"/>
          <xs:element name="P1078948" type="decimal_18_2" nillable="false"/>
          <xs:element name="P1078949" type="decimal_18_2" nillable="false"/>
          <xs:element name="P1079430" type="decimal_18_2" nillable="false"/>
          <xs:element name="P1079851" type="decimal_18_2" nillable="false"/>
          <xs:element name="P1079852" type="decimal_18_2" nillable="false"/>
          <xs:element name="P1079853" type="decimal_18_2" nillable="false"/>
          <xs:element name="P1079854" type="decimal_18_2" nillable="false"/>
          <xs:element name="P1079855" type="decimal_18_2" nillable="false"/>
          <xs:element name="P1081545" type="decimal_18_2" nillable="false"/>
          <xs:element name="P1081704" type="decimal_18_2" nillable="false"/>
          <xs:element name="P1081705" type="decimal_18_2" nillable="false"/>
          <xs:element name="P1081706" type="decimal_18_2" nillable="false"/>
          <xs:element name="P1081707" type="decimal_18_2" nillable="false"/>
          <xs:element name="P1081708" type="decimal_18_2" nillable="false"/>
          <xs:element name="P1081709" type="decimal_18_2" nillable="false"/>
          <xs:element name="P1081710" type="decimal_18_2" nillable="false"/>
          <xs:element name="P1079856" type="decimal_18_2" nillable="false"/>
          <xs:element name="P1079857" type="decimal_18_2" nillable="false"/>
          <xs:element name="P1079858" type="decimal_18_2" nillable="false"/>
          <xs:element name="P1079859" type="decimal_18_2" nillable="false"/>
          <xs:element name="P1079860" type="decimal_18_2" nillable="false"/>
          <xs:element name="P1079861" type="decimal_18_2" nillable="false"/>
          <xs:element name="P1079862" type="decimal_18_2" nillable="false"/>
          <xs:element name="P1079863" type="decimal_18_2" nillable="false"/>
          <xs:element name="P1081711" type="decimal_18_2" nillable="false"/>
          <xs:element name="P1081712" type="decimal_18_2" nillable="false"/>
          <xs:element name="P1081713" type="decimal_18_2" nillable="false"/>
          <xs:element name="P1081714" type="decimal_18_2" nillable="false"/>
          <xs:element name="P1081715" type="decimal_18_2" nillable="false"/>
          <xs:element name="P1081716" type="decimal_18_2" nillable="false"/>
          <xs:element name="P1081717" type="decimal_18_2" nillable="false"/>
          <xs:element name="P1081718" type="decimal_18_2" nillable="false"/>
          <xs:element name="P1079864" type="decimal_18_2" nillable="false"/>
          <xs:element name="P1079865" type="decimal_18_2" nillable="false"/>
          <xs:element name="P1079866" type="decimal_18_2" nillable="false"/>
          <xs:element name="P1079867" type="decimal_18_2" nillable="false"/>
          <xs:element name="P1079868" type="decimal_18_2" nillable="false"/>
          <xs:element name="P1079869" type="decimal_18_2" nillable="false"/>
          <xs:element name="P1079870" type="decimal_18_2" nillable="false"/>
          <xs:element name="P1079871" type="decimal_18_2" nillable="false"/>
          <xs:element name="P1081874" type="decimal_18_2" nillable="false"/>
          <xs:element name="P1081877" type="decimal_18_2" nillable="false"/>
          <xs:element name="P1081880" type="decimal_18_2" nillable="false"/>
          <xs:element name="P1081882" type="decimal_18_2" nillable="false"/>
          <xs:element name="P1081888" type="decimal_18_2" nillable="false"/>
          <xs:element name="P1081891" type="decimal_18_2" nillable="false"/>
          <xs:element name="P1081893" type="decimal_18_2" nillable="false"/>
          <xs:element name="P1081895" type="decimal_18_2" nillable="false"/>
          <xs:element name="P1079872" type="decimal_18_2" nillable="false"/>
          <xs:element name="P1079873" type="decimal_18_2" nillable="false"/>
          <xs:element name="P1079874" type="decimal_18_2" nillable="false"/>
          <xs:element name="P1079875" type="decimal_18_2" nillable="false"/>
          <xs:element name="P1079876" type="decimal_18_2" nillable="false"/>
          <xs:element name="P1079877" type="decimal_18_2" nillable="false"/>
          <xs:element name="P1079878" type="decimal_18_2" nillable="false"/>
          <xs:element name="P1079879" type="decimal_18_2" nillable="false"/>
          <xs:element name="P1081898" type="decimal_18_2" nillable="false"/>
          <xs:element name="P1081900" type="decimal_18_2" nillable="false"/>
          <xs:element name="P1081902" type="decimal_18_2" nillable="false"/>
          <xs:element name="P1081903" type="decimal_18_2" nillable="false"/>
          <xs:element name="P1081906" type="decimal_18_2" nillable="false"/>
          <xs:element name="P1081908" type="decimal_18_2" nillable="false"/>
          <xs:element name="P1081915" type="decimal_18_2" nillable="false"/>
          <xs:element name="P1081918" type="decimal_18_2" nillable="false"/>
          <xs:element name="P1079880" type="decimal_18_2" nillable="false"/>
          <xs:element name="P1079881" type="decimal_18_2" nillable="false"/>
          <xs:element name="P1079882" type="decimal_18_2" nillable="false"/>
          <xs:element name="P1079883" type="decimal_18_2" nillable="false"/>
          <xs:element name="P1079884" type="decimal_18_2" nillable="false"/>
          <xs:element name="P1079885" type="decimal_18_2" nillable="false"/>
          <xs:element name="P1079886" type="decimal_18_2" nillable="false"/>
          <xs:element name="P1079887" type="decimal_18_2" nillable="false"/>
          <xs:element name="P1081920" type="decimal_18_2" nillable="false"/>
          <xs:element name="P1081922" type="decimal_18_2" nillable="false"/>
          <xs:element name="P1081925" type="decimal_18_2" nillable="false"/>
          <xs:element name="P1081927" type="decimal_18_2" nillable="false"/>
          <xs:element name="P1081929" type="decimal_18_2" nillable="false"/>
          <xs:element name="P1081930" type="decimal_18_2" nillable="false"/>
          <xs:element name="P1081932" type="decimal_18_2" nillable="false"/>
          <xs:element name="P1081934" type="decimal_18_2" nillable="false"/>
          <xs:element name="P1079888" type="decimal_18_2" nillable="false"/>
          <xs:element name="P1079889" type="decimal_18_2" nillable="false"/>
          <xs:element name="P1079890" type="decimal_18_2" nillable="false"/>
          <xs:element name="P1079891" type="decimal_18_2" nillable="false"/>
          <xs:element name="P1079892" type="decimal_18_2" nillable="false"/>
          <xs:element name="P1079893" type="decimal_18_2" nillable="false"/>
          <xs:element name="P1079894" type="decimal_18_2" nillable="false"/>
          <xs:element name="P1079895" type="decimal_18_2" nillable="false"/>
          <xs:element name="P1081936" type="decimal_18_2" nillable="false"/>
          <xs:element name="P1081938" type="decimal_18_2" nillable="false"/>
          <xs:element name="P1081940" type="decimal_18_2" nillable="false"/>
          <xs:element name="P1081942" type="decimal_18_2" nillable="false"/>
          <xs:element name="P1081944" type="decimal_18_2" nillable="false"/>
          <xs:element name="P1081946" type="decimal_18_2" nillable="false"/>
          <xs:element name="P1081948" type="decimal_18_2" nillable="false"/>
          <xs:element name="P1081950" type="decimal_18_2" nillable="false"/>
          <xs:element name="P1079896" type="decimal_18_2" nillable="false"/>
          <xs:element name="P1079897" type="decimal_18_2" nillable="false"/>
          <xs:element name="P1079898" type="decimal_18_2" nillable="false"/>
          <xs:element name="P1079899" type="decimal_18_2" nillable="false"/>
          <xs:element name="P1079900" type="decimal_18_2" nillable="false"/>
          <xs:element name="P1079901" type="decimal_18_2" nillable="false"/>
          <xs:element name="P1079902" type="decimal_18_2" nillable="false"/>
          <xs:element name="P1079903" type="decimal_18_2" nillable="false"/>
          <xs:element name="P1081953" type="decimal_18_2" nillable="false"/>
          <xs:element name="P1081958" type="decimal_18_2" nillable="false"/>
          <xs:element name="P1081960" type="decimal_18_2" nillable="false"/>
          <xs:element name="P1081962" type="decimal_18_2" nillable="false"/>
          <xs:element name="P1081964" type="decimal_18_2" nillable="false"/>
          <xs:element name="P1081966" type="decimal_18_2" nillable="false"/>
          <xs:element name="P1081968" type="decimal_18_2" nillable="false"/>
          <xs:element name="P1081970" type="decimal_18_2" nillable="false"/>
          <xs:element name="P1079904" type="decimal_18_2" nillable="false"/>
          <xs:element name="P1079905" type="decimal_18_2" nillable="false"/>
          <xs:element name="P1079906" type="decimal_18_2" nillable="false"/>
          <xs:element name="P1079907" type="decimal_18_2" nillable="false"/>
          <xs:element name="P1079908" type="decimal_18_2" nillable="false"/>
          <xs:element name="P1079909" type="decimal_18_2" nillable="false"/>
          <xs:element name="P1079910" type="decimal_18_2" nillable="false"/>
          <xs:element name="P1079912" type="decimal_18_2" nillable="false"/>
          <xs:element name="P1081972" type="decimal_18_2" nillable="false"/>
          <xs:element name="P1081973" type="decimal_18_2" nillable="false"/>
          <xs:element name="P1081975" type="decimal_18_2" nillable="false"/>
          <xs:element name="P1081977" type="decimal_18_2" nillable="false"/>
          <xs:element name="P1081978" type="decimal_18_2" nillable="false"/>
          <xs:element name="P1081980" type="decimal_18_2" nillable="false"/>
          <xs:element name="P1081982" type="decimal_18_2" nillable="false"/>
          <xs:element name="P1081984" type="decimal_18_2" nillable="false"/>
          <xs:element name="P1079911" type="decimal_18_2" nillable="false"/>
          <xs:element name="P1079913" type="decimal_18_2" nillable="false"/>
          <xs:element name="P1079914" type="decimal_18_2" nillable="false"/>
          <xs:element name="P1079915" type="decimal_18_2" nillable="false"/>
          <xs:element name="P1079916" type="decimal_18_2" nillable="false"/>
          <xs:element name="P1079917" type="decimal_18_2" nillable="false"/>
          <xs:element name="P1079918" type="decimal_18_2" nillable="false"/>
          <xs:element name="P1079919" type="decimal_18_2" nillable="false"/>
          <xs:element name="P1081986" type="decimal_18_2" nillable="false"/>
          <xs:element name="P1081988" type="decimal_18_2" nillable="false"/>
          <xs:element name="P1081990" type="decimal_18_2" nillable="false"/>
          <xs:element name="P1081993" type="decimal_18_2" nillable="false"/>
          <xs:element name="P1081995" type="decimal_18_2" nillable="false"/>
          <xs:element name="P1081997" type="decimal_18_2" nillable="false"/>
          <xs:element name="P1081999" type="decimal_18_2" nillable="false"/>
          <xs:element name="P1082001" type="decimal_18_2" nillable="false"/>
          <xs:element name="P1079920" type="decimal_18_2" nillable="false"/>
          <xs:element name="P1079921" type="decimal_18_2" nillable="false"/>
          <xs:element name="P1079922" type="decimal_18_2" nillable="false"/>
          <xs:element name="P1079923" type="decimal_18_2" nillable="false"/>
          <xs:element name="P1079924" type="decimal_18_2" nillable="false"/>
          <xs:element name="P1079925" type="decimal_18_2" nillable="false"/>
          <xs:element name="P1079926" type="decimal_18_2" nillable="false"/>
          <xs:element name="P1079927" type="decimal_18_2" nillable="false"/>
          <xs:element name="P1082003" type="decimal_18_2" nillable="false"/>
          <xs:element name="P1082004" type="decimal_18_2" nillable="false"/>
          <xs:element name="P1082005" type="decimal_18_2" nillable="false"/>
          <xs:element name="P1082007" type="decimal_18_2" nillable="false"/>
          <xs:element name="P1082008" type="decimal_18_2" nillable="false"/>
          <xs:element name="P1082010" type="decimal_18_2" nillable="false"/>
          <xs:element name="P1082011" type="decimal_18_2" nillable="false"/>
          <xs:element name="P1082013" type="decimal_18_2" nillable="false"/>
          <xs:element name="P1079928" type="decimal_18_2" nillable="false"/>
          <xs:element name="P1079929" type="decimal_18_2" nillable="false"/>
          <xs:element name="P1079930" type="decimal_18_2" nillable="false"/>
          <xs:element name="P1079931" type="decimal_18_2" nillable="false"/>
          <xs:element name="P1079932" type="decimal_18_2" nillable="false"/>
          <xs:element name="P1079933" type="decimal_18_2" nillable="false"/>
          <xs:element name="P1079934" type="decimal_18_2" nillable="false"/>
          <xs:element name="P1079935" type="decimal_18_2" nillable="false"/>
          <xs:element name="P1082014" type="decimal_18_2" nillable="false"/>
          <xs:element name="P1082016" type="decimal_18_2" nillable="false"/>
          <xs:element name="P1082018" type="decimal_18_2" nillable="false"/>
          <xs:element name="P1082019" type="decimal_18_2" nillable="false"/>
          <xs:element name="P1082029" type="decimal_18_2" nillable="false"/>
          <xs:element name="P1082032" type="decimal_18_2" nillable="false"/>
          <xs:element name="P1082034" type="decimal_18_2" nillable="false"/>
          <xs:element name="P1082035" type="decimal_18_2" nillable="false"/>
          <xs:element name="P1079936" type="decimal_18_2" nillable="false"/>
          <xs:element name="P1079937" type="decimal_18_2" nillable="false"/>
          <xs:element name="P1079938" type="decimal_18_2" nillable="false"/>
          <xs:element name="P1079939" type="decimal_18_2" nillable="false"/>
          <xs:element name="P1079940" type="decimal_18_2" nillable="false"/>
          <xs:element name="P1079941" type="decimal_18_2" nillable="false"/>
          <xs:element name="P1079942" type="decimal_18_2" nillable="false"/>
          <xs:element name="P1079943" type="decimal_18_2" nillable="false"/>
          <xs:element name="P1082038" type="decimal_18_2" nillable="false"/>
          <xs:element name="P1082045" type="decimal_18_2" nillable="false"/>
          <xs:element name="P1082047" type="decimal_18_2" nillable="false"/>
          <xs:element name="P1082048" type="decimal_18_2" nillable="false"/>
          <xs:element name="P1082075" type="decimal_18_2" nillable="false"/>
          <xs:element name="P1082077" type="decimal_18_2" nillable="false"/>
          <xs:element name="P1082092" type="decimal_18_2" nillable="false"/>
          <xs:element name="P1082094" type="decimal_18_2" nillable="false"/>
          <xs:element name="P1079944" type="decimal_18_2" nillable="false"/>
          <xs:element name="P1079945" type="decimal_18_2" nillable="false"/>
          <xs:element name="P1079946" type="decimal_18_2" nillable="false"/>
          <xs:element name="P1079947" type="decimal_18_2" nillable="false"/>
          <xs:element name="P1079948" type="decimal_18_2" nillable="false"/>
          <xs:element name="P1079949" type="decimal_18_2" nillable="false"/>
          <xs:element name="P1079950" type="decimal_18_2" nillable="false"/>
          <xs:element name="P1079951" type="decimal_18_2" nillable="false"/>
          <xs:element name="P1082096" type="decimal_18_2" nillable="false"/>
          <xs:element name="P1082098" type="decimal_18_2" nillable="false"/>
          <xs:element name="P1082100" type="decimal_18_2" nillable="false"/>
          <xs:element name="P1082102" type="decimal_18_2" nillable="false"/>
          <xs:element name="P1082104" type="decimal_18_2" nillable="false"/>
          <xs:element name="P1082105" type="decimal_18_2" nillable="false"/>
          <xs:element name="P1082106" type="decimal_18_2" nillable="false"/>
          <xs:element name="P1082108" type="decimal_18_2" nillable="false"/>
          <xs:element name="P1079952" type="decimal_18_2" nillable="false"/>
          <xs:element name="P1079953" type="decimal_18_2" nillable="false"/>
          <xs:element name="P1079954" type="decimal_18_2" nillable="false"/>
          <xs:element name="P1079955" type="decimal_18_2" nillable="false"/>
          <xs:element name="P1079956" type="decimal_18_2" nillable="false"/>
          <xs:element name="P1079957" type="decimal_18_2" nillable="false"/>
          <xs:element name="P1079958" type="decimal_18_2" nillable="false"/>
          <xs:element name="P1079959" type="decimal_18_2" nillable="false"/>
          <xs:element name="P1082110" type="decimal_18_2" nillable="false"/>
          <xs:element name="P1082112" type="decimal_18_2" nillable="false"/>
          <xs:element name="P1082115" type="decimal_18_2" nillable="false"/>
          <xs:element name="P1082118" type="decimal_18_2" nillable="false"/>
          <xs:element name="P1082121" type="decimal_18_2" nillable="false"/>
          <xs:element name="P1082125" type="decimal_18_2" nillable="false"/>
          <xs:element name="P1082133" type="decimal_18_2" nillable="false"/>
          <xs:element name="P1082135" type="decimal_18_2" nillable="false"/>
          <xs:element name="P1079960" type="decimal_18_2" nillable="false"/>
          <xs:element name="P1079961" type="decimal_18_2" nillable="false"/>
          <xs:element name="P1079962" type="decimal_18_2" nillable="false"/>
          <xs:element name="P1079963" type="decimal_18_2" nillable="false"/>
          <xs:element name="P1079964" type="decimal_18_2" nillable="false"/>
          <xs:element name="P1079965" type="decimal_18_2" nillable="false"/>
          <xs:element name="P1079966" type="decimal_18_2" nillable="false"/>
          <xs:element name="P1079967" type="decimal_18_2" nillable="false"/>
          <xs:element name="P1082136" type="decimal_18_2" nillable="false"/>
          <xs:element name="P1082139" type="decimal_18_2" nillable="false"/>
          <xs:element name="P1082147" type="decimal_18_2" nillable="false"/>
          <xs:element name="P1082148" type="decimal_18_2" nillable="false"/>
          <xs:element name="P1082149" type="decimal_18_2" nillable="false"/>
          <xs:element name="P1082150" type="decimal_18_2" nillable="false"/>
          <xs:element name="P1082151" type="decimal_18_2" nillable="false"/>
          <xs:element name="P1082152" type="decimal_18_2" nillable="false"/>
          <xs:element name="P1079968" type="decimal_18_2" nillable="false"/>
          <xs:element name="P1079969" type="decimal_18_2" nillable="false"/>
          <xs:element name="P1079970" type="decimal_18_2" nillable="false"/>
          <xs:element name="P1079971" type="decimal_18_2" nillable="false"/>
          <xs:element name="P1079972" type="decimal_18_2" nillable="false"/>
          <xs:element name="P1079973" type="decimal_18_2" nillable="false"/>
          <xs:element name="P1079974" type="decimal_18_2" nillable="false"/>
          <xs:element name="P1079975" type="decimal_18_2" nillable="false"/>
          <xs:element name="P1082153" type="decimal_18_2" nillable="false"/>
          <xs:element name="P1082155" type="decimal_18_2" nillable="false"/>
          <xs:element name="P1082156" type="decimal_18_2" nillable="false"/>
          <xs:element name="P1082157" type="decimal_18_2" nillable="false"/>
          <xs:element name="P1082158" type="decimal_18_2" nillable="false"/>
          <xs:element name="P1082159" type="decimal_18_2" nillable="false"/>
          <xs:element name="P1082160" type="decimal_18_2" nillable="false"/>
          <xs:element name="P1082161" type="decimal_18_2" nillable="false"/>
          <xs:element name="P1079976" type="decimal_18_2" nillable="false"/>
          <xs:element name="P1079977" type="decimal_18_2" nillable="false"/>
          <xs:element name="P1079978" type="decimal_18_2" nillable="false"/>
          <xs:element name="P1079979" type="decimal_18_2" nillable="false"/>
          <xs:element name="P1079980" type="decimal_18_2" nillable="false"/>
          <xs:element name="P1079981" type="decimal_18_2" nillable="false"/>
          <xs:element name="P1079982" type="decimal_18_2" nillable="false"/>
          <xs:element name="P1079983" type="decimal_18_2" nillable="false"/>
          <xs:element name="P1082162" type="decimal_18_2" nillable="false"/>
          <xs:element name="P1082163" type="decimal_18_2" nillable="false"/>
          <xs:element name="P1082164" type="decimal_18_2" nillable="false"/>
          <xs:element name="P1082165" type="decimal_18_2" nillable="false"/>
          <xs:element name="P1082166" type="decimal_18_2" nillable="false"/>
          <xs:element name="P1082167" type="decimal_18_2" nillable="false"/>
          <xs:element name="P1082168" type="decimal_18_2" nillable="false"/>
          <xs:element name="P1082169" type="decimal_18_2" nillable="false"/>
          <xs:element name="P1079984" type="decimal_18_2" nillable="false"/>
          <xs:element name="P1079985" type="decimal_18_2" nillable="false"/>
          <xs:element name="P1079986" type="decimal_18_2" nillable="false"/>
          <xs:element name="P1079987" type="decimal_18_2" nillable="false"/>
          <xs:element name="P1079988" type="decimal_18_2" nillable="false"/>
          <xs:element name="P1079989" type="decimal_18_2" nillable="false"/>
          <xs:element name="P1079990" type="decimal_18_2" nillable="false"/>
          <xs:element name="P1079991" type="decimal_18_2" nillable="false"/>
          <xs:element name="P1082170" type="decimal_18_2" nillable="false"/>
          <xs:element name="P1082171" type="decimal_18_2" nillable="false"/>
          <xs:element name="P1082172" type="decimal_18_2" nillable="false"/>
          <xs:element name="P1082173" type="decimal_18_2" nillable="false"/>
          <xs:element name="P1082174" type="decimal_18_2" nillable="false"/>
          <xs:element name="P1082175" type="decimal_18_2" nillable="false"/>
          <xs:element name="P1082176" type="decimal_18_2" nillable="false"/>
          <xs:element name="P1082177" type="decimal_18_2" nillable="false"/>
          <xs:element name="P1079992" type="decimal_18_2" nillable="false"/>
          <xs:element name="P1079993" type="decimal_18_2" nillable="false"/>
          <xs:element name="P1079994" type="decimal_18_2" nillable="false"/>
          <xs:element name="P1079995" type="decimal_18_2" nillable="false"/>
          <xs:element name="P1079996" type="decimal_18_2" nillable="false"/>
          <xs:element name="P1079997" type="decimal_18_2" nillable="false"/>
          <xs:element name="P1079998" type="decimal_18_2" nillable="false"/>
          <xs:element name="P1079999" type="decimal_18_2" nillable="false"/>
          <xs:element name="P1082178" type="decimal_18_2" nillable="false"/>
          <xs:element name="P1082179" type="decimal_18_2" nillable="false"/>
          <xs:element name="P1082180" type="decimal_18_2" nillable="false"/>
          <xs:element name="P1082181" type="decimal_18_2" nillable="false"/>
          <xs:element name="P1082182" type="decimal_18_2" nillable="false"/>
          <xs:element name="P1082183" type="decimal_18_2" nillable="false"/>
          <xs:element name="P1082184" type="decimal_18_2" nillable="false"/>
          <xs:element name="P1082185" type="decimal_18_2" nillable="false"/>
          <xs:element name="P1080000" type="decimal_18_2" nillable="false"/>
          <xs:element name="P1080001" type="decimal_18_2" nillable="false"/>
          <xs:element name="P1080002" type="decimal_18_2" nillable="false"/>
          <xs:element name="P1080003" type="decimal_18_2" nillable="false"/>
          <xs:element name="P1080004" type="decimal_18_2" nillable="false"/>
          <xs:element name="P1080005" type="decimal_18_2" nillable="false"/>
          <xs:element name="P1080006" type="decimal_18_2" nillable="false"/>
          <xs:element name="P1080007" type="decimal_18_2" nillable="false"/>
          <xs:element name="P1082186" type="decimal_18_2" nillable="false"/>
          <xs:element name="P1082187" type="decimal_18_2" nillable="false"/>
          <xs:element name="P1082188" type="decimal_18_2" nillable="false"/>
          <xs:element name="P1082189" type="decimal_18_2" nillable="false"/>
          <xs:element name="P1082190" type="decimal_18_2" nillable="false"/>
          <xs:element name="P1082191" type="decimal_18_2" nillable="false"/>
          <xs:element name="P1082192" type="decimal_18_2" nillable="false"/>
          <xs:element name="P1082193" type="decimal_18_2" nillable="false"/>
          <xs:element name="P1080008" type="decimal_18_2" nillable="false"/>
          <xs:element name="P1080009" type="decimal_18_2" nillable="false" minOccurs="0"/>
          <xs:element name="P1080010" type="decimal_18_2" nillable="false"/>
          <xs:element name="P1080011" type="decimal_18_2" nillable="false"/>
          <xs:element name="P1080012" type="decimal_18_2" nillable="false"/>
          <xs:element name="P1080013" type="decimal_18_2" nillable="false"/>
          <xs:element name="P1080014" type="decimal_18_2" nillable="false"/>
          <xs:element name="P1080015" type="decimal_18_2" nillable="false"/>
          <xs:element name="P1082194" type="decimal_18_2" nillable="false"/>
          <xs:element name="P1082195" type="decimal_18_2" nillable="false"/>
          <xs:element name="P1082196" type="decimal_18_2" nillable="false"/>
          <xs:element name="P1082197" type="decimal_18_2" nillable="false"/>
          <xs:element name="P1082198" type="decimal_18_2" nillable="false"/>
          <xs:element name="P1082199" type="decimal_18_2" nillable="false"/>
          <xs:element name="P1082200" type="decimal_18_2" nillable="false"/>
          <xs:element name="P1082201" type="decimal_18_2" nillable="false"/>
          <xs:element name="P1080016" type="decimal_18_2" nillable="false"/>
          <xs:element name="P1080017" type="decimal_18_2" nillable="false"/>
          <xs:element name="P1080018" type="decimal_18_2" nillable="false"/>
          <xs:element name="P1080019" type="decimal_18_2" nillable="false"/>
          <xs:element name="P1080020" type="decimal_18_2" nillable="false"/>
          <xs:element name="P1080021" type="decimal_18_2" nillable="false"/>
          <xs:element name="P1080022" type="decimal_18_2" nillable="false"/>
          <xs:element name="P1080023" type="decimal_18_2" nillable="false"/>
          <xs:element name="P1082202" type="decimal_18_2" nillable="false"/>
          <xs:element name="P1082203" type="decimal_18_2" nillable="false"/>
          <xs:element name="P1082204" type="decimal_18_2" nillable="false"/>
          <xs:element name="P1082205" type="decimal_18_2" nillable="false"/>
          <xs:element name="P1082206" type="decimal_18_2" nillable="false"/>
          <xs:element name="P1082207" type="decimal_18_2" nillable="false"/>
          <xs:element name="P1082208" type="decimal_18_2" nillable="false"/>
          <xs:element name="P1082209" type="decimal_18_2" nillable="false"/>
          <xs:element name="P1080024" type="decimal_18_2" nillable="false"/>
          <xs:element name="P1080025" type="decimal_18_2" nillable="false"/>
          <xs:element name="P1080026" type="decimal_18_2" nillable="false"/>
          <xs:element name="P1080027" type="decimal_18_2" nillable="false"/>
          <xs:element name="P1080028" type="decimal_18_2" nillable="false"/>
          <xs:element name="P1080029" type="decimal_18_2" nillable="false"/>
          <xs:element name="P1080030" type="decimal_18_2" nillable="false"/>
          <xs:element name="P1080031" type="decimal_18_2" nillable="false"/>
          <xs:element name="P1082210" type="decimal_18_2" nillable="false"/>
          <xs:element name="P1082211" type="decimal_18_2" nillable="false"/>
          <xs:element name="P1082212" type="decimal_18_2" nillable="false"/>
          <xs:element name="P1082213" type="decimal_18_2" nillable="false"/>
          <xs:element name="P1082214" type="decimal_18_2" nillable="false"/>
          <xs:element name="P1082215" type="decimal_18_2" nillable="false"/>
          <xs:element name="P1082216" type="decimal_18_2" nillable="false"/>
          <xs:element name="P1082217" type="decimal_18_2" nillable="false"/>
          <xs:element name="P1080032" type="decimal_18_2" nillable="false"/>
          <xs:element name="P1080033" type="decimal_18_2" nillable="false"/>
          <xs:element name="P1080034" type="decimal_18_2" nillable="false"/>
          <xs:element name="P1080035" type="decimal_18_2" nillable="false"/>
          <xs:element name="P1080036" type="decimal_18_2" nillable="false"/>
          <xs:element name="P1080037" type="decimal_18_2" nillable="false"/>
          <xs:element name="P1080038" type="decimal_18_2" nillable="false"/>
          <xs:element name="P1080039" type="decimal_18_2" nillable="false"/>
          <xs:element name="P1082220" type="decimal_18_2" nillable="false"/>
          <xs:element name="P1082222" type="decimal_18_2" nillable="false"/>
          <xs:element name="P1082224" type="decimal_18_2" nillable="false"/>
          <xs:element name="P1082225" type="decimal_18_2" nillable="false"/>
          <xs:element name="P1082227" type="decimal_18_2" nillable="false"/>
          <xs:element name="P1082229" type="decimal_18_2" nillable="false"/>
          <xs:element name="P1082232" type="decimal_18_2" nillable="false"/>
          <xs:element name="P1082234" type="decimal_18_2" nillable="false"/>
          <xs:element name="P1080040" type="decimal_18_2" nillable="false"/>
          <xs:element name="P1080041" type="decimal_18_2" nillable="false"/>
          <xs:element name="P1080042" type="decimal_18_2" nillable="false"/>
          <xs:element name="P1080043" type="decimal_18_2" nillable="false"/>
          <xs:element name="P1080044" type="decimal_18_2" nillable="false"/>
          <xs:element name="P1080045" type="decimal_18_2" nillable="false"/>
          <xs:element name="P1080046" type="decimal_18_2" nillable="false"/>
          <xs:element name="P1080047" type="decimal_18_2" nillable="false"/>
          <xs:element name="P1082236" type="decimal_18_2" nillable="false"/>
          <xs:element name="P1082248" type="decimal_18_2" nillable="false"/>
          <xs:element name="P1082250" type="decimal_18_2" nillable="false"/>
          <xs:element name="P1082252" type="decimal_18_2" nillable="false"/>
          <xs:element name="P1082254" type="decimal_18_2" nillable="false"/>
          <xs:element name="P1082256" type="decimal_18_2" nillable="false"/>
          <xs:element name="P1082257" type="decimal_18_2" nillable="false"/>
          <xs:element name="P1082259" type="decimal_18_2" nillable="false"/>
          <xs:element name="P1080048" type="decimal_18_2" nillable="false"/>
          <xs:element name="P1080049" type="decimal_18_2" nillable="false"/>
          <xs:element name="P1080050" type="decimal_18_2" nillable="false"/>
          <xs:element name="P1080051" type="decimal_18_2" nillable="false"/>
          <xs:element name="P1080052" type="decimal_18_2" nillable="false"/>
          <xs:element name="P1080053" type="decimal_18_2" nillable="false"/>
          <xs:element name="P1080054" type="decimal_18_2" nillable="false"/>
          <xs:element name="P1080055" type="decimal_18_2" nillable="false"/>
          <xs:element name="P1082260" type="decimal_18_2" nillable="false"/>
          <xs:element name="P1082237" type="decimal_18_2" nillable="false"/>
          <xs:element name="P1082261" type="decimal_18_2" nillable="false"/>
          <xs:element name="P1082262" type="decimal_18_2" nillable="false"/>
          <xs:element name="P1082264" type="decimal_18_2" nillable="false"/>
          <xs:element name="P1082265" type="decimal_18_2" nillable="false"/>
          <xs:element name="P1082266" type="decimal_18_2" nillable="false"/>
          <xs:element name="P1082267" type="decimal_18_2" nillable="false"/>
          <xs:element name="P1080056" type="decimal_18_2" nillable="false"/>
          <xs:element name="P1080057" type="decimal_18_2" nillable="false"/>
          <xs:element name="P1080058" type="decimal_18_2" nillable="false"/>
          <xs:element name="P1080059" type="decimal_18_2" nillable="false"/>
          <xs:element name="P1080060" type="decimal_18_2" nillable="false"/>
          <xs:element name="P1080061" type="decimal_18_2" nillable="false"/>
          <xs:element name="P1080062" type="decimal_18_2" nillable="false"/>
          <xs:element name="P1080063" type="decimal_18_2" nillable="false"/>
          <xs:element name="P1082269" type="decimal_18_2" nillable="false"/>
          <xs:element name="P1082270" type="decimal_18_2" nillable="false"/>
          <xs:element name="P1082239" type="decimal_18_2" nillable="false"/>
          <xs:element name="P1082272" type="decimal_18_2" nillable="false"/>
          <xs:element name="P1082273" type="decimal_18_2" nillable="false"/>
          <xs:element name="P1082275" type="decimal_18_2" nillable="false"/>
          <xs:element name="P1082276" type="decimal_18_2" nillable="false"/>
          <xs:element name="P1082277" type="decimal_18_2" nillable="false"/>
          <xs:element name="P1080064" type="decimal_18_2" nillable="false"/>
          <xs:element name="P1080065" type="decimal_18_2" nillable="false"/>
          <xs:element name="P1080066" type="decimal_18_2" nillable="false"/>
          <xs:element name="P1080067" type="decimal_18_2" nillable="false"/>
          <xs:element name="P1080068" type="decimal_18_2" nillable="false"/>
          <xs:element name="P1080069" type="decimal_18_2" nillable="false"/>
          <xs:element name="P1080070" type="decimal_18_2" nillable="false"/>
          <xs:element name="P1080071" type="decimal_18_2" nillable="false"/>
          <xs:element name="P1082278" type="decimal_18_2" nillable="false"/>
          <xs:element name="P1082279" type="decimal_18_2" nillable="false"/>
          <xs:element name="P1082280" type="decimal_18_2" nillable="false"/>
          <xs:element name="P1082245" type="decimal_18_2" nillable="false"/>
          <xs:element name="P1082282" type="decimal_18_2" nillable="false"/>
          <xs:element name="P1082284" type="decimal_18_2" nillable="false"/>
          <xs:element name="P1082285" type="decimal_18_2" nillable="false"/>
          <xs:element name="P1082286" type="decimal_18_2" nillable="false"/>
          <xs:element name="P1080072" type="decimal_18_2" nillable="false"/>
          <xs:element name="P1080073" type="decimal_18_2" nillable="false"/>
          <xs:element name="P1080074" type="decimal_18_2" nillable="false"/>
          <xs:element name="P1080075" type="decimal_18_2" nillable="false"/>
          <xs:element name="P1080076" type="decimal_18_2" nillable="false"/>
          <xs:element name="P1080077" type="decimal_18_2" nillable="false"/>
          <xs:element name="P1080078" type="decimal_18_2" nillable="false"/>
          <xs:element name="P1080079" type="decimal_18_2" nillable="false"/>
          <xs:element name="P1082288" type="decimal_18_2" nillable="false"/>
          <xs:element name="P1082289" type="decimal_18_2" nillable="false"/>
          <xs:element name="P1082290" type="decimal_18_2" nillable="false"/>
          <xs:element name="P1082292" type="decimal_18_2" nillable="false"/>
          <xs:element name="P1082247" type="decimal_18_2" nillable="false"/>
          <xs:element name="P1082295" type="decimal_18_2" nillable="false"/>
          <xs:element name="P1082298" type="decimal_18_2" nillable="false"/>
          <xs:element name="P1082300" type="decimal_18_2" nillable="false"/>
          <xs:element name="P1080080" type="decimal_18_2" nillable="false"/>
          <xs:element name="P1080081" type="decimal_18_2" nillable="false"/>
          <xs:element name="P1080082" type="decimal_18_2" nillable="false"/>
          <xs:element name="P1080083" type="decimal_18_2" nillable="false"/>
          <xs:element name="P1080084" type="decimal_18_2" nillable="false"/>
          <xs:element name="P1080085" type="decimal_18_2" nillable="false"/>
          <xs:element name="P1080086" type="decimal_18_2" nillable="false"/>
          <xs:element name="P1080087" type="decimal_18_2" nillable="false"/>
          <xs:element name="P1082301" type="decimal_18_2" nillable="false"/>
          <xs:element name="P1082322" type="decimal_18_2" nillable="false"/>
          <xs:element name="P1082323" type="decimal_18_2" nillable="false"/>
          <xs:element name="P1082325" type="decimal_18_2" nillable="false"/>
          <xs:element name="P1082328" type="decimal_18_2" nillable="false"/>
          <xs:element name="P1082331" type="decimal_18_2" nillable="false"/>
          <xs:element name="P1082333" type="decimal_18_2" nillable="false"/>
          <xs:element name="P1082336" type="decimal_18_2" nillable="false"/>
          <xs:element name="P1080088" type="decimal_18_2" nillable="false"/>
          <xs:element name="P1080089" type="decimal_18_2" nillable="false"/>
          <xs:element name="P1080090" type="decimal_18_2" nillable="false"/>
          <xs:element name="P1080091" type="decimal_18_2" nillable="false"/>
          <xs:element name="P1080092" type="decimal_18_2" nillable="false"/>
          <xs:element name="P1080093" type="decimal_18_2" nillable="false"/>
          <xs:element name="P1080094" type="decimal_18_2" nillable="false"/>
          <xs:element name="P1080095" type="decimal_18_2" nillable="false"/>
          <xs:element name="P1082338" type="decimal_18_2" nillable="false"/>
          <xs:element name="P1082304" type="decimal_18_2" nillable="false"/>
          <xs:element name="P1082341" type="decimal_18_2" nillable="false"/>
          <xs:element name="P1082343" type="decimal_18_2" nillable="false"/>
          <xs:element name="P1082344" type="decimal_18_2" nillable="false"/>
          <xs:element name="P1082346" type="decimal_18_2" nillable="false"/>
          <xs:element name="P1082349" type="decimal_18_2" nillable="false"/>
          <xs:element name="P1082351" type="decimal_18_2" nillable="false"/>
          <xs:element name="P1080096" type="decimal_18_2" nillable="false"/>
          <xs:element name="P1080097" type="decimal_18_2" nillable="false"/>
          <xs:element name="P1080098" type="decimal_18_2" nillable="false"/>
          <xs:element name="P1080099" type="decimal_18_2" nillable="false"/>
          <xs:element name="P1080100" type="decimal_18_2" nillable="false"/>
          <xs:element name="P1080101" type="decimal_18_2" nillable="false"/>
          <xs:element name="P1080102" type="decimal_18_2" nillable="false"/>
          <xs:element name="P1080103" type="decimal_18_2" nillable="false"/>
          <xs:element name="P1082354" type="decimal_18_2" nillable="false"/>
          <xs:element name="P1082356" type="decimal_18_2" nillable="false"/>
          <xs:element name="P1082306" type="decimal_18_2" nillable="false"/>
          <xs:element name="P1082358" type="decimal_18_2" nillable="false"/>
          <xs:element name="P1082360" type="decimal_18_2" nillable="false"/>
          <xs:element name="P1082361" type="decimal_18_2" nillable="false"/>
          <xs:element name="P1082362" type="decimal_18_2" nillable="false"/>
          <xs:element name="P1082364" type="decimal_18_2" nillable="false"/>
          <xs:element name="P1080104" type="decimal_18_2" nillable="false"/>
          <xs:element name="P1080105" type="decimal_18_2" nillable="false"/>
          <xs:element name="P1080106" type="decimal_18_2" nillable="false"/>
          <xs:element name="P1080107" type="decimal_18_2" nillable="false"/>
          <xs:element name="P1080108" type="decimal_18_2" nillable="false"/>
          <xs:element name="P1080109" type="decimal_18_2" nillable="false"/>
          <xs:element name="P1080110" type="decimal_18_2" nillable="false"/>
          <xs:element name="P1080111" type="decimal_18_2" nillable="false"/>
          <xs:element name="P1082365" type="decimal_18_2" nillable="false"/>
          <xs:element name="P1082366" type="decimal_18_2" nillable="false"/>
          <xs:element name="P1082367" type="decimal_18_2" nillable="false"/>
          <xs:element name="P1082309" type="decimal_18_2" nillable="false"/>
          <xs:element name="P1082368" type="decimal_18_2" nillable="false"/>
          <xs:element name="P1082369" type="decimal_18_2" nillable="false"/>
          <xs:element name="P1082370" type="decimal_18_2" nillable="false"/>
          <xs:element name="P1082372" type="decimal_18_2" nillable="false"/>
          <xs:element name="P1080112" type="decimal_18_2" nillable="false"/>
          <xs:element name="P1080113" type="decimal_18_2" nillable="false"/>
          <xs:element name="P1080114" type="decimal_18_2" nillable="false"/>
          <xs:element name="P1080115" type="decimal_18_2" nillable="false"/>
          <xs:element name="P1080116" type="decimal_18_2" nillable="false"/>
          <xs:element name="P1080117" type="decimal_18_2" nillable="false"/>
          <xs:element name="P1080118" type="decimal_18_2" nillable="false"/>
          <xs:element name="P1080119" type="decimal_18_2" nillable="false"/>
          <xs:element name="P1082374" type="decimal_18_2" nillable="false"/>
          <xs:element name="P1082376" type="decimal_18_2" nillable="false"/>
          <xs:element name="P1082378" type="decimal_18_2" nillable="false"/>
          <xs:element name="P1082381" type="decimal_18_2" nillable="false"/>
          <xs:element name="P1082312" type="decimal_18_2" nillable="false"/>
          <xs:element name="P1082383" type="decimal_18_2" nillable="false"/>
          <xs:element name="P1082385" type="decimal_18_2" nillable="false"/>
          <xs:element name="P1082388" type="decimal_18_2" nillable="false"/>
          <xs:element name="P1080120" type="decimal_18_2" nillable="false"/>
          <xs:element name="P1080121" type="decimal_18_2" nillable="false"/>
          <xs:element name="P1080122" type="decimal_18_2" nillable="false"/>
          <xs:element name="P1080123" type="decimal_18_2" nillable="false"/>
          <xs:element name="P1080124" type="decimal_18_2" nillable="false"/>
          <xs:element name="P1080125" type="decimal_18_2" nillable="false"/>
          <xs:element name="P1080126" type="decimal_18_2" nillable="false"/>
          <xs:element name="P1080127" type="decimal_18_2" nillable="false"/>
          <xs:element name="P1082390" type="decimal_18_2" nillable="false"/>
          <xs:element name="P1082392" type="decimal_18_2" nillable="false"/>
          <xs:element name="P1082394" type="decimal_18_2" nillable="false"/>
          <xs:element name="P1082396" type="decimal_18_2" nillable="false"/>
          <xs:element name="P1082398" type="decimal_18_2" nillable="false"/>
          <xs:element name="P1082314" type="decimal_18_2" nillable="false"/>
          <xs:element name="P1082401" type="decimal_18_2" nillable="false"/>
          <xs:element name="P1082403" type="decimal_18_2" nillable="false"/>
          <xs:element name="P1080128" type="decimal_18_2" nillable="false"/>
          <xs:element name="P1080129" type="decimal_18_2" nillable="false"/>
          <xs:element name="P1080130" type="decimal_18_2" nillable="false"/>
          <xs:element name="P1080131" type="decimal_18_2" nillable="false"/>
          <xs:element name="P1080132" type="decimal_18_2" nillable="false"/>
          <xs:element name="P1080133" type="decimal_18_2" nillable="false"/>
          <xs:element name="P1080134" type="decimal_18_2" nillable="false"/>
          <xs:element name="P1080135" type="decimal_18_2" nillable="false"/>
          <xs:element name="P1082406" type="decimal_18_2" nillable="false"/>
          <xs:element name="P1082408" type="decimal_18_2" nillable="false"/>
          <xs:element name="P1082410" type="decimal_18_2" nillable="false"/>
          <xs:element name="P1082412" type="decimal_18_2" nillable="false"/>
          <xs:element name="P1082415" type="decimal_18_2" nillable="false"/>
          <xs:element name="P1082416" type="decimal_18_2" nillable="false"/>
          <xs:element name="P1082317" type="decimal_18_2" nillable="false"/>
          <xs:element name="P1082417" type="decimal_18_2" nillable="false"/>
          <xs:element name="P1080136" type="decimal_18_2" nillable="false"/>
          <xs:element name="P1080137" type="decimal_18_2" nillable="false"/>
          <xs:element name="P1080138" type="decimal_18_2" nillable="false"/>
          <xs:element name="P1080139" type="decimal_18_2" nillable="false"/>
          <xs:element name="P1080140" type="decimal_18_2" nillable="false"/>
          <xs:element name="P1080141" type="decimal_18_2" nillable="false"/>
          <xs:element name="P1080142" type="decimal_18_2" nillable="false"/>
          <xs:element name="P1080143" type="decimal_18_2" nillable="false"/>
          <xs:element name="P1082418" type="decimal_18_2" nillable="false"/>
          <xs:element name="P1082419" type="decimal_18_2" nillable="false"/>
          <xs:element name="P1082420" type="decimal_18_2" nillable="false"/>
          <xs:element name="P1082422" type="decimal_18_2" nillable="false"/>
          <xs:element name="P1082423" type="decimal_18_2" nillable="false"/>
          <xs:element name="P1082425" type="decimal_18_2" nillable="false"/>
          <xs:element name="P1082428" type="decimal_18_2" nillable="false"/>
          <xs:element name="P1082320" type="decimal_18_2" nillable="false"/>
          <xs:element name="P1080144" type="decimal_18_2" nillable="false"/>
          <xs:element name="P1080145" type="decimal_18_2" nillable="false"/>
          <xs:element name="P1080146" type="decimal_18_2" nillable="false"/>
          <xs:element name="P1080147" type="decimal_18_2" nillable="false"/>
          <xs:element name="P1080148" type="decimal_18_2" nillable="false"/>
          <xs:element name="P1080149" type="decimal_18_2" nillable="false"/>
          <xs:element name="P1080150" type="decimal_18_2" nillable="false"/>
          <xs:element name="P1080397" type="decimal_18_2" nillable="false"/>
          <xs:element name="P1082429" type="decimal_18_2" nillable="false"/>
          <xs:element name="P1082447" type="decimal_18_2" nillable="false"/>
          <xs:element name="P1082450" type="decimal_18_2" nillable="false"/>
          <xs:element name="P1082453" type="decimal_18_2" nillable="false"/>
          <xs:element name="P1082455" type="decimal_18_2" nillable="false"/>
          <xs:element name="P1082458" type="decimal_18_2" nillable="false"/>
          <xs:element name="P1082460" type="decimal_18_2" nillable="false"/>
          <xs:element name="P1082461" type="decimal_18_2" nillable="false"/>
          <xs:element name="P1080398" type="decimal_18_2" nillable="false"/>
          <xs:element name="P1080399" type="decimal_18_2" nillable="false"/>
          <xs:element name="P1080586" type="decimal_18_2" nillable="false"/>
          <xs:element name="P1080587" type="decimal_18_2" nillable="false"/>
          <xs:element name="P1080588" type="decimal_18_2" nillable="false"/>
          <xs:element name="P1080589" type="decimal_18_2" nillable="false"/>
          <xs:element name="P1080590" type="decimal_18_2" nillable="false"/>
          <xs:element name="P1080591" type="decimal_18_2" nillable="false"/>
          <xs:element name="P1082462" type="decimal_18_2" nillable="false"/>
          <xs:element name="P1082430" type="decimal_18_2" nillable="false"/>
          <xs:element name="P1082463" type="decimal_18_2" nillable="false"/>
          <xs:element name="P1082464" type="decimal_18_2" nillable="false"/>
          <xs:element name="P1082465" type="decimal_18_2" nillable="false"/>
          <xs:element name="P1082466" type="decimal_18_2" nillable="false"/>
          <xs:element name="P1082467" type="decimal_18_2" nillable="false"/>
          <xs:element name="P1082468" type="decimal_18_2" nillable="false"/>
          <xs:element name="P1080692" type="decimal_18_2" nillable="false"/>
          <xs:element name="P1080693" type="decimal_18_2" nillable="false"/>
          <xs:element name="P1080694" type="decimal_18_2" nillable="false"/>
          <xs:element name="P1080779" type="decimal_18_2" nillable="false"/>
          <xs:element name="P1080780" type="decimal_18_2" nillable="false"/>
          <xs:element name="P1080781" type="decimal_18_2" nillable="false"/>
          <xs:element name="P1080782" type="decimal_18_2" nillable="false"/>
          <xs:element name="P1080783" type="decimal_18_2" nillable="false"/>
          <xs:element name="P1082469" type="decimal_18_2" nillable="false"/>
          <xs:element name="P1082470" type="decimal_18_2" nillable="false"/>
          <xs:element name="P1082433" type="decimal_18_2" nillable="false"/>
          <xs:element name="P1082471" type="decimal_18_2" nillable="false"/>
          <xs:element name="P1082472" type="decimal_18_2" nillable="false"/>
          <xs:element name="P1082473" type="decimal_18_2" nillable="false"/>
          <xs:element name="P1082474" type="decimal_18_2" nillable="false"/>
          <xs:element name="P1082475" type="decimal_18_2" nillable="false"/>
          <xs:element name="P1080784" type="decimal_18_2" nillable="false"/>
          <xs:element name="P1080785" type="decimal_18_2" nillable="false"/>
          <xs:element name="P1080786" type="decimal_18_2" nillable="false"/>
          <xs:element name="P1081033" type="decimal_18_2" nillable="false"/>
          <xs:element name="P1081034" type="decimal_18_2" nillable="false"/>
          <xs:element name="P1081035" type="decimal_18_2" nillable="false"/>
          <xs:element name="P1081222" type="decimal_18_2" nillable="false"/>
          <xs:element name="P1081223" type="decimal_18_2" nillable="false"/>
          <xs:element name="P1082477" type="decimal_18_2" nillable="false"/>
          <xs:element name="P1082480" type="decimal_18_2" nillable="false"/>
          <xs:element name="P1082482" type="decimal_18_2" nillable="false"/>
          <xs:element name="P1082435" type="decimal_18_2" nillable="false"/>
          <xs:element name="P1082484" type="decimal_18_2" nillable="false"/>
          <xs:element name="P1082487" type="decimal_18_2" nillable="false"/>
          <xs:element name="P1082488" type="decimal_18_2" nillable="false"/>
          <xs:element name="P1082490" type="decimal_18_2" nillable="false"/>
          <xs:element name="P1081224" type="decimal_18_2" nillable="false"/>
          <xs:element name="P1081225" type="decimal_18_2" nillable="false"/>
          <xs:element name="P1081326" type="decimal_18_2" nillable="false"/>
          <xs:element name="P1081327" type="decimal_18_2" nillable="false"/>
          <xs:element name="P1081328" type="decimal_18_2" nillable="false"/>
          <xs:element name="P1081413" type="decimal_18_2" nillable="false"/>
          <xs:element name="P1081414" type="decimal_18_2" nillable="false"/>
          <xs:element name="P1081415" type="decimal_18_2" nillable="false"/>
          <xs:element name="P1082493" type="decimal_18_2" nillable="false"/>
          <xs:element name="P1082497" type="decimal_18_2" nillable="false"/>
          <xs:element name="P1082498" type="decimal_18_2" nillable="false"/>
          <xs:element name="P1082501" type="decimal_18_2" nillable="false"/>
          <xs:element name="P1082437" type="decimal_18_2" nillable="false"/>
          <xs:element name="P1082503" type="decimal_18_2" nillable="false"/>
          <xs:element name="P1082505" type="decimal_18_2" nillable="false"/>
          <xs:element name="P1082507" type="decimal_18_2" nillable="false"/>
          <xs:element name="P1081416" type="decimal_18_2" nillable="false"/>
          <xs:element name="P1081501" type="decimal_18_2" nillable="false"/>
          <xs:element name="P1081502" type="decimal_18_2" nillable="false"/>
          <xs:element name="P1081503" type="decimal_18_2" nillable="false"/>
          <xs:element name="P1081504" type="decimal_18_2" nillable="false"/>
          <xs:element name="P1081505" type="decimal_18_2" nillable="false"/>
          <xs:element name="P1081506" type="decimal_18_2" nillable="false"/>
          <xs:element name="P1081507" type="decimal_18_2" nillable="false"/>
          <xs:element name="P1082510" type="decimal_18_2" nillable="false"/>
          <xs:element name="P1082512" type="decimal_18_2" nillable="false"/>
          <xs:element name="P1082514" type="decimal_18_2" nillable="false"/>
          <xs:element name="P1082516" type="decimal_18_2" nillable="false"/>
          <xs:element name="P1082519" type="decimal_18_2" nillable="false"/>
          <xs:element name="P1082440" type="decimal_18_2" nillable="false"/>
          <xs:element name="P1082521" type="decimal_18_2" nillable="false"/>
          <xs:element name="P1082523" type="decimal_18_2" nillable="false"/>
          <xs:element name="P1081508" type="decimal_18_2" nillable="false"/>
          <xs:element name="P1081509" type="decimal_18_2" nillable="false"/>
          <xs:element name="P1081510" type="decimal_18_2" nillable="false"/>
          <xs:element name="P1081511" type="decimal_18_2" nillable="false"/>
          <xs:element name="P1081512" type="decimal_18_2" nillable="false"/>
          <xs:element name="P1081513" type="decimal_18_2" nillable="false"/>
          <xs:element name="P1081514" type="decimal_18_2" nillable="false"/>
          <xs:element name="P1081515" type="decimal_18_2" nillable="false"/>
          <xs:element name="P1082525" type="decimal_18_2" nillable="false"/>
          <xs:element name="P1082527" type="decimal_18_2" nillable="false"/>
          <xs:element name="P1082528" type="decimal_18_2" nillable="false"/>
          <xs:element name="P1082529" type="decimal_18_2" nillable="false"/>
          <xs:element name="P1082530" type="decimal_18_2" nillable="false"/>
          <xs:element name="P1082532" type="decimal_18_2" nillable="false"/>
          <xs:element name="P1082442" type="decimal_18_2" nillable="false"/>
          <xs:element name="P1082533" type="decimal_18_2" nillable="false"/>
          <xs:element name="P1081516" type="decimal_18_2" nillable="false"/>
          <xs:element name="P1081517" type="decimal_18_2" nillable="false"/>
          <xs:element name="P1081518" type="decimal_18_2" nillable="false"/>
          <xs:element name="P1081519" type="decimal_18_2" nillable="false"/>
          <xs:element name="P1081520" type="decimal_18_2" nillable="false"/>
          <xs:element name="P1081521" type="decimal_18_2" nillable="false"/>
          <xs:element name="P1081522" type="decimal_18_2" nillable="false"/>
          <xs:element name="P1081523" type="decimal_18_2" nillable="false"/>
          <xs:element name="P1082550" type="decimal_18_2" nillable="false"/>
          <xs:element name="P1082552" type="decimal_18_2" nillable="false"/>
          <xs:element name="P1082554" type="decimal_18_2" nillable="false"/>
          <xs:element name="P1082558" type="decimal_18_2" nillable="false"/>
          <xs:element name="P1082562" type="decimal_18_2" nillable="false"/>
          <xs:element name="P1082564" type="decimal_18_2" nillable="false"/>
          <xs:element name="P1082566" type="decimal_18_2" nillable="false"/>
          <xs:element name="P1082445" type="decimal_18_2" nillable="false"/>
          <xs:element name="P1081524" type="decimal_18_2" nillable="false"/>
          <xs:element name="P1081525" type="decimal_18_2" nillable="false"/>
          <xs:element name="P1081526" type="decimal_18_2" nillable="false"/>
          <xs:element name="P1081527" type="decimal_18_2" nillable="false"/>
          <xs:element name="P1081528" type="decimal_18_2" nillable="false"/>
          <xs:element name="P1081529" type="decimal_18_2" nillable="false"/>
          <xs:element name="P1081530" type="decimal_18_2" nillable="false"/>
          <xs:element name="P1081531" type="decimal_18_2" nillable="false"/>
          <xs:element name="P1082568" type="decimal_18_2" nillable="false"/>
          <xs:element name="P1082570" type="decimal_18_2" nillable="false"/>
          <xs:element name="P1082573" type="decimal_18_2" nillable="false"/>
          <xs:element name="P1082576" type="decimal_18_2" nillable="false"/>
          <xs:element name="P1082578" type="decimal_18_2" nillable="false"/>
          <xs:element name="P1082580" type="decimal_18_2" nillable="false"/>
          <xs:element name="P1082582" type="decimal_18_2" nillable="false"/>
          <xs:element name="P1082584" type="decimal_18_2" nillable="false"/>
        </xs:all>
      </xs:complexType>
    </xs:schema>
  </Schema>
  <Map ID="1" Name="TFI-IZD-POD_Map" RootElement="TFI-IZD-POD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xmlMaps" Target="xmlMap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E14" sqref="E14:F14"/>
    </sheetView>
  </sheetViews>
  <sheetFormatPr defaultColWidth="9.140625" defaultRowHeight="12.75"/>
  <cols>
    <col min="1" max="8" width="9.140625" style="73" customWidth="1"/>
    <col min="9" max="9" width="15.28125" style="73" customWidth="1"/>
    <col min="10" max="10" width="9.140625" style="73" customWidth="1"/>
    <col min="11" max="13" width="9.140625" style="125" customWidth="1"/>
    <col min="14" max="14" width="9.140625" style="123" customWidth="1"/>
    <col min="15" max="20" width="9.140625" style="125" customWidth="1"/>
    <col min="21" max="16384" width="9.140625" style="73" customWidth="1"/>
  </cols>
  <sheetData>
    <row r="1" spans="1:10" ht="15.75">
      <c r="A1" s="175" t="s">
        <v>391</v>
      </c>
      <c r="B1" s="176"/>
      <c r="C1" s="176"/>
      <c r="D1" s="71"/>
      <c r="E1" s="71"/>
      <c r="F1" s="71"/>
      <c r="G1" s="71"/>
      <c r="H1" s="71"/>
      <c r="I1" s="71"/>
      <c r="J1" s="72"/>
    </row>
    <row r="2" spans="1:14" ht="14.25" customHeight="1">
      <c r="A2" s="177" t="s">
        <v>407</v>
      </c>
      <c r="B2" s="178"/>
      <c r="C2" s="178"/>
      <c r="D2" s="178"/>
      <c r="E2" s="178"/>
      <c r="F2" s="178"/>
      <c r="G2" s="178"/>
      <c r="H2" s="178"/>
      <c r="I2" s="178"/>
      <c r="J2" s="179"/>
      <c r="N2" s="123">
        <v>1</v>
      </c>
    </row>
    <row r="3" spans="1:14" ht="15">
      <c r="A3" s="74"/>
      <c r="B3" s="75"/>
      <c r="C3" s="75"/>
      <c r="D3" s="75"/>
      <c r="E3" s="75"/>
      <c r="F3" s="75"/>
      <c r="G3" s="75"/>
      <c r="H3" s="75"/>
      <c r="I3" s="75"/>
      <c r="J3" s="76"/>
      <c r="N3" s="123">
        <v>2</v>
      </c>
    </row>
    <row r="4" spans="1:14" ht="33" customHeight="1">
      <c r="A4" s="180" t="s">
        <v>392</v>
      </c>
      <c r="B4" s="181"/>
      <c r="C4" s="181"/>
      <c r="D4" s="181"/>
      <c r="E4" s="182">
        <v>43831</v>
      </c>
      <c r="F4" s="183"/>
      <c r="G4" s="77" t="s">
        <v>0</v>
      </c>
      <c r="H4" s="182">
        <v>44104</v>
      </c>
      <c r="I4" s="183"/>
      <c r="J4" s="78"/>
      <c r="N4" s="123">
        <v>3</v>
      </c>
    </row>
    <row r="5" spans="1:14" s="79" customFormat="1" ht="9.75" customHeight="1">
      <c r="A5" s="184"/>
      <c r="B5" s="185"/>
      <c r="C5" s="185"/>
      <c r="D5" s="185"/>
      <c r="E5" s="185"/>
      <c r="F5" s="185"/>
      <c r="G5" s="185"/>
      <c r="H5" s="185"/>
      <c r="I5" s="185"/>
      <c r="J5" s="186"/>
      <c r="N5" s="124">
        <v>4</v>
      </c>
    </row>
    <row r="6" spans="1:10" ht="20.25" customHeight="1">
      <c r="A6" s="80"/>
      <c r="B6" s="81" t="s">
        <v>412</v>
      </c>
      <c r="C6" s="82"/>
      <c r="D6" s="82"/>
      <c r="E6" s="88">
        <v>2020</v>
      </c>
      <c r="F6" s="83"/>
      <c r="G6" s="77"/>
      <c r="H6" s="83"/>
      <c r="I6" s="84"/>
      <c r="J6" s="85"/>
    </row>
    <row r="7" spans="1:20" s="87" customFormat="1" ht="10.5" customHeight="1">
      <c r="A7" s="80"/>
      <c r="B7" s="82"/>
      <c r="C7" s="82"/>
      <c r="D7" s="82"/>
      <c r="E7" s="86"/>
      <c r="F7" s="86"/>
      <c r="G7" s="77"/>
      <c r="H7" s="83"/>
      <c r="I7" s="84"/>
      <c r="J7" s="85"/>
      <c r="K7" s="126"/>
      <c r="L7" s="126"/>
      <c r="M7" s="126"/>
      <c r="N7" s="127"/>
      <c r="O7" s="126"/>
      <c r="P7" s="126"/>
      <c r="Q7" s="126"/>
      <c r="R7" s="126"/>
      <c r="S7" s="126"/>
      <c r="T7" s="126"/>
    </row>
    <row r="8" spans="1:10" ht="20.25" customHeight="1">
      <c r="A8" s="80"/>
      <c r="B8" s="81" t="s">
        <v>413</v>
      </c>
      <c r="C8" s="82"/>
      <c r="D8" s="82"/>
      <c r="E8" s="88">
        <v>3</v>
      </c>
      <c r="F8" s="83"/>
      <c r="G8" s="77"/>
      <c r="H8" s="83"/>
      <c r="I8" s="84"/>
      <c r="J8" s="85"/>
    </row>
    <row r="9" spans="1:20" s="87" customFormat="1" ht="10.5" customHeight="1">
      <c r="A9" s="80"/>
      <c r="B9" s="82"/>
      <c r="C9" s="82"/>
      <c r="D9" s="82"/>
      <c r="E9" s="86"/>
      <c r="F9" s="86"/>
      <c r="G9" s="77"/>
      <c r="H9" s="86"/>
      <c r="I9" s="89"/>
      <c r="J9" s="85"/>
      <c r="K9" s="126"/>
      <c r="L9" s="126"/>
      <c r="M9" s="126"/>
      <c r="N9" s="127"/>
      <c r="O9" s="126"/>
      <c r="P9" s="126"/>
      <c r="Q9" s="126"/>
      <c r="R9" s="126"/>
      <c r="S9" s="126"/>
      <c r="T9" s="126"/>
    </row>
    <row r="10" spans="1:10" ht="37.5" customHeight="1">
      <c r="A10" s="170" t="s">
        <v>414</v>
      </c>
      <c r="B10" s="171"/>
      <c r="C10" s="171"/>
      <c r="D10" s="171"/>
      <c r="E10" s="171"/>
      <c r="F10" s="171"/>
      <c r="G10" s="171"/>
      <c r="H10" s="171"/>
      <c r="I10" s="171"/>
      <c r="J10" s="90"/>
    </row>
    <row r="11" spans="1:10" ht="24" customHeight="1">
      <c r="A11" s="157" t="s">
        <v>393</v>
      </c>
      <c r="B11" s="172"/>
      <c r="C11" s="165" t="s">
        <v>432</v>
      </c>
      <c r="D11" s="166"/>
      <c r="E11" s="91"/>
      <c r="F11" s="131" t="s">
        <v>415</v>
      </c>
      <c r="G11" s="164"/>
      <c r="H11" s="137" t="s">
        <v>433</v>
      </c>
      <c r="I11" s="138"/>
      <c r="J11" s="92"/>
    </row>
    <row r="12" spans="1:10" ht="14.25" customHeight="1">
      <c r="A12" s="93"/>
      <c r="B12" s="94"/>
      <c r="C12" s="94"/>
      <c r="D12" s="94"/>
      <c r="E12" s="173"/>
      <c r="F12" s="173"/>
      <c r="G12" s="173"/>
      <c r="H12" s="173"/>
      <c r="I12" s="95"/>
      <c r="J12" s="92"/>
    </row>
    <row r="13" spans="1:10" ht="21" customHeight="1">
      <c r="A13" s="130" t="s">
        <v>408</v>
      </c>
      <c r="B13" s="164"/>
      <c r="C13" s="165" t="s">
        <v>434</v>
      </c>
      <c r="D13" s="166"/>
      <c r="E13" s="174"/>
      <c r="F13" s="173"/>
      <c r="G13" s="173"/>
      <c r="H13" s="173"/>
      <c r="I13" s="95"/>
      <c r="J13" s="92"/>
    </row>
    <row r="14" spans="1:10" ht="10.5" customHeight="1">
      <c r="A14" s="91"/>
      <c r="B14" s="95"/>
      <c r="C14" s="94"/>
      <c r="D14" s="94"/>
      <c r="E14" s="129"/>
      <c r="F14" s="129"/>
      <c r="G14" s="129"/>
      <c r="H14" s="129"/>
      <c r="I14" s="94"/>
      <c r="J14" s="96"/>
    </row>
    <row r="15" spans="1:10" ht="22.5" customHeight="1">
      <c r="A15" s="130" t="s">
        <v>394</v>
      </c>
      <c r="B15" s="164"/>
      <c r="C15" s="165" t="s">
        <v>435</v>
      </c>
      <c r="D15" s="166"/>
      <c r="E15" s="167"/>
      <c r="F15" s="160"/>
      <c r="G15" s="97" t="s">
        <v>416</v>
      </c>
      <c r="H15" s="137" t="s">
        <v>436</v>
      </c>
      <c r="I15" s="138"/>
      <c r="J15" s="98"/>
    </row>
    <row r="16" spans="1:10" ht="10.5" customHeight="1">
      <c r="A16" s="91"/>
      <c r="B16" s="95"/>
      <c r="C16" s="94"/>
      <c r="D16" s="94"/>
      <c r="E16" s="129"/>
      <c r="F16" s="129"/>
      <c r="G16" s="129"/>
      <c r="H16" s="129"/>
      <c r="I16" s="94"/>
      <c r="J16" s="96"/>
    </row>
    <row r="17" spans="1:10" ht="22.5" customHeight="1">
      <c r="A17" s="99"/>
      <c r="B17" s="97" t="s">
        <v>417</v>
      </c>
      <c r="C17" s="165" t="s">
        <v>437</v>
      </c>
      <c r="D17" s="166"/>
      <c r="E17" s="100"/>
      <c r="F17" s="100"/>
      <c r="G17" s="100"/>
      <c r="H17" s="100"/>
      <c r="I17" s="100"/>
      <c r="J17" s="98"/>
    </row>
    <row r="18" spans="1:10" ht="15">
      <c r="A18" s="168"/>
      <c r="B18" s="169"/>
      <c r="C18" s="129"/>
      <c r="D18" s="129"/>
      <c r="E18" s="129"/>
      <c r="F18" s="129"/>
      <c r="G18" s="129"/>
      <c r="H18" s="129"/>
      <c r="I18" s="94"/>
      <c r="J18" s="96"/>
    </row>
    <row r="19" spans="1:10" ht="15">
      <c r="A19" s="157" t="s">
        <v>395</v>
      </c>
      <c r="B19" s="158"/>
      <c r="C19" s="141" t="s">
        <v>447</v>
      </c>
      <c r="D19" s="142"/>
      <c r="E19" s="142"/>
      <c r="F19" s="142"/>
      <c r="G19" s="142"/>
      <c r="H19" s="142"/>
      <c r="I19" s="142"/>
      <c r="J19" s="143"/>
    </row>
    <row r="20" spans="1:10" ht="15">
      <c r="A20" s="93"/>
      <c r="B20" s="94"/>
      <c r="C20" s="101"/>
      <c r="D20" s="94"/>
      <c r="E20" s="129"/>
      <c r="F20" s="129"/>
      <c r="G20" s="129"/>
      <c r="H20" s="129"/>
      <c r="I20" s="94"/>
      <c r="J20" s="96"/>
    </row>
    <row r="21" spans="1:10" ht="15">
      <c r="A21" s="157" t="s">
        <v>396</v>
      </c>
      <c r="B21" s="158"/>
      <c r="C21" s="137">
        <v>10000</v>
      </c>
      <c r="D21" s="138"/>
      <c r="E21" s="129"/>
      <c r="F21" s="129"/>
      <c r="G21" s="141" t="s">
        <v>438</v>
      </c>
      <c r="H21" s="142"/>
      <c r="I21" s="142"/>
      <c r="J21" s="143"/>
    </row>
    <row r="22" spans="1:10" ht="15">
      <c r="A22" s="93"/>
      <c r="B22" s="94"/>
      <c r="C22" s="94"/>
      <c r="D22" s="94"/>
      <c r="E22" s="129"/>
      <c r="F22" s="129"/>
      <c r="G22" s="129"/>
      <c r="H22" s="129"/>
      <c r="I22" s="94"/>
      <c r="J22" s="96"/>
    </row>
    <row r="23" spans="1:10" ht="15">
      <c r="A23" s="157" t="s">
        <v>397</v>
      </c>
      <c r="B23" s="158"/>
      <c r="C23" s="141" t="s">
        <v>439</v>
      </c>
      <c r="D23" s="142"/>
      <c r="E23" s="142"/>
      <c r="F23" s="142"/>
      <c r="G23" s="142"/>
      <c r="H23" s="142"/>
      <c r="I23" s="142"/>
      <c r="J23" s="143"/>
    </row>
    <row r="24" spans="1:10" ht="15">
      <c r="A24" s="93"/>
      <c r="B24" s="94"/>
      <c r="C24" s="94"/>
      <c r="D24" s="94"/>
      <c r="E24" s="129"/>
      <c r="F24" s="129"/>
      <c r="G24" s="129"/>
      <c r="H24" s="129"/>
      <c r="I24" s="94"/>
      <c r="J24" s="96"/>
    </row>
    <row r="25" spans="1:10" ht="15">
      <c r="A25" s="157" t="s">
        <v>398</v>
      </c>
      <c r="B25" s="158"/>
      <c r="C25" s="161" t="s">
        <v>440</v>
      </c>
      <c r="D25" s="162"/>
      <c r="E25" s="162"/>
      <c r="F25" s="162"/>
      <c r="G25" s="162"/>
      <c r="H25" s="162"/>
      <c r="I25" s="162"/>
      <c r="J25" s="163"/>
    </row>
    <row r="26" spans="1:10" ht="15">
      <c r="A26" s="93"/>
      <c r="B26" s="94"/>
      <c r="C26" s="101"/>
      <c r="D26" s="94"/>
      <c r="E26" s="129"/>
      <c r="F26" s="129"/>
      <c r="G26" s="129"/>
      <c r="H26" s="129"/>
      <c r="I26" s="94"/>
      <c r="J26" s="96"/>
    </row>
    <row r="27" spans="1:10" ht="15">
      <c r="A27" s="157" t="s">
        <v>399</v>
      </c>
      <c r="B27" s="158"/>
      <c r="C27" s="161" t="s">
        <v>441</v>
      </c>
      <c r="D27" s="162"/>
      <c r="E27" s="162"/>
      <c r="F27" s="162"/>
      <c r="G27" s="162"/>
      <c r="H27" s="162"/>
      <c r="I27" s="162"/>
      <c r="J27" s="163"/>
    </row>
    <row r="28" spans="1:10" ht="13.5" customHeight="1">
      <c r="A28" s="93"/>
      <c r="B28" s="94"/>
      <c r="C28" s="101"/>
      <c r="D28" s="94"/>
      <c r="E28" s="129"/>
      <c r="F28" s="129"/>
      <c r="G28" s="129"/>
      <c r="H28" s="129"/>
      <c r="I28" s="94"/>
      <c r="J28" s="96"/>
    </row>
    <row r="29" spans="1:10" ht="22.5" customHeight="1">
      <c r="A29" s="130" t="s">
        <v>409</v>
      </c>
      <c r="B29" s="158"/>
      <c r="C29" s="102">
        <v>392</v>
      </c>
      <c r="D29" s="103"/>
      <c r="E29" s="146"/>
      <c r="F29" s="146"/>
      <c r="G29" s="146"/>
      <c r="H29" s="146"/>
      <c r="I29" s="104"/>
      <c r="J29" s="105"/>
    </row>
    <row r="30" spans="1:10" ht="15">
      <c r="A30" s="93"/>
      <c r="B30" s="94"/>
      <c r="C30" s="94"/>
      <c r="D30" s="94"/>
      <c r="E30" s="129"/>
      <c r="F30" s="129"/>
      <c r="G30" s="129"/>
      <c r="H30" s="129"/>
      <c r="I30" s="104"/>
      <c r="J30" s="105"/>
    </row>
    <row r="31" spans="1:10" ht="15">
      <c r="A31" s="157" t="s">
        <v>400</v>
      </c>
      <c r="B31" s="158"/>
      <c r="C31" s="118" t="s">
        <v>420</v>
      </c>
      <c r="D31" s="159" t="s">
        <v>418</v>
      </c>
      <c r="E31" s="150"/>
      <c r="F31" s="150"/>
      <c r="G31" s="150"/>
      <c r="H31" s="106"/>
      <c r="I31" s="107" t="s">
        <v>419</v>
      </c>
      <c r="J31" s="108" t="s">
        <v>420</v>
      </c>
    </row>
    <row r="32" spans="1:10" ht="15">
      <c r="A32" s="157"/>
      <c r="B32" s="158"/>
      <c r="C32" s="109"/>
      <c r="D32" s="77"/>
      <c r="E32" s="160"/>
      <c r="F32" s="160"/>
      <c r="G32" s="160"/>
      <c r="H32" s="160"/>
      <c r="I32" s="104"/>
      <c r="J32" s="105"/>
    </row>
    <row r="33" spans="1:10" ht="15">
      <c r="A33" s="157" t="s">
        <v>410</v>
      </c>
      <c r="B33" s="158"/>
      <c r="C33" s="102" t="s">
        <v>422</v>
      </c>
      <c r="D33" s="159" t="s">
        <v>421</v>
      </c>
      <c r="E33" s="150"/>
      <c r="F33" s="150"/>
      <c r="G33" s="150"/>
      <c r="H33" s="100"/>
      <c r="I33" s="107" t="s">
        <v>422</v>
      </c>
      <c r="J33" s="108" t="s">
        <v>423</v>
      </c>
    </row>
    <row r="34" spans="1:10" ht="15">
      <c r="A34" s="93"/>
      <c r="B34" s="94"/>
      <c r="C34" s="94"/>
      <c r="D34" s="94"/>
      <c r="E34" s="129"/>
      <c r="F34" s="129"/>
      <c r="G34" s="129"/>
      <c r="H34" s="129"/>
      <c r="I34" s="94"/>
      <c r="J34" s="96"/>
    </row>
    <row r="35" spans="1:10" ht="15">
      <c r="A35" s="159" t="s">
        <v>411</v>
      </c>
      <c r="B35" s="150"/>
      <c r="C35" s="150"/>
      <c r="D35" s="150"/>
      <c r="E35" s="150" t="s">
        <v>401</v>
      </c>
      <c r="F35" s="150"/>
      <c r="G35" s="150"/>
      <c r="H35" s="150"/>
      <c r="I35" s="150"/>
      <c r="J35" s="110" t="s">
        <v>402</v>
      </c>
    </row>
    <row r="36" spans="1:10" ht="15">
      <c r="A36" s="93"/>
      <c r="B36" s="94"/>
      <c r="C36" s="94"/>
      <c r="D36" s="94"/>
      <c r="E36" s="129"/>
      <c r="F36" s="129"/>
      <c r="G36" s="129"/>
      <c r="H36" s="129"/>
      <c r="I36" s="94"/>
      <c r="J36" s="105"/>
    </row>
    <row r="37" spans="1:10" ht="15">
      <c r="A37" s="152" t="s">
        <v>448</v>
      </c>
      <c r="B37" s="153"/>
      <c r="C37" s="153"/>
      <c r="D37" s="153"/>
      <c r="E37" s="152" t="s">
        <v>449</v>
      </c>
      <c r="F37" s="153"/>
      <c r="G37" s="153"/>
      <c r="H37" s="153"/>
      <c r="I37" s="154"/>
      <c r="J37" s="111">
        <v>2608987</v>
      </c>
    </row>
    <row r="38" spans="1:10" ht="15">
      <c r="A38" s="93"/>
      <c r="B38" s="94"/>
      <c r="C38" s="101"/>
      <c r="D38" s="156"/>
      <c r="E38" s="156"/>
      <c r="F38" s="156"/>
      <c r="G38" s="156"/>
      <c r="H38" s="156"/>
      <c r="I38" s="156"/>
      <c r="J38" s="96"/>
    </row>
    <row r="39" spans="1:10" ht="15">
      <c r="A39" s="152" t="s">
        <v>450</v>
      </c>
      <c r="B39" s="153"/>
      <c r="C39" s="153"/>
      <c r="D39" s="154"/>
      <c r="E39" s="152" t="s">
        <v>451</v>
      </c>
      <c r="F39" s="153"/>
      <c r="G39" s="153"/>
      <c r="H39" s="153"/>
      <c r="I39" s="154"/>
      <c r="J39" s="102"/>
    </row>
    <row r="40" spans="1:10" ht="15">
      <c r="A40" s="93"/>
      <c r="B40" s="94"/>
      <c r="C40" s="101"/>
      <c r="D40" s="112"/>
      <c r="E40" s="156"/>
      <c r="F40" s="156"/>
      <c r="G40" s="156"/>
      <c r="H40" s="156"/>
      <c r="I40" s="95"/>
      <c r="J40" s="96"/>
    </row>
    <row r="41" spans="1:10" ht="15">
      <c r="A41" s="152"/>
      <c r="B41" s="153"/>
      <c r="C41" s="153"/>
      <c r="D41" s="154"/>
      <c r="E41" s="152"/>
      <c r="F41" s="153"/>
      <c r="G41" s="153"/>
      <c r="H41" s="153"/>
      <c r="I41" s="154"/>
      <c r="J41" s="102"/>
    </row>
    <row r="42" spans="1:10" ht="15">
      <c r="A42" s="93"/>
      <c r="B42" s="94"/>
      <c r="C42" s="101"/>
      <c r="D42" s="112"/>
      <c r="E42" s="156"/>
      <c r="F42" s="156"/>
      <c r="G42" s="156"/>
      <c r="H42" s="156"/>
      <c r="I42" s="95"/>
      <c r="J42" s="96"/>
    </row>
    <row r="43" spans="1:10" ht="15">
      <c r="A43" s="152"/>
      <c r="B43" s="153"/>
      <c r="C43" s="153"/>
      <c r="D43" s="154"/>
      <c r="E43" s="152"/>
      <c r="F43" s="153"/>
      <c r="G43" s="153"/>
      <c r="H43" s="153"/>
      <c r="I43" s="154"/>
      <c r="J43" s="102"/>
    </row>
    <row r="44" spans="1:10" ht="15">
      <c r="A44" s="113"/>
      <c r="B44" s="101"/>
      <c r="C44" s="144"/>
      <c r="D44" s="144"/>
      <c r="E44" s="129"/>
      <c r="F44" s="129"/>
      <c r="G44" s="144"/>
      <c r="H44" s="144"/>
      <c r="I44" s="144"/>
      <c r="J44" s="96"/>
    </row>
    <row r="45" spans="1:10" ht="15">
      <c r="A45" s="152"/>
      <c r="B45" s="153"/>
      <c r="C45" s="153"/>
      <c r="D45" s="154"/>
      <c r="E45" s="152"/>
      <c r="F45" s="153"/>
      <c r="G45" s="153"/>
      <c r="H45" s="153"/>
      <c r="I45" s="154"/>
      <c r="J45" s="102"/>
    </row>
    <row r="46" spans="1:10" ht="15">
      <c r="A46" s="113"/>
      <c r="B46" s="101"/>
      <c r="C46" s="101"/>
      <c r="D46" s="94"/>
      <c r="E46" s="155"/>
      <c r="F46" s="155"/>
      <c r="G46" s="144"/>
      <c r="H46" s="144"/>
      <c r="I46" s="94"/>
      <c r="J46" s="96"/>
    </row>
    <row r="47" spans="1:10" ht="15">
      <c r="A47" s="152"/>
      <c r="B47" s="153"/>
      <c r="C47" s="153"/>
      <c r="D47" s="154"/>
      <c r="E47" s="152"/>
      <c r="F47" s="153"/>
      <c r="G47" s="153"/>
      <c r="H47" s="153"/>
      <c r="I47" s="154"/>
      <c r="J47" s="102"/>
    </row>
    <row r="48" spans="1:10" ht="15">
      <c r="A48" s="113"/>
      <c r="B48" s="101"/>
      <c r="C48" s="101"/>
      <c r="D48" s="94"/>
      <c r="E48" s="129"/>
      <c r="F48" s="129"/>
      <c r="G48" s="144"/>
      <c r="H48" s="144"/>
      <c r="I48" s="94"/>
      <c r="J48" s="114" t="s">
        <v>424</v>
      </c>
    </row>
    <row r="49" spans="1:10" ht="15">
      <c r="A49" s="113"/>
      <c r="B49" s="101"/>
      <c r="C49" s="101"/>
      <c r="D49" s="94"/>
      <c r="E49" s="129"/>
      <c r="F49" s="129"/>
      <c r="G49" s="144"/>
      <c r="H49" s="144"/>
      <c r="I49" s="94"/>
      <c r="J49" s="114" t="s">
        <v>425</v>
      </c>
    </row>
    <row r="50" spans="1:10" ht="14.25" customHeight="1">
      <c r="A50" s="130" t="s">
        <v>403</v>
      </c>
      <c r="B50" s="131"/>
      <c r="C50" s="137" t="s">
        <v>425</v>
      </c>
      <c r="D50" s="138"/>
      <c r="E50" s="139" t="s">
        <v>426</v>
      </c>
      <c r="F50" s="140"/>
      <c r="G50" s="141"/>
      <c r="H50" s="142"/>
      <c r="I50" s="142"/>
      <c r="J50" s="143"/>
    </row>
    <row r="51" spans="1:10" ht="15">
      <c r="A51" s="113"/>
      <c r="B51" s="101"/>
      <c r="C51" s="144"/>
      <c r="D51" s="144"/>
      <c r="E51" s="129"/>
      <c r="F51" s="129"/>
      <c r="G51" s="145" t="s">
        <v>427</v>
      </c>
      <c r="H51" s="145"/>
      <c r="I51" s="145"/>
      <c r="J51" s="85"/>
    </row>
    <row r="52" spans="1:10" ht="13.5" customHeight="1">
      <c r="A52" s="130" t="s">
        <v>404</v>
      </c>
      <c r="B52" s="131"/>
      <c r="C52" s="141" t="s">
        <v>446</v>
      </c>
      <c r="D52" s="142"/>
      <c r="E52" s="142"/>
      <c r="F52" s="142"/>
      <c r="G52" s="142"/>
      <c r="H52" s="142"/>
      <c r="I52" s="142"/>
      <c r="J52" s="143"/>
    </row>
    <row r="53" spans="1:10" ht="15">
      <c r="A53" s="93"/>
      <c r="B53" s="94"/>
      <c r="C53" s="146" t="s">
        <v>405</v>
      </c>
      <c r="D53" s="146"/>
      <c r="E53" s="146"/>
      <c r="F53" s="146"/>
      <c r="G53" s="146"/>
      <c r="H53" s="146"/>
      <c r="I53" s="146"/>
      <c r="J53" s="96"/>
    </row>
    <row r="54" spans="1:10" ht="15">
      <c r="A54" s="130" t="s">
        <v>406</v>
      </c>
      <c r="B54" s="131"/>
      <c r="C54" s="147" t="s">
        <v>442</v>
      </c>
      <c r="D54" s="148"/>
      <c r="E54" s="149"/>
      <c r="F54" s="129"/>
      <c r="G54" s="129"/>
      <c r="H54" s="150"/>
      <c r="I54" s="150"/>
      <c r="J54" s="151"/>
    </row>
    <row r="55" spans="1:10" ht="15">
      <c r="A55" s="93"/>
      <c r="B55" s="94"/>
      <c r="C55" s="101"/>
      <c r="D55" s="94"/>
      <c r="E55" s="129"/>
      <c r="F55" s="129"/>
      <c r="G55" s="129"/>
      <c r="H55" s="129"/>
      <c r="I55" s="94"/>
      <c r="J55" s="96"/>
    </row>
    <row r="56" spans="1:10" ht="14.25" customHeight="1">
      <c r="A56" s="130" t="s">
        <v>398</v>
      </c>
      <c r="B56" s="131"/>
      <c r="C56" s="132" t="s">
        <v>443</v>
      </c>
      <c r="D56" s="133"/>
      <c r="E56" s="133"/>
      <c r="F56" s="133"/>
      <c r="G56" s="133"/>
      <c r="H56" s="133"/>
      <c r="I56" s="133"/>
      <c r="J56" s="134"/>
    </row>
    <row r="57" spans="1:10" ht="15">
      <c r="A57" s="93"/>
      <c r="B57" s="94"/>
      <c r="C57" s="94"/>
      <c r="D57" s="94"/>
      <c r="E57" s="129"/>
      <c r="F57" s="129"/>
      <c r="G57" s="129"/>
      <c r="H57" s="129"/>
      <c r="I57" s="94"/>
      <c r="J57" s="96"/>
    </row>
    <row r="58" spans="1:10" ht="15">
      <c r="A58" s="130" t="s">
        <v>428</v>
      </c>
      <c r="B58" s="131"/>
      <c r="C58" s="132" t="s">
        <v>444</v>
      </c>
      <c r="D58" s="133"/>
      <c r="E58" s="133"/>
      <c r="F58" s="133"/>
      <c r="G58" s="133"/>
      <c r="H58" s="133"/>
      <c r="I58" s="133"/>
      <c r="J58" s="134"/>
    </row>
    <row r="59" spans="1:10" ht="14.25" customHeight="1">
      <c r="A59" s="93"/>
      <c r="B59" s="94"/>
      <c r="C59" s="135" t="s">
        <v>429</v>
      </c>
      <c r="D59" s="135"/>
      <c r="E59" s="135"/>
      <c r="F59" s="135"/>
      <c r="G59" s="94"/>
      <c r="H59" s="94"/>
      <c r="I59" s="94"/>
      <c r="J59" s="96"/>
    </row>
    <row r="60" spans="1:10" ht="15">
      <c r="A60" s="130" t="s">
        <v>430</v>
      </c>
      <c r="B60" s="131"/>
      <c r="C60" s="132" t="s">
        <v>445</v>
      </c>
      <c r="D60" s="133"/>
      <c r="E60" s="133"/>
      <c r="F60" s="133"/>
      <c r="G60" s="133"/>
      <c r="H60" s="133"/>
      <c r="I60" s="133"/>
      <c r="J60" s="134"/>
    </row>
    <row r="61" spans="1:10" ht="14.25" customHeight="1">
      <c r="A61" s="115"/>
      <c r="B61" s="116"/>
      <c r="C61" s="136" t="s">
        <v>431</v>
      </c>
      <c r="D61" s="136"/>
      <c r="E61" s="136"/>
      <c r="F61" s="136"/>
      <c r="G61" s="136"/>
      <c r="H61" s="116"/>
      <c r="I61" s="116"/>
      <c r="J61" s="117"/>
    </row>
    <row r="68" ht="27" customHeight="1"/>
    <row r="72" ht="38.25" customHeight="1"/>
  </sheetData>
  <sheetProtection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4">
    <dataValidation type="list" allowBlank="1" showInputMessage="1" showErrorMessage="1" sqref="C50:D50">
      <formula1>$J$48:$J$49</formula1>
    </dataValidation>
    <dataValidation type="list" allowBlank="1" showInputMessage="1" showErrorMessage="1" sqref="C33">
      <formula1>$I$33:$J$33</formula1>
    </dataValidation>
    <dataValidation type="list" allowBlank="1" showInputMessage="1" showErrorMessage="1" sqref="C31">
      <formula1>$I$31:$J$31</formula1>
    </dataValidation>
    <dataValidation type="list" allowBlank="1" showInputMessage="1" showErrorMessage="1" sqref="E8">
      <formula1>$N$2:$N$5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view="pageBreakPreview" zoomScale="110" zoomScaleSheetLayoutView="110" zoomScalePageLayoutView="0" workbookViewId="0" topLeftCell="A103">
      <selection activeCell="H118" sqref="H118"/>
    </sheetView>
  </sheetViews>
  <sheetFormatPr defaultColWidth="8.8515625" defaultRowHeight="12.75"/>
  <cols>
    <col min="1" max="7" width="8.8515625" style="11" customWidth="1"/>
    <col min="8" max="9" width="16.421875" style="35" customWidth="1"/>
    <col min="10" max="10" width="10.28125" style="11" bestFit="1" customWidth="1"/>
    <col min="11" max="16384" width="8.8515625" style="11" customWidth="1"/>
  </cols>
  <sheetData>
    <row r="1" spans="1:9" ht="12.75">
      <c r="A1" s="202" t="s">
        <v>1</v>
      </c>
      <c r="B1" s="203"/>
      <c r="C1" s="203"/>
      <c r="D1" s="203"/>
      <c r="E1" s="203"/>
      <c r="F1" s="203"/>
      <c r="G1" s="203"/>
      <c r="H1" s="203"/>
      <c r="I1" s="203"/>
    </row>
    <row r="2" spans="1:9" ht="12.75">
      <c r="A2" s="204" t="s">
        <v>454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06" t="s">
        <v>355</v>
      </c>
      <c r="B3" s="207"/>
      <c r="C3" s="207"/>
      <c r="D3" s="207"/>
      <c r="E3" s="207"/>
      <c r="F3" s="207"/>
      <c r="G3" s="207"/>
      <c r="H3" s="207"/>
      <c r="I3" s="207"/>
    </row>
    <row r="4" spans="1:9" ht="12.75">
      <c r="A4" s="194" t="s">
        <v>452</v>
      </c>
      <c r="B4" s="195"/>
      <c r="C4" s="195"/>
      <c r="D4" s="195"/>
      <c r="E4" s="195"/>
      <c r="F4" s="195"/>
      <c r="G4" s="195"/>
      <c r="H4" s="195"/>
      <c r="I4" s="196"/>
    </row>
    <row r="5" spans="1:9" ht="45">
      <c r="A5" s="199" t="s">
        <v>2</v>
      </c>
      <c r="B5" s="200"/>
      <c r="C5" s="200"/>
      <c r="D5" s="200"/>
      <c r="E5" s="200"/>
      <c r="F5" s="200"/>
      <c r="G5" s="12" t="s">
        <v>105</v>
      </c>
      <c r="H5" s="14" t="s">
        <v>372</v>
      </c>
      <c r="I5" s="14" t="s">
        <v>373</v>
      </c>
    </row>
    <row r="6" spans="1:9" ht="12.75">
      <c r="A6" s="197">
        <v>1</v>
      </c>
      <c r="B6" s="198"/>
      <c r="C6" s="198"/>
      <c r="D6" s="198"/>
      <c r="E6" s="198"/>
      <c r="F6" s="198"/>
      <c r="G6" s="13">
        <v>2</v>
      </c>
      <c r="H6" s="14">
        <v>3</v>
      </c>
      <c r="I6" s="14">
        <v>4</v>
      </c>
    </row>
    <row r="7" spans="1:9" ht="12.75">
      <c r="A7" s="201"/>
      <c r="B7" s="201"/>
      <c r="C7" s="201"/>
      <c r="D7" s="201"/>
      <c r="E7" s="201"/>
      <c r="F7" s="201"/>
      <c r="G7" s="201"/>
      <c r="H7" s="201"/>
      <c r="I7" s="201"/>
    </row>
    <row r="8" spans="1:9" ht="12.75" customHeight="1">
      <c r="A8" s="190" t="s">
        <v>4</v>
      </c>
      <c r="B8" s="190"/>
      <c r="C8" s="190"/>
      <c r="D8" s="190"/>
      <c r="E8" s="190"/>
      <c r="F8" s="190"/>
      <c r="G8" s="15">
        <v>1</v>
      </c>
      <c r="H8" s="33">
        <v>0</v>
      </c>
      <c r="I8" s="33">
        <v>0</v>
      </c>
    </row>
    <row r="9" spans="1:9" ht="12.75" customHeight="1">
      <c r="A9" s="188" t="s">
        <v>381</v>
      </c>
      <c r="B9" s="188"/>
      <c r="C9" s="188"/>
      <c r="D9" s="188"/>
      <c r="E9" s="188"/>
      <c r="F9" s="188"/>
      <c r="G9" s="16">
        <v>2</v>
      </c>
      <c r="H9" s="34">
        <f>H10+H17+H27+H38+H43</f>
        <v>4019229701</v>
      </c>
      <c r="I9" s="34">
        <f>I10+I17+I27+I38+I43</f>
        <v>4273512938</v>
      </c>
    </row>
    <row r="10" spans="1:9" ht="12.75" customHeight="1">
      <c r="A10" s="189" t="s">
        <v>5</v>
      </c>
      <c r="B10" s="189"/>
      <c r="C10" s="189"/>
      <c r="D10" s="189"/>
      <c r="E10" s="189"/>
      <c r="F10" s="189"/>
      <c r="G10" s="16">
        <v>3</v>
      </c>
      <c r="H10" s="34">
        <f>H11+H12+H13+H14+H15+H16</f>
        <v>129409346</v>
      </c>
      <c r="I10" s="34">
        <f>I11+I12+I13+I14+I15+I16</f>
        <v>141965918</v>
      </c>
    </row>
    <row r="11" spans="1:9" ht="12.75" customHeight="1">
      <c r="A11" s="187" t="s">
        <v>6</v>
      </c>
      <c r="B11" s="187"/>
      <c r="C11" s="187"/>
      <c r="D11" s="187"/>
      <c r="E11" s="187"/>
      <c r="F11" s="187"/>
      <c r="G11" s="15">
        <v>4</v>
      </c>
      <c r="H11" s="33">
        <v>0</v>
      </c>
      <c r="I11" s="33">
        <v>0</v>
      </c>
    </row>
    <row r="12" spans="1:9" ht="22.5" customHeight="1">
      <c r="A12" s="187" t="s">
        <v>7</v>
      </c>
      <c r="B12" s="187"/>
      <c r="C12" s="187"/>
      <c r="D12" s="187"/>
      <c r="E12" s="187"/>
      <c r="F12" s="187"/>
      <c r="G12" s="15">
        <v>5</v>
      </c>
      <c r="H12" s="33">
        <v>114993876</v>
      </c>
      <c r="I12" s="33">
        <v>123385486</v>
      </c>
    </row>
    <row r="13" spans="1:9" ht="12.75" customHeight="1">
      <c r="A13" s="187" t="s">
        <v>8</v>
      </c>
      <c r="B13" s="187"/>
      <c r="C13" s="187"/>
      <c r="D13" s="187"/>
      <c r="E13" s="187"/>
      <c r="F13" s="187"/>
      <c r="G13" s="15">
        <v>6</v>
      </c>
      <c r="H13" s="33">
        <v>0</v>
      </c>
      <c r="I13" s="33">
        <v>0</v>
      </c>
    </row>
    <row r="14" spans="1:9" ht="12.75" customHeight="1">
      <c r="A14" s="187" t="s">
        <v>9</v>
      </c>
      <c r="B14" s="187"/>
      <c r="C14" s="187"/>
      <c r="D14" s="187"/>
      <c r="E14" s="187"/>
      <c r="F14" s="187"/>
      <c r="G14" s="15">
        <v>7</v>
      </c>
      <c r="H14" s="33">
        <v>0</v>
      </c>
      <c r="I14" s="33">
        <v>0</v>
      </c>
    </row>
    <row r="15" spans="1:9" ht="12.75" customHeight="1">
      <c r="A15" s="187" t="s">
        <v>10</v>
      </c>
      <c r="B15" s="187"/>
      <c r="C15" s="187"/>
      <c r="D15" s="187"/>
      <c r="E15" s="187"/>
      <c r="F15" s="187"/>
      <c r="G15" s="15">
        <v>8</v>
      </c>
      <c r="H15" s="33">
        <v>9403535</v>
      </c>
      <c r="I15" s="33">
        <v>11876548</v>
      </c>
    </row>
    <row r="16" spans="1:9" ht="12.75" customHeight="1">
      <c r="A16" s="187" t="s">
        <v>11</v>
      </c>
      <c r="B16" s="187"/>
      <c r="C16" s="187"/>
      <c r="D16" s="187"/>
      <c r="E16" s="187"/>
      <c r="F16" s="187"/>
      <c r="G16" s="15">
        <v>9</v>
      </c>
      <c r="H16" s="33">
        <v>5011935</v>
      </c>
      <c r="I16" s="33">
        <v>6703884</v>
      </c>
    </row>
    <row r="17" spans="1:9" ht="12.75" customHeight="1">
      <c r="A17" s="189" t="s">
        <v>12</v>
      </c>
      <c r="B17" s="189"/>
      <c r="C17" s="189"/>
      <c r="D17" s="189"/>
      <c r="E17" s="189"/>
      <c r="F17" s="189"/>
      <c r="G17" s="16">
        <v>10</v>
      </c>
      <c r="H17" s="34">
        <f>H18+H19+H20+H21+H22+H23+H24+H25+H26</f>
        <v>3836125401</v>
      </c>
      <c r="I17" s="34">
        <f>I18+I19+I20+I21+I22+I23+I24+I25+I26</f>
        <v>4077862343</v>
      </c>
    </row>
    <row r="18" spans="1:9" ht="12.75" customHeight="1">
      <c r="A18" s="187" t="s">
        <v>13</v>
      </c>
      <c r="B18" s="187"/>
      <c r="C18" s="187"/>
      <c r="D18" s="187"/>
      <c r="E18" s="187"/>
      <c r="F18" s="187"/>
      <c r="G18" s="15">
        <v>11</v>
      </c>
      <c r="H18" s="33">
        <v>377153356</v>
      </c>
      <c r="I18" s="33">
        <v>377153356</v>
      </c>
    </row>
    <row r="19" spans="1:9" ht="12.75" customHeight="1">
      <c r="A19" s="187" t="s">
        <v>14</v>
      </c>
      <c r="B19" s="187"/>
      <c r="C19" s="187"/>
      <c r="D19" s="187"/>
      <c r="E19" s="187"/>
      <c r="F19" s="187"/>
      <c r="G19" s="15">
        <v>12</v>
      </c>
      <c r="H19" s="33">
        <v>1866627244</v>
      </c>
      <c r="I19" s="33">
        <v>1843480985</v>
      </c>
    </row>
    <row r="20" spans="1:9" ht="12.75" customHeight="1">
      <c r="A20" s="187" t="s">
        <v>15</v>
      </c>
      <c r="B20" s="187"/>
      <c r="C20" s="187"/>
      <c r="D20" s="187"/>
      <c r="E20" s="187"/>
      <c r="F20" s="187"/>
      <c r="G20" s="15">
        <v>13</v>
      </c>
      <c r="H20" s="33">
        <v>607658321</v>
      </c>
      <c r="I20" s="33">
        <v>635027889</v>
      </c>
    </row>
    <row r="21" spans="1:9" ht="12.75" customHeight="1">
      <c r="A21" s="187" t="s">
        <v>16</v>
      </c>
      <c r="B21" s="187"/>
      <c r="C21" s="187"/>
      <c r="D21" s="187"/>
      <c r="E21" s="187"/>
      <c r="F21" s="187"/>
      <c r="G21" s="15">
        <v>14</v>
      </c>
      <c r="H21" s="33">
        <v>25320412</v>
      </c>
      <c r="I21" s="33">
        <v>23055364</v>
      </c>
    </row>
    <row r="22" spans="1:9" ht="12.75" customHeight="1">
      <c r="A22" s="187" t="s">
        <v>17</v>
      </c>
      <c r="B22" s="187"/>
      <c r="C22" s="187"/>
      <c r="D22" s="187"/>
      <c r="E22" s="187"/>
      <c r="F22" s="187"/>
      <c r="G22" s="15">
        <v>15</v>
      </c>
      <c r="H22" s="33">
        <v>0</v>
      </c>
      <c r="I22" s="33">
        <v>0</v>
      </c>
    </row>
    <row r="23" spans="1:9" ht="12.75" customHeight="1">
      <c r="A23" s="187" t="s">
        <v>18</v>
      </c>
      <c r="B23" s="187"/>
      <c r="C23" s="187"/>
      <c r="D23" s="187"/>
      <c r="E23" s="187"/>
      <c r="F23" s="187"/>
      <c r="G23" s="15">
        <v>16</v>
      </c>
      <c r="H23" s="33">
        <v>33294700</v>
      </c>
      <c r="I23" s="33">
        <v>19713295</v>
      </c>
    </row>
    <row r="24" spans="1:9" ht="12.75" customHeight="1">
      <c r="A24" s="187" t="s">
        <v>19</v>
      </c>
      <c r="B24" s="187"/>
      <c r="C24" s="187"/>
      <c r="D24" s="187"/>
      <c r="E24" s="187"/>
      <c r="F24" s="187"/>
      <c r="G24" s="15">
        <v>17</v>
      </c>
      <c r="H24" s="33">
        <v>675831322</v>
      </c>
      <c r="I24" s="33">
        <v>929060333</v>
      </c>
    </row>
    <row r="25" spans="1:9" ht="12.75" customHeight="1">
      <c r="A25" s="187" t="s">
        <v>20</v>
      </c>
      <c r="B25" s="187"/>
      <c r="C25" s="187"/>
      <c r="D25" s="187"/>
      <c r="E25" s="187"/>
      <c r="F25" s="187"/>
      <c r="G25" s="15">
        <v>18</v>
      </c>
      <c r="H25" s="33">
        <v>250240046</v>
      </c>
      <c r="I25" s="33">
        <v>250371121</v>
      </c>
    </row>
    <row r="26" spans="1:9" ht="12.75" customHeight="1">
      <c r="A26" s="187" t="s">
        <v>21</v>
      </c>
      <c r="B26" s="187"/>
      <c r="C26" s="187"/>
      <c r="D26" s="187"/>
      <c r="E26" s="187"/>
      <c r="F26" s="187"/>
      <c r="G26" s="15">
        <v>19</v>
      </c>
      <c r="H26" s="33">
        <v>0</v>
      </c>
      <c r="I26" s="33">
        <v>0</v>
      </c>
    </row>
    <row r="27" spans="1:9" ht="12.75" customHeight="1">
      <c r="A27" s="189" t="s">
        <v>22</v>
      </c>
      <c r="B27" s="189"/>
      <c r="C27" s="189"/>
      <c r="D27" s="189"/>
      <c r="E27" s="189"/>
      <c r="F27" s="189"/>
      <c r="G27" s="16">
        <v>20</v>
      </c>
      <c r="H27" s="34">
        <f>SUM(H28:H37)</f>
        <v>50000000</v>
      </c>
      <c r="I27" s="34">
        <f>SUM(I28:I37)</f>
        <v>50000000</v>
      </c>
    </row>
    <row r="28" spans="1:9" ht="12.75" customHeight="1">
      <c r="A28" s="187" t="s">
        <v>23</v>
      </c>
      <c r="B28" s="187"/>
      <c r="C28" s="187"/>
      <c r="D28" s="187"/>
      <c r="E28" s="187"/>
      <c r="F28" s="187"/>
      <c r="G28" s="15">
        <v>21</v>
      </c>
      <c r="H28" s="33">
        <v>0</v>
      </c>
      <c r="I28" s="33">
        <v>0</v>
      </c>
    </row>
    <row r="29" spans="1:9" ht="12.75" customHeight="1">
      <c r="A29" s="187" t="s">
        <v>24</v>
      </c>
      <c r="B29" s="187"/>
      <c r="C29" s="187"/>
      <c r="D29" s="187"/>
      <c r="E29" s="187"/>
      <c r="F29" s="187"/>
      <c r="G29" s="15">
        <v>22</v>
      </c>
      <c r="H29" s="33">
        <v>0</v>
      </c>
      <c r="I29" s="33">
        <v>0</v>
      </c>
    </row>
    <row r="30" spans="1:9" ht="12.75" customHeight="1">
      <c r="A30" s="187" t="s">
        <v>25</v>
      </c>
      <c r="B30" s="187"/>
      <c r="C30" s="187"/>
      <c r="D30" s="187"/>
      <c r="E30" s="187"/>
      <c r="F30" s="187"/>
      <c r="G30" s="15">
        <v>23</v>
      </c>
      <c r="H30" s="33">
        <v>0</v>
      </c>
      <c r="I30" s="33">
        <v>0</v>
      </c>
    </row>
    <row r="31" spans="1:9" ht="24" customHeight="1">
      <c r="A31" s="187" t="s">
        <v>26</v>
      </c>
      <c r="B31" s="187"/>
      <c r="C31" s="187"/>
      <c r="D31" s="187"/>
      <c r="E31" s="187"/>
      <c r="F31" s="187"/>
      <c r="G31" s="15">
        <v>24</v>
      </c>
      <c r="H31" s="33">
        <v>0</v>
      </c>
      <c r="I31" s="33">
        <v>0</v>
      </c>
    </row>
    <row r="32" spans="1:9" ht="23.25" customHeight="1">
      <c r="A32" s="187" t="s">
        <v>27</v>
      </c>
      <c r="B32" s="187"/>
      <c r="C32" s="187"/>
      <c r="D32" s="187"/>
      <c r="E32" s="187"/>
      <c r="F32" s="187"/>
      <c r="G32" s="15">
        <v>25</v>
      </c>
      <c r="H32" s="33">
        <v>0</v>
      </c>
      <c r="I32" s="33">
        <v>0</v>
      </c>
    </row>
    <row r="33" spans="1:9" ht="21" customHeight="1">
      <c r="A33" s="187" t="s">
        <v>28</v>
      </c>
      <c r="B33" s="187"/>
      <c r="C33" s="187"/>
      <c r="D33" s="187"/>
      <c r="E33" s="187"/>
      <c r="F33" s="187"/>
      <c r="G33" s="15">
        <v>26</v>
      </c>
      <c r="H33" s="33">
        <v>0</v>
      </c>
      <c r="I33" s="33">
        <v>0</v>
      </c>
    </row>
    <row r="34" spans="1:9" ht="12.75" customHeight="1">
      <c r="A34" s="187" t="s">
        <v>29</v>
      </c>
      <c r="B34" s="187"/>
      <c r="C34" s="187"/>
      <c r="D34" s="187"/>
      <c r="E34" s="187"/>
      <c r="F34" s="187"/>
      <c r="G34" s="15">
        <v>27</v>
      </c>
      <c r="H34" s="33">
        <v>0</v>
      </c>
      <c r="I34" s="33">
        <v>0</v>
      </c>
    </row>
    <row r="35" spans="1:9" ht="12.75" customHeight="1">
      <c r="A35" s="187" t="s">
        <v>30</v>
      </c>
      <c r="B35" s="187"/>
      <c r="C35" s="187"/>
      <c r="D35" s="187"/>
      <c r="E35" s="187"/>
      <c r="F35" s="187"/>
      <c r="G35" s="15">
        <v>28</v>
      </c>
      <c r="H35" s="33">
        <v>0</v>
      </c>
      <c r="I35" s="33">
        <v>0</v>
      </c>
    </row>
    <row r="36" spans="1:9" ht="12.75" customHeight="1">
      <c r="A36" s="187" t="s">
        <v>31</v>
      </c>
      <c r="B36" s="187"/>
      <c r="C36" s="187"/>
      <c r="D36" s="187"/>
      <c r="E36" s="187"/>
      <c r="F36" s="187"/>
      <c r="G36" s="15">
        <v>29</v>
      </c>
      <c r="H36" s="33">
        <v>0</v>
      </c>
      <c r="I36" s="33">
        <v>0</v>
      </c>
    </row>
    <row r="37" spans="1:9" ht="12.75" customHeight="1">
      <c r="A37" s="187" t="s">
        <v>32</v>
      </c>
      <c r="B37" s="187"/>
      <c r="C37" s="187"/>
      <c r="D37" s="187"/>
      <c r="E37" s="187"/>
      <c r="F37" s="187"/>
      <c r="G37" s="15">
        <v>30</v>
      </c>
      <c r="H37" s="33">
        <v>50000000</v>
      </c>
      <c r="I37" s="33">
        <v>50000000</v>
      </c>
    </row>
    <row r="38" spans="1:9" ht="12.75" customHeight="1">
      <c r="A38" s="189" t="s">
        <v>33</v>
      </c>
      <c r="B38" s="189"/>
      <c r="C38" s="189"/>
      <c r="D38" s="189"/>
      <c r="E38" s="189"/>
      <c r="F38" s="189"/>
      <c r="G38" s="16">
        <v>31</v>
      </c>
      <c r="H38" s="34">
        <f>H39+H40+H41+H42</f>
        <v>86490</v>
      </c>
      <c r="I38" s="34">
        <f>I39+I40+I41+I42</f>
        <v>76213</v>
      </c>
    </row>
    <row r="39" spans="1:9" ht="12.75" customHeight="1">
      <c r="A39" s="187" t="s">
        <v>34</v>
      </c>
      <c r="B39" s="187"/>
      <c r="C39" s="187"/>
      <c r="D39" s="187"/>
      <c r="E39" s="187"/>
      <c r="F39" s="187"/>
      <c r="G39" s="15">
        <v>32</v>
      </c>
      <c r="H39" s="33">
        <v>0</v>
      </c>
      <c r="I39" s="33">
        <v>0</v>
      </c>
    </row>
    <row r="40" spans="1:9" ht="12.75" customHeight="1">
      <c r="A40" s="187" t="s">
        <v>35</v>
      </c>
      <c r="B40" s="187"/>
      <c r="C40" s="187"/>
      <c r="D40" s="187"/>
      <c r="E40" s="187"/>
      <c r="F40" s="187"/>
      <c r="G40" s="15">
        <v>33</v>
      </c>
      <c r="H40" s="33">
        <v>0</v>
      </c>
      <c r="I40" s="33">
        <v>0</v>
      </c>
    </row>
    <row r="41" spans="1:9" ht="12.75" customHeight="1">
      <c r="A41" s="187" t="s">
        <v>36</v>
      </c>
      <c r="B41" s="187"/>
      <c r="C41" s="187"/>
      <c r="D41" s="187"/>
      <c r="E41" s="187"/>
      <c r="F41" s="187"/>
      <c r="G41" s="15">
        <v>34</v>
      </c>
      <c r="H41" s="33">
        <v>0</v>
      </c>
      <c r="I41" s="33">
        <v>0</v>
      </c>
    </row>
    <row r="42" spans="1:9" ht="12.75" customHeight="1">
      <c r="A42" s="187" t="s">
        <v>37</v>
      </c>
      <c r="B42" s="187"/>
      <c r="C42" s="187"/>
      <c r="D42" s="187"/>
      <c r="E42" s="187"/>
      <c r="F42" s="187"/>
      <c r="G42" s="15">
        <v>35</v>
      </c>
      <c r="H42" s="33">
        <v>86490</v>
      </c>
      <c r="I42" s="33">
        <v>76213</v>
      </c>
    </row>
    <row r="43" spans="1:9" ht="12.75" customHeight="1">
      <c r="A43" s="187" t="s">
        <v>38</v>
      </c>
      <c r="B43" s="187"/>
      <c r="C43" s="187"/>
      <c r="D43" s="187"/>
      <c r="E43" s="187"/>
      <c r="F43" s="187"/>
      <c r="G43" s="15">
        <v>36</v>
      </c>
      <c r="H43" s="33">
        <v>3608464</v>
      </c>
      <c r="I43" s="33">
        <v>3608464</v>
      </c>
    </row>
    <row r="44" spans="1:9" ht="12.75" customHeight="1">
      <c r="A44" s="188" t="s">
        <v>382</v>
      </c>
      <c r="B44" s="188"/>
      <c r="C44" s="188"/>
      <c r="D44" s="188"/>
      <c r="E44" s="188"/>
      <c r="F44" s="188"/>
      <c r="G44" s="16">
        <v>37</v>
      </c>
      <c r="H44" s="34">
        <f>H45+H53+H60+H70</f>
        <v>603689494</v>
      </c>
      <c r="I44" s="34">
        <f>I45+I53+I60+I70</f>
        <v>472858999</v>
      </c>
    </row>
    <row r="45" spans="1:9" ht="12.75" customHeight="1">
      <c r="A45" s="189" t="s">
        <v>39</v>
      </c>
      <c r="B45" s="189"/>
      <c r="C45" s="189"/>
      <c r="D45" s="189"/>
      <c r="E45" s="189"/>
      <c r="F45" s="189"/>
      <c r="G45" s="16">
        <v>38</v>
      </c>
      <c r="H45" s="34">
        <f>SUM(H46:H52)</f>
        <v>19383290</v>
      </c>
      <c r="I45" s="34">
        <f>SUM(I46:I52)</f>
        <v>22741667</v>
      </c>
    </row>
    <row r="46" spans="1:9" ht="12.75" customHeight="1">
      <c r="A46" s="187" t="s">
        <v>40</v>
      </c>
      <c r="B46" s="187"/>
      <c r="C46" s="187"/>
      <c r="D46" s="187"/>
      <c r="E46" s="187"/>
      <c r="F46" s="187"/>
      <c r="G46" s="15">
        <v>39</v>
      </c>
      <c r="H46" s="33">
        <v>19383290</v>
      </c>
      <c r="I46" s="33">
        <v>22741667</v>
      </c>
    </row>
    <row r="47" spans="1:9" ht="12.75" customHeight="1">
      <c r="A47" s="187" t="s">
        <v>41</v>
      </c>
      <c r="B47" s="187"/>
      <c r="C47" s="187"/>
      <c r="D47" s="187"/>
      <c r="E47" s="187"/>
      <c r="F47" s="187"/>
      <c r="G47" s="15">
        <v>40</v>
      </c>
      <c r="H47" s="33">
        <v>0</v>
      </c>
      <c r="I47" s="33">
        <v>0</v>
      </c>
    </row>
    <row r="48" spans="1:9" ht="12.75" customHeight="1">
      <c r="A48" s="187" t="s">
        <v>42</v>
      </c>
      <c r="B48" s="187"/>
      <c r="C48" s="187"/>
      <c r="D48" s="187"/>
      <c r="E48" s="187"/>
      <c r="F48" s="187"/>
      <c r="G48" s="15">
        <v>41</v>
      </c>
      <c r="H48" s="33">
        <v>0</v>
      </c>
      <c r="I48" s="33">
        <v>0</v>
      </c>
    </row>
    <row r="49" spans="1:9" ht="12.75" customHeight="1">
      <c r="A49" s="187" t="s">
        <v>43</v>
      </c>
      <c r="B49" s="187"/>
      <c r="C49" s="187"/>
      <c r="D49" s="187"/>
      <c r="E49" s="187"/>
      <c r="F49" s="187"/>
      <c r="G49" s="15">
        <v>42</v>
      </c>
      <c r="H49" s="33">
        <v>0</v>
      </c>
      <c r="I49" s="33">
        <v>0</v>
      </c>
    </row>
    <row r="50" spans="1:9" ht="12.75" customHeight="1">
      <c r="A50" s="187" t="s">
        <v>44</v>
      </c>
      <c r="B50" s="187"/>
      <c r="C50" s="187"/>
      <c r="D50" s="187"/>
      <c r="E50" s="187"/>
      <c r="F50" s="187"/>
      <c r="G50" s="15">
        <v>43</v>
      </c>
      <c r="H50" s="33">
        <v>0</v>
      </c>
      <c r="I50" s="33">
        <v>0</v>
      </c>
    </row>
    <row r="51" spans="1:9" ht="12.75" customHeight="1">
      <c r="A51" s="187" t="s">
        <v>45</v>
      </c>
      <c r="B51" s="187"/>
      <c r="C51" s="187"/>
      <c r="D51" s="187"/>
      <c r="E51" s="187"/>
      <c r="F51" s="187"/>
      <c r="G51" s="15">
        <v>44</v>
      </c>
      <c r="H51" s="33">
        <v>0</v>
      </c>
      <c r="I51" s="33">
        <v>0</v>
      </c>
    </row>
    <row r="52" spans="1:9" ht="12.75" customHeight="1">
      <c r="A52" s="187" t="s">
        <v>46</v>
      </c>
      <c r="B52" s="187"/>
      <c r="C52" s="187"/>
      <c r="D52" s="187"/>
      <c r="E52" s="187"/>
      <c r="F52" s="187"/>
      <c r="G52" s="15">
        <v>45</v>
      </c>
      <c r="H52" s="33">
        <v>0</v>
      </c>
      <c r="I52" s="33">
        <v>0</v>
      </c>
    </row>
    <row r="53" spans="1:9" ht="12.75" customHeight="1">
      <c r="A53" s="189" t="s">
        <v>47</v>
      </c>
      <c r="B53" s="189"/>
      <c r="C53" s="189"/>
      <c r="D53" s="189"/>
      <c r="E53" s="189"/>
      <c r="F53" s="189"/>
      <c r="G53" s="16">
        <v>46</v>
      </c>
      <c r="H53" s="34">
        <f>SUM(H54:H59)</f>
        <v>120686157</v>
      </c>
      <c r="I53" s="34">
        <f>SUM(I54:I59)</f>
        <v>81944334</v>
      </c>
    </row>
    <row r="54" spans="1:9" ht="12.75" customHeight="1">
      <c r="A54" s="187" t="s">
        <v>48</v>
      </c>
      <c r="B54" s="187"/>
      <c r="C54" s="187"/>
      <c r="D54" s="187"/>
      <c r="E54" s="187"/>
      <c r="F54" s="187"/>
      <c r="G54" s="15">
        <v>47</v>
      </c>
      <c r="H54" s="33">
        <v>0</v>
      </c>
      <c r="I54" s="33">
        <v>0</v>
      </c>
    </row>
    <row r="55" spans="1:9" ht="12.75" customHeight="1">
      <c r="A55" s="187" t="s">
        <v>49</v>
      </c>
      <c r="B55" s="187"/>
      <c r="C55" s="187"/>
      <c r="D55" s="187"/>
      <c r="E55" s="187"/>
      <c r="F55" s="187"/>
      <c r="G55" s="15">
        <v>48</v>
      </c>
      <c r="H55" s="33">
        <v>0</v>
      </c>
      <c r="I55" s="33">
        <v>0</v>
      </c>
    </row>
    <row r="56" spans="1:9" ht="12.75" customHeight="1">
      <c r="A56" s="187" t="s">
        <v>50</v>
      </c>
      <c r="B56" s="187"/>
      <c r="C56" s="187"/>
      <c r="D56" s="187"/>
      <c r="E56" s="187"/>
      <c r="F56" s="187"/>
      <c r="G56" s="15">
        <v>49</v>
      </c>
      <c r="H56" s="33">
        <v>92553115</v>
      </c>
      <c r="I56" s="33">
        <v>78937790</v>
      </c>
    </row>
    <row r="57" spans="1:9" ht="12.75" customHeight="1">
      <c r="A57" s="187" t="s">
        <v>51</v>
      </c>
      <c r="B57" s="187"/>
      <c r="C57" s="187"/>
      <c r="D57" s="187"/>
      <c r="E57" s="187"/>
      <c r="F57" s="187"/>
      <c r="G57" s="15">
        <v>50</v>
      </c>
      <c r="H57" s="33">
        <v>14739</v>
      </c>
      <c r="I57" s="33">
        <v>20797</v>
      </c>
    </row>
    <row r="58" spans="1:9" ht="12.75" customHeight="1">
      <c r="A58" s="187" t="s">
        <v>52</v>
      </c>
      <c r="B58" s="187"/>
      <c r="C58" s="187"/>
      <c r="D58" s="187"/>
      <c r="E58" s="187"/>
      <c r="F58" s="187"/>
      <c r="G58" s="15">
        <v>51</v>
      </c>
      <c r="H58" s="33">
        <v>27142177</v>
      </c>
      <c r="I58" s="33">
        <v>231477</v>
      </c>
    </row>
    <row r="59" spans="1:9" ht="12.75" customHeight="1">
      <c r="A59" s="187" t="s">
        <v>53</v>
      </c>
      <c r="B59" s="187"/>
      <c r="C59" s="187"/>
      <c r="D59" s="187"/>
      <c r="E59" s="187"/>
      <c r="F59" s="187"/>
      <c r="G59" s="15">
        <v>52</v>
      </c>
      <c r="H59" s="33">
        <v>976126</v>
      </c>
      <c r="I59" s="33">
        <v>2754270</v>
      </c>
    </row>
    <row r="60" spans="1:9" ht="12.75" customHeight="1">
      <c r="A60" s="189" t="s">
        <v>54</v>
      </c>
      <c r="B60" s="189"/>
      <c r="C60" s="189"/>
      <c r="D60" s="189"/>
      <c r="E60" s="189"/>
      <c r="F60" s="189"/>
      <c r="G60" s="16">
        <v>53</v>
      </c>
      <c r="H60" s="34">
        <f>SUM(H61:H69)</f>
        <v>47216030</v>
      </c>
      <c r="I60" s="34">
        <f>SUM(I61:I69)</f>
        <v>38719346</v>
      </c>
    </row>
    <row r="61" spans="1:9" ht="12.75" customHeight="1">
      <c r="A61" s="187" t="s">
        <v>23</v>
      </c>
      <c r="B61" s="187"/>
      <c r="C61" s="187"/>
      <c r="D61" s="187"/>
      <c r="E61" s="187"/>
      <c r="F61" s="187"/>
      <c r="G61" s="15">
        <v>54</v>
      </c>
      <c r="H61" s="33">
        <v>0</v>
      </c>
      <c r="I61" s="33">
        <v>0</v>
      </c>
    </row>
    <row r="62" spans="1:9" ht="27" customHeight="1">
      <c r="A62" s="187" t="s">
        <v>24</v>
      </c>
      <c r="B62" s="187"/>
      <c r="C62" s="187"/>
      <c r="D62" s="187"/>
      <c r="E62" s="187"/>
      <c r="F62" s="187"/>
      <c r="G62" s="15">
        <v>55</v>
      </c>
      <c r="H62" s="33">
        <v>0</v>
      </c>
      <c r="I62" s="33">
        <v>0</v>
      </c>
    </row>
    <row r="63" spans="1:9" ht="12.75" customHeight="1">
      <c r="A63" s="187" t="s">
        <v>25</v>
      </c>
      <c r="B63" s="187"/>
      <c r="C63" s="187"/>
      <c r="D63" s="187"/>
      <c r="E63" s="187"/>
      <c r="F63" s="187"/>
      <c r="G63" s="15">
        <v>56</v>
      </c>
      <c r="H63" s="33">
        <v>0</v>
      </c>
      <c r="I63" s="33">
        <v>0</v>
      </c>
    </row>
    <row r="64" spans="1:9" ht="25.5" customHeight="1">
      <c r="A64" s="187" t="s">
        <v>55</v>
      </c>
      <c r="B64" s="187"/>
      <c r="C64" s="187"/>
      <c r="D64" s="187"/>
      <c r="E64" s="187"/>
      <c r="F64" s="187"/>
      <c r="G64" s="15">
        <v>57</v>
      </c>
      <c r="H64" s="33">
        <v>0</v>
      </c>
      <c r="I64" s="33">
        <v>0</v>
      </c>
    </row>
    <row r="65" spans="1:9" ht="21" customHeight="1">
      <c r="A65" s="187" t="s">
        <v>27</v>
      </c>
      <c r="B65" s="187"/>
      <c r="C65" s="187"/>
      <c r="D65" s="187"/>
      <c r="E65" s="187"/>
      <c r="F65" s="187"/>
      <c r="G65" s="15">
        <v>58</v>
      </c>
      <c r="H65" s="33">
        <v>0</v>
      </c>
      <c r="I65" s="33">
        <v>0</v>
      </c>
    </row>
    <row r="66" spans="1:9" ht="21" customHeight="1">
      <c r="A66" s="187" t="s">
        <v>28</v>
      </c>
      <c r="B66" s="187"/>
      <c r="C66" s="187"/>
      <c r="D66" s="187"/>
      <c r="E66" s="187"/>
      <c r="F66" s="187"/>
      <c r="G66" s="15">
        <v>59</v>
      </c>
      <c r="H66" s="33">
        <v>0</v>
      </c>
      <c r="I66" s="33">
        <v>0</v>
      </c>
    </row>
    <row r="67" spans="1:9" ht="12.75" customHeight="1">
      <c r="A67" s="187" t="s">
        <v>29</v>
      </c>
      <c r="B67" s="187"/>
      <c r="C67" s="187"/>
      <c r="D67" s="187"/>
      <c r="E67" s="187"/>
      <c r="F67" s="187"/>
      <c r="G67" s="15">
        <v>60</v>
      </c>
      <c r="H67" s="33">
        <v>0</v>
      </c>
      <c r="I67" s="33">
        <v>0</v>
      </c>
    </row>
    <row r="68" spans="1:9" ht="12.75" customHeight="1">
      <c r="A68" s="187" t="s">
        <v>30</v>
      </c>
      <c r="B68" s="187"/>
      <c r="C68" s="187"/>
      <c r="D68" s="187"/>
      <c r="E68" s="187"/>
      <c r="F68" s="187"/>
      <c r="G68" s="15">
        <v>61</v>
      </c>
      <c r="H68" s="33">
        <v>47216030</v>
      </c>
      <c r="I68" s="33">
        <v>38719346</v>
      </c>
    </row>
    <row r="69" spans="1:9" ht="12.75" customHeight="1">
      <c r="A69" s="187" t="s">
        <v>56</v>
      </c>
      <c r="B69" s="187"/>
      <c r="C69" s="187"/>
      <c r="D69" s="187"/>
      <c r="E69" s="187"/>
      <c r="F69" s="187"/>
      <c r="G69" s="15">
        <v>62</v>
      </c>
      <c r="H69" s="33">
        <v>0</v>
      </c>
      <c r="I69" s="33">
        <v>0</v>
      </c>
    </row>
    <row r="70" spans="1:9" ht="12.75" customHeight="1">
      <c r="A70" s="187" t="s">
        <v>57</v>
      </c>
      <c r="B70" s="187"/>
      <c r="C70" s="187"/>
      <c r="D70" s="187"/>
      <c r="E70" s="187"/>
      <c r="F70" s="187"/>
      <c r="G70" s="15">
        <v>63</v>
      </c>
      <c r="H70" s="33">
        <v>416404017</v>
      </c>
      <c r="I70" s="33">
        <v>329453652</v>
      </c>
    </row>
    <row r="71" spans="1:9" ht="12.75" customHeight="1">
      <c r="A71" s="190" t="s">
        <v>58</v>
      </c>
      <c r="B71" s="190"/>
      <c r="C71" s="190"/>
      <c r="D71" s="190"/>
      <c r="E71" s="190"/>
      <c r="F71" s="190"/>
      <c r="G71" s="15">
        <v>64</v>
      </c>
      <c r="H71" s="33">
        <v>1470643</v>
      </c>
      <c r="I71" s="33">
        <v>25721620</v>
      </c>
    </row>
    <row r="72" spans="1:9" ht="12.75" customHeight="1">
      <c r="A72" s="188" t="s">
        <v>383</v>
      </c>
      <c r="B72" s="188"/>
      <c r="C72" s="188"/>
      <c r="D72" s="188"/>
      <c r="E72" s="188"/>
      <c r="F72" s="188"/>
      <c r="G72" s="16">
        <v>65</v>
      </c>
      <c r="H72" s="34">
        <f>H8+H9+H44+H71</f>
        <v>4624389838</v>
      </c>
      <c r="I72" s="34">
        <f>I8+I9+I44+I71</f>
        <v>4772093557</v>
      </c>
    </row>
    <row r="73" spans="1:9" ht="12.75" customHeight="1">
      <c r="A73" s="190" t="s">
        <v>59</v>
      </c>
      <c r="B73" s="190"/>
      <c r="C73" s="190"/>
      <c r="D73" s="190"/>
      <c r="E73" s="190"/>
      <c r="F73" s="190"/>
      <c r="G73" s="15">
        <v>66</v>
      </c>
      <c r="H73" s="33">
        <v>3167297350</v>
      </c>
      <c r="I73" s="33">
        <v>3167384903</v>
      </c>
    </row>
    <row r="74" spans="1:9" ht="12.75">
      <c r="A74" s="191" t="s">
        <v>60</v>
      </c>
      <c r="B74" s="192"/>
      <c r="C74" s="192"/>
      <c r="D74" s="192"/>
      <c r="E74" s="192"/>
      <c r="F74" s="192"/>
      <c r="G74" s="192"/>
      <c r="H74" s="192"/>
      <c r="I74" s="192"/>
    </row>
    <row r="75" spans="1:9" ht="12.75" customHeight="1">
      <c r="A75" s="188" t="s">
        <v>384</v>
      </c>
      <c r="B75" s="188"/>
      <c r="C75" s="188"/>
      <c r="D75" s="188"/>
      <c r="E75" s="188"/>
      <c r="F75" s="188"/>
      <c r="G75" s="16">
        <v>67</v>
      </c>
      <c r="H75" s="34">
        <f>H76+H77+H78+H84+H85+H89+H92+H95</f>
        <v>4353630966</v>
      </c>
      <c r="I75" s="34">
        <f>I76+I77+I78+I84+I85+I89+I92+I95</f>
        <v>4512402339</v>
      </c>
    </row>
    <row r="76" spans="1:9" ht="12.75" customHeight="1">
      <c r="A76" s="187" t="s">
        <v>61</v>
      </c>
      <c r="B76" s="187"/>
      <c r="C76" s="187"/>
      <c r="D76" s="187"/>
      <c r="E76" s="187"/>
      <c r="F76" s="187"/>
      <c r="G76" s="15">
        <v>68</v>
      </c>
      <c r="H76" s="33">
        <v>2952437940</v>
      </c>
      <c r="I76" s="33">
        <v>2952437940</v>
      </c>
    </row>
    <row r="77" spans="1:9" ht="12.75" customHeight="1">
      <c r="A77" s="187" t="s">
        <v>62</v>
      </c>
      <c r="B77" s="187"/>
      <c r="C77" s="187"/>
      <c r="D77" s="187"/>
      <c r="E77" s="187"/>
      <c r="F77" s="187"/>
      <c r="G77" s="15">
        <v>69</v>
      </c>
      <c r="H77" s="33">
        <v>53585</v>
      </c>
      <c r="I77" s="33">
        <v>53585</v>
      </c>
    </row>
    <row r="78" spans="1:9" ht="12.75" customHeight="1">
      <c r="A78" s="189" t="s">
        <v>63</v>
      </c>
      <c r="B78" s="189"/>
      <c r="C78" s="189"/>
      <c r="D78" s="189"/>
      <c r="E78" s="189"/>
      <c r="F78" s="189"/>
      <c r="G78" s="16">
        <v>70</v>
      </c>
      <c r="H78" s="34">
        <f>SUM(H79:H83)</f>
        <v>616739452</v>
      </c>
      <c r="I78" s="34">
        <f>SUM(I79:I83)</f>
        <v>754242989</v>
      </c>
    </row>
    <row r="79" spans="1:9" ht="12.75" customHeight="1">
      <c r="A79" s="187" t="s">
        <v>64</v>
      </c>
      <c r="B79" s="187"/>
      <c r="C79" s="187"/>
      <c r="D79" s="187"/>
      <c r="E79" s="187"/>
      <c r="F79" s="187"/>
      <c r="G79" s="15">
        <v>71</v>
      </c>
      <c r="H79" s="33">
        <v>97203711</v>
      </c>
      <c r="I79" s="33">
        <v>110299193</v>
      </c>
    </row>
    <row r="80" spans="1:9" ht="12.75" customHeight="1">
      <c r="A80" s="187" t="s">
        <v>65</v>
      </c>
      <c r="B80" s="187"/>
      <c r="C80" s="187"/>
      <c r="D80" s="187"/>
      <c r="E80" s="187"/>
      <c r="F80" s="187"/>
      <c r="G80" s="15">
        <v>72</v>
      </c>
      <c r="H80" s="33">
        <v>0</v>
      </c>
      <c r="I80" s="33">
        <v>0</v>
      </c>
    </row>
    <row r="81" spans="1:9" ht="12.75" customHeight="1">
      <c r="A81" s="187" t="s">
        <v>66</v>
      </c>
      <c r="B81" s="187"/>
      <c r="C81" s="187"/>
      <c r="D81" s="187"/>
      <c r="E81" s="187"/>
      <c r="F81" s="187"/>
      <c r="G81" s="15">
        <v>73</v>
      </c>
      <c r="H81" s="33">
        <v>0</v>
      </c>
      <c r="I81" s="33">
        <v>0</v>
      </c>
    </row>
    <row r="82" spans="1:9" ht="12.75" customHeight="1">
      <c r="A82" s="187" t="s">
        <v>67</v>
      </c>
      <c r="B82" s="187"/>
      <c r="C82" s="187"/>
      <c r="D82" s="187"/>
      <c r="E82" s="187"/>
      <c r="F82" s="187"/>
      <c r="G82" s="15">
        <v>74</v>
      </c>
      <c r="H82" s="33">
        <v>0</v>
      </c>
      <c r="I82" s="33">
        <v>0</v>
      </c>
    </row>
    <row r="83" spans="1:9" ht="12.75" customHeight="1">
      <c r="A83" s="187" t="s">
        <v>68</v>
      </c>
      <c r="B83" s="187"/>
      <c r="C83" s="187"/>
      <c r="D83" s="187"/>
      <c r="E83" s="187"/>
      <c r="F83" s="187"/>
      <c r="G83" s="15">
        <v>75</v>
      </c>
      <c r="H83" s="33">
        <v>519535741</v>
      </c>
      <c r="I83" s="33">
        <v>643943796</v>
      </c>
    </row>
    <row r="84" spans="1:9" ht="12.75" customHeight="1">
      <c r="A84" s="193" t="s">
        <v>69</v>
      </c>
      <c r="B84" s="193"/>
      <c r="C84" s="193"/>
      <c r="D84" s="193"/>
      <c r="E84" s="193"/>
      <c r="F84" s="193"/>
      <c r="G84" s="119">
        <v>76</v>
      </c>
      <c r="H84" s="120">
        <v>0</v>
      </c>
      <c r="I84" s="120">
        <v>0</v>
      </c>
    </row>
    <row r="85" spans="1:9" ht="12.75" customHeight="1">
      <c r="A85" s="189" t="s">
        <v>70</v>
      </c>
      <c r="B85" s="189"/>
      <c r="C85" s="189"/>
      <c r="D85" s="189"/>
      <c r="E85" s="189"/>
      <c r="F85" s="189"/>
      <c r="G85" s="16">
        <v>77</v>
      </c>
      <c r="H85" s="34">
        <f>H86+H87+H88</f>
        <v>0</v>
      </c>
      <c r="I85" s="34">
        <f>I86+I87+I88</f>
        <v>0</v>
      </c>
    </row>
    <row r="86" spans="1:9" ht="12.75" customHeight="1">
      <c r="A86" s="187" t="s">
        <v>71</v>
      </c>
      <c r="B86" s="187"/>
      <c r="C86" s="187"/>
      <c r="D86" s="187"/>
      <c r="E86" s="187"/>
      <c r="F86" s="187"/>
      <c r="G86" s="15">
        <v>78</v>
      </c>
      <c r="H86" s="33">
        <v>0</v>
      </c>
      <c r="I86" s="33">
        <v>0</v>
      </c>
    </row>
    <row r="87" spans="1:9" ht="12.75" customHeight="1">
      <c r="A87" s="187" t="s">
        <v>72</v>
      </c>
      <c r="B87" s="187"/>
      <c r="C87" s="187"/>
      <c r="D87" s="187"/>
      <c r="E87" s="187"/>
      <c r="F87" s="187"/>
      <c r="G87" s="15">
        <v>79</v>
      </c>
      <c r="H87" s="33">
        <v>0</v>
      </c>
      <c r="I87" s="33">
        <v>0</v>
      </c>
    </row>
    <row r="88" spans="1:9" ht="12.75" customHeight="1">
      <c r="A88" s="187" t="s">
        <v>73</v>
      </c>
      <c r="B88" s="187"/>
      <c r="C88" s="187"/>
      <c r="D88" s="187"/>
      <c r="E88" s="187"/>
      <c r="F88" s="187"/>
      <c r="G88" s="15">
        <v>80</v>
      </c>
      <c r="H88" s="33">
        <v>0</v>
      </c>
      <c r="I88" s="33">
        <v>0</v>
      </c>
    </row>
    <row r="89" spans="1:9" ht="12.75" customHeight="1">
      <c r="A89" s="189" t="s">
        <v>74</v>
      </c>
      <c r="B89" s="189"/>
      <c r="C89" s="189"/>
      <c r="D89" s="189"/>
      <c r="E89" s="189"/>
      <c r="F89" s="189"/>
      <c r="G89" s="16">
        <v>81</v>
      </c>
      <c r="H89" s="34">
        <f>H90-H91</f>
        <v>522434784</v>
      </c>
      <c r="I89" s="34">
        <f>I90-I91</f>
        <v>572215849</v>
      </c>
    </row>
    <row r="90" spans="1:9" ht="12.75" customHeight="1">
      <c r="A90" s="187" t="s">
        <v>75</v>
      </c>
      <c r="B90" s="187"/>
      <c r="C90" s="187"/>
      <c r="D90" s="187"/>
      <c r="E90" s="187"/>
      <c r="F90" s="187"/>
      <c r="G90" s="15">
        <v>82</v>
      </c>
      <c r="H90" s="33">
        <v>522434784</v>
      </c>
      <c r="I90" s="33">
        <v>572215849</v>
      </c>
    </row>
    <row r="91" spans="1:9" ht="12.75" customHeight="1">
      <c r="A91" s="187" t="s">
        <v>76</v>
      </c>
      <c r="B91" s="187"/>
      <c r="C91" s="187"/>
      <c r="D91" s="187"/>
      <c r="E91" s="187"/>
      <c r="F91" s="187"/>
      <c r="G91" s="15">
        <v>83</v>
      </c>
      <c r="H91" s="33">
        <v>0</v>
      </c>
      <c r="I91" s="33">
        <v>0</v>
      </c>
    </row>
    <row r="92" spans="1:9" ht="12.75" customHeight="1">
      <c r="A92" s="189" t="s">
        <v>77</v>
      </c>
      <c r="B92" s="189"/>
      <c r="C92" s="189"/>
      <c r="D92" s="189"/>
      <c r="E92" s="189"/>
      <c r="F92" s="189"/>
      <c r="G92" s="16">
        <v>84</v>
      </c>
      <c r="H92" s="34">
        <f>H93-H94</f>
        <v>261965205</v>
      </c>
      <c r="I92" s="34">
        <f>I93-I94</f>
        <v>233451976</v>
      </c>
    </row>
    <row r="93" spans="1:9" ht="12.75" customHeight="1">
      <c r="A93" s="187" t="s">
        <v>78</v>
      </c>
      <c r="B93" s="187"/>
      <c r="C93" s="187"/>
      <c r="D93" s="187"/>
      <c r="E93" s="187"/>
      <c r="F93" s="187"/>
      <c r="G93" s="15">
        <v>85</v>
      </c>
      <c r="H93" s="33">
        <v>261965205</v>
      </c>
      <c r="I93" s="33">
        <v>233451976</v>
      </c>
    </row>
    <row r="94" spans="1:9" ht="12.75" customHeight="1">
      <c r="A94" s="187" t="s">
        <v>79</v>
      </c>
      <c r="B94" s="187"/>
      <c r="C94" s="187"/>
      <c r="D94" s="187"/>
      <c r="E94" s="187"/>
      <c r="F94" s="187"/>
      <c r="G94" s="15">
        <v>86</v>
      </c>
      <c r="H94" s="33">
        <v>0</v>
      </c>
      <c r="I94" s="33">
        <v>0</v>
      </c>
    </row>
    <row r="95" spans="1:9" ht="12.75" customHeight="1">
      <c r="A95" s="187" t="s">
        <v>80</v>
      </c>
      <c r="B95" s="187"/>
      <c r="C95" s="187"/>
      <c r="D95" s="187"/>
      <c r="E95" s="187"/>
      <c r="F95" s="187"/>
      <c r="G95" s="15">
        <v>87</v>
      </c>
      <c r="H95" s="33">
        <v>0</v>
      </c>
      <c r="I95" s="33">
        <v>0</v>
      </c>
    </row>
    <row r="96" spans="1:9" ht="12.75" customHeight="1">
      <c r="A96" s="188" t="s">
        <v>385</v>
      </c>
      <c r="B96" s="188"/>
      <c r="C96" s="188"/>
      <c r="D96" s="188"/>
      <c r="E96" s="188"/>
      <c r="F96" s="188"/>
      <c r="G96" s="16">
        <v>88</v>
      </c>
      <c r="H96" s="34">
        <f>SUM(H97:H102)</f>
        <v>14654794</v>
      </c>
      <c r="I96" s="34">
        <f>SUM(I97:I102)</f>
        <v>14170357</v>
      </c>
    </row>
    <row r="97" spans="1:9" ht="12.75" customHeight="1">
      <c r="A97" s="187" t="s">
        <v>81</v>
      </c>
      <c r="B97" s="187"/>
      <c r="C97" s="187"/>
      <c r="D97" s="187"/>
      <c r="E97" s="187"/>
      <c r="F97" s="187"/>
      <c r="G97" s="15">
        <v>89</v>
      </c>
      <c r="H97" s="33">
        <v>10880259</v>
      </c>
      <c r="I97" s="33">
        <v>10880259</v>
      </c>
    </row>
    <row r="98" spans="1:9" ht="12.75" customHeight="1">
      <c r="A98" s="187" t="s">
        <v>82</v>
      </c>
      <c r="B98" s="187"/>
      <c r="C98" s="187"/>
      <c r="D98" s="187"/>
      <c r="E98" s="187"/>
      <c r="F98" s="187"/>
      <c r="G98" s="15">
        <v>90</v>
      </c>
      <c r="H98" s="33">
        <v>0</v>
      </c>
      <c r="I98" s="33">
        <v>0</v>
      </c>
    </row>
    <row r="99" spans="1:9" ht="12.75" customHeight="1">
      <c r="A99" s="187" t="s">
        <v>83</v>
      </c>
      <c r="B99" s="187"/>
      <c r="C99" s="187"/>
      <c r="D99" s="187"/>
      <c r="E99" s="187"/>
      <c r="F99" s="187"/>
      <c r="G99" s="15">
        <v>91</v>
      </c>
      <c r="H99" s="33">
        <v>3774535</v>
      </c>
      <c r="I99" s="33">
        <v>3290098</v>
      </c>
    </row>
    <row r="100" spans="1:9" ht="12.75" customHeight="1">
      <c r="A100" s="187" t="s">
        <v>84</v>
      </c>
      <c r="B100" s="187"/>
      <c r="C100" s="187"/>
      <c r="D100" s="187"/>
      <c r="E100" s="187"/>
      <c r="F100" s="187"/>
      <c r="G100" s="15">
        <v>92</v>
      </c>
      <c r="H100" s="33">
        <v>0</v>
      </c>
      <c r="I100" s="33">
        <v>0</v>
      </c>
    </row>
    <row r="101" spans="1:9" ht="12.75" customHeight="1">
      <c r="A101" s="187" t="s">
        <v>85</v>
      </c>
      <c r="B101" s="187"/>
      <c r="C101" s="187"/>
      <c r="D101" s="187"/>
      <c r="E101" s="187"/>
      <c r="F101" s="187"/>
      <c r="G101" s="15">
        <v>93</v>
      </c>
      <c r="H101" s="33">
        <v>0</v>
      </c>
      <c r="I101" s="33">
        <v>0</v>
      </c>
    </row>
    <row r="102" spans="1:9" ht="12.75" customHeight="1">
      <c r="A102" s="187" t="s">
        <v>86</v>
      </c>
      <c r="B102" s="187"/>
      <c r="C102" s="187"/>
      <c r="D102" s="187"/>
      <c r="E102" s="187"/>
      <c r="F102" s="187"/>
      <c r="G102" s="15">
        <v>94</v>
      </c>
      <c r="H102" s="33">
        <v>0</v>
      </c>
      <c r="I102" s="33">
        <v>0</v>
      </c>
    </row>
    <row r="103" spans="1:9" ht="12.75" customHeight="1">
      <c r="A103" s="188" t="s">
        <v>386</v>
      </c>
      <c r="B103" s="188"/>
      <c r="C103" s="188"/>
      <c r="D103" s="188"/>
      <c r="E103" s="188"/>
      <c r="F103" s="188"/>
      <c r="G103" s="16">
        <v>95</v>
      </c>
      <c r="H103" s="34">
        <f>SUM(H104:H114)</f>
        <v>88203201</v>
      </c>
      <c r="I103" s="34">
        <f>SUM(I104:I114)</f>
        <v>88759705</v>
      </c>
    </row>
    <row r="104" spans="1:9" ht="12.75" customHeight="1">
      <c r="A104" s="187" t="s">
        <v>87</v>
      </c>
      <c r="B104" s="187"/>
      <c r="C104" s="187"/>
      <c r="D104" s="187"/>
      <c r="E104" s="187"/>
      <c r="F104" s="187"/>
      <c r="G104" s="15">
        <v>96</v>
      </c>
      <c r="H104" s="33">
        <v>0</v>
      </c>
      <c r="I104" s="33">
        <v>0</v>
      </c>
    </row>
    <row r="105" spans="1:9" ht="24" customHeight="1">
      <c r="A105" s="187" t="s">
        <v>88</v>
      </c>
      <c r="B105" s="187"/>
      <c r="C105" s="187"/>
      <c r="D105" s="187"/>
      <c r="E105" s="187"/>
      <c r="F105" s="187"/>
      <c r="G105" s="15">
        <v>97</v>
      </c>
      <c r="H105" s="33">
        <v>0</v>
      </c>
      <c r="I105" s="33">
        <v>0</v>
      </c>
    </row>
    <row r="106" spans="1:9" ht="12.75" customHeight="1">
      <c r="A106" s="187" t="s">
        <v>89</v>
      </c>
      <c r="B106" s="187"/>
      <c r="C106" s="187"/>
      <c r="D106" s="187"/>
      <c r="E106" s="187"/>
      <c r="F106" s="187"/>
      <c r="G106" s="15">
        <v>98</v>
      </c>
      <c r="H106" s="33">
        <v>0</v>
      </c>
      <c r="I106" s="33">
        <v>0</v>
      </c>
    </row>
    <row r="107" spans="1:9" ht="21" customHeight="1">
      <c r="A107" s="187" t="s">
        <v>90</v>
      </c>
      <c r="B107" s="187"/>
      <c r="C107" s="187"/>
      <c r="D107" s="187"/>
      <c r="E107" s="187"/>
      <c r="F107" s="187"/>
      <c r="G107" s="15">
        <v>99</v>
      </c>
      <c r="H107" s="33">
        <v>0</v>
      </c>
      <c r="I107" s="33">
        <v>0</v>
      </c>
    </row>
    <row r="108" spans="1:9" ht="12.75" customHeight="1">
      <c r="A108" s="187" t="s">
        <v>91</v>
      </c>
      <c r="B108" s="187"/>
      <c r="C108" s="187"/>
      <c r="D108" s="187"/>
      <c r="E108" s="187"/>
      <c r="F108" s="187"/>
      <c r="G108" s="15">
        <v>100</v>
      </c>
      <c r="H108" s="33">
        <v>0</v>
      </c>
      <c r="I108" s="33">
        <v>0</v>
      </c>
    </row>
    <row r="109" spans="1:9" ht="12.75" customHeight="1">
      <c r="A109" s="187" t="s">
        <v>92</v>
      </c>
      <c r="B109" s="187"/>
      <c r="C109" s="187"/>
      <c r="D109" s="187"/>
      <c r="E109" s="187"/>
      <c r="F109" s="187"/>
      <c r="G109" s="15">
        <v>101</v>
      </c>
      <c r="H109" s="33">
        <v>3248136</v>
      </c>
      <c r="I109" s="33">
        <v>6320392</v>
      </c>
    </row>
    <row r="110" spans="1:9" ht="12.75" customHeight="1">
      <c r="A110" s="187" t="s">
        <v>93</v>
      </c>
      <c r="B110" s="187"/>
      <c r="C110" s="187"/>
      <c r="D110" s="187"/>
      <c r="E110" s="187"/>
      <c r="F110" s="187"/>
      <c r="G110" s="15">
        <v>102</v>
      </c>
      <c r="H110" s="33">
        <v>0</v>
      </c>
      <c r="I110" s="33">
        <v>0</v>
      </c>
    </row>
    <row r="111" spans="1:9" ht="12.75" customHeight="1">
      <c r="A111" s="187" t="s">
        <v>94</v>
      </c>
      <c r="B111" s="187"/>
      <c r="C111" s="187"/>
      <c r="D111" s="187"/>
      <c r="E111" s="187"/>
      <c r="F111" s="187"/>
      <c r="G111" s="15">
        <v>103</v>
      </c>
      <c r="H111" s="33">
        <v>0</v>
      </c>
      <c r="I111" s="33">
        <v>0</v>
      </c>
    </row>
    <row r="112" spans="1:9" ht="12.75" customHeight="1">
      <c r="A112" s="187" t="s">
        <v>95</v>
      </c>
      <c r="B112" s="187"/>
      <c r="C112" s="187"/>
      <c r="D112" s="187"/>
      <c r="E112" s="187"/>
      <c r="F112" s="187"/>
      <c r="G112" s="15">
        <v>104</v>
      </c>
      <c r="H112" s="33">
        <v>0</v>
      </c>
      <c r="I112" s="33">
        <v>0</v>
      </c>
    </row>
    <row r="113" spans="1:9" ht="12.75" customHeight="1">
      <c r="A113" s="187" t="s">
        <v>96</v>
      </c>
      <c r="B113" s="187"/>
      <c r="C113" s="187"/>
      <c r="D113" s="187"/>
      <c r="E113" s="187"/>
      <c r="F113" s="187"/>
      <c r="G113" s="15">
        <v>105</v>
      </c>
      <c r="H113" s="33">
        <v>84955065</v>
      </c>
      <c r="I113" s="33">
        <v>82439313</v>
      </c>
    </row>
    <row r="114" spans="1:9" ht="12.75" customHeight="1">
      <c r="A114" s="187" t="s">
        <v>97</v>
      </c>
      <c r="B114" s="187"/>
      <c r="C114" s="187"/>
      <c r="D114" s="187"/>
      <c r="E114" s="187"/>
      <c r="F114" s="187"/>
      <c r="G114" s="15">
        <v>106</v>
      </c>
      <c r="H114" s="33">
        <v>0</v>
      </c>
      <c r="I114" s="33">
        <v>0</v>
      </c>
    </row>
    <row r="115" spans="1:9" ht="12.75" customHeight="1">
      <c r="A115" s="188" t="s">
        <v>387</v>
      </c>
      <c r="B115" s="188"/>
      <c r="C115" s="188"/>
      <c r="D115" s="188"/>
      <c r="E115" s="188"/>
      <c r="F115" s="188"/>
      <c r="G115" s="16">
        <v>107</v>
      </c>
      <c r="H115" s="34">
        <f>SUM(H116:H129)</f>
        <v>161109010</v>
      </c>
      <c r="I115" s="34">
        <f>SUM(I116:I129)</f>
        <v>153850312</v>
      </c>
    </row>
    <row r="116" spans="1:9" ht="12.75" customHeight="1">
      <c r="A116" s="187" t="s">
        <v>87</v>
      </c>
      <c r="B116" s="187"/>
      <c r="C116" s="187"/>
      <c r="D116" s="187"/>
      <c r="E116" s="187"/>
      <c r="F116" s="187"/>
      <c r="G116" s="15">
        <v>108</v>
      </c>
      <c r="H116" s="33">
        <v>0</v>
      </c>
      <c r="I116" s="33">
        <v>0</v>
      </c>
    </row>
    <row r="117" spans="1:9" ht="21.75" customHeight="1">
      <c r="A117" s="187" t="s">
        <v>88</v>
      </c>
      <c r="B117" s="187"/>
      <c r="C117" s="187"/>
      <c r="D117" s="187"/>
      <c r="E117" s="187"/>
      <c r="F117" s="187"/>
      <c r="G117" s="15">
        <v>109</v>
      </c>
      <c r="H117" s="33">
        <v>0</v>
      </c>
      <c r="I117" s="33">
        <v>0</v>
      </c>
    </row>
    <row r="118" spans="1:9" ht="12.75" customHeight="1">
      <c r="A118" s="187" t="s">
        <v>89</v>
      </c>
      <c r="B118" s="187"/>
      <c r="C118" s="187"/>
      <c r="D118" s="187"/>
      <c r="E118" s="187"/>
      <c r="F118" s="187"/>
      <c r="G118" s="15">
        <v>110</v>
      </c>
      <c r="H118" s="33">
        <v>0</v>
      </c>
      <c r="I118" s="33">
        <v>0</v>
      </c>
    </row>
    <row r="119" spans="1:9" ht="23.25" customHeight="1">
      <c r="A119" s="187" t="s">
        <v>90</v>
      </c>
      <c r="B119" s="187"/>
      <c r="C119" s="187"/>
      <c r="D119" s="187"/>
      <c r="E119" s="187"/>
      <c r="F119" s="187"/>
      <c r="G119" s="15">
        <v>111</v>
      </c>
      <c r="H119" s="33">
        <v>0</v>
      </c>
      <c r="I119" s="33">
        <v>0</v>
      </c>
    </row>
    <row r="120" spans="1:9" ht="12.75" customHeight="1">
      <c r="A120" s="187" t="s">
        <v>91</v>
      </c>
      <c r="B120" s="187"/>
      <c r="C120" s="187"/>
      <c r="D120" s="187"/>
      <c r="E120" s="187"/>
      <c r="F120" s="187"/>
      <c r="G120" s="15">
        <v>112</v>
      </c>
      <c r="H120" s="33">
        <v>0</v>
      </c>
      <c r="I120" s="33">
        <v>0</v>
      </c>
    </row>
    <row r="121" spans="1:9" ht="12.75" customHeight="1">
      <c r="A121" s="187" t="s">
        <v>92</v>
      </c>
      <c r="B121" s="187"/>
      <c r="C121" s="187"/>
      <c r="D121" s="187"/>
      <c r="E121" s="187"/>
      <c r="F121" s="187"/>
      <c r="G121" s="15">
        <v>113</v>
      </c>
      <c r="H121" s="33">
        <v>1850500</v>
      </c>
      <c r="I121" s="33">
        <v>507436</v>
      </c>
    </row>
    <row r="122" spans="1:9" ht="12.75" customHeight="1">
      <c r="A122" s="187" t="s">
        <v>93</v>
      </c>
      <c r="B122" s="187"/>
      <c r="C122" s="187"/>
      <c r="D122" s="187"/>
      <c r="E122" s="187"/>
      <c r="F122" s="187"/>
      <c r="G122" s="15">
        <v>114</v>
      </c>
      <c r="H122" s="33">
        <v>15406</v>
      </c>
      <c r="I122" s="33">
        <v>19406</v>
      </c>
    </row>
    <row r="123" spans="1:9" ht="12.75" customHeight="1">
      <c r="A123" s="187" t="s">
        <v>94</v>
      </c>
      <c r="B123" s="187"/>
      <c r="C123" s="187"/>
      <c r="D123" s="187"/>
      <c r="E123" s="187"/>
      <c r="F123" s="187"/>
      <c r="G123" s="15">
        <v>115</v>
      </c>
      <c r="H123" s="33">
        <v>150251933</v>
      </c>
      <c r="I123" s="33">
        <v>140703478</v>
      </c>
    </row>
    <row r="124" spans="1:9" ht="12.75">
      <c r="A124" s="187" t="s">
        <v>95</v>
      </c>
      <c r="B124" s="187"/>
      <c r="C124" s="187"/>
      <c r="D124" s="187"/>
      <c r="E124" s="187"/>
      <c r="F124" s="187"/>
      <c r="G124" s="15">
        <v>116</v>
      </c>
      <c r="H124" s="33">
        <v>0</v>
      </c>
      <c r="I124" s="33">
        <v>0</v>
      </c>
    </row>
    <row r="125" spans="1:9" ht="12.75">
      <c r="A125" s="187" t="s">
        <v>98</v>
      </c>
      <c r="B125" s="187"/>
      <c r="C125" s="187"/>
      <c r="D125" s="187"/>
      <c r="E125" s="187"/>
      <c r="F125" s="187"/>
      <c r="G125" s="15">
        <v>117</v>
      </c>
      <c r="H125" s="33">
        <v>4271729</v>
      </c>
      <c r="I125" s="33">
        <v>4185624</v>
      </c>
    </row>
    <row r="126" spans="1:9" ht="12.75">
      <c r="A126" s="187" t="s">
        <v>99</v>
      </c>
      <c r="B126" s="187"/>
      <c r="C126" s="187"/>
      <c r="D126" s="187"/>
      <c r="E126" s="187"/>
      <c r="F126" s="187"/>
      <c r="G126" s="15">
        <v>118</v>
      </c>
      <c r="H126" s="33">
        <v>3675230</v>
      </c>
      <c r="I126" s="33">
        <v>6962536</v>
      </c>
    </row>
    <row r="127" spans="1:9" ht="12.75">
      <c r="A127" s="187" t="s">
        <v>100</v>
      </c>
      <c r="B127" s="187"/>
      <c r="C127" s="187"/>
      <c r="D127" s="187"/>
      <c r="E127" s="187"/>
      <c r="F127" s="187"/>
      <c r="G127" s="15">
        <v>119</v>
      </c>
      <c r="H127" s="33">
        <v>165390</v>
      </c>
      <c r="I127" s="33">
        <v>163383</v>
      </c>
    </row>
    <row r="128" spans="1:9" ht="12.75">
      <c r="A128" s="187" t="s">
        <v>101</v>
      </c>
      <c r="B128" s="187"/>
      <c r="C128" s="187"/>
      <c r="D128" s="187"/>
      <c r="E128" s="187"/>
      <c r="F128" s="187"/>
      <c r="G128" s="15">
        <v>120</v>
      </c>
      <c r="H128" s="33">
        <v>0</v>
      </c>
      <c r="I128" s="33">
        <v>0</v>
      </c>
    </row>
    <row r="129" spans="1:9" ht="12.75">
      <c r="A129" s="187" t="s">
        <v>102</v>
      </c>
      <c r="B129" s="187"/>
      <c r="C129" s="187"/>
      <c r="D129" s="187"/>
      <c r="E129" s="187"/>
      <c r="F129" s="187"/>
      <c r="G129" s="15">
        <v>121</v>
      </c>
      <c r="H129" s="33">
        <v>878822</v>
      </c>
      <c r="I129" s="33">
        <v>1308449</v>
      </c>
    </row>
    <row r="130" spans="1:9" ht="21.75" customHeight="1">
      <c r="A130" s="190" t="s">
        <v>103</v>
      </c>
      <c r="B130" s="190"/>
      <c r="C130" s="190"/>
      <c r="D130" s="190"/>
      <c r="E130" s="190"/>
      <c r="F130" s="190"/>
      <c r="G130" s="15">
        <v>122</v>
      </c>
      <c r="H130" s="33">
        <v>6791867</v>
      </c>
      <c r="I130" s="33">
        <v>2910844</v>
      </c>
    </row>
    <row r="131" spans="1:9" ht="12.75">
      <c r="A131" s="188" t="s">
        <v>388</v>
      </c>
      <c r="B131" s="188"/>
      <c r="C131" s="188"/>
      <c r="D131" s="188"/>
      <c r="E131" s="188"/>
      <c r="F131" s="188"/>
      <c r="G131" s="16">
        <v>123</v>
      </c>
      <c r="H131" s="34">
        <f>H75+H96+H103+H115+H130</f>
        <v>4624389838</v>
      </c>
      <c r="I131" s="34">
        <f>I75+I96+I103+I115+I130</f>
        <v>4772093557</v>
      </c>
    </row>
    <row r="132" spans="1:9" ht="12.75">
      <c r="A132" s="190" t="s">
        <v>104</v>
      </c>
      <c r="B132" s="190"/>
      <c r="C132" s="190"/>
      <c r="D132" s="190"/>
      <c r="E132" s="190"/>
      <c r="F132" s="190"/>
      <c r="G132" s="15">
        <v>124</v>
      </c>
      <c r="H132" s="33">
        <v>3167297350</v>
      </c>
      <c r="I132" s="33">
        <v>3167384903</v>
      </c>
    </row>
  </sheetData>
  <sheetProtection sheet="1" objects="1" scenarios="1"/>
  <mergeCells count="132"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46:F46"/>
    <mergeCell ref="A51:F51"/>
    <mergeCell ref="A68:F68"/>
    <mergeCell ref="A69:F69"/>
    <mergeCell ref="A60:F60"/>
    <mergeCell ref="A61:F61"/>
    <mergeCell ref="A62:F62"/>
    <mergeCell ref="A63:F63"/>
    <mergeCell ref="A38:F38"/>
    <mergeCell ref="A39:F39"/>
    <mergeCell ref="A40:F40"/>
    <mergeCell ref="A86:F86"/>
    <mergeCell ref="A87:F87"/>
    <mergeCell ref="A57:F57"/>
    <mergeCell ref="A58:F58"/>
    <mergeCell ref="A59:F59"/>
    <mergeCell ref="A44:F44"/>
    <mergeCell ref="A45:F45"/>
    <mergeCell ref="A19:F19"/>
    <mergeCell ref="A20:F20"/>
    <mergeCell ref="A21:F21"/>
    <mergeCell ref="A27:F27"/>
    <mergeCell ref="A52:F52"/>
    <mergeCell ref="A34:F34"/>
    <mergeCell ref="A35:F35"/>
    <mergeCell ref="A36:F36"/>
    <mergeCell ref="A37:F37"/>
    <mergeCell ref="A50:F50"/>
    <mergeCell ref="A97:F97"/>
    <mergeCell ref="A94:F94"/>
    <mergeCell ref="A95:F95"/>
    <mergeCell ref="A98:F98"/>
    <mergeCell ref="A99:F99"/>
    <mergeCell ref="A28:F28"/>
    <mergeCell ref="A29:F29"/>
    <mergeCell ref="A30:F30"/>
    <mergeCell ref="A31:F31"/>
    <mergeCell ref="A47:F47"/>
    <mergeCell ref="A113:F113"/>
    <mergeCell ref="A114:F114"/>
    <mergeCell ref="A115:F115"/>
    <mergeCell ref="A116:F116"/>
    <mergeCell ref="A125:F125"/>
    <mergeCell ref="A41:F41"/>
    <mergeCell ref="A107:F107"/>
    <mergeCell ref="A108:F108"/>
    <mergeCell ref="A109:F109"/>
    <mergeCell ref="A96:F96"/>
    <mergeCell ref="A120:F120"/>
    <mergeCell ref="A121:F121"/>
    <mergeCell ref="A122:F122"/>
    <mergeCell ref="A126:F126"/>
    <mergeCell ref="A127:F127"/>
    <mergeCell ref="A128:F128"/>
    <mergeCell ref="A123:F123"/>
    <mergeCell ref="A124:F124"/>
    <mergeCell ref="A100:F100"/>
    <mergeCell ref="A101:F101"/>
    <mergeCell ref="A104:F104"/>
    <mergeCell ref="A105:F105"/>
    <mergeCell ref="A106:F106"/>
    <mergeCell ref="A1:I1"/>
    <mergeCell ref="A2:I2"/>
    <mergeCell ref="A3:I3"/>
    <mergeCell ref="A25:F25"/>
    <mergeCell ref="A26:F26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18:F18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11:F11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80:F80"/>
    <mergeCell ref="A129:F129"/>
    <mergeCell ref="A130:F130"/>
    <mergeCell ref="A131:F131"/>
    <mergeCell ref="A132:F132"/>
    <mergeCell ref="A110:F110"/>
    <mergeCell ref="A111:F111"/>
    <mergeCell ref="A112:F112"/>
    <mergeCell ref="A117:F117"/>
    <mergeCell ref="A118:F118"/>
    <mergeCell ref="A119:F119"/>
    <mergeCell ref="A72:F72"/>
    <mergeCell ref="A73:F73"/>
    <mergeCell ref="A74:I74"/>
    <mergeCell ref="A81:F81"/>
    <mergeCell ref="A70:F70"/>
    <mergeCell ref="A71:F71"/>
    <mergeCell ref="A102:F102"/>
    <mergeCell ref="A103:F103"/>
    <mergeCell ref="A92:F92"/>
    <mergeCell ref="A93:F93"/>
    <mergeCell ref="A85:F85"/>
    <mergeCell ref="A78:F78"/>
    <mergeCell ref="A79:F79"/>
    <mergeCell ref="A82:F82"/>
    <mergeCell ref="A83:F83"/>
    <mergeCell ref="A84:F84"/>
  </mergeCells>
  <dataValidations count="7">
    <dataValidation type="whole" operator="greaterThanOrEqual" allowBlank="1" showInputMessage="1" showErrorMessage="1" errorTitle="Pogrešan unos" error="Mogu se unijeti samo cjelobrojne pozitivne vrijednosti." sqref="H65486:I65486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H65494:I65494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7:I6548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H65485:I65485">
      <formula1>999999999999</formula1>
    </dataValidation>
    <dataValidation type="whole" operator="notEqual" allowBlank="1" showInputMessage="1" showErrorMessage="1" errorTitle="Pogrešan unos" error="Mogu se unijeti samo cjelobrojne vrijednosti." sqref="H65534:I65535">
      <formula1>999999999999</formula1>
    </dataValidation>
    <dataValidation type="whole" operator="notEqual" allowBlank="1" showInputMessage="1" showErrorMessage="1" errorTitle="Pogrešan upis" error="Dopušten je upis samo cjelobrojnih vrijednosti ili nule" sqref="H75:I75 H77:I89 H92:I92 H95:I9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H8:I73 H96:I132 H93:I94 H90:I91 H76:I7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SheetLayoutView="110" zoomScalePageLayoutView="0" workbookViewId="0" topLeftCell="A43">
      <selection activeCell="Z69" sqref="Z69"/>
    </sheetView>
  </sheetViews>
  <sheetFormatPr defaultColWidth="9.140625" defaultRowHeight="12.75"/>
  <cols>
    <col min="1" max="7" width="9.140625" style="17" customWidth="1"/>
    <col min="8" max="11" width="16.00390625" style="36" customWidth="1"/>
    <col min="12" max="16384" width="9.140625" style="17" customWidth="1"/>
  </cols>
  <sheetData>
    <row r="1" spans="1:11" ht="12.75">
      <c r="A1" s="222" t="s">
        <v>106</v>
      </c>
      <c r="B1" s="223"/>
      <c r="C1" s="223"/>
      <c r="D1" s="223"/>
      <c r="E1" s="223"/>
      <c r="F1" s="223"/>
      <c r="G1" s="223"/>
      <c r="H1" s="223"/>
      <c r="I1" s="223"/>
      <c r="J1" s="121"/>
      <c r="K1" s="121"/>
    </row>
    <row r="2" spans="1:11" ht="12.75">
      <c r="A2" s="221" t="s">
        <v>455</v>
      </c>
      <c r="B2" s="205"/>
      <c r="C2" s="205"/>
      <c r="D2" s="205"/>
      <c r="E2" s="205"/>
      <c r="F2" s="205"/>
      <c r="G2" s="205"/>
      <c r="H2" s="205"/>
      <c r="I2" s="205"/>
      <c r="J2" s="121"/>
      <c r="K2" s="121"/>
    </row>
    <row r="3" spans="1:11" ht="12.75">
      <c r="A3" s="226" t="s">
        <v>355</v>
      </c>
      <c r="B3" s="227"/>
      <c r="C3" s="227"/>
      <c r="D3" s="227"/>
      <c r="E3" s="227"/>
      <c r="F3" s="227"/>
      <c r="G3" s="227"/>
      <c r="H3" s="227"/>
      <c r="I3" s="227"/>
      <c r="J3" s="228"/>
      <c r="K3" s="228"/>
    </row>
    <row r="4" spans="1:11" ht="12.75">
      <c r="A4" s="229" t="s">
        <v>453</v>
      </c>
      <c r="B4" s="230"/>
      <c r="C4" s="230"/>
      <c r="D4" s="230"/>
      <c r="E4" s="230"/>
      <c r="F4" s="230"/>
      <c r="G4" s="230"/>
      <c r="H4" s="230"/>
      <c r="I4" s="230"/>
      <c r="J4" s="231"/>
      <c r="K4" s="231"/>
    </row>
    <row r="5" spans="1:11" ht="21.75" customHeight="1">
      <c r="A5" s="233" t="s">
        <v>2</v>
      </c>
      <c r="B5" s="200"/>
      <c r="C5" s="200"/>
      <c r="D5" s="200"/>
      <c r="E5" s="200"/>
      <c r="F5" s="200"/>
      <c r="G5" s="233" t="s">
        <v>107</v>
      </c>
      <c r="H5" s="224" t="s">
        <v>380</v>
      </c>
      <c r="I5" s="225"/>
      <c r="J5" s="224" t="s">
        <v>347</v>
      </c>
      <c r="K5" s="225"/>
    </row>
    <row r="6" spans="1:11" ht="12.75">
      <c r="A6" s="200"/>
      <c r="B6" s="200"/>
      <c r="C6" s="200"/>
      <c r="D6" s="200"/>
      <c r="E6" s="200"/>
      <c r="F6" s="200"/>
      <c r="G6" s="200"/>
      <c r="H6" s="19" t="s">
        <v>370</v>
      </c>
      <c r="I6" s="19" t="s">
        <v>371</v>
      </c>
      <c r="J6" s="19" t="s">
        <v>370</v>
      </c>
      <c r="K6" s="19" t="s">
        <v>371</v>
      </c>
    </row>
    <row r="7" spans="1:11" ht="12.75">
      <c r="A7" s="232">
        <v>1</v>
      </c>
      <c r="B7" s="198"/>
      <c r="C7" s="198"/>
      <c r="D7" s="198"/>
      <c r="E7" s="198"/>
      <c r="F7" s="198"/>
      <c r="G7" s="18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2.75">
      <c r="A8" s="216" t="s">
        <v>120</v>
      </c>
      <c r="B8" s="216"/>
      <c r="C8" s="216"/>
      <c r="D8" s="216"/>
      <c r="E8" s="216"/>
      <c r="F8" s="216"/>
      <c r="G8" s="20">
        <v>125</v>
      </c>
      <c r="H8" s="37">
        <f>SUM(H9:H13)</f>
        <v>550554831</v>
      </c>
      <c r="I8" s="37">
        <f>SUM(I9:I13)</f>
        <v>196508790</v>
      </c>
      <c r="J8" s="37">
        <f>SUM(J9:J13)</f>
        <v>578259051</v>
      </c>
      <c r="K8" s="37">
        <f>SUM(K9:K13)</f>
        <v>207308359</v>
      </c>
    </row>
    <row r="9" spans="1:11" ht="12.75">
      <c r="A9" s="187" t="s">
        <v>121</v>
      </c>
      <c r="B9" s="187"/>
      <c r="C9" s="187"/>
      <c r="D9" s="187"/>
      <c r="E9" s="187"/>
      <c r="F9" s="187"/>
      <c r="G9" s="15">
        <v>126</v>
      </c>
      <c r="H9" s="33">
        <v>0</v>
      </c>
      <c r="I9" s="33">
        <v>0</v>
      </c>
      <c r="J9" s="33">
        <v>0</v>
      </c>
      <c r="K9" s="33">
        <v>0</v>
      </c>
    </row>
    <row r="10" spans="1:11" ht="12.75">
      <c r="A10" s="187" t="s">
        <v>122</v>
      </c>
      <c r="B10" s="187"/>
      <c r="C10" s="187"/>
      <c r="D10" s="187"/>
      <c r="E10" s="187"/>
      <c r="F10" s="187"/>
      <c r="G10" s="15">
        <v>127</v>
      </c>
      <c r="H10" s="33">
        <v>496431537</v>
      </c>
      <c r="I10" s="33">
        <v>160158550</v>
      </c>
      <c r="J10" s="33">
        <v>575807181</v>
      </c>
      <c r="K10" s="33">
        <f>J10-368956402</f>
        <v>206850779</v>
      </c>
    </row>
    <row r="11" spans="1:11" ht="12.75">
      <c r="A11" s="187" t="s">
        <v>123</v>
      </c>
      <c r="B11" s="187"/>
      <c r="C11" s="187"/>
      <c r="D11" s="187"/>
      <c r="E11" s="187"/>
      <c r="F11" s="187"/>
      <c r="G11" s="15">
        <v>128</v>
      </c>
      <c r="H11" s="33">
        <v>0</v>
      </c>
      <c r="I11" s="33">
        <v>0</v>
      </c>
      <c r="J11" s="33">
        <v>0</v>
      </c>
      <c r="K11" s="33">
        <v>0</v>
      </c>
    </row>
    <row r="12" spans="1:11" ht="12.75">
      <c r="A12" s="187" t="s">
        <v>124</v>
      </c>
      <c r="B12" s="187"/>
      <c r="C12" s="187"/>
      <c r="D12" s="187"/>
      <c r="E12" s="187"/>
      <c r="F12" s="187"/>
      <c r="G12" s="15">
        <v>129</v>
      </c>
      <c r="H12" s="33">
        <v>0</v>
      </c>
      <c r="I12" s="33">
        <v>0</v>
      </c>
      <c r="J12" s="33">
        <v>0</v>
      </c>
      <c r="K12" s="33">
        <v>0</v>
      </c>
    </row>
    <row r="13" spans="1:11" ht="12.75">
      <c r="A13" s="187" t="s">
        <v>125</v>
      </c>
      <c r="B13" s="187"/>
      <c r="C13" s="187"/>
      <c r="D13" s="187"/>
      <c r="E13" s="187"/>
      <c r="F13" s="187"/>
      <c r="G13" s="15">
        <v>130</v>
      </c>
      <c r="H13" s="33">
        <v>54123294</v>
      </c>
      <c r="I13" s="33">
        <v>36350240</v>
      </c>
      <c r="J13" s="33">
        <v>2451870</v>
      </c>
      <c r="K13" s="33">
        <f>J13-1994290</f>
        <v>457580</v>
      </c>
    </row>
    <row r="14" spans="1:11" ht="12.75">
      <c r="A14" s="216" t="s">
        <v>126</v>
      </c>
      <c r="B14" s="216"/>
      <c r="C14" s="216"/>
      <c r="D14" s="216"/>
      <c r="E14" s="216"/>
      <c r="F14" s="216"/>
      <c r="G14" s="20">
        <v>131</v>
      </c>
      <c r="H14" s="37">
        <f>H15+H16+H20+H24+H25+H26+H29+H36</f>
        <v>261895758</v>
      </c>
      <c r="I14" s="37">
        <f>I15+I16+I20+I24+I25+I26+I29+I36</f>
        <v>83074374</v>
      </c>
      <c r="J14" s="37">
        <f>J15+J16+J20+J24+J25+J26+J29+J36</f>
        <v>296527665</v>
      </c>
      <c r="K14" s="37">
        <f>K15+K16+K20+K24+K25+K26+K29+K36</f>
        <v>103974308</v>
      </c>
    </row>
    <row r="15" spans="1:11" ht="12.75">
      <c r="A15" s="187" t="s">
        <v>108</v>
      </c>
      <c r="B15" s="187"/>
      <c r="C15" s="187"/>
      <c r="D15" s="187"/>
      <c r="E15" s="187"/>
      <c r="F15" s="187"/>
      <c r="G15" s="15">
        <v>132</v>
      </c>
      <c r="H15" s="33">
        <v>0</v>
      </c>
      <c r="I15" s="33">
        <v>0</v>
      </c>
      <c r="J15" s="33">
        <v>0</v>
      </c>
      <c r="K15" s="33">
        <v>0</v>
      </c>
    </row>
    <row r="16" spans="1:11" ht="12.75">
      <c r="A16" s="214" t="s">
        <v>127</v>
      </c>
      <c r="B16" s="214"/>
      <c r="C16" s="214"/>
      <c r="D16" s="214"/>
      <c r="E16" s="214"/>
      <c r="F16" s="214"/>
      <c r="G16" s="20">
        <v>133</v>
      </c>
      <c r="H16" s="37">
        <f>SUM(H17:H19)</f>
        <v>72930983</v>
      </c>
      <c r="I16" s="37">
        <f>SUM(I17:I19)</f>
        <v>25115407</v>
      </c>
      <c r="J16" s="37">
        <f>SUM(J17:J19)</f>
        <v>81958008</v>
      </c>
      <c r="K16" s="37">
        <f>SUM(K17:K19)</f>
        <v>30123400</v>
      </c>
    </row>
    <row r="17" spans="1:11" ht="12.75">
      <c r="A17" s="215" t="s">
        <v>128</v>
      </c>
      <c r="B17" s="215"/>
      <c r="C17" s="215"/>
      <c r="D17" s="215"/>
      <c r="E17" s="215"/>
      <c r="F17" s="215"/>
      <c r="G17" s="15">
        <v>134</v>
      </c>
      <c r="H17" s="33">
        <v>21901683</v>
      </c>
      <c r="I17" s="33">
        <v>4908302</v>
      </c>
      <c r="J17" s="33">
        <v>25927137</v>
      </c>
      <c r="K17" s="33">
        <f>J17-15265734</f>
        <v>10661403</v>
      </c>
    </row>
    <row r="18" spans="1:11" ht="12.75">
      <c r="A18" s="215" t="s">
        <v>129</v>
      </c>
      <c r="B18" s="215"/>
      <c r="C18" s="215"/>
      <c r="D18" s="215"/>
      <c r="E18" s="215"/>
      <c r="F18" s="215"/>
      <c r="G18" s="15">
        <v>135</v>
      </c>
      <c r="H18" s="33">
        <v>0</v>
      </c>
      <c r="I18" s="33">
        <v>0</v>
      </c>
      <c r="J18" s="33">
        <v>0</v>
      </c>
      <c r="K18" s="33">
        <v>0</v>
      </c>
    </row>
    <row r="19" spans="1:11" ht="12.75">
      <c r="A19" s="215" t="s">
        <v>130</v>
      </c>
      <c r="B19" s="215"/>
      <c r="C19" s="215"/>
      <c r="D19" s="215"/>
      <c r="E19" s="215"/>
      <c r="F19" s="215"/>
      <c r="G19" s="15">
        <v>136</v>
      </c>
      <c r="H19" s="33">
        <v>51029300</v>
      </c>
      <c r="I19" s="33">
        <v>20207105</v>
      </c>
      <c r="J19" s="33">
        <v>56030871</v>
      </c>
      <c r="K19" s="33">
        <f>J19-36568874</f>
        <v>19461997</v>
      </c>
    </row>
    <row r="20" spans="1:11" ht="12.75">
      <c r="A20" s="214" t="s">
        <v>131</v>
      </c>
      <c r="B20" s="214"/>
      <c r="C20" s="214"/>
      <c r="D20" s="214"/>
      <c r="E20" s="214"/>
      <c r="F20" s="214"/>
      <c r="G20" s="20">
        <v>137</v>
      </c>
      <c r="H20" s="37">
        <f>SUM(H21:H23)</f>
        <v>60612809</v>
      </c>
      <c r="I20" s="37">
        <f>SUM(I21:I23)</f>
        <v>20613092</v>
      </c>
      <c r="J20" s="37">
        <f>SUM(J21:J23)</f>
        <v>61804978</v>
      </c>
      <c r="K20" s="37">
        <f>SUM(K21:K23)</f>
        <v>20438416</v>
      </c>
    </row>
    <row r="21" spans="1:11" ht="12.75">
      <c r="A21" s="215" t="s">
        <v>109</v>
      </c>
      <c r="B21" s="215"/>
      <c r="C21" s="215"/>
      <c r="D21" s="215"/>
      <c r="E21" s="215"/>
      <c r="F21" s="215"/>
      <c r="G21" s="15">
        <v>138</v>
      </c>
      <c r="H21" s="33">
        <v>34980832</v>
      </c>
      <c r="I21" s="33">
        <v>11687649</v>
      </c>
      <c r="J21" s="33">
        <v>36002649</v>
      </c>
      <c r="K21" s="33">
        <f>J21-24065531</f>
        <v>11937118</v>
      </c>
    </row>
    <row r="22" spans="1:11" ht="12.75">
      <c r="A22" s="215" t="s">
        <v>110</v>
      </c>
      <c r="B22" s="215"/>
      <c r="C22" s="215"/>
      <c r="D22" s="215"/>
      <c r="E22" s="215"/>
      <c r="F22" s="215"/>
      <c r="G22" s="15">
        <v>139</v>
      </c>
      <c r="H22" s="33">
        <v>16913011</v>
      </c>
      <c r="I22" s="33">
        <v>5930320</v>
      </c>
      <c r="J22" s="33">
        <v>16866796</v>
      </c>
      <c r="K22" s="33">
        <f>J22-11305438</f>
        <v>5561358</v>
      </c>
    </row>
    <row r="23" spans="1:11" ht="12.75">
      <c r="A23" s="215" t="s">
        <v>111</v>
      </c>
      <c r="B23" s="215"/>
      <c r="C23" s="215"/>
      <c r="D23" s="215"/>
      <c r="E23" s="215"/>
      <c r="F23" s="215"/>
      <c r="G23" s="15">
        <v>140</v>
      </c>
      <c r="H23" s="33">
        <v>8718966</v>
      </c>
      <c r="I23" s="33">
        <v>2995123</v>
      </c>
      <c r="J23" s="33">
        <v>8935533</v>
      </c>
      <c r="K23" s="33">
        <f>J23-5995593</f>
        <v>2939940</v>
      </c>
    </row>
    <row r="24" spans="1:11" ht="12.75">
      <c r="A24" s="187" t="s">
        <v>112</v>
      </c>
      <c r="B24" s="187"/>
      <c r="C24" s="187"/>
      <c r="D24" s="187"/>
      <c r="E24" s="187"/>
      <c r="F24" s="187"/>
      <c r="G24" s="15">
        <v>141</v>
      </c>
      <c r="H24" s="33">
        <v>108008466</v>
      </c>
      <c r="I24" s="33">
        <v>29465269</v>
      </c>
      <c r="J24" s="33">
        <v>130586946</v>
      </c>
      <c r="K24" s="33">
        <f>J24-85473372</f>
        <v>45113574</v>
      </c>
    </row>
    <row r="25" spans="1:11" ht="12.75">
      <c r="A25" s="187" t="s">
        <v>113</v>
      </c>
      <c r="B25" s="187"/>
      <c r="C25" s="187"/>
      <c r="D25" s="187"/>
      <c r="E25" s="187"/>
      <c r="F25" s="187"/>
      <c r="G25" s="15">
        <v>142</v>
      </c>
      <c r="H25" s="33">
        <v>19333120</v>
      </c>
      <c r="I25" s="33">
        <v>7559611</v>
      </c>
      <c r="J25" s="33">
        <v>19949972</v>
      </c>
      <c r="K25" s="33">
        <f>J25-11807283</f>
        <v>8142689</v>
      </c>
    </row>
    <row r="26" spans="1:11" ht="12.75">
      <c r="A26" s="214" t="s">
        <v>132</v>
      </c>
      <c r="B26" s="214"/>
      <c r="C26" s="214"/>
      <c r="D26" s="214"/>
      <c r="E26" s="214"/>
      <c r="F26" s="214"/>
      <c r="G26" s="20">
        <v>143</v>
      </c>
      <c r="H26" s="37">
        <f>H27+H28</f>
        <v>356</v>
      </c>
      <c r="I26" s="37">
        <f>I27+I28</f>
        <v>0</v>
      </c>
      <c r="J26" s="37">
        <f>J27+J28</f>
        <v>0</v>
      </c>
      <c r="K26" s="37">
        <f>K27+K28</f>
        <v>0</v>
      </c>
    </row>
    <row r="27" spans="1:11" ht="12.75">
      <c r="A27" s="215" t="s">
        <v>133</v>
      </c>
      <c r="B27" s="215"/>
      <c r="C27" s="215"/>
      <c r="D27" s="215"/>
      <c r="E27" s="215"/>
      <c r="F27" s="215"/>
      <c r="G27" s="15">
        <v>144</v>
      </c>
      <c r="H27" s="33">
        <v>0</v>
      </c>
      <c r="I27" s="33">
        <v>0</v>
      </c>
      <c r="J27" s="33">
        <v>0</v>
      </c>
      <c r="K27" s="33">
        <v>0</v>
      </c>
    </row>
    <row r="28" spans="1:11" ht="12.75">
      <c r="A28" s="215" t="s">
        <v>134</v>
      </c>
      <c r="B28" s="215"/>
      <c r="C28" s="215"/>
      <c r="D28" s="215"/>
      <c r="E28" s="215"/>
      <c r="F28" s="215"/>
      <c r="G28" s="15">
        <v>145</v>
      </c>
      <c r="H28" s="33">
        <v>356</v>
      </c>
      <c r="I28" s="33">
        <v>0</v>
      </c>
      <c r="J28" s="33">
        <v>0</v>
      </c>
      <c r="K28" s="33">
        <v>0</v>
      </c>
    </row>
    <row r="29" spans="1:11" ht="12.75">
      <c r="A29" s="214" t="s">
        <v>135</v>
      </c>
      <c r="B29" s="214"/>
      <c r="C29" s="214"/>
      <c r="D29" s="214"/>
      <c r="E29" s="214"/>
      <c r="F29" s="214"/>
      <c r="G29" s="20">
        <v>146</v>
      </c>
      <c r="H29" s="37">
        <f>SUM(H30:H35)</f>
        <v>0</v>
      </c>
      <c r="I29" s="37">
        <f>SUM(I30:I35)</f>
        <v>0</v>
      </c>
      <c r="J29" s="37">
        <f>SUM(J30:J35)</f>
        <v>0</v>
      </c>
      <c r="K29" s="37">
        <f>SUM(K30:K35)</f>
        <v>0</v>
      </c>
    </row>
    <row r="30" spans="1:11" ht="12.75">
      <c r="A30" s="215" t="s">
        <v>136</v>
      </c>
      <c r="B30" s="215"/>
      <c r="C30" s="215"/>
      <c r="D30" s="215"/>
      <c r="E30" s="215"/>
      <c r="F30" s="215"/>
      <c r="G30" s="15">
        <v>147</v>
      </c>
      <c r="H30" s="33">
        <v>0</v>
      </c>
      <c r="I30" s="33">
        <v>0</v>
      </c>
      <c r="J30" s="33">
        <v>0</v>
      </c>
      <c r="K30" s="33">
        <v>0</v>
      </c>
    </row>
    <row r="31" spans="1:11" ht="12.75">
      <c r="A31" s="215" t="s">
        <v>137</v>
      </c>
      <c r="B31" s="215"/>
      <c r="C31" s="215"/>
      <c r="D31" s="215"/>
      <c r="E31" s="215"/>
      <c r="F31" s="215"/>
      <c r="G31" s="15">
        <v>148</v>
      </c>
      <c r="H31" s="33">
        <v>0</v>
      </c>
      <c r="I31" s="33">
        <v>0</v>
      </c>
      <c r="J31" s="33">
        <v>0</v>
      </c>
      <c r="K31" s="33">
        <v>0</v>
      </c>
    </row>
    <row r="32" spans="1:11" ht="12.75">
      <c r="A32" s="215" t="s">
        <v>138</v>
      </c>
      <c r="B32" s="215"/>
      <c r="C32" s="215"/>
      <c r="D32" s="215"/>
      <c r="E32" s="215"/>
      <c r="F32" s="215"/>
      <c r="G32" s="15">
        <v>149</v>
      </c>
      <c r="H32" s="33">
        <v>0</v>
      </c>
      <c r="I32" s="33">
        <v>0</v>
      </c>
      <c r="J32" s="33">
        <v>0</v>
      </c>
      <c r="K32" s="33">
        <v>0</v>
      </c>
    </row>
    <row r="33" spans="1:11" ht="12.75">
      <c r="A33" s="215" t="s">
        <v>139</v>
      </c>
      <c r="B33" s="215"/>
      <c r="C33" s="215"/>
      <c r="D33" s="215"/>
      <c r="E33" s="215"/>
      <c r="F33" s="215"/>
      <c r="G33" s="15">
        <v>150</v>
      </c>
      <c r="H33" s="33">
        <v>0</v>
      </c>
      <c r="I33" s="33">
        <v>0</v>
      </c>
      <c r="J33" s="33">
        <v>0</v>
      </c>
      <c r="K33" s="33">
        <v>0</v>
      </c>
    </row>
    <row r="34" spans="1:11" ht="12.75">
      <c r="A34" s="215" t="s">
        <v>140</v>
      </c>
      <c r="B34" s="215"/>
      <c r="C34" s="215"/>
      <c r="D34" s="215"/>
      <c r="E34" s="215"/>
      <c r="F34" s="215"/>
      <c r="G34" s="15">
        <v>151</v>
      </c>
      <c r="H34" s="33">
        <v>0</v>
      </c>
      <c r="I34" s="33">
        <v>0</v>
      </c>
      <c r="J34" s="33">
        <v>0</v>
      </c>
      <c r="K34" s="33">
        <v>0</v>
      </c>
    </row>
    <row r="35" spans="1:11" ht="12.75">
      <c r="A35" s="215" t="s">
        <v>141</v>
      </c>
      <c r="B35" s="215"/>
      <c r="C35" s="215"/>
      <c r="D35" s="215"/>
      <c r="E35" s="215"/>
      <c r="F35" s="215"/>
      <c r="G35" s="15">
        <v>152</v>
      </c>
      <c r="H35" s="33">
        <v>0</v>
      </c>
      <c r="I35" s="33">
        <v>0</v>
      </c>
      <c r="J35" s="33">
        <v>0</v>
      </c>
      <c r="K35" s="33">
        <v>0</v>
      </c>
    </row>
    <row r="36" spans="1:11" ht="12.75">
      <c r="A36" s="187" t="s">
        <v>114</v>
      </c>
      <c r="B36" s="187"/>
      <c r="C36" s="187"/>
      <c r="D36" s="187"/>
      <c r="E36" s="187"/>
      <c r="F36" s="187"/>
      <c r="G36" s="15">
        <v>153</v>
      </c>
      <c r="H36" s="33">
        <v>1010024</v>
      </c>
      <c r="I36" s="33">
        <v>320995</v>
      </c>
      <c r="J36" s="33">
        <v>2227761</v>
      </c>
      <c r="K36" s="33">
        <f>J36-2071532</f>
        <v>156229</v>
      </c>
    </row>
    <row r="37" spans="1:11" ht="12.75">
      <c r="A37" s="216" t="s">
        <v>142</v>
      </c>
      <c r="B37" s="216"/>
      <c r="C37" s="216"/>
      <c r="D37" s="216"/>
      <c r="E37" s="216"/>
      <c r="F37" s="216"/>
      <c r="G37" s="20">
        <v>154</v>
      </c>
      <c r="H37" s="37">
        <f>SUM(H38:H47)</f>
        <v>7281952</v>
      </c>
      <c r="I37" s="37">
        <f>SUM(I38:I47)</f>
        <v>3103123</v>
      </c>
      <c r="J37" s="37">
        <f>SUM(J38:J47)</f>
        <v>4301868</v>
      </c>
      <c r="K37" s="37">
        <f>SUM(K38:K47)</f>
        <v>517578</v>
      </c>
    </row>
    <row r="38" spans="1:11" ht="12.75">
      <c r="A38" s="187" t="s">
        <v>143</v>
      </c>
      <c r="B38" s="187"/>
      <c r="C38" s="187"/>
      <c r="D38" s="187"/>
      <c r="E38" s="187"/>
      <c r="F38" s="187"/>
      <c r="G38" s="15">
        <v>155</v>
      </c>
      <c r="H38" s="33">
        <v>0</v>
      </c>
      <c r="I38" s="33">
        <v>0</v>
      </c>
      <c r="J38" s="33">
        <v>0</v>
      </c>
      <c r="K38" s="33">
        <v>0</v>
      </c>
    </row>
    <row r="39" spans="1:11" ht="24.75" customHeight="1">
      <c r="A39" s="187" t="s">
        <v>144</v>
      </c>
      <c r="B39" s="187"/>
      <c r="C39" s="187"/>
      <c r="D39" s="187"/>
      <c r="E39" s="187"/>
      <c r="F39" s="187"/>
      <c r="G39" s="15">
        <v>156</v>
      </c>
      <c r="H39" s="33">
        <v>0</v>
      </c>
      <c r="I39" s="33">
        <v>0</v>
      </c>
      <c r="J39" s="33">
        <v>0</v>
      </c>
      <c r="K39" s="33">
        <v>0</v>
      </c>
    </row>
    <row r="40" spans="1:11" ht="24.75" customHeight="1">
      <c r="A40" s="187" t="s">
        <v>145</v>
      </c>
      <c r="B40" s="187"/>
      <c r="C40" s="187"/>
      <c r="D40" s="187"/>
      <c r="E40" s="187"/>
      <c r="F40" s="187"/>
      <c r="G40" s="15">
        <v>157</v>
      </c>
      <c r="H40" s="33">
        <v>0</v>
      </c>
      <c r="I40" s="33">
        <v>0</v>
      </c>
      <c r="J40" s="33">
        <v>0</v>
      </c>
      <c r="K40" s="33">
        <v>0</v>
      </c>
    </row>
    <row r="41" spans="1:11" ht="24.75" customHeight="1">
      <c r="A41" s="187" t="s">
        <v>146</v>
      </c>
      <c r="B41" s="187"/>
      <c r="C41" s="187"/>
      <c r="D41" s="187"/>
      <c r="E41" s="187"/>
      <c r="F41" s="187"/>
      <c r="G41" s="15">
        <v>158</v>
      </c>
      <c r="H41" s="33">
        <v>0</v>
      </c>
      <c r="I41" s="33">
        <v>0</v>
      </c>
      <c r="J41" s="33">
        <v>0</v>
      </c>
      <c r="K41" s="33">
        <v>0</v>
      </c>
    </row>
    <row r="42" spans="1:11" ht="24.75" customHeight="1">
      <c r="A42" s="187" t="s">
        <v>147</v>
      </c>
      <c r="B42" s="187"/>
      <c r="C42" s="187"/>
      <c r="D42" s="187"/>
      <c r="E42" s="187"/>
      <c r="F42" s="187"/>
      <c r="G42" s="15">
        <v>159</v>
      </c>
      <c r="H42" s="33">
        <v>0</v>
      </c>
      <c r="I42" s="33">
        <v>0</v>
      </c>
      <c r="J42" s="33">
        <v>0</v>
      </c>
      <c r="K42" s="33">
        <v>0</v>
      </c>
    </row>
    <row r="43" spans="1:11" ht="12.75">
      <c r="A43" s="187" t="s">
        <v>148</v>
      </c>
      <c r="B43" s="187"/>
      <c r="C43" s="187"/>
      <c r="D43" s="187"/>
      <c r="E43" s="187"/>
      <c r="F43" s="187"/>
      <c r="G43" s="15">
        <v>160</v>
      </c>
      <c r="H43" s="33">
        <v>0</v>
      </c>
      <c r="I43" s="33">
        <v>0</v>
      </c>
      <c r="J43" s="33">
        <v>0</v>
      </c>
      <c r="K43" s="33">
        <v>0</v>
      </c>
    </row>
    <row r="44" spans="1:11" ht="12.75">
      <c r="A44" s="187" t="s">
        <v>149</v>
      </c>
      <c r="B44" s="187"/>
      <c r="C44" s="187"/>
      <c r="D44" s="187"/>
      <c r="E44" s="187"/>
      <c r="F44" s="187"/>
      <c r="G44" s="15">
        <v>161</v>
      </c>
      <c r="H44" s="33">
        <v>4467067</v>
      </c>
      <c r="I44" s="33">
        <v>1086666</v>
      </c>
      <c r="J44" s="33">
        <v>644766</v>
      </c>
      <c r="K44" s="33">
        <f>J44-616656</f>
        <v>28110</v>
      </c>
    </row>
    <row r="45" spans="1:11" ht="12.75">
      <c r="A45" s="187" t="s">
        <v>150</v>
      </c>
      <c r="B45" s="187"/>
      <c r="C45" s="187"/>
      <c r="D45" s="187"/>
      <c r="E45" s="187"/>
      <c r="F45" s="187"/>
      <c r="G45" s="15">
        <v>162</v>
      </c>
      <c r="H45" s="33">
        <v>2814885</v>
      </c>
      <c r="I45" s="33">
        <v>2016457</v>
      </c>
      <c r="J45" s="33">
        <v>3657102</v>
      </c>
      <c r="K45" s="33">
        <f>J45-3167634</f>
        <v>489468</v>
      </c>
    </row>
    <row r="46" spans="1:11" ht="12.75">
      <c r="A46" s="187" t="s">
        <v>151</v>
      </c>
      <c r="B46" s="187"/>
      <c r="C46" s="187"/>
      <c r="D46" s="187"/>
      <c r="E46" s="187"/>
      <c r="F46" s="187"/>
      <c r="G46" s="15">
        <v>163</v>
      </c>
      <c r="H46" s="33">
        <v>0</v>
      </c>
      <c r="I46" s="33">
        <v>0</v>
      </c>
      <c r="J46" s="33">
        <v>0</v>
      </c>
      <c r="K46" s="33">
        <v>0</v>
      </c>
    </row>
    <row r="47" spans="1:11" ht="12.75">
      <c r="A47" s="187" t="s">
        <v>152</v>
      </c>
      <c r="B47" s="187"/>
      <c r="C47" s="187"/>
      <c r="D47" s="187"/>
      <c r="E47" s="187"/>
      <c r="F47" s="187"/>
      <c r="G47" s="15">
        <v>164</v>
      </c>
      <c r="H47" s="33">
        <v>0</v>
      </c>
      <c r="I47" s="33">
        <v>0</v>
      </c>
      <c r="J47" s="33">
        <v>0</v>
      </c>
      <c r="K47" s="33">
        <v>0</v>
      </c>
    </row>
    <row r="48" spans="1:11" ht="12.75">
      <c r="A48" s="216" t="s">
        <v>153</v>
      </c>
      <c r="B48" s="216"/>
      <c r="C48" s="216"/>
      <c r="D48" s="216"/>
      <c r="E48" s="216"/>
      <c r="F48" s="216"/>
      <c r="G48" s="20">
        <v>165</v>
      </c>
      <c r="H48" s="37">
        <f>SUM(H49:H55)</f>
        <v>922271</v>
      </c>
      <c r="I48" s="37">
        <f>SUM(I49:I55)</f>
        <v>136323</v>
      </c>
      <c r="J48" s="37">
        <f>SUM(J49:J55)</f>
        <v>1316242</v>
      </c>
      <c r="K48" s="37">
        <f>SUM(K49:K55)</f>
        <v>557986</v>
      </c>
    </row>
    <row r="49" spans="1:11" ht="24.75" customHeight="1">
      <c r="A49" s="187" t="s">
        <v>154</v>
      </c>
      <c r="B49" s="187"/>
      <c r="C49" s="187"/>
      <c r="D49" s="187"/>
      <c r="E49" s="187"/>
      <c r="F49" s="187"/>
      <c r="G49" s="15">
        <v>166</v>
      </c>
      <c r="H49" s="33">
        <v>0</v>
      </c>
      <c r="I49" s="33">
        <v>0</v>
      </c>
      <c r="J49" s="33">
        <v>0</v>
      </c>
      <c r="K49" s="33">
        <v>0</v>
      </c>
    </row>
    <row r="50" spans="1:11" ht="12.75">
      <c r="A50" s="210" t="s">
        <v>155</v>
      </c>
      <c r="B50" s="210"/>
      <c r="C50" s="210"/>
      <c r="D50" s="210"/>
      <c r="E50" s="210"/>
      <c r="F50" s="210"/>
      <c r="G50" s="15">
        <v>167</v>
      </c>
      <c r="H50" s="33">
        <v>0</v>
      </c>
      <c r="I50" s="33">
        <v>0</v>
      </c>
      <c r="J50" s="33">
        <v>0</v>
      </c>
      <c r="K50" s="33">
        <v>0</v>
      </c>
    </row>
    <row r="51" spans="1:11" ht="12.75">
      <c r="A51" s="210" t="s">
        <v>156</v>
      </c>
      <c r="B51" s="210"/>
      <c r="C51" s="210"/>
      <c r="D51" s="210"/>
      <c r="E51" s="210"/>
      <c r="F51" s="210"/>
      <c r="G51" s="15">
        <v>168</v>
      </c>
      <c r="H51" s="33">
        <v>12636</v>
      </c>
      <c r="I51" s="33">
        <v>10112</v>
      </c>
      <c r="J51" s="33">
        <v>10801</v>
      </c>
      <c r="K51" s="33">
        <f>J51-5497</f>
        <v>5304</v>
      </c>
    </row>
    <row r="52" spans="1:11" ht="12.75">
      <c r="A52" s="210" t="s">
        <v>157</v>
      </c>
      <c r="B52" s="210"/>
      <c r="C52" s="210"/>
      <c r="D52" s="210"/>
      <c r="E52" s="210"/>
      <c r="F52" s="210"/>
      <c r="G52" s="15">
        <v>169</v>
      </c>
      <c r="H52" s="33">
        <v>742871</v>
      </c>
      <c r="I52" s="33">
        <v>72272</v>
      </c>
      <c r="J52" s="33">
        <v>1148074</v>
      </c>
      <c r="K52" s="33">
        <f>J52-655637</f>
        <v>492437</v>
      </c>
    </row>
    <row r="53" spans="1:11" ht="12.75">
      <c r="A53" s="210" t="s">
        <v>158</v>
      </c>
      <c r="B53" s="210"/>
      <c r="C53" s="210"/>
      <c r="D53" s="210"/>
      <c r="E53" s="210"/>
      <c r="F53" s="210"/>
      <c r="G53" s="15">
        <v>170</v>
      </c>
      <c r="H53" s="33">
        <v>0</v>
      </c>
      <c r="I53" s="33">
        <v>0</v>
      </c>
      <c r="J53" s="33">
        <v>0</v>
      </c>
      <c r="K53" s="33">
        <v>0</v>
      </c>
    </row>
    <row r="54" spans="1:11" ht="12.75">
      <c r="A54" s="210" t="s">
        <v>159</v>
      </c>
      <c r="B54" s="210"/>
      <c r="C54" s="210"/>
      <c r="D54" s="210"/>
      <c r="E54" s="210"/>
      <c r="F54" s="210"/>
      <c r="G54" s="15">
        <v>171</v>
      </c>
      <c r="H54" s="33">
        <v>0</v>
      </c>
      <c r="I54" s="33">
        <v>0</v>
      </c>
      <c r="J54" s="33">
        <v>0</v>
      </c>
      <c r="K54" s="33">
        <v>0</v>
      </c>
    </row>
    <row r="55" spans="1:11" ht="12.75">
      <c r="A55" s="210" t="s">
        <v>160</v>
      </c>
      <c r="B55" s="210"/>
      <c r="C55" s="210"/>
      <c r="D55" s="210"/>
      <c r="E55" s="210"/>
      <c r="F55" s="210"/>
      <c r="G55" s="15">
        <v>172</v>
      </c>
      <c r="H55" s="33">
        <v>166764</v>
      </c>
      <c r="I55" s="33">
        <v>53939</v>
      </c>
      <c r="J55" s="33">
        <v>157367</v>
      </c>
      <c r="K55" s="33">
        <f>J55-97122</f>
        <v>60245</v>
      </c>
    </row>
    <row r="56" spans="1:11" ht="21.75" customHeight="1">
      <c r="A56" s="218" t="s">
        <v>161</v>
      </c>
      <c r="B56" s="218"/>
      <c r="C56" s="218"/>
      <c r="D56" s="218"/>
      <c r="E56" s="218"/>
      <c r="F56" s="218"/>
      <c r="G56" s="15">
        <v>173</v>
      </c>
      <c r="H56" s="33">
        <v>0</v>
      </c>
      <c r="I56" s="33">
        <v>0</v>
      </c>
      <c r="J56" s="33">
        <v>0</v>
      </c>
      <c r="K56" s="33">
        <v>0</v>
      </c>
    </row>
    <row r="57" spans="1:11" ht="12.75">
      <c r="A57" s="218" t="s">
        <v>162</v>
      </c>
      <c r="B57" s="218"/>
      <c r="C57" s="218"/>
      <c r="D57" s="218"/>
      <c r="E57" s="218"/>
      <c r="F57" s="218"/>
      <c r="G57" s="15">
        <v>174</v>
      </c>
      <c r="H57" s="33">
        <v>0</v>
      </c>
      <c r="I57" s="33">
        <v>0</v>
      </c>
      <c r="J57" s="33">
        <v>0</v>
      </c>
      <c r="K57" s="33">
        <v>0</v>
      </c>
    </row>
    <row r="58" spans="1:11" ht="24" customHeight="1">
      <c r="A58" s="218" t="s">
        <v>163</v>
      </c>
      <c r="B58" s="218"/>
      <c r="C58" s="218"/>
      <c r="D58" s="218"/>
      <c r="E58" s="218"/>
      <c r="F58" s="218"/>
      <c r="G58" s="15">
        <v>175</v>
      </c>
      <c r="H58" s="33">
        <v>0</v>
      </c>
      <c r="I58" s="33">
        <v>0</v>
      </c>
      <c r="J58" s="33">
        <v>0</v>
      </c>
      <c r="K58" s="33">
        <v>0</v>
      </c>
    </row>
    <row r="59" spans="1:11" ht="12.75">
      <c r="A59" s="218" t="s">
        <v>164</v>
      </c>
      <c r="B59" s="218"/>
      <c r="C59" s="218"/>
      <c r="D59" s="218"/>
      <c r="E59" s="218"/>
      <c r="F59" s="218"/>
      <c r="G59" s="15">
        <v>176</v>
      </c>
      <c r="H59" s="33">
        <v>0</v>
      </c>
      <c r="I59" s="33">
        <v>0</v>
      </c>
      <c r="J59" s="33">
        <v>0</v>
      </c>
      <c r="K59" s="33">
        <v>0</v>
      </c>
    </row>
    <row r="60" spans="1:11" ht="12.75">
      <c r="A60" s="216" t="s">
        <v>165</v>
      </c>
      <c r="B60" s="216"/>
      <c r="C60" s="216"/>
      <c r="D60" s="216"/>
      <c r="E60" s="216"/>
      <c r="F60" s="216"/>
      <c r="G60" s="20">
        <v>177</v>
      </c>
      <c r="H60" s="37">
        <f>H8+H37+H56+H57</f>
        <v>557836783</v>
      </c>
      <c r="I60" s="37">
        <f>I8+I37+I56+I57</f>
        <v>199611913</v>
      </c>
      <c r="J60" s="37">
        <f>J8+J37+J56+J57</f>
        <v>582560919</v>
      </c>
      <c r="K60" s="37">
        <f>K8+K37+K56+K57</f>
        <v>207825937</v>
      </c>
    </row>
    <row r="61" spans="1:11" ht="12.75">
      <c r="A61" s="216" t="s">
        <v>166</v>
      </c>
      <c r="B61" s="216"/>
      <c r="C61" s="216"/>
      <c r="D61" s="216"/>
      <c r="E61" s="216"/>
      <c r="F61" s="216"/>
      <c r="G61" s="20">
        <v>178</v>
      </c>
      <c r="H61" s="37">
        <f>H14+H48+H58+H59</f>
        <v>262818029</v>
      </c>
      <c r="I61" s="37">
        <f>I14+I48+I58+I59</f>
        <v>83210697</v>
      </c>
      <c r="J61" s="37">
        <f>J14+J48+J58+J59</f>
        <v>297843907</v>
      </c>
      <c r="K61" s="37">
        <f>K14+K48+K58+K59</f>
        <v>104532294</v>
      </c>
    </row>
    <row r="62" spans="1:11" ht="12.75">
      <c r="A62" s="216" t="s">
        <v>167</v>
      </c>
      <c r="B62" s="216"/>
      <c r="C62" s="216"/>
      <c r="D62" s="216"/>
      <c r="E62" s="216"/>
      <c r="F62" s="216"/>
      <c r="G62" s="20">
        <v>179</v>
      </c>
      <c r="H62" s="37">
        <f>H60-H61</f>
        <v>295018754</v>
      </c>
      <c r="I62" s="37">
        <f>I60-I61</f>
        <v>116401216</v>
      </c>
      <c r="J62" s="37">
        <f>J60-J61</f>
        <v>284717012</v>
      </c>
      <c r="K62" s="37">
        <f>K60-K61</f>
        <v>103293643</v>
      </c>
    </row>
    <row r="63" spans="1:11" ht="12.75">
      <c r="A63" s="217" t="s">
        <v>168</v>
      </c>
      <c r="B63" s="217"/>
      <c r="C63" s="217"/>
      <c r="D63" s="217"/>
      <c r="E63" s="217"/>
      <c r="F63" s="217"/>
      <c r="G63" s="20">
        <v>180</v>
      </c>
      <c r="H63" s="37">
        <f>+IF((H60-H61)&gt;0,(H60-H61),0)</f>
        <v>295018754</v>
      </c>
      <c r="I63" s="37">
        <f>+IF((I60-I61)&gt;0,(I60-I61),0)</f>
        <v>116401216</v>
      </c>
      <c r="J63" s="37">
        <f>+IF((J60-J61)&gt;0,(J60-J61),0)</f>
        <v>284717012</v>
      </c>
      <c r="K63" s="37">
        <f>+IF((K60-K61)&gt;0,(K60-K61),0)</f>
        <v>103293643</v>
      </c>
    </row>
    <row r="64" spans="1:11" ht="12.75">
      <c r="A64" s="217" t="s">
        <v>169</v>
      </c>
      <c r="B64" s="217"/>
      <c r="C64" s="217"/>
      <c r="D64" s="217"/>
      <c r="E64" s="217"/>
      <c r="F64" s="217"/>
      <c r="G64" s="20">
        <v>181</v>
      </c>
      <c r="H64" s="37">
        <f>+IF((H60-H61)&lt;0,(H60-H61),0)</f>
        <v>0</v>
      </c>
      <c r="I64" s="37">
        <f>+IF((I60-I61)&lt;0,(I60-I61),0)</f>
        <v>0</v>
      </c>
      <c r="J64" s="37">
        <f>+IF((J60-J61)&lt;0,(J60-J61),0)</f>
        <v>0</v>
      </c>
      <c r="K64" s="37">
        <f>+IF((K60-K61)&lt;0,(K60-K61),0)</f>
        <v>0</v>
      </c>
    </row>
    <row r="65" spans="1:11" ht="12.75">
      <c r="A65" s="218" t="s">
        <v>115</v>
      </c>
      <c r="B65" s="218"/>
      <c r="C65" s="218"/>
      <c r="D65" s="218"/>
      <c r="E65" s="218"/>
      <c r="F65" s="218"/>
      <c r="G65" s="15">
        <v>182</v>
      </c>
      <c r="H65" s="33">
        <v>53104816</v>
      </c>
      <c r="I65" s="33">
        <v>20945465</v>
      </c>
      <c r="J65" s="33">
        <v>51265036</v>
      </c>
      <c r="K65" s="33">
        <f>J65-32668022</f>
        <v>18597014</v>
      </c>
    </row>
    <row r="66" spans="1:11" ht="12.75">
      <c r="A66" s="216" t="s">
        <v>170</v>
      </c>
      <c r="B66" s="216"/>
      <c r="C66" s="216"/>
      <c r="D66" s="216"/>
      <c r="E66" s="216"/>
      <c r="F66" s="216"/>
      <c r="G66" s="20">
        <v>183</v>
      </c>
      <c r="H66" s="37">
        <f>H62-H65</f>
        <v>241913938</v>
      </c>
      <c r="I66" s="37">
        <f>I62-I65</f>
        <v>95455751</v>
      </c>
      <c r="J66" s="37">
        <f>J62-J65</f>
        <v>233451976</v>
      </c>
      <c r="K66" s="37">
        <f>K62-K65</f>
        <v>84696629</v>
      </c>
    </row>
    <row r="67" spans="1:11" ht="12.75">
      <c r="A67" s="217" t="s">
        <v>171</v>
      </c>
      <c r="B67" s="217"/>
      <c r="C67" s="217"/>
      <c r="D67" s="217"/>
      <c r="E67" s="217"/>
      <c r="F67" s="217"/>
      <c r="G67" s="20">
        <v>184</v>
      </c>
      <c r="H67" s="37">
        <f>+IF((H62-H65)&gt;0,(H62-H65),0)</f>
        <v>241913938</v>
      </c>
      <c r="I67" s="37">
        <f>+IF((I62-I65)&gt;0,(I62-I65),0)</f>
        <v>95455751</v>
      </c>
      <c r="J67" s="37">
        <f>+IF((J62-J65)&gt;0,(J62-J65),0)</f>
        <v>233451976</v>
      </c>
      <c r="K67" s="37">
        <f>+IF((K62-K65)&gt;0,(K62-K65),0)</f>
        <v>84696629</v>
      </c>
    </row>
    <row r="68" spans="1:11" ht="12.75">
      <c r="A68" s="217" t="s">
        <v>172</v>
      </c>
      <c r="B68" s="217"/>
      <c r="C68" s="217"/>
      <c r="D68" s="217"/>
      <c r="E68" s="217"/>
      <c r="F68" s="217"/>
      <c r="G68" s="20">
        <v>185</v>
      </c>
      <c r="H68" s="37">
        <f>+IF((H62-H65)&lt;0,(H62-H65),0)</f>
        <v>0</v>
      </c>
      <c r="I68" s="37">
        <f>+IF((I62-I65)&lt;0,(I62-I65),0)</f>
        <v>0</v>
      </c>
      <c r="J68" s="37">
        <f>+IF((J62-J65)&lt;0,(J62-J65),0)</f>
        <v>0</v>
      </c>
      <c r="K68" s="37">
        <f>+IF((K62-K65)&lt;0,(K62-K65),0)</f>
        <v>0</v>
      </c>
    </row>
    <row r="69" spans="1:11" ht="12.75">
      <c r="A69" s="191" t="s">
        <v>173</v>
      </c>
      <c r="B69" s="191"/>
      <c r="C69" s="191"/>
      <c r="D69" s="191"/>
      <c r="E69" s="191"/>
      <c r="F69" s="191"/>
      <c r="G69" s="208"/>
      <c r="H69" s="208"/>
      <c r="I69" s="208"/>
      <c r="J69" s="209"/>
      <c r="K69" s="209"/>
    </row>
    <row r="70" spans="1:11" ht="21.75" customHeight="1">
      <c r="A70" s="216" t="s">
        <v>174</v>
      </c>
      <c r="B70" s="216"/>
      <c r="C70" s="216"/>
      <c r="D70" s="216"/>
      <c r="E70" s="216"/>
      <c r="F70" s="216"/>
      <c r="G70" s="20">
        <v>186</v>
      </c>
      <c r="H70" s="37">
        <f>H71-H72</f>
        <v>0</v>
      </c>
      <c r="I70" s="37">
        <f>I71-I72</f>
        <v>0</v>
      </c>
      <c r="J70" s="37">
        <f>J71-J72</f>
        <v>0</v>
      </c>
      <c r="K70" s="37">
        <f>K71-K72</f>
        <v>0</v>
      </c>
    </row>
    <row r="71" spans="1:11" ht="12.75">
      <c r="A71" s="210" t="s">
        <v>175</v>
      </c>
      <c r="B71" s="210"/>
      <c r="C71" s="210"/>
      <c r="D71" s="210"/>
      <c r="E71" s="210"/>
      <c r="F71" s="210"/>
      <c r="G71" s="15">
        <v>187</v>
      </c>
      <c r="H71" s="33">
        <v>0</v>
      </c>
      <c r="I71" s="33">
        <v>0</v>
      </c>
      <c r="J71" s="33">
        <v>0</v>
      </c>
      <c r="K71" s="33">
        <v>0</v>
      </c>
    </row>
    <row r="72" spans="1:11" ht="12.75">
      <c r="A72" s="210" t="s">
        <v>176</v>
      </c>
      <c r="B72" s="210"/>
      <c r="C72" s="210"/>
      <c r="D72" s="210"/>
      <c r="E72" s="210"/>
      <c r="F72" s="210"/>
      <c r="G72" s="15">
        <v>188</v>
      </c>
      <c r="H72" s="33">
        <v>0</v>
      </c>
      <c r="I72" s="33">
        <v>0</v>
      </c>
      <c r="J72" s="33">
        <v>0</v>
      </c>
      <c r="K72" s="33">
        <v>0</v>
      </c>
    </row>
    <row r="73" spans="1:11" ht="12.75">
      <c r="A73" s="218" t="s">
        <v>177</v>
      </c>
      <c r="B73" s="218"/>
      <c r="C73" s="218"/>
      <c r="D73" s="218"/>
      <c r="E73" s="218"/>
      <c r="F73" s="218"/>
      <c r="G73" s="15">
        <v>189</v>
      </c>
      <c r="H73" s="33">
        <v>0</v>
      </c>
      <c r="I73" s="33">
        <v>0</v>
      </c>
      <c r="J73" s="33">
        <v>0</v>
      </c>
      <c r="K73" s="33">
        <v>0</v>
      </c>
    </row>
    <row r="74" spans="1:11" ht="12.75">
      <c r="A74" s="217" t="s">
        <v>178</v>
      </c>
      <c r="B74" s="217"/>
      <c r="C74" s="217"/>
      <c r="D74" s="217"/>
      <c r="E74" s="217"/>
      <c r="F74" s="217"/>
      <c r="G74" s="20">
        <v>190</v>
      </c>
      <c r="H74" s="122">
        <v>0</v>
      </c>
      <c r="I74" s="122">
        <v>0</v>
      </c>
      <c r="J74" s="122">
        <v>0</v>
      </c>
      <c r="K74" s="122">
        <v>0</v>
      </c>
    </row>
    <row r="75" spans="1:11" ht="12.75">
      <c r="A75" s="217" t="s">
        <v>179</v>
      </c>
      <c r="B75" s="217"/>
      <c r="C75" s="217"/>
      <c r="D75" s="217"/>
      <c r="E75" s="217"/>
      <c r="F75" s="217"/>
      <c r="G75" s="20">
        <v>191</v>
      </c>
      <c r="H75" s="122">
        <v>0</v>
      </c>
      <c r="I75" s="122">
        <v>0</v>
      </c>
      <c r="J75" s="122">
        <v>0</v>
      </c>
      <c r="K75" s="122">
        <v>0</v>
      </c>
    </row>
    <row r="76" spans="1:11" ht="12.75">
      <c r="A76" s="191" t="s">
        <v>180</v>
      </c>
      <c r="B76" s="191"/>
      <c r="C76" s="191"/>
      <c r="D76" s="191"/>
      <c r="E76" s="191"/>
      <c r="F76" s="191"/>
      <c r="G76" s="208"/>
      <c r="H76" s="208"/>
      <c r="I76" s="208"/>
      <c r="J76" s="209"/>
      <c r="K76" s="209"/>
    </row>
    <row r="77" spans="1:11" ht="12.75">
      <c r="A77" s="216" t="s">
        <v>181</v>
      </c>
      <c r="B77" s="216"/>
      <c r="C77" s="216"/>
      <c r="D77" s="216"/>
      <c r="E77" s="216"/>
      <c r="F77" s="216"/>
      <c r="G77" s="20">
        <v>192</v>
      </c>
      <c r="H77" s="122">
        <v>0</v>
      </c>
      <c r="I77" s="122">
        <v>0</v>
      </c>
      <c r="J77" s="122">
        <v>0</v>
      </c>
      <c r="K77" s="122">
        <v>0</v>
      </c>
    </row>
    <row r="78" spans="1:11" ht="12.75">
      <c r="A78" s="210" t="s">
        <v>182</v>
      </c>
      <c r="B78" s="210"/>
      <c r="C78" s="210"/>
      <c r="D78" s="210"/>
      <c r="E78" s="210"/>
      <c r="F78" s="210"/>
      <c r="G78" s="15">
        <v>193</v>
      </c>
      <c r="H78" s="38">
        <v>0</v>
      </c>
      <c r="I78" s="38">
        <v>0</v>
      </c>
      <c r="J78" s="38">
        <v>0</v>
      </c>
      <c r="K78" s="38">
        <v>0</v>
      </c>
    </row>
    <row r="79" spans="1:11" ht="12.75">
      <c r="A79" s="210" t="s">
        <v>183</v>
      </c>
      <c r="B79" s="210"/>
      <c r="C79" s="210"/>
      <c r="D79" s="210"/>
      <c r="E79" s="210"/>
      <c r="F79" s="210"/>
      <c r="G79" s="15">
        <v>194</v>
      </c>
      <c r="H79" s="38">
        <v>0</v>
      </c>
      <c r="I79" s="38">
        <v>0</v>
      </c>
      <c r="J79" s="38">
        <v>0</v>
      </c>
      <c r="K79" s="38">
        <v>0</v>
      </c>
    </row>
    <row r="80" spans="1:11" ht="12.75">
      <c r="A80" s="216" t="s">
        <v>184</v>
      </c>
      <c r="B80" s="216"/>
      <c r="C80" s="216"/>
      <c r="D80" s="216"/>
      <c r="E80" s="216"/>
      <c r="F80" s="216"/>
      <c r="G80" s="20">
        <v>195</v>
      </c>
      <c r="H80" s="122">
        <v>0</v>
      </c>
      <c r="I80" s="122">
        <v>0</v>
      </c>
      <c r="J80" s="122">
        <v>0</v>
      </c>
      <c r="K80" s="122">
        <v>0</v>
      </c>
    </row>
    <row r="81" spans="1:11" ht="12.75">
      <c r="A81" s="216" t="s">
        <v>185</v>
      </c>
      <c r="B81" s="216"/>
      <c r="C81" s="216"/>
      <c r="D81" s="216"/>
      <c r="E81" s="216"/>
      <c r="F81" s="216"/>
      <c r="G81" s="20">
        <v>196</v>
      </c>
      <c r="H81" s="122">
        <v>0</v>
      </c>
      <c r="I81" s="122">
        <v>0</v>
      </c>
      <c r="J81" s="122">
        <v>0</v>
      </c>
      <c r="K81" s="122">
        <v>0</v>
      </c>
    </row>
    <row r="82" spans="1:11" ht="12.75">
      <c r="A82" s="217" t="s">
        <v>186</v>
      </c>
      <c r="B82" s="217"/>
      <c r="C82" s="217"/>
      <c r="D82" s="217"/>
      <c r="E82" s="217"/>
      <c r="F82" s="217"/>
      <c r="G82" s="20">
        <v>197</v>
      </c>
      <c r="H82" s="122">
        <v>0</v>
      </c>
      <c r="I82" s="122">
        <v>0</v>
      </c>
      <c r="J82" s="122">
        <v>0</v>
      </c>
      <c r="K82" s="122">
        <v>0</v>
      </c>
    </row>
    <row r="83" spans="1:11" ht="12.75">
      <c r="A83" s="217" t="s">
        <v>187</v>
      </c>
      <c r="B83" s="217"/>
      <c r="C83" s="217"/>
      <c r="D83" s="217"/>
      <c r="E83" s="217"/>
      <c r="F83" s="217"/>
      <c r="G83" s="20">
        <v>198</v>
      </c>
      <c r="H83" s="122">
        <v>0</v>
      </c>
      <c r="I83" s="122">
        <v>0</v>
      </c>
      <c r="J83" s="122">
        <v>0</v>
      </c>
      <c r="K83" s="122">
        <v>0</v>
      </c>
    </row>
    <row r="84" spans="1:11" ht="12.75">
      <c r="A84" s="191" t="s">
        <v>116</v>
      </c>
      <c r="B84" s="191"/>
      <c r="C84" s="191"/>
      <c r="D84" s="191"/>
      <c r="E84" s="191"/>
      <c r="F84" s="191"/>
      <c r="G84" s="208"/>
      <c r="H84" s="208"/>
      <c r="I84" s="208"/>
      <c r="J84" s="209"/>
      <c r="K84" s="209"/>
    </row>
    <row r="85" spans="1:11" ht="12.75">
      <c r="A85" s="211" t="s">
        <v>188</v>
      </c>
      <c r="B85" s="211"/>
      <c r="C85" s="211"/>
      <c r="D85" s="211"/>
      <c r="E85" s="211"/>
      <c r="F85" s="211"/>
      <c r="G85" s="20">
        <v>199</v>
      </c>
      <c r="H85" s="39">
        <f>H86+H87</f>
        <v>241913938</v>
      </c>
      <c r="I85" s="39">
        <f>I86+I87</f>
        <v>95455751</v>
      </c>
      <c r="J85" s="39">
        <f>J86+J87</f>
        <v>233451976</v>
      </c>
      <c r="K85" s="39">
        <f>K86+K87</f>
        <v>84696629</v>
      </c>
    </row>
    <row r="86" spans="1:11" ht="12.75">
      <c r="A86" s="212" t="s">
        <v>189</v>
      </c>
      <c r="B86" s="212"/>
      <c r="C86" s="212"/>
      <c r="D86" s="212"/>
      <c r="E86" s="212"/>
      <c r="F86" s="212"/>
      <c r="G86" s="15">
        <v>200</v>
      </c>
      <c r="H86" s="40">
        <v>241913938</v>
      </c>
      <c r="I86" s="40">
        <v>95455751</v>
      </c>
      <c r="J86" s="40">
        <v>233451976</v>
      </c>
      <c r="K86" s="40">
        <v>84696629</v>
      </c>
    </row>
    <row r="87" spans="1:11" ht="12.75">
      <c r="A87" s="212" t="s">
        <v>190</v>
      </c>
      <c r="B87" s="212"/>
      <c r="C87" s="212"/>
      <c r="D87" s="212"/>
      <c r="E87" s="212"/>
      <c r="F87" s="212"/>
      <c r="G87" s="15">
        <v>201</v>
      </c>
      <c r="H87" s="40">
        <v>0</v>
      </c>
      <c r="I87" s="40">
        <v>0</v>
      </c>
      <c r="J87" s="40">
        <v>0</v>
      </c>
      <c r="K87" s="40">
        <v>0</v>
      </c>
    </row>
    <row r="88" spans="1:11" ht="12.75">
      <c r="A88" s="219" t="s">
        <v>118</v>
      </c>
      <c r="B88" s="219"/>
      <c r="C88" s="219"/>
      <c r="D88" s="219"/>
      <c r="E88" s="219"/>
      <c r="F88" s="219"/>
      <c r="G88" s="220"/>
      <c r="H88" s="220"/>
      <c r="I88" s="220"/>
      <c r="J88" s="209"/>
      <c r="K88" s="209"/>
    </row>
    <row r="89" spans="1:11" ht="12.75">
      <c r="A89" s="190" t="s">
        <v>191</v>
      </c>
      <c r="B89" s="190"/>
      <c r="C89" s="190"/>
      <c r="D89" s="190"/>
      <c r="E89" s="190"/>
      <c r="F89" s="190"/>
      <c r="G89" s="15">
        <v>202</v>
      </c>
      <c r="H89" s="40">
        <v>241913938</v>
      </c>
      <c r="I89" s="40">
        <v>95455751</v>
      </c>
      <c r="J89" s="40">
        <v>233451976</v>
      </c>
      <c r="K89" s="40">
        <v>84696629</v>
      </c>
    </row>
    <row r="90" spans="1:11" ht="24" customHeight="1">
      <c r="A90" s="213" t="s">
        <v>192</v>
      </c>
      <c r="B90" s="213"/>
      <c r="C90" s="213"/>
      <c r="D90" s="213"/>
      <c r="E90" s="213"/>
      <c r="F90" s="213"/>
      <c r="G90" s="20">
        <v>203</v>
      </c>
      <c r="H90" s="39">
        <f>SUM(H91:H98)</f>
        <v>0</v>
      </c>
      <c r="I90" s="39">
        <f>SUM(I91:I98)</f>
        <v>0</v>
      </c>
      <c r="J90" s="39">
        <f>SUM(J91:J98)</f>
        <v>0</v>
      </c>
      <c r="K90" s="39">
        <f>SUM(K91:K98)</f>
        <v>0</v>
      </c>
    </row>
    <row r="91" spans="1:11" ht="12.75">
      <c r="A91" s="210" t="s">
        <v>193</v>
      </c>
      <c r="B91" s="210"/>
      <c r="C91" s="210"/>
      <c r="D91" s="210"/>
      <c r="E91" s="210"/>
      <c r="F91" s="210"/>
      <c r="G91" s="15">
        <v>204</v>
      </c>
      <c r="H91" s="40">
        <v>0</v>
      </c>
      <c r="I91" s="40">
        <v>0</v>
      </c>
      <c r="J91" s="40">
        <v>0</v>
      </c>
      <c r="K91" s="40">
        <v>0</v>
      </c>
    </row>
    <row r="92" spans="1:11" ht="21.75" customHeight="1">
      <c r="A92" s="210" t="s">
        <v>194</v>
      </c>
      <c r="B92" s="210"/>
      <c r="C92" s="210"/>
      <c r="D92" s="210"/>
      <c r="E92" s="210"/>
      <c r="F92" s="210"/>
      <c r="G92" s="15">
        <v>205</v>
      </c>
      <c r="H92" s="40">
        <v>0</v>
      </c>
      <c r="I92" s="40">
        <v>0</v>
      </c>
      <c r="J92" s="40">
        <v>0</v>
      </c>
      <c r="K92" s="40">
        <v>0</v>
      </c>
    </row>
    <row r="93" spans="1:11" ht="21.75" customHeight="1">
      <c r="A93" s="210" t="s">
        <v>195</v>
      </c>
      <c r="B93" s="210"/>
      <c r="C93" s="210"/>
      <c r="D93" s="210"/>
      <c r="E93" s="210"/>
      <c r="F93" s="210"/>
      <c r="G93" s="15">
        <v>206</v>
      </c>
      <c r="H93" s="40">
        <v>0</v>
      </c>
      <c r="I93" s="40">
        <v>0</v>
      </c>
      <c r="J93" s="40">
        <v>0</v>
      </c>
      <c r="K93" s="40">
        <v>0</v>
      </c>
    </row>
    <row r="94" spans="1:11" ht="21.75" customHeight="1">
      <c r="A94" s="210" t="s">
        <v>196</v>
      </c>
      <c r="B94" s="210"/>
      <c r="C94" s="210"/>
      <c r="D94" s="210"/>
      <c r="E94" s="210"/>
      <c r="F94" s="210"/>
      <c r="G94" s="15">
        <v>207</v>
      </c>
      <c r="H94" s="40">
        <v>0</v>
      </c>
      <c r="I94" s="40">
        <v>0</v>
      </c>
      <c r="J94" s="40">
        <v>0</v>
      </c>
      <c r="K94" s="40">
        <v>0</v>
      </c>
    </row>
    <row r="95" spans="1:11" ht="21.75" customHeight="1">
      <c r="A95" s="210" t="s">
        <v>197</v>
      </c>
      <c r="B95" s="210"/>
      <c r="C95" s="210"/>
      <c r="D95" s="210"/>
      <c r="E95" s="210"/>
      <c r="F95" s="210"/>
      <c r="G95" s="15">
        <v>208</v>
      </c>
      <c r="H95" s="40">
        <v>0</v>
      </c>
      <c r="I95" s="40">
        <v>0</v>
      </c>
      <c r="J95" s="40">
        <v>0</v>
      </c>
      <c r="K95" s="40">
        <v>0</v>
      </c>
    </row>
    <row r="96" spans="1:11" ht="21.75" customHeight="1">
      <c r="A96" s="210" t="s">
        <v>198</v>
      </c>
      <c r="B96" s="210"/>
      <c r="C96" s="210"/>
      <c r="D96" s="210"/>
      <c r="E96" s="210"/>
      <c r="F96" s="210"/>
      <c r="G96" s="15">
        <v>209</v>
      </c>
      <c r="H96" s="40">
        <v>0</v>
      </c>
      <c r="I96" s="40">
        <v>0</v>
      </c>
      <c r="J96" s="40">
        <v>0</v>
      </c>
      <c r="K96" s="40">
        <v>0</v>
      </c>
    </row>
    <row r="97" spans="1:11" ht="12.75">
      <c r="A97" s="210" t="s">
        <v>199</v>
      </c>
      <c r="B97" s="210"/>
      <c r="C97" s="210"/>
      <c r="D97" s="210"/>
      <c r="E97" s="210"/>
      <c r="F97" s="210"/>
      <c r="G97" s="15">
        <v>210</v>
      </c>
      <c r="H97" s="40">
        <v>0</v>
      </c>
      <c r="I97" s="40">
        <v>0</v>
      </c>
      <c r="J97" s="40">
        <v>0</v>
      </c>
      <c r="K97" s="40">
        <v>0</v>
      </c>
    </row>
    <row r="98" spans="1:11" ht="12.75">
      <c r="A98" s="210" t="s">
        <v>200</v>
      </c>
      <c r="B98" s="210"/>
      <c r="C98" s="210"/>
      <c r="D98" s="210"/>
      <c r="E98" s="210"/>
      <c r="F98" s="210"/>
      <c r="G98" s="15">
        <v>211</v>
      </c>
      <c r="H98" s="40">
        <v>0</v>
      </c>
      <c r="I98" s="40">
        <v>0</v>
      </c>
      <c r="J98" s="40">
        <v>0</v>
      </c>
      <c r="K98" s="40">
        <v>0</v>
      </c>
    </row>
    <row r="99" spans="1:11" ht="12.75">
      <c r="A99" s="190" t="s">
        <v>119</v>
      </c>
      <c r="B99" s="190"/>
      <c r="C99" s="190"/>
      <c r="D99" s="190"/>
      <c r="E99" s="190"/>
      <c r="F99" s="190"/>
      <c r="G99" s="15">
        <v>212</v>
      </c>
      <c r="H99" s="40">
        <v>0</v>
      </c>
      <c r="I99" s="40">
        <v>0</v>
      </c>
      <c r="J99" s="40">
        <v>0</v>
      </c>
      <c r="K99" s="40">
        <v>0</v>
      </c>
    </row>
    <row r="100" spans="1:11" ht="22.5" customHeight="1">
      <c r="A100" s="213" t="s">
        <v>201</v>
      </c>
      <c r="B100" s="213"/>
      <c r="C100" s="213"/>
      <c r="D100" s="213"/>
      <c r="E100" s="213"/>
      <c r="F100" s="213"/>
      <c r="G100" s="20">
        <v>213</v>
      </c>
      <c r="H100" s="39">
        <f>H90-H99</f>
        <v>0</v>
      </c>
      <c r="I100" s="39">
        <f>I90-I99</f>
        <v>0</v>
      </c>
      <c r="J100" s="39">
        <f>J90-J99</f>
        <v>0</v>
      </c>
      <c r="K100" s="39">
        <f>K90-K99</f>
        <v>0</v>
      </c>
    </row>
    <row r="101" spans="1:11" ht="12.75">
      <c r="A101" s="213" t="s">
        <v>202</v>
      </c>
      <c r="B101" s="213"/>
      <c r="C101" s="213"/>
      <c r="D101" s="213"/>
      <c r="E101" s="213"/>
      <c r="F101" s="213"/>
      <c r="G101" s="20">
        <v>214</v>
      </c>
      <c r="H101" s="39">
        <f>H89+H100</f>
        <v>241913938</v>
      </c>
      <c r="I101" s="39">
        <f>I89+I100</f>
        <v>95455751</v>
      </c>
      <c r="J101" s="39">
        <f>J89+J100</f>
        <v>233451976</v>
      </c>
      <c r="K101" s="39">
        <f>K89+K100</f>
        <v>84696629</v>
      </c>
    </row>
    <row r="102" spans="1:11" ht="12.75">
      <c r="A102" s="191" t="s">
        <v>203</v>
      </c>
      <c r="B102" s="191"/>
      <c r="C102" s="191"/>
      <c r="D102" s="191"/>
      <c r="E102" s="191"/>
      <c r="F102" s="191"/>
      <c r="G102" s="208"/>
      <c r="H102" s="208"/>
      <c r="I102" s="208"/>
      <c r="J102" s="209"/>
      <c r="K102" s="209"/>
    </row>
    <row r="103" spans="1:11" ht="12.75">
      <c r="A103" s="211" t="s">
        <v>204</v>
      </c>
      <c r="B103" s="211"/>
      <c r="C103" s="211"/>
      <c r="D103" s="211"/>
      <c r="E103" s="211"/>
      <c r="F103" s="211"/>
      <c r="G103" s="20">
        <v>215</v>
      </c>
      <c r="H103" s="39">
        <f>H104+H105</f>
        <v>241913938</v>
      </c>
      <c r="I103" s="39">
        <f>I104+I105</f>
        <v>95455751</v>
      </c>
      <c r="J103" s="39">
        <f>J104+J105</f>
        <v>233451976</v>
      </c>
      <c r="K103" s="39">
        <f>K104+K105</f>
        <v>84696629</v>
      </c>
    </row>
    <row r="104" spans="1:11" ht="12.75">
      <c r="A104" s="212" t="s">
        <v>117</v>
      </c>
      <c r="B104" s="212"/>
      <c r="C104" s="212"/>
      <c r="D104" s="212"/>
      <c r="E104" s="212"/>
      <c r="F104" s="212"/>
      <c r="G104" s="15">
        <v>216</v>
      </c>
      <c r="H104" s="40">
        <v>241913938</v>
      </c>
      <c r="I104" s="40">
        <v>95455751</v>
      </c>
      <c r="J104" s="40">
        <v>233451976</v>
      </c>
      <c r="K104" s="40">
        <v>84696629</v>
      </c>
    </row>
    <row r="105" spans="1:11" ht="12.75">
      <c r="A105" s="212" t="s">
        <v>205</v>
      </c>
      <c r="B105" s="212"/>
      <c r="C105" s="212"/>
      <c r="D105" s="212"/>
      <c r="E105" s="212"/>
      <c r="F105" s="212"/>
      <c r="G105" s="15">
        <v>217</v>
      </c>
      <c r="H105" s="40">
        <v>0</v>
      </c>
      <c r="I105" s="40">
        <v>0</v>
      </c>
      <c r="J105" s="40">
        <v>0</v>
      </c>
      <c r="K105" s="40">
        <v>0</v>
      </c>
    </row>
  </sheetData>
  <sheetProtection sheet="1" objects="1" scenarios="1"/>
  <mergeCells count="107">
    <mergeCell ref="A85:F85"/>
    <mergeCell ref="A86:F86"/>
    <mergeCell ref="A87:F87"/>
    <mergeCell ref="A82:F82"/>
    <mergeCell ref="A5:F6"/>
    <mergeCell ref="G5:G6"/>
    <mergeCell ref="A84:K84"/>
    <mergeCell ref="A53:F53"/>
    <mergeCell ref="A54:F54"/>
    <mergeCell ref="A55:F55"/>
    <mergeCell ref="J5:K5"/>
    <mergeCell ref="A3:K3"/>
    <mergeCell ref="A4:K4"/>
    <mergeCell ref="A69:K69"/>
    <mergeCell ref="A76:K76"/>
    <mergeCell ref="A7:F7"/>
    <mergeCell ref="A66:F66"/>
    <mergeCell ref="A67:F67"/>
    <mergeCell ref="A71:F71"/>
    <mergeCell ref="A2:I2"/>
    <mergeCell ref="A1:I1"/>
    <mergeCell ref="A60:F60"/>
    <mergeCell ref="A61:F61"/>
    <mergeCell ref="A48:F48"/>
    <mergeCell ref="A49:F49"/>
    <mergeCell ref="H5:I5"/>
    <mergeCell ref="A57:F57"/>
    <mergeCell ref="A32:F32"/>
    <mergeCell ref="A33:F33"/>
    <mergeCell ref="A34:F34"/>
    <mergeCell ref="A40:F40"/>
    <mergeCell ref="A83:F83"/>
    <mergeCell ref="A73:F73"/>
    <mergeCell ref="A74:F74"/>
    <mergeCell ref="A75:F75"/>
    <mergeCell ref="A52:F52"/>
    <mergeCell ref="A36:F36"/>
    <mergeCell ref="A37:F37"/>
    <mergeCell ref="A24:F24"/>
    <mergeCell ref="A25:F25"/>
    <mergeCell ref="A56:F56"/>
    <mergeCell ref="A81:F81"/>
    <mergeCell ref="A62:F62"/>
    <mergeCell ref="A58:F58"/>
    <mergeCell ref="A59:F59"/>
    <mergeCell ref="A44:F44"/>
    <mergeCell ref="A45:F45"/>
    <mergeCell ref="A46:F46"/>
    <mergeCell ref="A47:F47"/>
    <mergeCell ref="A50:F50"/>
    <mergeCell ref="A51:F51"/>
    <mergeCell ref="A79:F79"/>
    <mergeCell ref="A80:F80"/>
    <mergeCell ref="A88:K88"/>
    <mergeCell ref="A8:F8"/>
    <mergeCell ref="A9:F9"/>
    <mergeCell ref="A10:F10"/>
    <mergeCell ref="A11:F11"/>
    <mergeCell ref="A12:F12"/>
    <mergeCell ref="A13:F13"/>
    <mergeCell ref="A23:F23"/>
    <mergeCell ref="A68:F68"/>
    <mergeCell ref="A70:F70"/>
    <mergeCell ref="A96:F96"/>
    <mergeCell ref="A27:F27"/>
    <mergeCell ref="A28:F28"/>
    <mergeCell ref="A29:F29"/>
    <mergeCell ref="A30:F30"/>
    <mergeCell ref="A31:F31"/>
    <mergeCell ref="A77:F77"/>
    <mergeCell ref="A78:F78"/>
    <mergeCell ref="A14:F14"/>
    <mergeCell ref="A15:F15"/>
    <mergeCell ref="A16:F16"/>
    <mergeCell ref="A17:F17"/>
    <mergeCell ref="A18:F18"/>
    <mergeCell ref="A19:F19"/>
    <mergeCell ref="A20:F20"/>
    <mergeCell ref="A21:F21"/>
    <mergeCell ref="A35:F35"/>
    <mergeCell ref="A22:F22"/>
    <mergeCell ref="A38:F38"/>
    <mergeCell ref="A39:F39"/>
    <mergeCell ref="A41:F41"/>
    <mergeCell ref="A42:F42"/>
    <mergeCell ref="A43:F43"/>
    <mergeCell ref="A26:F26"/>
    <mergeCell ref="A100:F100"/>
    <mergeCell ref="A101:F101"/>
    <mergeCell ref="A63:F63"/>
    <mergeCell ref="A64:F64"/>
    <mergeCell ref="A65:F65"/>
    <mergeCell ref="A72:F72"/>
    <mergeCell ref="A105:F105"/>
    <mergeCell ref="A89:F89"/>
    <mergeCell ref="A90:F90"/>
    <mergeCell ref="A91:F91"/>
    <mergeCell ref="A92:F92"/>
    <mergeCell ref="A93:F93"/>
    <mergeCell ref="A99:F99"/>
    <mergeCell ref="A97:F97"/>
    <mergeCell ref="A102:K102"/>
    <mergeCell ref="A98:F98"/>
    <mergeCell ref="A94:F94"/>
    <mergeCell ref="A95:F95"/>
    <mergeCell ref="A103:F103"/>
    <mergeCell ref="A104:F104"/>
  </mergeCells>
  <dataValidations count="6">
    <dataValidation type="whole" operator="greaterThanOrEqual" allowBlank="1" showInputMessage="1" showErrorMessage="1" errorTitle="Pogrešan unos" error="Mogu se unijeti samo cjelobrojne pozitivne vrijednosti." sqref="H65484:I65518">
      <formula1>0</formula1>
    </dataValidation>
    <dataValidation type="whole" operator="notEqual" allowBlank="1" showInputMessage="1" showErrorMessage="1" errorTitle="Pogrešan unos" error="Mogu se unijeti samo cjelobrojne pozitivne ili negativne vrijednosti." sqref="H65483:I65483">
      <formula1>999999999999</formula1>
    </dataValidation>
    <dataValidation type="whole" operator="notEqual" allowBlank="1" showInputMessage="1" showErrorMessage="1" errorTitle="Pogrešan unos" error="Mogu se unijeti samo cjelobrojne vrijednosti." sqref="H65528:I65536">
      <formula1>999999999999</formula1>
    </dataValidation>
    <dataValidation type="whole" operator="notEqual" allowBlank="1" showInputMessage="1" showErrorMessage="1" errorTitle="Pogrešan upis" error="Dopušten je upis samo cjelobrojnih vrijednosti" sqref="H15:K15 H26:K35 H54:K54 H103:K105 H62:K62 H70:K70 H73:K73 H77:K77 H80:K81 H85:K87 H89:K101 H65:K66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H71:K72 H78:K79 H16:K25 H82:K83 H74:K75 H55:K61 H8:K14 H67:K68 H63:K64 H36:K44 H46:K51 H53:K53">
      <formula1>0</formula1>
    </dataValidation>
    <dataValidation operator="greaterThanOrEqual" allowBlank="1" showInputMessage="1" showErrorMessage="1" errorTitle="Pogrešan upis" error="Dopušten je upis samo pozitivnih cjelobrojnih vrijednosti" sqref="H45:K45 H52:K52"/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="110" zoomScaleSheetLayoutView="110" zoomScalePageLayoutView="0" workbookViewId="0" topLeftCell="A10">
      <selection activeCell="N39" sqref="N39"/>
    </sheetView>
  </sheetViews>
  <sheetFormatPr defaultColWidth="9.140625" defaultRowHeight="12.75"/>
  <cols>
    <col min="1" max="7" width="9.140625" style="21" customWidth="1"/>
    <col min="8" max="9" width="30.28125" style="51" customWidth="1"/>
    <col min="10" max="16384" width="9.140625" style="21" customWidth="1"/>
  </cols>
  <sheetData>
    <row r="1" spans="1:9" ht="12.75">
      <c r="A1" s="267" t="s">
        <v>206</v>
      </c>
      <c r="B1" s="268"/>
      <c r="C1" s="268"/>
      <c r="D1" s="268"/>
      <c r="E1" s="268"/>
      <c r="F1" s="268"/>
      <c r="G1" s="268"/>
      <c r="H1" s="268"/>
      <c r="I1" s="268"/>
    </row>
    <row r="2" spans="1:9" ht="12.75">
      <c r="A2" s="221" t="s">
        <v>456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70" t="s">
        <v>355</v>
      </c>
      <c r="B3" s="271"/>
      <c r="C3" s="271"/>
      <c r="D3" s="271"/>
      <c r="E3" s="271"/>
      <c r="F3" s="271"/>
      <c r="G3" s="271"/>
      <c r="H3" s="271"/>
      <c r="I3" s="271"/>
    </row>
    <row r="4" spans="1:9" ht="12.75">
      <c r="A4" s="269" t="s">
        <v>453</v>
      </c>
      <c r="B4" s="195"/>
      <c r="C4" s="195"/>
      <c r="D4" s="195"/>
      <c r="E4" s="195"/>
      <c r="F4" s="195"/>
      <c r="G4" s="195"/>
      <c r="H4" s="195"/>
      <c r="I4" s="196"/>
    </row>
    <row r="5" spans="1:9" ht="24" thickBot="1">
      <c r="A5" s="261" t="s">
        <v>2</v>
      </c>
      <c r="B5" s="262"/>
      <c r="C5" s="262"/>
      <c r="D5" s="262"/>
      <c r="E5" s="262"/>
      <c r="F5" s="263"/>
      <c r="G5" s="22" t="s">
        <v>107</v>
      </c>
      <c r="H5" s="41" t="s">
        <v>380</v>
      </c>
      <c r="I5" s="41" t="s">
        <v>347</v>
      </c>
    </row>
    <row r="6" spans="1:9" ht="12.75">
      <c r="A6" s="264">
        <v>1</v>
      </c>
      <c r="B6" s="265"/>
      <c r="C6" s="265"/>
      <c r="D6" s="265"/>
      <c r="E6" s="265"/>
      <c r="F6" s="266"/>
      <c r="G6" s="23">
        <v>2</v>
      </c>
      <c r="H6" s="42" t="s">
        <v>207</v>
      </c>
      <c r="I6" s="42" t="s">
        <v>208</v>
      </c>
    </row>
    <row r="7" spans="1:9" ht="12.75">
      <c r="A7" s="252" t="s">
        <v>209</v>
      </c>
      <c r="B7" s="253"/>
      <c r="C7" s="253"/>
      <c r="D7" s="253"/>
      <c r="E7" s="253"/>
      <c r="F7" s="253"/>
      <c r="G7" s="253"/>
      <c r="H7" s="253"/>
      <c r="I7" s="254"/>
    </row>
    <row r="8" spans="1:9" ht="12.75" customHeight="1">
      <c r="A8" s="234" t="s">
        <v>210</v>
      </c>
      <c r="B8" s="235"/>
      <c r="C8" s="235"/>
      <c r="D8" s="235"/>
      <c r="E8" s="235"/>
      <c r="F8" s="236"/>
      <c r="G8" s="24">
        <v>1</v>
      </c>
      <c r="H8" s="43">
        <v>295018754</v>
      </c>
      <c r="I8" s="43">
        <v>284717012</v>
      </c>
    </row>
    <row r="9" spans="1:9" ht="12.75" customHeight="1">
      <c r="A9" s="255" t="s">
        <v>211</v>
      </c>
      <c r="B9" s="256"/>
      <c r="C9" s="256"/>
      <c r="D9" s="256"/>
      <c r="E9" s="256"/>
      <c r="F9" s="257"/>
      <c r="G9" s="25">
        <v>2</v>
      </c>
      <c r="H9" s="44">
        <f>H10+H11+H12+H13+H14+H15+H16+H17</f>
        <v>100893141</v>
      </c>
      <c r="I9" s="44">
        <f>I10+I11+I12+I13+I14+I15+I16+I17</f>
        <v>127879752</v>
      </c>
    </row>
    <row r="10" spans="1:9" ht="12.75" customHeight="1">
      <c r="A10" s="258" t="s">
        <v>212</v>
      </c>
      <c r="B10" s="259"/>
      <c r="C10" s="259"/>
      <c r="D10" s="259"/>
      <c r="E10" s="259"/>
      <c r="F10" s="260"/>
      <c r="G10" s="26">
        <v>3</v>
      </c>
      <c r="H10" s="45">
        <v>108008466</v>
      </c>
      <c r="I10" s="45">
        <v>130586946</v>
      </c>
    </row>
    <row r="11" spans="1:9" ht="21.75" customHeight="1">
      <c r="A11" s="258" t="s">
        <v>213</v>
      </c>
      <c r="B11" s="259"/>
      <c r="C11" s="259"/>
      <c r="D11" s="259"/>
      <c r="E11" s="259"/>
      <c r="F11" s="260"/>
      <c r="G11" s="26">
        <v>4</v>
      </c>
      <c r="H11" s="45">
        <v>0</v>
      </c>
      <c r="I11" s="45">
        <v>0</v>
      </c>
    </row>
    <row r="12" spans="1:9" ht="23.25" customHeight="1">
      <c r="A12" s="258" t="s">
        <v>214</v>
      </c>
      <c r="B12" s="259"/>
      <c r="C12" s="259"/>
      <c r="D12" s="259"/>
      <c r="E12" s="259"/>
      <c r="F12" s="260"/>
      <c r="G12" s="26">
        <v>5</v>
      </c>
      <c r="H12" s="45">
        <v>0</v>
      </c>
      <c r="I12" s="45">
        <v>0</v>
      </c>
    </row>
    <row r="13" spans="1:9" ht="12.75" customHeight="1">
      <c r="A13" s="258" t="s">
        <v>215</v>
      </c>
      <c r="B13" s="259"/>
      <c r="C13" s="259"/>
      <c r="D13" s="259"/>
      <c r="E13" s="259"/>
      <c r="F13" s="260"/>
      <c r="G13" s="26">
        <v>6</v>
      </c>
      <c r="H13" s="45">
        <v>-4467058</v>
      </c>
      <c r="I13" s="45">
        <v>-644065</v>
      </c>
    </row>
    <row r="14" spans="1:9" ht="12.75" customHeight="1">
      <c r="A14" s="258" t="s">
        <v>216</v>
      </c>
      <c r="B14" s="259"/>
      <c r="C14" s="259"/>
      <c r="D14" s="259"/>
      <c r="E14" s="259"/>
      <c r="F14" s="260"/>
      <c r="G14" s="26">
        <v>7</v>
      </c>
      <c r="H14" s="45">
        <v>179400</v>
      </c>
      <c r="I14" s="45">
        <v>168169</v>
      </c>
    </row>
    <row r="15" spans="1:9" ht="12.75" customHeight="1">
      <c r="A15" s="258" t="s">
        <v>217</v>
      </c>
      <c r="B15" s="259"/>
      <c r="C15" s="259"/>
      <c r="D15" s="259"/>
      <c r="E15" s="259"/>
      <c r="F15" s="260"/>
      <c r="G15" s="26">
        <v>8</v>
      </c>
      <c r="H15" s="45">
        <v>356</v>
      </c>
      <c r="I15" s="45">
        <v>0</v>
      </c>
    </row>
    <row r="16" spans="1:9" ht="12.75" customHeight="1">
      <c r="A16" s="258" t="s">
        <v>218</v>
      </c>
      <c r="B16" s="259"/>
      <c r="C16" s="259"/>
      <c r="D16" s="259"/>
      <c r="E16" s="259"/>
      <c r="F16" s="260"/>
      <c r="G16" s="26">
        <v>9</v>
      </c>
      <c r="H16" s="45">
        <v>-2828023</v>
      </c>
      <c r="I16" s="45">
        <v>-2231298</v>
      </c>
    </row>
    <row r="17" spans="1:9" ht="24.75" customHeight="1">
      <c r="A17" s="258" t="s">
        <v>219</v>
      </c>
      <c r="B17" s="259"/>
      <c r="C17" s="259"/>
      <c r="D17" s="259"/>
      <c r="E17" s="259"/>
      <c r="F17" s="260"/>
      <c r="G17" s="26">
        <v>10</v>
      </c>
      <c r="H17" s="45">
        <v>0</v>
      </c>
      <c r="I17" s="45">
        <v>0</v>
      </c>
    </row>
    <row r="18" spans="1:9" ht="27.75" customHeight="1">
      <c r="A18" s="246" t="s">
        <v>390</v>
      </c>
      <c r="B18" s="247"/>
      <c r="C18" s="247"/>
      <c r="D18" s="247"/>
      <c r="E18" s="247"/>
      <c r="F18" s="248"/>
      <c r="G18" s="25">
        <v>11</v>
      </c>
      <c r="H18" s="44">
        <f>H8+H9</f>
        <v>395911895</v>
      </c>
      <c r="I18" s="44">
        <f>I8+I9</f>
        <v>412596764</v>
      </c>
    </row>
    <row r="19" spans="1:9" ht="12.75" customHeight="1">
      <c r="A19" s="255" t="s">
        <v>220</v>
      </c>
      <c r="B19" s="256"/>
      <c r="C19" s="256"/>
      <c r="D19" s="256"/>
      <c r="E19" s="256"/>
      <c r="F19" s="257"/>
      <c r="G19" s="25">
        <v>12</v>
      </c>
      <c r="H19" s="44">
        <f>H20+H21+H22+H23</f>
        <v>-94392761</v>
      </c>
      <c r="I19" s="44">
        <f>I20+I21+I22+I23</f>
        <v>-12126638</v>
      </c>
    </row>
    <row r="20" spans="1:9" ht="12.75" customHeight="1">
      <c r="A20" s="258" t="s">
        <v>221</v>
      </c>
      <c r="B20" s="259"/>
      <c r="C20" s="259"/>
      <c r="D20" s="259"/>
      <c r="E20" s="259"/>
      <c r="F20" s="260"/>
      <c r="G20" s="26">
        <v>13</v>
      </c>
      <c r="H20" s="45">
        <v>-15760191</v>
      </c>
      <c r="I20" s="45">
        <v>-5560788</v>
      </c>
    </row>
    <row r="21" spans="1:9" ht="12.75" customHeight="1">
      <c r="A21" s="258" t="s">
        <v>222</v>
      </c>
      <c r="B21" s="259"/>
      <c r="C21" s="259"/>
      <c r="D21" s="259"/>
      <c r="E21" s="259"/>
      <c r="F21" s="260"/>
      <c r="G21" s="26">
        <v>14</v>
      </c>
      <c r="H21" s="45">
        <v>-27067353</v>
      </c>
      <c r="I21" s="45">
        <v>38741823</v>
      </c>
    </row>
    <row r="22" spans="1:9" ht="12.75" customHeight="1">
      <c r="A22" s="258" t="s">
        <v>223</v>
      </c>
      <c r="B22" s="259"/>
      <c r="C22" s="259"/>
      <c r="D22" s="259"/>
      <c r="E22" s="259"/>
      <c r="F22" s="260"/>
      <c r="G22" s="26">
        <v>15</v>
      </c>
      <c r="H22" s="45">
        <v>-1138332</v>
      </c>
      <c r="I22" s="45">
        <v>-3358377</v>
      </c>
    </row>
    <row r="23" spans="1:9" ht="12.75" customHeight="1">
      <c r="A23" s="258" t="s">
        <v>224</v>
      </c>
      <c r="B23" s="259"/>
      <c r="C23" s="259"/>
      <c r="D23" s="259"/>
      <c r="E23" s="259"/>
      <c r="F23" s="260"/>
      <c r="G23" s="26">
        <v>16</v>
      </c>
      <c r="H23" s="45">
        <v>-50426885</v>
      </c>
      <c r="I23" s="45">
        <v>-41949296</v>
      </c>
    </row>
    <row r="24" spans="1:9" ht="12.75" customHeight="1">
      <c r="A24" s="246" t="s">
        <v>225</v>
      </c>
      <c r="B24" s="247"/>
      <c r="C24" s="247"/>
      <c r="D24" s="247"/>
      <c r="E24" s="247"/>
      <c r="F24" s="248"/>
      <c r="G24" s="25">
        <v>17</v>
      </c>
      <c r="H24" s="44">
        <f>H18+H19</f>
        <v>301519134</v>
      </c>
      <c r="I24" s="44">
        <f>I18+I19</f>
        <v>400470126</v>
      </c>
    </row>
    <row r="25" spans="1:9" ht="12.75" customHeight="1">
      <c r="A25" s="237" t="s">
        <v>226</v>
      </c>
      <c r="B25" s="238"/>
      <c r="C25" s="238"/>
      <c r="D25" s="238"/>
      <c r="E25" s="238"/>
      <c r="F25" s="239"/>
      <c r="G25" s="26">
        <v>18</v>
      </c>
      <c r="H25" s="45">
        <v>-12636</v>
      </c>
      <c r="I25" s="45">
        <v>-10801</v>
      </c>
    </row>
    <row r="26" spans="1:9" ht="12.75" customHeight="1">
      <c r="A26" s="237" t="s">
        <v>227</v>
      </c>
      <c r="B26" s="238"/>
      <c r="C26" s="238"/>
      <c r="D26" s="238"/>
      <c r="E26" s="238"/>
      <c r="F26" s="239"/>
      <c r="G26" s="26">
        <v>19</v>
      </c>
      <c r="H26" s="45">
        <v>-52872167</v>
      </c>
      <c r="I26" s="45">
        <v>-44453139</v>
      </c>
    </row>
    <row r="27" spans="1:9" ht="25.5" customHeight="1">
      <c r="A27" s="249" t="s">
        <v>228</v>
      </c>
      <c r="B27" s="250"/>
      <c r="C27" s="250"/>
      <c r="D27" s="250"/>
      <c r="E27" s="250"/>
      <c r="F27" s="251"/>
      <c r="G27" s="27">
        <v>20</v>
      </c>
      <c r="H27" s="46">
        <f>H24+H25+H26</f>
        <v>248634331</v>
      </c>
      <c r="I27" s="46">
        <f>I24+I25+I26</f>
        <v>356006186</v>
      </c>
    </row>
    <row r="28" spans="1:9" ht="12.75">
      <c r="A28" s="252" t="s">
        <v>229</v>
      </c>
      <c r="B28" s="253"/>
      <c r="C28" s="253"/>
      <c r="D28" s="253"/>
      <c r="E28" s="253"/>
      <c r="F28" s="253"/>
      <c r="G28" s="253"/>
      <c r="H28" s="253"/>
      <c r="I28" s="254"/>
    </row>
    <row r="29" spans="1:9" ht="30" customHeight="1">
      <c r="A29" s="234" t="s">
        <v>230</v>
      </c>
      <c r="B29" s="235"/>
      <c r="C29" s="235"/>
      <c r="D29" s="235"/>
      <c r="E29" s="235"/>
      <c r="F29" s="236"/>
      <c r="G29" s="24">
        <v>21</v>
      </c>
      <c r="H29" s="47">
        <v>280</v>
      </c>
      <c r="I29" s="47">
        <v>0</v>
      </c>
    </row>
    <row r="30" spans="1:9" ht="12.75" customHeight="1">
      <c r="A30" s="237" t="s">
        <v>231</v>
      </c>
      <c r="B30" s="238"/>
      <c r="C30" s="238"/>
      <c r="D30" s="238"/>
      <c r="E30" s="238"/>
      <c r="F30" s="239"/>
      <c r="G30" s="26">
        <v>22</v>
      </c>
      <c r="H30" s="48">
        <v>0</v>
      </c>
      <c r="I30" s="48">
        <v>0</v>
      </c>
    </row>
    <row r="31" spans="1:9" ht="12.75" customHeight="1">
      <c r="A31" s="237" t="s">
        <v>232</v>
      </c>
      <c r="B31" s="238"/>
      <c r="C31" s="238"/>
      <c r="D31" s="238"/>
      <c r="E31" s="238"/>
      <c r="F31" s="239"/>
      <c r="G31" s="26">
        <v>23</v>
      </c>
      <c r="H31" s="48">
        <v>5647525</v>
      </c>
      <c r="I31" s="48">
        <v>907828</v>
      </c>
    </row>
    <row r="32" spans="1:9" ht="12.75" customHeight="1">
      <c r="A32" s="237" t="s">
        <v>233</v>
      </c>
      <c r="B32" s="238"/>
      <c r="C32" s="238"/>
      <c r="D32" s="238"/>
      <c r="E32" s="238"/>
      <c r="F32" s="239"/>
      <c r="G32" s="26">
        <v>24</v>
      </c>
      <c r="H32" s="48">
        <v>0</v>
      </c>
      <c r="I32" s="48">
        <v>0</v>
      </c>
    </row>
    <row r="33" spans="1:9" ht="12.75" customHeight="1">
      <c r="A33" s="237" t="s">
        <v>234</v>
      </c>
      <c r="B33" s="238"/>
      <c r="C33" s="238"/>
      <c r="D33" s="238"/>
      <c r="E33" s="238"/>
      <c r="F33" s="239"/>
      <c r="G33" s="26">
        <v>25</v>
      </c>
      <c r="H33" s="48">
        <v>0</v>
      </c>
      <c r="I33" s="48">
        <v>0</v>
      </c>
    </row>
    <row r="34" spans="1:9" ht="12.75" customHeight="1">
      <c r="A34" s="237" t="s">
        <v>235</v>
      </c>
      <c r="B34" s="238"/>
      <c r="C34" s="238"/>
      <c r="D34" s="238"/>
      <c r="E34" s="238"/>
      <c r="F34" s="239"/>
      <c r="G34" s="26">
        <v>26</v>
      </c>
      <c r="H34" s="48">
        <v>77860176</v>
      </c>
      <c r="I34" s="48">
        <v>8496684</v>
      </c>
    </row>
    <row r="35" spans="1:9" ht="26.25" customHeight="1">
      <c r="A35" s="246" t="s">
        <v>236</v>
      </c>
      <c r="B35" s="247"/>
      <c r="C35" s="247"/>
      <c r="D35" s="247"/>
      <c r="E35" s="247"/>
      <c r="F35" s="248"/>
      <c r="G35" s="25">
        <v>27</v>
      </c>
      <c r="H35" s="49">
        <f>H29+H30+H31+H32+H33+H34</f>
        <v>83507981</v>
      </c>
      <c r="I35" s="49">
        <f>I29+I30+I31+I32+I33+I34</f>
        <v>9404512</v>
      </c>
    </row>
    <row r="36" spans="1:9" ht="22.5" customHeight="1">
      <c r="A36" s="237" t="s">
        <v>237</v>
      </c>
      <c r="B36" s="238"/>
      <c r="C36" s="238"/>
      <c r="D36" s="238"/>
      <c r="E36" s="238"/>
      <c r="F36" s="239"/>
      <c r="G36" s="26">
        <v>28</v>
      </c>
      <c r="H36" s="48">
        <v>-274477658</v>
      </c>
      <c r="I36" s="48">
        <v>-381540754</v>
      </c>
    </row>
    <row r="37" spans="1:9" ht="12.75" customHeight="1">
      <c r="A37" s="237" t="s">
        <v>238</v>
      </c>
      <c r="B37" s="238"/>
      <c r="C37" s="238"/>
      <c r="D37" s="238"/>
      <c r="E37" s="238"/>
      <c r="F37" s="239"/>
      <c r="G37" s="26">
        <v>29</v>
      </c>
      <c r="H37" s="48">
        <v>0</v>
      </c>
      <c r="I37" s="48">
        <v>0</v>
      </c>
    </row>
    <row r="38" spans="1:9" ht="12.75" customHeight="1">
      <c r="A38" s="237" t="s">
        <v>239</v>
      </c>
      <c r="B38" s="238"/>
      <c r="C38" s="238"/>
      <c r="D38" s="238"/>
      <c r="E38" s="238"/>
      <c r="F38" s="239"/>
      <c r="G38" s="26">
        <v>30</v>
      </c>
      <c r="H38" s="48">
        <v>0</v>
      </c>
      <c r="I38" s="48">
        <v>0</v>
      </c>
    </row>
    <row r="39" spans="1:9" ht="12.75" customHeight="1">
      <c r="A39" s="237" t="s">
        <v>240</v>
      </c>
      <c r="B39" s="238"/>
      <c r="C39" s="238"/>
      <c r="D39" s="238"/>
      <c r="E39" s="238"/>
      <c r="F39" s="239"/>
      <c r="G39" s="26">
        <v>31</v>
      </c>
      <c r="H39" s="48">
        <v>0</v>
      </c>
      <c r="I39" s="48">
        <v>0</v>
      </c>
    </row>
    <row r="40" spans="1:9" ht="12.75" customHeight="1">
      <c r="A40" s="237" t="s">
        <v>241</v>
      </c>
      <c r="B40" s="238"/>
      <c r="C40" s="238"/>
      <c r="D40" s="238"/>
      <c r="E40" s="238"/>
      <c r="F40" s="239"/>
      <c r="G40" s="26">
        <v>32</v>
      </c>
      <c r="H40" s="48">
        <v>0</v>
      </c>
      <c r="I40" s="48">
        <v>0</v>
      </c>
    </row>
    <row r="41" spans="1:9" ht="24" customHeight="1">
      <c r="A41" s="246" t="s">
        <v>242</v>
      </c>
      <c r="B41" s="247"/>
      <c r="C41" s="247"/>
      <c r="D41" s="247"/>
      <c r="E41" s="247"/>
      <c r="F41" s="248"/>
      <c r="G41" s="25">
        <v>33</v>
      </c>
      <c r="H41" s="49">
        <f>H36+H37+H38+H39+H40</f>
        <v>-274477658</v>
      </c>
      <c r="I41" s="49">
        <f>I36+I37+I38+I39+I40</f>
        <v>-381540754</v>
      </c>
    </row>
    <row r="42" spans="1:9" ht="29.25" customHeight="1">
      <c r="A42" s="249" t="s">
        <v>243</v>
      </c>
      <c r="B42" s="250"/>
      <c r="C42" s="250"/>
      <c r="D42" s="250"/>
      <c r="E42" s="250"/>
      <c r="F42" s="251"/>
      <c r="G42" s="27">
        <v>34</v>
      </c>
      <c r="H42" s="50">
        <f>H35+H41</f>
        <v>-190969677</v>
      </c>
      <c r="I42" s="50">
        <f>I35+I41</f>
        <v>-372136242</v>
      </c>
    </row>
    <row r="43" spans="1:9" ht="12.75">
      <c r="A43" s="252" t="s">
        <v>244</v>
      </c>
      <c r="B43" s="253"/>
      <c r="C43" s="253"/>
      <c r="D43" s="253"/>
      <c r="E43" s="253"/>
      <c r="F43" s="253"/>
      <c r="G43" s="253"/>
      <c r="H43" s="253"/>
      <c r="I43" s="254"/>
    </row>
    <row r="44" spans="1:9" ht="12.75" customHeight="1">
      <c r="A44" s="234" t="s">
        <v>245</v>
      </c>
      <c r="B44" s="235"/>
      <c r="C44" s="235"/>
      <c r="D44" s="235"/>
      <c r="E44" s="235"/>
      <c r="F44" s="236"/>
      <c r="G44" s="24">
        <v>35</v>
      </c>
      <c r="H44" s="47">
        <v>0</v>
      </c>
      <c r="I44" s="47">
        <v>0</v>
      </c>
    </row>
    <row r="45" spans="1:9" ht="24.75" customHeight="1">
      <c r="A45" s="237" t="s">
        <v>246</v>
      </c>
      <c r="B45" s="238"/>
      <c r="C45" s="238"/>
      <c r="D45" s="238"/>
      <c r="E45" s="238"/>
      <c r="F45" s="239"/>
      <c r="G45" s="26">
        <v>36</v>
      </c>
      <c r="H45" s="48">
        <v>0</v>
      </c>
      <c r="I45" s="48">
        <v>0</v>
      </c>
    </row>
    <row r="46" spans="1:9" ht="12.75" customHeight="1">
      <c r="A46" s="237" t="s">
        <v>247</v>
      </c>
      <c r="B46" s="238"/>
      <c r="C46" s="238"/>
      <c r="D46" s="238"/>
      <c r="E46" s="238"/>
      <c r="F46" s="239"/>
      <c r="G46" s="26">
        <v>37</v>
      </c>
      <c r="H46" s="48">
        <v>0</v>
      </c>
      <c r="I46" s="48">
        <v>0</v>
      </c>
    </row>
    <row r="47" spans="1:9" ht="12.75" customHeight="1">
      <c r="A47" s="237" t="s">
        <v>248</v>
      </c>
      <c r="B47" s="238"/>
      <c r="C47" s="238"/>
      <c r="D47" s="238"/>
      <c r="E47" s="238"/>
      <c r="F47" s="239"/>
      <c r="G47" s="26">
        <v>38</v>
      </c>
      <c r="H47" s="48">
        <v>0</v>
      </c>
      <c r="I47" s="48">
        <v>0</v>
      </c>
    </row>
    <row r="48" spans="1:9" ht="21.75" customHeight="1">
      <c r="A48" s="246" t="s">
        <v>249</v>
      </c>
      <c r="B48" s="247"/>
      <c r="C48" s="247"/>
      <c r="D48" s="247"/>
      <c r="E48" s="247"/>
      <c r="F48" s="248"/>
      <c r="G48" s="25">
        <v>39</v>
      </c>
      <c r="H48" s="49">
        <f>H44+H45+H46+H47</f>
        <v>0</v>
      </c>
      <c r="I48" s="49">
        <f>I44+I45+I46+I47</f>
        <v>0</v>
      </c>
    </row>
    <row r="49" spans="1:9" ht="24" customHeight="1">
      <c r="A49" s="237" t="s">
        <v>389</v>
      </c>
      <c r="B49" s="238"/>
      <c r="C49" s="238"/>
      <c r="D49" s="238"/>
      <c r="E49" s="238"/>
      <c r="F49" s="239"/>
      <c r="G49" s="26">
        <v>40</v>
      </c>
      <c r="H49" s="48">
        <v>0</v>
      </c>
      <c r="I49" s="48">
        <v>0</v>
      </c>
    </row>
    <row r="50" spans="1:9" ht="12.75" customHeight="1">
      <c r="A50" s="237" t="s">
        <v>250</v>
      </c>
      <c r="B50" s="238"/>
      <c r="C50" s="238"/>
      <c r="D50" s="238"/>
      <c r="E50" s="238"/>
      <c r="F50" s="239"/>
      <c r="G50" s="26">
        <v>41</v>
      </c>
      <c r="H50" s="48">
        <v>-86567899</v>
      </c>
      <c r="I50" s="48">
        <v>-74647304</v>
      </c>
    </row>
    <row r="51" spans="1:9" ht="12.75" customHeight="1">
      <c r="A51" s="237" t="s">
        <v>251</v>
      </c>
      <c r="B51" s="238"/>
      <c r="C51" s="238"/>
      <c r="D51" s="238"/>
      <c r="E51" s="238"/>
      <c r="F51" s="239"/>
      <c r="G51" s="26">
        <v>42</v>
      </c>
      <c r="H51" s="48">
        <v>0</v>
      </c>
      <c r="I51" s="48">
        <v>-1697910</v>
      </c>
    </row>
    <row r="52" spans="1:9" ht="22.5" customHeight="1">
      <c r="A52" s="237" t="s">
        <v>252</v>
      </c>
      <c r="B52" s="238"/>
      <c r="C52" s="238"/>
      <c r="D52" s="238"/>
      <c r="E52" s="238"/>
      <c r="F52" s="239"/>
      <c r="G52" s="26">
        <v>43</v>
      </c>
      <c r="H52" s="48">
        <v>0</v>
      </c>
      <c r="I52" s="48">
        <v>0</v>
      </c>
    </row>
    <row r="53" spans="1:9" ht="12.75" customHeight="1">
      <c r="A53" s="237" t="s">
        <v>253</v>
      </c>
      <c r="B53" s="238"/>
      <c r="C53" s="238"/>
      <c r="D53" s="238"/>
      <c r="E53" s="238"/>
      <c r="F53" s="239"/>
      <c r="G53" s="26">
        <v>44</v>
      </c>
      <c r="H53" s="48">
        <v>0</v>
      </c>
      <c r="I53" s="48">
        <v>0</v>
      </c>
    </row>
    <row r="54" spans="1:9" ht="30" customHeight="1">
      <c r="A54" s="246" t="s">
        <v>254</v>
      </c>
      <c r="B54" s="247"/>
      <c r="C54" s="247"/>
      <c r="D54" s="247"/>
      <c r="E54" s="247"/>
      <c r="F54" s="248"/>
      <c r="G54" s="25">
        <v>45</v>
      </c>
      <c r="H54" s="49">
        <f>H49+H50+H51+H52+H53</f>
        <v>-86567899</v>
      </c>
      <c r="I54" s="49">
        <f>I49+I50+I51+I52+I53</f>
        <v>-76345214</v>
      </c>
    </row>
    <row r="55" spans="1:9" ht="29.25" customHeight="1">
      <c r="A55" s="240" t="s">
        <v>255</v>
      </c>
      <c r="B55" s="241"/>
      <c r="C55" s="241"/>
      <c r="D55" s="241"/>
      <c r="E55" s="241"/>
      <c r="F55" s="242"/>
      <c r="G55" s="25">
        <v>46</v>
      </c>
      <c r="H55" s="49">
        <f>H48+H54</f>
        <v>-86567899</v>
      </c>
      <c r="I55" s="49">
        <f>I48+I54</f>
        <v>-76345214</v>
      </c>
    </row>
    <row r="56" spans="1:9" ht="12.75">
      <c r="A56" s="237" t="s">
        <v>256</v>
      </c>
      <c r="B56" s="238"/>
      <c r="C56" s="238"/>
      <c r="D56" s="238"/>
      <c r="E56" s="238"/>
      <c r="F56" s="239"/>
      <c r="G56" s="26">
        <v>47</v>
      </c>
      <c r="H56" s="48">
        <v>-5050385</v>
      </c>
      <c r="I56" s="48">
        <v>5524905</v>
      </c>
    </row>
    <row r="57" spans="1:9" ht="26.25" customHeight="1">
      <c r="A57" s="240" t="s">
        <v>257</v>
      </c>
      <c r="B57" s="241"/>
      <c r="C57" s="241"/>
      <c r="D57" s="241"/>
      <c r="E57" s="241"/>
      <c r="F57" s="242"/>
      <c r="G57" s="25">
        <v>48</v>
      </c>
      <c r="H57" s="49">
        <f>H27+H42+H55+H56</f>
        <v>-33953630</v>
      </c>
      <c r="I57" s="49">
        <f>I27+I42+I55+I56</f>
        <v>-86950365</v>
      </c>
    </row>
    <row r="58" spans="1:9" ht="12.75">
      <c r="A58" s="243" t="s">
        <v>258</v>
      </c>
      <c r="B58" s="244"/>
      <c r="C58" s="244"/>
      <c r="D58" s="244"/>
      <c r="E58" s="244"/>
      <c r="F58" s="245"/>
      <c r="G58" s="26">
        <v>49</v>
      </c>
      <c r="H58" s="48">
        <v>441471164</v>
      </c>
      <c r="I58" s="48">
        <v>416404017</v>
      </c>
    </row>
    <row r="59" spans="1:9" ht="30.75" customHeight="1">
      <c r="A59" s="249" t="s">
        <v>259</v>
      </c>
      <c r="B59" s="250"/>
      <c r="C59" s="250"/>
      <c r="D59" s="250"/>
      <c r="E59" s="250"/>
      <c r="F59" s="251"/>
      <c r="G59" s="27">
        <v>50</v>
      </c>
      <c r="H59" s="50">
        <f>H57+H58</f>
        <v>407517534</v>
      </c>
      <c r="I59" s="50">
        <f>I57+I58</f>
        <v>329453652</v>
      </c>
    </row>
  </sheetData>
  <sheetProtection sheet="1" objects="1" scenarios="1"/>
  <mergeCells count="59"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5:F5"/>
    <mergeCell ref="A6:F6"/>
    <mergeCell ref="A13:F13"/>
    <mergeCell ref="A14:F14"/>
    <mergeCell ref="A15:F15"/>
    <mergeCell ref="A16:F16"/>
    <mergeCell ref="A12:F12"/>
    <mergeCell ref="A7:I7"/>
    <mergeCell ref="A8:F8"/>
    <mergeCell ref="A9:F9"/>
    <mergeCell ref="A10:F10"/>
    <mergeCell ref="A11:F11"/>
    <mergeCell ref="A28:I28"/>
    <mergeCell ref="A23:F23"/>
    <mergeCell ref="A24:F24"/>
    <mergeCell ref="A26:F26"/>
    <mergeCell ref="A27:F27"/>
    <mergeCell ref="A19:F19"/>
    <mergeCell ref="A37:F37"/>
    <mergeCell ref="A48:F48"/>
    <mergeCell ref="A39:F39"/>
    <mergeCell ref="A40:F40"/>
    <mergeCell ref="A35:F35"/>
    <mergeCell ref="A36:F36"/>
    <mergeCell ref="A38:F38"/>
    <mergeCell ref="A41:F41"/>
    <mergeCell ref="A42:F42"/>
    <mergeCell ref="A43:I43"/>
    <mergeCell ref="A29:F29"/>
    <mergeCell ref="A30:F30"/>
    <mergeCell ref="A31:F31"/>
    <mergeCell ref="A32:F32"/>
    <mergeCell ref="A33:F33"/>
    <mergeCell ref="A34:F34"/>
    <mergeCell ref="A58:F58"/>
    <mergeCell ref="A51:F51"/>
    <mergeCell ref="A52:F52"/>
    <mergeCell ref="A53:F53"/>
    <mergeCell ref="A54:F54"/>
    <mergeCell ref="A59:F59"/>
    <mergeCell ref="A55:F55"/>
    <mergeCell ref="A44:F44"/>
    <mergeCell ref="A45:F45"/>
    <mergeCell ref="A46:F46"/>
    <mergeCell ref="A47:F47"/>
    <mergeCell ref="A56:F56"/>
    <mergeCell ref="A57:F57"/>
    <mergeCell ref="A49:F49"/>
    <mergeCell ref="A50:F50"/>
  </mergeCells>
  <dataValidations count="4">
    <dataValidation type="whole" operator="greaterThanOrEqual" allowBlank="1" showInputMessage="1" showErrorMessage="1" errorTitle="Pogrešan unos" error="Mogu se unijeti samo cjelobrojne pozitivne vrijednosti." sqref="H65521:I65523">
      <formula1>0</formula1>
    </dataValidation>
    <dataValidation type="whole" operator="notEqual" allowBlank="1" showInputMessage="1" showErrorMessage="1" errorTitle="Pogrešan upis" error="Dopušten je upis samo cjelobrojnih vrijednosti ili nule" sqref="H39:I39 H42:I42 H55:I57 H8:I27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3:I13 H25:I25 H36:I38 H40:I41 H49:I54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H29:I35 H14:I14 H44:I48 H58:I59 H10:I1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110" zoomScaleSheetLayoutView="110" zoomScalePageLayoutView="0" workbookViewId="0" topLeftCell="A1">
      <selection activeCell="H9" sqref="H9"/>
    </sheetView>
  </sheetViews>
  <sheetFormatPr defaultColWidth="9.140625" defaultRowHeight="12.75"/>
  <cols>
    <col min="1" max="7" width="9.140625" style="17" customWidth="1"/>
    <col min="8" max="9" width="22.140625" style="36" customWidth="1"/>
    <col min="10" max="10" width="12.00390625" style="17" bestFit="1" customWidth="1"/>
    <col min="11" max="11" width="10.28125" style="17" bestFit="1" customWidth="1"/>
    <col min="12" max="12" width="12.28125" style="17" bestFit="1" customWidth="1"/>
    <col min="13" max="16384" width="9.140625" style="17" customWidth="1"/>
  </cols>
  <sheetData>
    <row r="1" spans="1:9" ht="12.75" customHeight="1">
      <c r="A1" s="267" t="s">
        <v>260</v>
      </c>
      <c r="B1" s="268"/>
      <c r="C1" s="268"/>
      <c r="D1" s="268"/>
      <c r="E1" s="268"/>
      <c r="F1" s="268"/>
      <c r="G1" s="268"/>
      <c r="H1" s="268"/>
      <c r="I1" s="268"/>
    </row>
    <row r="2" spans="1:9" ht="12.75" customHeight="1">
      <c r="A2" s="221" t="s">
        <v>457</v>
      </c>
      <c r="B2" s="205"/>
      <c r="C2" s="205"/>
      <c r="D2" s="205"/>
      <c r="E2" s="205"/>
      <c r="F2" s="205"/>
      <c r="G2" s="205"/>
      <c r="H2" s="205"/>
      <c r="I2" s="205"/>
    </row>
    <row r="3" spans="1:9" ht="12.75">
      <c r="A3" s="282" t="s">
        <v>355</v>
      </c>
      <c r="B3" s="283"/>
      <c r="C3" s="283"/>
      <c r="D3" s="283"/>
      <c r="E3" s="283"/>
      <c r="F3" s="283"/>
      <c r="G3" s="283"/>
      <c r="H3" s="283"/>
      <c r="I3" s="283"/>
    </row>
    <row r="4" spans="1:9" ht="12.75">
      <c r="A4" s="269" t="s">
        <v>453</v>
      </c>
      <c r="B4" s="195"/>
      <c r="C4" s="195"/>
      <c r="D4" s="195"/>
      <c r="E4" s="195"/>
      <c r="F4" s="195"/>
      <c r="G4" s="195"/>
      <c r="H4" s="195"/>
      <c r="I4" s="196"/>
    </row>
    <row r="5" spans="1:9" ht="24" thickBot="1">
      <c r="A5" s="261" t="s">
        <v>2</v>
      </c>
      <c r="B5" s="262"/>
      <c r="C5" s="262"/>
      <c r="D5" s="262"/>
      <c r="E5" s="262"/>
      <c r="F5" s="263"/>
      <c r="G5" s="22" t="s">
        <v>107</v>
      </c>
      <c r="H5" s="41" t="s">
        <v>380</v>
      </c>
      <c r="I5" s="41" t="s">
        <v>347</v>
      </c>
    </row>
    <row r="6" spans="1:9" ht="12.75">
      <c r="A6" s="264">
        <v>1</v>
      </c>
      <c r="B6" s="265"/>
      <c r="C6" s="265"/>
      <c r="D6" s="265"/>
      <c r="E6" s="265"/>
      <c r="F6" s="266"/>
      <c r="G6" s="28">
        <v>2</v>
      </c>
      <c r="H6" s="42" t="s">
        <v>207</v>
      </c>
      <c r="I6" s="42" t="s">
        <v>208</v>
      </c>
    </row>
    <row r="7" spans="1:9" ht="12.75">
      <c r="A7" s="278" t="s">
        <v>209</v>
      </c>
      <c r="B7" s="279"/>
      <c r="C7" s="279"/>
      <c r="D7" s="279"/>
      <c r="E7" s="279"/>
      <c r="F7" s="279"/>
      <c r="G7" s="279"/>
      <c r="H7" s="279"/>
      <c r="I7" s="280"/>
    </row>
    <row r="8" spans="1:9" ht="12.75">
      <c r="A8" s="281" t="s">
        <v>261</v>
      </c>
      <c r="B8" s="281"/>
      <c r="C8" s="281"/>
      <c r="D8" s="281"/>
      <c r="E8" s="281"/>
      <c r="F8" s="281"/>
      <c r="G8" s="29">
        <v>1</v>
      </c>
      <c r="H8" s="52">
        <v>0</v>
      </c>
      <c r="I8" s="52">
        <v>0</v>
      </c>
    </row>
    <row r="9" spans="1:9" ht="12.75">
      <c r="A9" s="272" t="s">
        <v>262</v>
      </c>
      <c r="B9" s="272"/>
      <c r="C9" s="272"/>
      <c r="D9" s="272"/>
      <c r="E9" s="272"/>
      <c r="F9" s="272"/>
      <c r="G9" s="30">
        <v>2</v>
      </c>
      <c r="H9" s="53">
        <v>0</v>
      </c>
      <c r="I9" s="52">
        <v>0</v>
      </c>
    </row>
    <row r="10" spans="1:9" ht="12.75">
      <c r="A10" s="272" t="s">
        <v>263</v>
      </c>
      <c r="B10" s="272"/>
      <c r="C10" s="272"/>
      <c r="D10" s="272"/>
      <c r="E10" s="272"/>
      <c r="F10" s="272"/>
      <c r="G10" s="30">
        <v>3</v>
      </c>
      <c r="H10" s="53">
        <v>0</v>
      </c>
      <c r="I10" s="52">
        <v>0</v>
      </c>
    </row>
    <row r="11" spans="1:9" ht="12.75">
      <c r="A11" s="272" t="s">
        <v>264</v>
      </c>
      <c r="B11" s="272"/>
      <c r="C11" s="272"/>
      <c r="D11" s="272"/>
      <c r="E11" s="272"/>
      <c r="F11" s="272"/>
      <c r="G11" s="30">
        <v>4</v>
      </c>
      <c r="H11" s="53">
        <v>0</v>
      </c>
      <c r="I11" s="52">
        <v>0</v>
      </c>
    </row>
    <row r="12" spans="1:9" ht="12.75">
      <c r="A12" s="272" t="s">
        <v>265</v>
      </c>
      <c r="B12" s="272"/>
      <c r="C12" s="272"/>
      <c r="D12" s="272"/>
      <c r="E12" s="272"/>
      <c r="F12" s="272"/>
      <c r="G12" s="30">
        <v>5</v>
      </c>
      <c r="H12" s="53">
        <v>0</v>
      </c>
      <c r="I12" s="52">
        <v>0</v>
      </c>
    </row>
    <row r="13" spans="1:9" ht="12.75">
      <c r="A13" s="272" t="s">
        <v>266</v>
      </c>
      <c r="B13" s="272"/>
      <c r="C13" s="272"/>
      <c r="D13" s="272"/>
      <c r="E13" s="272"/>
      <c r="F13" s="272"/>
      <c r="G13" s="30">
        <v>6</v>
      </c>
      <c r="H13" s="53">
        <v>0</v>
      </c>
      <c r="I13" s="52">
        <v>0</v>
      </c>
    </row>
    <row r="14" spans="1:9" ht="12.75">
      <c r="A14" s="272" t="s">
        <v>267</v>
      </c>
      <c r="B14" s="272"/>
      <c r="C14" s="272"/>
      <c r="D14" s="272"/>
      <c r="E14" s="272"/>
      <c r="F14" s="272"/>
      <c r="G14" s="30">
        <v>7</v>
      </c>
      <c r="H14" s="53">
        <v>0</v>
      </c>
      <c r="I14" s="52">
        <v>0</v>
      </c>
    </row>
    <row r="15" spans="1:9" ht="12.75">
      <c r="A15" s="272" t="s">
        <v>268</v>
      </c>
      <c r="B15" s="272"/>
      <c r="C15" s="272"/>
      <c r="D15" s="272"/>
      <c r="E15" s="272"/>
      <c r="F15" s="272"/>
      <c r="G15" s="30">
        <v>8</v>
      </c>
      <c r="H15" s="53">
        <v>0</v>
      </c>
      <c r="I15" s="52">
        <v>0</v>
      </c>
    </row>
    <row r="16" spans="1:9" ht="12.75">
      <c r="A16" s="277" t="s">
        <v>269</v>
      </c>
      <c r="B16" s="277"/>
      <c r="C16" s="277"/>
      <c r="D16" s="277"/>
      <c r="E16" s="277"/>
      <c r="F16" s="277"/>
      <c r="G16" s="31">
        <v>9</v>
      </c>
      <c r="H16" s="54">
        <f>SUM(H8:H15)</f>
        <v>0</v>
      </c>
      <c r="I16" s="54">
        <f>SUM(I8:I15)</f>
        <v>0</v>
      </c>
    </row>
    <row r="17" spans="1:9" ht="12.75">
      <c r="A17" s="272" t="s">
        <v>270</v>
      </c>
      <c r="B17" s="272"/>
      <c r="C17" s="272"/>
      <c r="D17" s="272"/>
      <c r="E17" s="272"/>
      <c r="F17" s="272"/>
      <c r="G17" s="30">
        <v>10</v>
      </c>
      <c r="H17" s="53">
        <v>0</v>
      </c>
      <c r="I17" s="53">
        <v>0</v>
      </c>
    </row>
    <row r="18" spans="1:9" ht="12.75">
      <c r="A18" s="272" t="s">
        <v>271</v>
      </c>
      <c r="B18" s="272"/>
      <c r="C18" s="272"/>
      <c r="D18" s="272"/>
      <c r="E18" s="272"/>
      <c r="F18" s="272"/>
      <c r="G18" s="30">
        <v>11</v>
      </c>
      <c r="H18" s="53">
        <v>0</v>
      </c>
      <c r="I18" s="53">
        <v>0</v>
      </c>
    </row>
    <row r="19" spans="1:9" ht="27" customHeight="1">
      <c r="A19" s="275" t="s">
        <v>272</v>
      </c>
      <c r="B19" s="275"/>
      <c r="C19" s="275"/>
      <c r="D19" s="275"/>
      <c r="E19" s="275"/>
      <c r="F19" s="275"/>
      <c r="G19" s="32">
        <v>12</v>
      </c>
      <c r="H19" s="55">
        <f>H16+H17+H18</f>
        <v>0</v>
      </c>
      <c r="I19" s="55">
        <f>I16+I17+I18</f>
        <v>0</v>
      </c>
    </row>
    <row r="20" spans="1:9" ht="12.75">
      <c r="A20" s="278" t="s">
        <v>229</v>
      </c>
      <c r="B20" s="279"/>
      <c r="C20" s="279"/>
      <c r="D20" s="279"/>
      <c r="E20" s="279"/>
      <c r="F20" s="279"/>
      <c r="G20" s="279"/>
      <c r="H20" s="279"/>
      <c r="I20" s="280"/>
    </row>
    <row r="21" spans="1:9" ht="26.25" customHeight="1">
      <c r="A21" s="281" t="s">
        <v>273</v>
      </c>
      <c r="B21" s="281"/>
      <c r="C21" s="281"/>
      <c r="D21" s="281"/>
      <c r="E21" s="281"/>
      <c r="F21" s="281"/>
      <c r="G21" s="29">
        <v>13</v>
      </c>
      <c r="H21" s="52">
        <v>0</v>
      </c>
      <c r="I21" s="52">
        <v>0</v>
      </c>
    </row>
    <row r="22" spans="1:9" ht="12.75">
      <c r="A22" s="272" t="s">
        <v>274</v>
      </c>
      <c r="B22" s="272"/>
      <c r="C22" s="272"/>
      <c r="D22" s="272"/>
      <c r="E22" s="272"/>
      <c r="F22" s="272"/>
      <c r="G22" s="30">
        <v>14</v>
      </c>
      <c r="H22" s="52">
        <v>0</v>
      </c>
      <c r="I22" s="52">
        <v>0</v>
      </c>
    </row>
    <row r="23" spans="1:9" ht="12.75">
      <c r="A23" s="272" t="s">
        <v>275</v>
      </c>
      <c r="B23" s="272"/>
      <c r="C23" s="272"/>
      <c r="D23" s="272"/>
      <c r="E23" s="272"/>
      <c r="F23" s="272"/>
      <c r="G23" s="30">
        <v>15</v>
      </c>
      <c r="H23" s="52">
        <v>0</v>
      </c>
      <c r="I23" s="52">
        <v>0</v>
      </c>
    </row>
    <row r="24" spans="1:9" ht="12.75">
      <c r="A24" s="272" t="s">
        <v>276</v>
      </c>
      <c r="B24" s="272"/>
      <c r="C24" s="272"/>
      <c r="D24" s="272"/>
      <c r="E24" s="272"/>
      <c r="F24" s="272"/>
      <c r="G24" s="30">
        <v>16</v>
      </c>
      <c r="H24" s="52">
        <v>0</v>
      </c>
      <c r="I24" s="52">
        <v>0</v>
      </c>
    </row>
    <row r="25" spans="1:9" ht="12.75">
      <c r="A25" s="272" t="s">
        <v>277</v>
      </c>
      <c r="B25" s="272"/>
      <c r="C25" s="272"/>
      <c r="D25" s="272"/>
      <c r="E25" s="272"/>
      <c r="F25" s="272"/>
      <c r="G25" s="30">
        <v>17</v>
      </c>
      <c r="H25" s="52">
        <v>0</v>
      </c>
      <c r="I25" s="52">
        <v>0</v>
      </c>
    </row>
    <row r="26" spans="1:9" ht="12.75">
      <c r="A26" s="272" t="s">
        <v>278</v>
      </c>
      <c r="B26" s="272"/>
      <c r="C26" s="272"/>
      <c r="D26" s="272"/>
      <c r="E26" s="272"/>
      <c r="F26" s="272"/>
      <c r="G26" s="30">
        <v>18</v>
      </c>
      <c r="H26" s="52">
        <v>0</v>
      </c>
      <c r="I26" s="52">
        <v>0</v>
      </c>
    </row>
    <row r="27" spans="1:9" ht="24" customHeight="1">
      <c r="A27" s="277" t="s">
        <v>279</v>
      </c>
      <c r="B27" s="277"/>
      <c r="C27" s="277"/>
      <c r="D27" s="277"/>
      <c r="E27" s="277"/>
      <c r="F27" s="277"/>
      <c r="G27" s="31">
        <v>19</v>
      </c>
      <c r="H27" s="54">
        <f>SUM(H21:H26)</f>
        <v>0</v>
      </c>
      <c r="I27" s="54">
        <f>SUM(I21:I26)</f>
        <v>0</v>
      </c>
    </row>
    <row r="28" spans="1:9" ht="27" customHeight="1">
      <c r="A28" s="272" t="s">
        <v>280</v>
      </c>
      <c r="B28" s="272"/>
      <c r="C28" s="272"/>
      <c r="D28" s="272"/>
      <c r="E28" s="272"/>
      <c r="F28" s="272"/>
      <c r="G28" s="30">
        <v>20</v>
      </c>
      <c r="H28" s="53">
        <v>0</v>
      </c>
      <c r="I28" s="53">
        <v>0</v>
      </c>
    </row>
    <row r="29" spans="1:9" ht="12.75">
      <c r="A29" s="272" t="s">
        <v>281</v>
      </c>
      <c r="B29" s="272"/>
      <c r="C29" s="272"/>
      <c r="D29" s="272"/>
      <c r="E29" s="272"/>
      <c r="F29" s="272"/>
      <c r="G29" s="30">
        <v>21</v>
      </c>
      <c r="H29" s="53">
        <v>0</v>
      </c>
      <c r="I29" s="53">
        <v>0</v>
      </c>
    </row>
    <row r="30" spans="1:9" ht="12.75">
      <c r="A30" s="272" t="s">
        <v>282</v>
      </c>
      <c r="B30" s="272"/>
      <c r="C30" s="272"/>
      <c r="D30" s="272"/>
      <c r="E30" s="272"/>
      <c r="F30" s="272"/>
      <c r="G30" s="30">
        <v>22</v>
      </c>
      <c r="H30" s="53">
        <v>0</v>
      </c>
      <c r="I30" s="53">
        <v>0</v>
      </c>
    </row>
    <row r="31" spans="1:9" ht="12.75">
      <c r="A31" s="272" t="s">
        <v>283</v>
      </c>
      <c r="B31" s="272"/>
      <c r="C31" s="272"/>
      <c r="D31" s="272"/>
      <c r="E31" s="272"/>
      <c r="F31" s="272"/>
      <c r="G31" s="30">
        <v>23</v>
      </c>
      <c r="H31" s="53">
        <v>0</v>
      </c>
      <c r="I31" s="53">
        <v>0</v>
      </c>
    </row>
    <row r="32" spans="1:9" ht="12.75">
      <c r="A32" s="272" t="s">
        <v>284</v>
      </c>
      <c r="B32" s="272"/>
      <c r="C32" s="272"/>
      <c r="D32" s="272"/>
      <c r="E32" s="272"/>
      <c r="F32" s="272"/>
      <c r="G32" s="30">
        <v>24</v>
      </c>
      <c r="H32" s="53">
        <v>0</v>
      </c>
      <c r="I32" s="53">
        <v>0</v>
      </c>
    </row>
    <row r="33" spans="1:9" ht="25.5" customHeight="1">
      <c r="A33" s="277" t="s">
        <v>285</v>
      </c>
      <c r="B33" s="277"/>
      <c r="C33" s="277"/>
      <c r="D33" s="277"/>
      <c r="E33" s="277"/>
      <c r="F33" s="277"/>
      <c r="G33" s="31">
        <v>25</v>
      </c>
      <c r="H33" s="54">
        <f>SUM(H28:H32)</f>
        <v>0</v>
      </c>
      <c r="I33" s="54">
        <f>SUM(I28:I32)</f>
        <v>0</v>
      </c>
    </row>
    <row r="34" spans="1:9" ht="27.75" customHeight="1">
      <c r="A34" s="275" t="s">
        <v>286</v>
      </c>
      <c r="B34" s="275"/>
      <c r="C34" s="275"/>
      <c r="D34" s="275"/>
      <c r="E34" s="275"/>
      <c r="F34" s="275"/>
      <c r="G34" s="32">
        <v>26</v>
      </c>
      <c r="H34" s="55">
        <f>H27+H33</f>
        <v>0</v>
      </c>
      <c r="I34" s="55">
        <f>I27+I33</f>
        <v>0</v>
      </c>
    </row>
    <row r="35" spans="1:9" ht="12.75">
      <c r="A35" s="278" t="s">
        <v>244</v>
      </c>
      <c r="B35" s="279"/>
      <c r="C35" s="279"/>
      <c r="D35" s="279"/>
      <c r="E35" s="279"/>
      <c r="F35" s="279"/>
      <c r="G35" s="279">
        <v>0</v>
      </c>
      <c r="H35" s="279"/>
      <c r="I35" s="280"/>
    </row>
    <row r="36" spans="1:9" ht="12.75">
      <c r="A36" s="284" t="s">
        <v>287</v>
      </c>
      <c r="B36" s="284"/>
      <c r="C36" s="284"/>
      <c r="D36" s="284"/>
      <c r="E36" s="284"/>
      <c r="F36" s="284"/>
      <c r="G36" s="29">
        <v>27</v>
      </c>
      <c r="H36" s="52">
        <v>0</v>
      </c>
      <c r="I36" s="52">
        <v>0</v>
      </c>
    </row>
    <row r="37" spans="1:9" ht="24.75" customHeight="1">
      <c r="A37" s="276" t="s">
        <v>288</v>
      </c>
      <c r="B37" s="276"/>
      <c r="C37" s="276"/>
      <c r="D37" s="276"/>
      <c r="E37" s="276"/>
      <c r="F37" s="276"/>
      <c r="G37" s="30">
        <v>28</v>
      </c>
      <c r="H37" s="52">
        <v>0</v>
      </c>
      <c r="I37" s="52">
        <v>0</v>
      </c>
    </row>
    <row r="38" spans="1:9" ht="12.75">
      <c r="A38" s="276" t="s">
        <v>289</v>
      </c>
      <c r="B38" s="276"/>
      <c r="C38" s="276"/>
      <c r="D38" s="276"/>
      <c r="E38" s="276"/>
      <c r="F38" s="276"/>
      <c r="G38" s="30">
        <v>29</v>
      </c>
      <c r="H38" s="52">
        <v>0</v>
      </c>
      <c r="I38" s="52">
        <v>0</v>
      </c>
    </row>
    <row r="39" spans="1:9" ht="12.75">
      <c r="A39" s="276" t="s">
        <v>290</v>
      </c>
      <c r="B39" s="276"/>
      <c r="C39" s="276"/>
      <c r="D39" s="276"/>
      <c r="E39" s="276"/>
      <c r="F39" s="276"/>
      <c r="G39" s="30">
        <v>30</v>
      </c>
      <c r="H39" s="52">
        <v>0</v>
      </c>
      <c r="I39" s="52">
        <v>0</v>
      </c>
    </row>
    <row r="40" spans="1:9" ht="25.5" customHeight="1">
      <c r="A40" s="277" t="s">
        <v>291</v>
      </c>
      <c r="B40" s="277"/>
      <c r="C40" s="277"/>
      <c r="D40" s="277"/>
      <c r="E40" s="277"/>
      <c r="F40" s="277"/>
      <c r="G40" s="31">
        <v>31</v>
      </c>
      <c r="H40" s="54">
        <f>H39+H38+H37+H36</f>
        <v>0</v>
      </c>
      <c r="I40" s="54">
        <f>I39+I38+I37+I36</f>
        <v>0</v>
      </c>
    </row>
    <row r="41" spans="1:9" ht="24" customHeight="1">
      <c r="A41" s="276" t="s">
        <v>292</v>
      </c>
      <c r="B41" s="276"/>
      <c r="C41" s="276"/>
      <c r="D41" s="276"/>
      <c r="E41" s="276"/>
      <c r="F41" s="276"/>
      <c r="G41" s="30">
        <v>32</v>
      </c>
      <c r="H41" s="53">
        <v>0</v>
      </c>
      <c r="I41" s="53">
        <v>0</v>
      </c>
    </row>
    <row r="42" spans="1:9" ht="12.75">
      <c r="A42" s="276" t="s">
        <v>293</v>
      </c>
      <c r="B42" s="276"/>
      <c r="C42" s="276"/>
      <c r="D42" s="276"/>
      <c r="E42" s="276"/>
      <c r="F42" s="276"/>
      <c r="G42" s="30">
        <v>33</v>
      </c>
      <c r="H42" s="53">
        <v>0</v>
      </c>
      <c r="I42" s="53">
        <v>0</v>
      </c>
    </row>
    <row r="43" spans="1:9" ht="12.75">
      <c r="A43" s="276" t="s">
        <v>294</v>
      </c>
      <c r="B43" s="276"/>
      <c r="C43" s="276"/>
      <c r="D43" s="276"/>
      <c r="E43" s="276"/>
      <c r="F43" s="276"/>
      <c r="G43" s="30">
        <v>34</v>
      </c>
      <c r="H43" s="53">
        <v>0</v>
      </c>
      <c r="I43" s="53">
        <v>0</v>
      </c>
    </row>
    <row r="44" spans="1:9" ht="21" customHeight="1">
      <c r="A44" s="276" t="s">
        <v>295</v>
      </c>
      <c r="B44" s="276"/>
      <c r="C44" s="276"/>
      <c r="D44" s="276"/>
      <c r="E44" s="276"/>
      <c r="F44" s="276"/>
      <c r="G44" s="30">
        <v>35</v>
      </c>
      <c r="H44" s="53">
        <v>0</v>
      </c>
      <c r="I44" s="53">
        <v>0</v>
      </c>
    </row>
    <row r="45" spans="1:9" ht="12.75">
      <c r="A45" s="276" t="s">
        <v>296</v>
      </c>
      <c r="B45" s="276"/>
      <c r="C45" s="276"/>
      <c r="D45" s="276"/>
      <c r="E45" s="276"/>
      <c r="F45" s="276"/>
      <c r="G45" s="30">
        <v>36</v>
      </c>
      <c r="H45" s="53">
        <v>0</v>
      </c>
      <c r="I45" s="53">
        <v>0</v>
      </c>
    </row>
    <row r="46" spans="1:9" ht="22.5" customHeight="1">
      <c r="A46" s="277" t="s">
        <v>297</v>
      </c>
      <c r="B46" s="277"/>
      <c r="C46" s="277"/>
      <c r="D46" s="277"/>
      <c r="E46" s="277"/>
      <c r="F46" s="277"/>
      <c r="G46" s="31">
        <v>37</v>
      </c>
      <c r="H46" s="54">
        <f>H45+H44+H43+H42+H41</f>
        <v>0</v>
      </c>
      <c r="I46" s="54">
        <f>I45+I44+I43+I42+I41</f>
        <v>0</v>
      </c>
    </row>
    <row r="47" spans="1:9" ht="25.5" customHeight="1">
      <c r="A47" s="273" t="s">
        <v>298</v>
      </c>
      <c r="B47" s="273"/>
      <c r="C47" s="273"/>
      <c r="D47" s="273"/>
      <c r="E47" s="273"/>
      <c r="F47" s="273"/>
      <c r="G47" s="31">
        <v>38</v>
      </c>
      <c r="H47" s="54">
        <f>H46+H40</f>
        <v>0</v>
      </c>
      <c r="I47" s="54">
        <f>I46+I40</f>
        <v>0</v>
      </c>
    </row>
    <row r="48" spans="1:9" ht="12.75">
      <c r="A48" s="272" t="s">
        <v>299</v>
      </c>
      <c r="B48" s="272"/>
      <c r="C48" s="272"/>
      <c r="D48" s="272"/>
      <c r="E48" s="272"/>
      <c r="F48" s="272"/>
      <c r="G48" s="30">
        <v>39</v>
      </c>
      <c r="H48" s="53">
        <v>0</v>
      </c>
      <c r="I48" s="53">
        <v>0</v>
      </c>
    </row>
    <row r="49" spans="1:9" ht="25.5" customHeight="1">
      <c r="A49" s="273" t="s">
        <v>300</v>
      </c>
      <c r="B49" s="273"/>
      <c r="C49" s="273"/>
      <c r="D49" s="273"/>
      <c r="E49" s="273"/>
      <c r="F49" s="273"/>
      <c r="G49" s="31">
        <v>40</v>
      </c>
      <c r="H49" s="54">
        <f>H19+H34+H47+H48</f>
        <v>0</v>
      </c>
      <c r="I49" s="54">
        <f>I19+I34+I47+I48</f>
        <v>0</v>
      </c>
    </row>
    <row r="50" spans="1:9" ht="12.75">
      <c r="A50" s="274" t="s">
        <v>258</v>
      </c>
      <c r="B50" s="274"/>
      <c r="C50" s="274"/>
      <c r="D50" s="274"/>
      <c r="E50" s="274"/>
      <c r="F50" s="274"/>
      <c r="G50" s="30">
        <v>41</v>
      </c>
      <c r="H50" s="53">
        <v>0</v>
      </c>
      <c r="I50" s="53">
        <v>0</v>
      </c>
    </row>
    <row r="51" spans="1:9" ht="31.5" customHeight="1">
      <c r="A51" s="275" t="s">
        <v>301</v>
      </c>
      <c r="B51" s="275"/>
      <c r="C51" s="275"/>
      <c r="D51" s="275"/>
      <c r="E51" s="275"/>
      <c r="F51" s="275"/>
      <c r="G51" s="32">
        <v>42</v>
      </c>
      <c r="H51" s="55">
        <f>H50+H49</f>
        <v>0</v>
      </c>
      <c r="I51" s="55">
        <f>I50+I49</f>
        <v>0</v>
      </c>
    </row>
  </sheetData>
  <sheetProtection sheet="1" objects="1" scenarios="1"/>
  <mergeCells count="51"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40:F40"/>
    <mergeCell ref="A36:F36"/>
    <mergeCell ref="A37:F37"/>
    <mergeCell ref="A38:F38"/>
    <mergeCell ref="A39:F39"/>
    <mergeCell ref="A24:F24"/>
    <mergeCell ref="A25:F25"/>
    <mergeCell ref="A35:I35"/>
    <mergeCell ref="A33:F33"/>
    <mergeCell ref="A34:F34"/>
    <mergeCell ref="A7:I7"/>
    <mergeCell ref="A8:F8"/>
    <mergeCell ref="A9:F9"/>
    <mergeCell ref="A10:F10"/>
    <mergeCell ref="A11:F11"/>
    <mergeCell ref="A13:F13"/>
    <mergeCell ref="A14:F14"/>
    <mergeCell ref="A20:I20"/>
    <mergeCell ref="A21:F21"/>
    <mergeCell ref="A22:F22"/>
    <mergeCell ref="A3:I3"/>
    <mergeCell ref="A26:F26"/>
    <mergeCell ref="A27:F27"/>
    <mergeCell ref="A15:F15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</mergeCells>
  <dataValidations count="4">
    <dataValidation type="whole" operator="greaterThanOrEqual" allowBlank="1" showInputMessage="1" showErrorMessage="1" errorTitle="Pogrešan unos" error="Mogu se unijeti samo cjelobrojne pozitivne vrijednosti." sqref="H65527:I65527">
      <formula1>0</formula1>
    </dataValidation>
    <dataValidation type="whole" operator="notEqual" allowBlank="1" showInputMessage="1" showErrorMessage="1" errorTitle="Pogrešan upis" error="Dopušten je upis samo cjelobrojnih vrijednosti" sqref="H15:I16 H18:I19 H31:I31 H34:I34 H47:I49">
      <formula1>999999999999</formula1>
    </dataValidation>
    <dataValidation type="whole" operator="lessThanOrEqual" allowBlank="1" showInputMessage="1" showErrorMessage="1" errorTitle="Pogrešan upis" error="Dopušten je upis samo negativnih cjelobrojnih vrijednosti ili nule" sqref="H12:I14 H17:I17 H28:I30 H32:I33 H41:I46">
      <formula1>0</formula1>
    </dataValidation>
    <dataValidation type="whole" operator="greaterThanOrEqual" allowBlank="1" showInputMessage="1" showErrorMessage="1" errorTitle="Pogrešan upis" error="Dopušten je upis samo pozitivnih cjelobrojnih vrijednosti" sqref="H8:I11 H21:I27 H36:I40 H50:I51">
      <formula1>0</formula1>
    </dataValidation>
  </dataValidations>
  <printOptions/>
  <pageMargins left="0.71" right="0.2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61"/>
  <sheetViews>
    <sheetView view="pageBreakPreview" zoomScale="110" zoomScaleSheetLayoutView="110" zoomScalePageLayoutView="0" workbookViewId="0" topLeftCell="A1">
      <selection activeCell="R14" sqref="R14"/>
    </sheetView>
  </sheetViews>
  <sheetFormatPr defaultColWidth="9.140625" defaultRowHeight="12.75"/>
  <cols>
    <col min="1" max="4" width="9.140625" style="1" customWidth="1"/>
    <col min="5" max="5" width="10.140625" style="1" bestFit="1" customWidth="1"/>
    <col min="6" max="6" width="9.140625" style="1" customWidth="1"/>
    <col min="7" max="7" width="10.140625" style="1" bestFit="1" customWidth="1"/>
    <col min="8" max="23" width="13.421875" style="57" customWidth="1"/>
    <col min="24" max="24" width="13.421875" style="1" customWidth="1"/>
    <col min="25" max="16384" width="9.140625" style="1" customWidth="1"/>
  </cols>
  <sheetData>
    <row r="1" spans="1:11" ht="12.75">
      <c r="A1" s="305" t="s">
        <v>302</v>
      </c>
      <c r="B1" s="306"/>
      <c r="C1" s="306"/>
      <c r="D1" s="306"/>
      <c r="E1" s="306"/>
      <c r="F1" s="306"/>
      <c r="G1" s="306"/>
      <c r="H1" s="306"/>
      <c r="I1" s="306"/>
      <c r="J1" s="306"/>
      <c r="K1" s="56"/>
    </row>
    <row r="2" spans="1:22" ht="15.75">
      <c r="A2" s="2"/>
      <c r="B2" s="3"/>
      <c r="C2" s="307" t="s">
        <v>303</v>
      </c>
      <c r="D2" s="307"/>
      <c r="E2" s="10">
        <v>43831</v>
      </c>
      <c r="F2" s="4" t="s">
        <v>0</v>
      </c>
      <c r="G2" s="10">
        <v>44104</v>
      </c>
      <c r="H2" s="58"/>
      <c r="I2" s="58"/>
      <c r="J2" s="58"/>
      <c r="K2" s="59"/>
      <c r="V2" s="60" t="s">
        <v>355</v>
      </c>
    </row>
    <row r="3" spans="1:23" ht="13.5" customHeight="1" thickBot="1">
      <c r="A3" s="309" t="s">
        <v>304</v>
      </c>
      <c r="B3" s="310"/>
      <c r="C3" s="310"/>
      <c r="D3" s="310"/>
      <c r="E3" s="310"/>
      <c r="F3" s="310"/>
      <c r="G3" s="313" t="s">
        <v>3</v>
      </c>
      <c r="H3" s="295" t="s">
        <v>305</v>
      </c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 t="s">
        <v>306</v>
      </c>
      <c r="W3" s="297" t="s">
        <v>307</v>
      </c>
    </row>
    <row r="4" spans="1:23" ht="57" thickBot="1">
      <c r="A4" s="311"/>
      <c r="B4" s="312"/>
      <c r="C4" s="312"/>
      <c r="D4" s="312"/>
      <c r="E4" s="312"/>
      <c r="F4" s="312"/>
      <c r="G4" s="314"/>
      <c r="H4" s="61" t="s">
        <v>308</v>
      </c>
      <c r="I4" s="61" t="s">
        <v>309</v>
      </c>
      <c r="J4" s="61" t="s">
        <v>310</v>
      </c>
      <c r="K4" s="61" t="s">
        <v>311</v>
      </c>
      <c r="L4" s="61" t="s">
        <v>312</v>
      </c>
      <c r="M4" s="61" t="s">
        <v>313</v>
      </c>
      <c r="N4" s="61" t="s">
        <v>314</v>
      </c>
      <c r="O4" s="61" t="s">
        <v>315</v>
      </c>
      <c r="P4" s="61" t="s">
        <v>316</v>
      </c>
      <c r="Q4" s="61" t="s">
        <v>317</v>
      </c>
      <c r="R4" s="61" t="s">
        <v>318</v>
      </c>
      <c r="S4" s="61" t="s">
        <v>319</v>
      </c>
      <c r="T4" s="61" t="s">
        <v>320</v>
      </c>
      <c r="U4" s="61" t="s">
        <v>321</v>
      </c>
      <c r="V4" s="296"/>
      <c r="W4" s="298"/>
    </row>
    <row r="5" spans="1:23" ht="22.5">
      <c r="A5" s="299">
        <v>1</v>
      </c>
      <c r="B5" s="300"/>
      <c r="C5" s="300"/>
      <c r="D5" s="300"/>
      <c r="E5" s="300"/>
      <c r="F5" s="300"/>
      <c r="G5" s="5">
        <v>2</v>
      </c>
      <c r="H5" s="62" t="s">
        <v>207</v>
      </c>
      <c r="I5" s="63" t="s">
        <v>208</v>
      </c>
      <c r="J5" s="62" t="s">
        <v>356</v>
      </c>
      <c r="K5" s="63" t="s">
        <v>357</v>
      </c>
      <c r="L5" s="62" t="s">
        <v>358</v>
      </c>
      <c r="M5" s="63" t="s">
        <v>359</v>
      </c>
      <c r="N5" s="62" t="s">
        <v>360</v>
      </c>
      <c r="O5" s="63" t="s">
        <v>361</v>
      </c>
      <c r="P5" s="62" t="s">
        <v>362</v>
      </c>
      <c r="Q5" s="63" t="s">
        <v>363</v>
      </c>
      <c r="R5" s="62" t="s">
        <v>364</v>
      </c>
      <c r="S5" s="63" t="s">
        <v>365</v>
      </c>
      <c r="T5" s="62" t="s">
        <v>366</v>
      </c>
      <c r="U5" s="62" t="s">
        <v>367</v>
      </c>
      <c r="V5" s="62" t="s">
        <v>368</v>
      </c>
      <c r="W5" s="64" t="s">
        <v>369</v>
      </c>
    </row>
    <row r="6" spans="1:23" ht="12.75">
      <c r="A6" s="301" t="s">
        <v>322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2"/>
      <c r="O6" s="302"/>
      <c r="P6" s="302"/>
      <c r="Q6" s="302"/>
      <c r="R6" s="302"/>
      <c r="S6" s="302"/>
      <c r="T6" s="302"/>
      <c r="U6" s="302"/>
      <c r="V6" s="302"/>
      <c r="W6" s="303"/>
    </row>
    <row r="7" spans="1:23" ht="12.75">
      <c r="A7" s="292" t="s">
        <v>374</v>
      </c>
      <c r="B7" s="292"/>
      <c r="C7" s="292"/>
      <c r="D7" s="292"/>
      <c r="E7" s="292"/>
      <c r="F7" s="292"/>
      <c r="G7" s="6">
        <v>1</v>
      </c>
      <c r="H7" s="65">
        <v>2952437940</v>
      </c>
      <c r="I7" s="65">
        <v>53585</v>
      </c>
      <c r="J7" s="65">
        <v>82016572</v>
      </c>
      <c r="K7" s="65">
        <v>0</v>
      </c>
      <c r="L7" s="65">
        <v>0</v>
      </c>
      <c r="M7" s="65">
        <v>0</v>
      </c>
      <c r="N7" s="65">
        <v>375257746</v>
      </c>
      <c r="O7" s="65">
        <v>0</v>
      </c>
      <c r="P7" s="65">
        <v>0</v>
      </c>
      <c r="Q7" s="65">
        <v>0</v>
      </c>
      <c r="R7" s="65">
        <v>0</v>
      </c>
      <c r="S7" s="65">
        <v>464367786</v>
      </c>
      <c r="T7" s="65">
        <v>304141188</v>
      </c>
      <c r="U7" s="66">
        <f>H7+I7+J7+K7-L7+M7+N7+O7+P7+Q7+R7+S7+T7</f>
        <v>4178274817</v>
      </c>
      <c r="V7" s="65">
        <v>0</v>
      </c>
      <c r="W7" s="66">
        <f>U7+V7</f>
        <v>4178274817</v>
      </c>
    </row>
    <row r="8" spans="1:23" ht="12.75">
      <c r="A8" s="286" t="s">
        <v>323</v>
      </c>
      <c r="B8" s="286"/>
      <c r="C8" s="286"/>
      <c r="D8" s="286"/>
      <c r="E8" s="286"/>
      <c r="F8" s="286"/>
      <c r="G8" s="6">
        <v>2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6">
        <f>H8+I8+J8+K8-L8+M8+N8+O8+P8+Q8+R8+S8+T8</f>
        <v>0</v>
      </c>
      <c r="V8" s="65">
        <v>0</v>
      </c>
      <c r="W8" s="66">
        <f>U8+V8</f>
        <v>0</v>
      </c>
    </row>
    <row r="9" spans="1:23" ht="12.75">
      <c r="A9" s="286" t="s">
        <v>324</v>
      </c>
      <c r="B9" s="286"/>
      <c r="C9" s="286"/>
      <c r="D9" s="286"/>
      <c r="E9" s="286"/>
      <c r="F9" s="286"/>
      <c r="G9" s="6">
        <v>3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6">
        <f>H9+I9+J9+K9-L9+M9+N9+O9+P9+Q9+R9+S9+T9</f>
        <v>0</v>
      </c>
      <c r="V9" s="65">
        <v>0</v>
      </c>
      <c r="W9" s="66">
        <f>U9+V9</f>
        <v>0</v>
      </c>
    </row>
    <row r="10" spans="1:23" ht="24" customHeight="1">
      <c r="A10" s="308" t="s">
        <v>375</v>
      </c>
      <c r="B10" s="308"/>
      <c r="C10" s="308"/>
      <c r="D10" s="308"/>
      <c r="E10" s="308"/>
      <c r="F10" s="308"/>
      <c r="G10" s="7">
        <v>4</v>
      </c>
      <c r="H10" s="66">
        <f>H7+H8+H9</f>
        <v>2952437940</v>
      </c>
      <c r="I10" s="66">
        <f aca="true" t="shared" si="0" ref="I10:W10">I7+I8+I9</f>
        <v>53585</v>
      </c>
      <c r="J10" s="66">
        <f t="shared" si="0"/>
        <v>82016572</v>
      </c>
      <c r="K10" s="66">
        <f>K7+K8+K9</f>
        <v>0</v>
      </c>
      <c r="L10" s="66">
        <f t="shared" si="0"/>
        <v>0</v>
      </c>
      <c r="M10" s="66">
        <f t="shared" si="0"/>
        <v>0</v>
      </c>
      <c r="N10" s="66">
        <f t="shared" si="0"/>
        <v>375257746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464367786</v>
      </c>
      <c r="T10" s="66">
        <f t="shared" si="0"/>
        <v>304141188</v>
      </c>
      <c r="U10" s="66">
        <f t="shared" si="0"/>
        <v>4178274817</v>
      </c>
      <c r="V10" s="66">
        <f t="shared" si="0"/>
        <v>0</v>
      </c>
      <c r="W10" s="66">
        <f t="shared" si="0"/>
        <v>4178274817</v>
      </c>
    </row>
    <row r="11" spans="1:23" ht="12.75">
      <c r="A11" s="286" t="s">
        <v>325</v>
      </c>
      <c r="B11" s="286"/>
      <c r="C11" s="286"/>
      <c r="D11" s="286"/>
      <c r="E11" s="286"/>
      <c r="F11" s="286"/>
      <c r="G11" s="6">
        <v>5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5">
        <v>261965205</v>
      </c>
      <c r="U11" s="66">
        <f>H11+I11+J11+K11-L11+M11+N11+O11+P11+Q11+R11+S11+T11</f>
        <v>261965205</v>
      </c>
      <c r="V11" s="65">
        <v>0</v>
      </c>
      <c r="W11" s="66">
        <f aca="true" t="shared" si="1" ref="W11:W28">U11+V11</f>
        <v>261965205</v>
      </c>
    </row>
    <row r="12" spans="1:23" ht="12.75">
      <c r="A12" s="286" t="s">
        <v>326</v>
      </c>
      <c r="B12" s="286"/>
      <c r="C12" s="286"/>
      <c r="D12" s="286"/>
      <c r="E12" s="286"/>
      <c r="F12" s="286"/>
      <c r="G12" s="6">
        <v>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5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6">
        <f aca="true" t="shared" si="2" ref="U12:U28">H12+I12+J12+K12-L12+M12+N12+O12+P12+Q12+R12+S12+T12</f>
        <v>0</v>
      </c>
      <c r="V12" s="65">
        <v>0</v>
      </c>
      <c r="W12" s="66">
        <f t="shared" si="1"/>
        <v>0</v>
      </c>
    </row>
    <row r="13" spans="1:23" ht="26.25" customHeight="1">
      <c r="A13" s="286" t="s">
        <v>327</v>
      </c>
      <c r="B13" s="286"/>
      <c r="C13" s="286"/>
      <c r="D13" s="286"/>
      <c r="E13" s="286"/>
      <c r="F13" s="286"/>
      <c r="G13" s="6">
        <v>7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5">
        <v>0</v>
      </c>
      <c r="P13" s="67">
        <v>0</v>
      </c>
      <c r="Q13" s="67">
        <v>0</v>
      </c>
      <c r="R13" s="67">
        <v>0</v>
      </c>
      <c r="S13" s="65">
        <v>0</v>
      </c>
      <c r="T13" s="65">
        <v>0</v>
      </c>
      <c r="U13" s="66">
        <f t="shared" si="2"/>
        <v>0</v>
      </c>
      <c r="V13" s="65">
        <v>0</v>
      </c>
      <c r="W13" s="66">
        <f t="shared" si="1"/>
        <v>0</v>
      </c>
    </row>
    <row r="14" spans="1:23" ht="29.25" customHeight="1">
      <c r="A14" s="286" t="s">
        <v>328</v>
      </c>
      <c r="B14" s="286"/>
      <c r="C14" s="286"/>
      <c r="D14" s="286"/>
      <c r="E14" s="286"/>
      <c r="F14" s="286"/>
      <c r="G14" s="6">
        <v>8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5">
        <v>0</v>
      </c>
      <c r="Q14" s="67">
        <v>0</v>
      </c>
      <c r="R14" s="67">
        <v>0</v>
      </c>
      <c r="S14" s="65">
        <v>0</v>
      </c>
      <c r="T14" s="65">
        <v>0</v>
      </c>
      <c r="U14" s="66">
        <f t="shared" si="2"/>
        <v>0</v>
      </c>
      <c r="V14" s="65">
        <v>0</v>
      </c>
      <c r="W14" s="66">
        <f t="shared" si="1"/>
        <v>0</v>
      </c>
    </row>
    <row r="15" spans="1:23" ht="12.75">
      <c r="A15" s="286" t="s">
        <v>329</v>
      </c>
      <c r="B15" s="286"/>
      <c r="C15" s="286"/>
      <c r="D15" s="286"/>
      <c r="E15" s="286"/>
      <c r="F15" s="286"/>
      <c r="G15" s="6">
        <v>9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5">
        <v>0</v>
      </c>
      <c r="R15" s="67">
        <v>0</v>
      </c>
      <c r="S15" s="65">
        <v>0</v>
      </c>
      <c r="T15" s="65">
        <v>0</v>
      </c>
      <c r="U15" s="66">
        <f t="shared" si="2"/>
        <v>0</v>
      </c>
      <c r="V15" s="65">
        <v>0</v>
      </c>
      <c r="W15" s="66">
        <f t="shared" si="1"/>
        <v>0</v>
      </c>
    </row>
    <row r="16" spans="1:23" ht="28.5" customHeight="1">
      <c r="A16" s="286" t="s">
        <v>330</v>
      </c>
      <c r="B16" s="286"/>
      <c r="C16" s="286"/>
      <c r="D16" s="286"/>
      <c r="E16" s="286"/>
      <c r="F16" s="286"/>
      <c r="G16" s="6">
        <v>10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5">
        <v>0</v>
      </c>
      <c r="S16" s="65">
        <v>0</v>
      </c>
      <c r="T16" s="65">
        <v>0</v>
      </c>
      <c r="U16" s="66">
        <f t="shared" si="2"/>
        <v>0</v>
      </c>
      <c r="V16" s="65">
        <v>0</v>
      </c>
      <c r="W16" s="66">
        <f t="shared" si="1"/>
        <v>0</v>
      </c>
    </row>
    <row r="17" spans="1:23" ht="23.25" customHeight="1">
      <c r="A17" s="286" t="s">
        <v>331</v>
      </c>
      <c r="B17" s="286"/>
      <c r="C17" s="286"/>
      <c r="D17" s="286"/>
      <c r="E17" s="286"/>
      <c r="F17" s="286"/>
      <c r="G17" s="6">
        <v>11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6">
        <f t="shared" si="2"/>
        <v>0</v>
      </c>
      <c r="V17" s="65">
        <v>0</v>
      </c>
      <c r="W17" s="66">
        <f t="shared" si="1"/>
        <v>0</v>
      </c>
    </row>
    <row r="18" spans="1:23" ht="12.75">
      <c r="A18" s="286" t="s">
        <v>332</v>
      </c>
      <c r="B18" s="286"/>
      <c r="C18" s="286"/>
      <c r="D18" s="286"/>
      <c r="E18" s="286"/>
      <c r="F18" s="286"/>
      <c r="G18" s="6">
        <v>12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6">
        <f t="shared" si="2"/>
        <v>0</v>
      </c>
      <c r="V18" s="65">
        <v>0</v>
      </c>
      <c r="W18" s="66">
        <f t="shared" si="1"/>
        <v>0</v>
      </c>
    </row>
    <row r="19" spans="1:23" ht="12.75">
      <c r="A19" s="286" t="s">
        <v>333</v>
      </c>
      <c r="B19" s="286"/>
      <c r="C19" s="286"/>
      <c r="D19" s="286"/>
      <c r="E19" s="286"/>
      <c r="F19" s="286"/>
      <c r="G19" s="6">
        <v>13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6">
        <f t="shared" si="2"/>
        <v>0</v>
      </c>
      <c r="V19" s="65">
        <v>0</v>
      </c>
      <c r="W19" s="66">
        <f t="shared" si="1"/>
        <v>0</v>
      </c>
    </row>
    <row r="20" spans="1:23" ht="12.75">
      <c r="A20" s="286" t="s">
        <v>334</v>
      </c>
      <c r="B20" s="286"/>
      <c r="C20" s="286"/>
      <c r="D20" s="286"/>
      <c r="E20" s="286"/>
      <c r="F20" s="286"/>
      <c r="G20" s="6">
        <v>14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6">
        <f t="shared" si="2"/>
        <v>0</v>
      </c>
      <c r="V20" s="65">
        <v>0</v>
      </c>
      <c r="W20" s="66">
        <f t="shared" si="1"/>
        <v>0</v>
      </c>
    </row>
    <row r="21" spans="1:23" ht="30.75" customHeight="1">
      <c r="A21" s="286" t="s">
        <v>335</v>
      </c>
      <c r="B21" s="286"/>
      <c r="C21" s="286"/>
      <c r="D21" s="286"/>
      <c r="E21" s="286"/>
      <c r="F21" s="286"/>
      <c r="G21" s="6">
        <v>15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f t="shared" si="2"/>
        <v>0</v>
      </c>
      <c r="V21" s="65">
        <v>0</v>
      </c>
      <c r="W21" s="66">
        <f t="shared" si="1"/>
        <v>0</v>
      </c>
    </row>
    <row r="22" spans="1:23" ht="28.5" customHeight="1">
      <c r="A22" s="286" t="s">
        <v>336</v>
      </c>
      <c r="B22" s="286"/>
      <c r="C22" s="286"/>
      <c r="D22" s="286"/>
      <c r="E22" s="286"/>
      <c r="F22" s="286"/>
      <c r="G22" s="6">
        <v>16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6">
        <f t="shared" si="2"/>
        <v>0</v>
      </c>
      <c r="V22" s="65">
        <v>0</v>
      </c>
      <c r="W22" s="66">
        <f t="shared" si="1"/>
        <v>0</v>
      </c>
    </row>
    <row r="23" spans="1:23" ht="26.25" customHeight="1">
      <c r="A23" s="286" t="s">
        <v>337</v>
      </c>
      <c r="B23" s="286"/>
      <c r="C23" s="286"/>
      <c r="D23" s="286"/>
      <c r="E23" s="286"/>
      <c r="F23" s="286"/>
      <c r="G23" s="6">
        <v>17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6">
        <f t="shared" si="2"/>
        <v>0</v>
      </c>
      <c r="V23" s="65">
        <v>0</v>
      </c>
      <c r="W23" s="66">
        <f t="shared" si="1"/>
        <v>0</v>
      </c>
    </row>
    <row r="24" spans="1:23" ht="12.75">
      <c r="A24" s="286" t="s">
        <v>338</v>
      </c>
      <c r="B24" s="286"/>
      <c r="C24" s="286"/>
      <c r="D24" s="286"/>
      <c r="E24" s="286"/>
      <c r="F24" s="286"/>
      <c r="G24" s="6">
        <v>18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f t="shared" si="2"/>
        <v>0</v>
      </c>
      <c r="V24" s="65">
        <v>0</v>
      </c>
      <c r="W24" s="66">
        <f t="shared" si="1"/>
        <v>0</v>
      </c>
    </row>
    <row r="25" spans="1:23" ht="12.75">
      <c r="A25" s="286" t="s">
        <v>339</v>
      </c>
      <c r="B25" s="286"/>
      <c r="C25" s="286"/>
      <c r="D25" s="286"/>
      <c r="E25" s="286"/>
      <c r="F25" s="286"/>
      <c r="G25" s="6">
        <v>19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-86567899</v>
      </c>
      <c r="U25" s="66">
        <f t="shared" si="2"/>
        <v>-86567899</v>
      </c>
      <c r="V25" s="65">
        <v>0</v>
      </c>
      <c r="W25" s="66">
        <f t="shared" si="1"/>
        <v>-86567899</v>
      </c>
    </row>
    <row r="26" spans="1:23" ht="12.75">
      <c r="A26" s="286" t="s">
        <v>340</v>
      </c>
      <c r="B26" s="286"/>
      <c r="C26" s="286"/>
      <c r="D26" s="286"/>
      <c r="E26" s="286"/>
      <c r="F26" s="286"/>
      <c r="G26" s="6">
        <v>20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-24995</v>
      </c>
      <c r="U26" s="66">
        <f t="shared" si="2"/>
        <v>-24995</v>
      </c>
      <c r="V26" s="65">
        <v>0</v>
      </c>
      <c r="W26" s="66">
        <f t="shared" si="1"/>
        <v>-24995</v>
      </c>
    </row>
    <row r="27" spans="1:23" ht="12.75">
      <c r="A27" s="286" t="s">
        <v>341</v>
      </c>
      <c r="B27" s="286"/>
      <c r="C27" s="286"/>
      <c r="D27" s="286"/>
      <c r="E27" s="286"/>
      <c r="F27" s="286"/>
      <c r="G27" s="6">
        <v>21</v>
      </c>
      <c r="H27" s="65">
        <v>0</v>
      </c>
      <c r="I27" s="65">
        <v>0</v>
      </c>
      <c r="J27" s="65">
        <v>15187139</v>
      </c>
      <c r="K27" s="65">
        <v>0</v>
      </c>
      <c r="L27" s="65">
        <v>0</v>
      </c>
      <c r="M27" s="65">
        <v>0</v>
      </c>
      <c r="N27" s="65">
        <v>144277995</v>
      </c>
      <c r="O27" s="65">
        <v>0</v>
      </c>
      <c r="P27" s="65">
        <v>0</v>
      </c>
      <c r="Q27" s="65">
        <v>0</v>
      </c>
      <c r="R27" s="65">
        <v>0</v>
      </c>
      <c r="S27" s="65">
        <v>58066998</v>
      </c>
      <c r="T27" s="65">
        <v>-217548294</v>
      </c>
      <c r="U27" s="66">
        <f t="shared" si="2"/>
        <v>-16162</v>
      </c>
      <c r="V27" s="65">
        <v>0</v>
      </c>
      <c r="W27" s="66">
        <f t="shared" si="1"/>
        <v>-16162</v>
      </c>
    </row>
    <row r="28" spans="1:23" ht="12.75">
      <c r="A28" s="286" t="s">
        <v>342</v>
      </c>
      <c r="B28" s="286"/>
      <c r="C28" s="286"/>
      <c r="D28" s="286"/>
      <c r="E28" s="286"/>
      <c r="F28" s="286"/>
      <c r="G28" s="6">
        <v>22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6">
        <f t="shared" si="2"/>
        <v>0</v>
      </c>
      <c r="V28" s="65">
        <v>0</v>
      </c>
      <c r="W28" s="66">
        <f t="shared" si="1"/>
        <v>0</v>
      </c>
    </row>
    <row r="29" spans="1:23" ht="21.75" customHeight="1">
      <c r="A29" s="304" t="s">
        <v>376</v>
      </c>
      <c r="B29" s="304"/>
      <c r="C29" s="304"/>
      <c r="D29" s="304"/>
      <c r="E29" s="304"/>
      <c r="F29" s="304"/>
      <c r="G29" s="8">
        <v>23</v>
      </c>
      <c r="H29" s="68">
        <f>SUM(H10:H28)</f>
        <v>2952437940</v>
      </c>
      <c r="I29" s="68">
        <f aca="true" t="shared" si="3" ref="I29:W29">SUM(I10:I28)</f>
        <v>53585</v>
      </c>
      <c r="J29" s="68">
        <f t="shared" si="3"/>
        <v>97203711</v>
      </c>
      <c r="K29" s="68">
        <f t="shared" si="3"/>
        <v>0</v>
      </c>
      <c r="L29" s="68">
        <f t="shared" si="3"/>
        <v>0</v>
      </c>
      <c r="M29" s="68">
        <f t="shared" si="3"/>
        <v>0</v>
      </c>
      <c r="N29" s="68">
        <f t="shared" si="3"/>
        <v>519535741</v>
      </c>
      <c r="O29" s="68">
        <f t="shared" si="3"/>
        <v>0</v>
      </c>
      <c r="P29" s="68">
        <f t="shared" si="3"/>
        <v>0</v>
      </c>
      <c r="Q29" s="68">
        <f t="shared" si="3"/>
        <v>0</v>
      </c>
      <c r="R29" s="68">
        <f t="shared" si="3"/>
        <v>0</v>
      </c>
      <c r="S29" s="68">
        <f t="shared" si="3"/>
        <v>522434784</v>
      </c>
      <c r="T29" s="68">
        <f t="shared" si="3"/>
        <v>261965205</v>
      </c>
      <c r="U29" s="68">
        <f t="shared" si="3"/>
        <v>4353630966</v>
      </c>
      <c r="V29" s="68">
        <f t="shared" si="3"/>
        <v>0</v>
      </c>
      <c r="W29" s="68">
        <f t="shared" si="3"/>
        <v>4353630966</v>
      </c>
    </row>
    <row r="30" spans="1:23" ht="12.75">
      <c r="A30" s="289" t="s">
        <v>343</v>
      </c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</row>
    <row r="31" spans="1:23" ht="36.75" customHeight="1">
      <c r="A31" s="293" t="s">
        <v>344</v>
      </c>
      <c r="B31" s="293"/>
      <c r="C31" s="293"/>
      <c r="D31" s="293"/>
      <c r="E31" s="293"/>
      <c r="F31" s="293"/>
      <c r="G31" s="7">
        <v>24</v>
      </c>
      <c r="H31" s="66">
        <f>SUM(H12:H20)</f>
        <v>0</v>
      </c>
      <c r="I31" s="66">
        <f aca="true" t="shared" si="4" ref="I31:W31">SUM(I12:I20)</f>
        <v>0</v>
      </c>
      <c r="J31" s="66">
        <f t="shared" si="4"/>
        <v>0</v>
      </c>
      <c r="K31" s="66">
        <f t="shared" si="4"/>
        <v>0</v>
      </c>
      <c r="L31" s="66">
        <f t="shared" si="4"/>
        <v>0</v>
      </c>
      <c r="M31" s="66">
        <f t="shared" si="4"/>
        <v>0</v>
      </c>
      <c r="N31" s="66">
        <f t="shared" si="4"/>
        <v>0</v>
      </c>
      <c r="O31" s="66">
        <f t="shared" si="4"/>
        <v>0</v>
      </c>
      <c r="P31" s="66">
        <f t="shared" si="4"/>
        <v>0</v>
      </c>
      <c r="Q31" s="66">
        <f t="shared" si="4"/>
        <v>0</v>
      </c>
      <c r="R31" s="66">
        <f t="shared" si="4"/>
        <v>0</v>
      </c>
      <c r="S31" s="66">
        <f t="shared" si="4"/>
        <v>0</v>
      </c>
      <c r="T31" s="66">
        <f t="shared" si="4"/>
        <v>0</v>
      </c>
      <c r="U31" s="66">
        <f t="shared" si="4"/>
        <v>0</v>
      </c>
      <c r="V31" s="66">
        <f t="shared" si="4"/>
        <v>0</v>
      </c>
      <c r="W31" s="66">
        <f t="shared" si="4"/>
        <v>0</v>
      </c>
    </row>
    <row r="32" spans="1:23" ht="31.5" customHeight="1">
      <c r="A32" s="293" t="s">
        <v>345</v>
      </c>
      <c r="B32" s="293"/>
      <c r="C32" s="293"/>
      <c r="D32" s="293"/>
      <c r="E32" s="293"/>
      <c r="F32" s="293"/>
      <c r="G32" s="7">
        <v>25</v>
      </c>
      <c r="H32" s="66">
        <f>H11+H31</f>
        <v>0</v>
      </c>
      <c r="I32" s="66">
        <f aca="true" t="shared" si="5" ref="I32:W32">I11+I31</f>
        <v>0</v>
      </c>
      <c r="J32" s="66">
        <f t="shared" si="5"/>
        <v>0</v>
      </c>
      <c r="K32" s="66">
        <f t="shared" si="5"/>
        <v>0</v>
      </c>
      <c r="L32" s="66">
        <f t="shared" si="5"/>
        <v>0</v>
      </c>
      <c r="M32" s="66">
        <f t="shared" si="5"/>
        <v>0</v>
      </c>
      <c r="N32" s="66">
        <f t="shared" si="5"/>
        <v>0</v>
      </c>
      <c r="O32" s="66">
        <f t="shared" si="5"/>
        <v>0</v>
      </c>
      <c r="P32" s="66">
        <f t="shared" si="5"/>
        <v>0</v>
      </c>
      <c r="Q32" s="66">
        <f t="shared" si="5"/>
        <v>0</v>
      </c>
      <c r="R32" s="66">
        <f t="shared" si="5"/>
        <v>0</v>
      </c>
      <c r="S32" s="66">
        <f t="shared" si="5"/>
        <v>0</v>
      </c>
      <c r="T32" s="66">
        <f t="shared" si="5"/>
        <v>261965205</v>
      </c>
      <c r="U32" s="66">
        <f t="shared" si="5"/>
        <v>261965205</v>
      </c>
      <c r="V32" s="66">
        <f t="shared" si="5"/>
        <v>0</v>
      </c>
      <c r="W32" s="66">
        <f t="shared" si="5"/>
        <v>261965205</v>
      </c>
    </row>
    <row r="33" spans="1:23" ht="30.75" customHeight="1">
      <c r="A33" s="294" t="s">
        <v>346</v>
      </c>
      <c r="B33" s="294"/>
      <c r="C33" s="294"/>
      <c r="D33" s="294"/>
      <c r="E33" s="294"/>
      <c r="F33" s="294"/>
      <c r="G33" s="8">
        <v>26</v>
      </c>
      <c r="H33" s="68">
        <f>SUM(H21:H28)</f>
        <v>0</v>
      </c>
      <c r="I33" s="68">
        <f aca="true" t="shared" si="6" ref="I33:W33">SUM(I21:I28)</f>
        <v>0</v>
      </c>
      <c r="J33" s="68">
        <f t="shared" si="6"/>
        <v>15187139</v>
      </c>
      <c r="K33" s="68">
        <f t="shared" si="6"/>
        <v>0</v>
      </c>
      <c r="L33" s="68">
        <f t="shared" si="6"/>
        <v>0</v>
      </c>
      <c r="M33" s="68">
        <f t="shared" si="6"/>
        <v>0</v>
      </c>
      <c r="N33" s="68">
        <f t="shared" si="6"/>
        <v>144277995</v>
      </c>
      <c r="O33" s="68">
        <f t="shared" si="6"/>
        <v>0</v>
      </c>
      <c r="P33" s="68">
        <f t="shared" si="6"/>
        <v>0</v>
      </c>
      <c r="Q33" s="68">
        <f t="shared" si="6"/>
        <v>0</v>
      </c>
      <c r="R33" s="68">
        <f t="shared" si="6"/>
        <v>0</v>
      </c>
      <c r="S33" s="68">
        <f t="shared" si="6"/>
        <v>58066998</v>
      </c>
      <c r="T33" s="68">
        <f t="shared" si="6"/>
        <v>-304141188</v>
      </c>
      <c r="U33" s="68">
        <f t="shared" si="6"/>
        <v>-86609056</v>
      </c>
      <c r="V33" s="68">
        <f t="shared" si="6"/>
        <v>0</v>
      </c>
      <c r="W33" s="68">
        <f t="shared" si="6"/>
        <v>-86609056</v>
      </c>
    </row>
    <row r="34" spans="1:23" ht="12.75">
      <c r="A34" s="289" t="s">
        <v>347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</row>
    <row r="35" spans="1:23" ht="12.75">
      <c r="A35" s="292" t="s">
        <v>377</v>
      </c>
      <c r="B35" s="292"/>
      <c r="C35" s="292"/>
      <c r="D35" s="292"/>
      <c r="E35" s="292"/>
      <c r="F35" s="292"/>
      <c r="G35" s="6">
        <v>27</v>
      </c>
      <c r="H35" s="65">
        <v>2952437940</v>
      </c>
      <c r="I35" s="65">
        <v>53585</v>
      </c>
      <c r="J35" s="65">
        <v>97203711</v>
      </c>
      <c r="K35" s="65">
        <v>0</v>
      </c>
      <c r="L35" s="65">
        <v>0</v>
      </c>
      <c r="M35" s="65">
        <v>0</v>
      </c>
      <c r="N35" s="65">
        <v>519535741</v>
      </c>
      <c r="O35" s="65">
        <v>0</v>
      </c>
      <c r="P35" s="65">
        <v>0</v>
      </c>
      <c r="Q35" s="65">
        <v>0</v>
      </c>
      <c r="R35" s="65">
        <v>0</v>
      </c>
      <c r="S35" s="65">
        <v>522434784</v>
      </c>
      <c r="T35" s="65">
        <v>261965205</v>
      </c>
      <c r="U35" s="69">
        <f>H35+I35+J35+K35-L35+M35+N35+O35+P35+Q35+R35+S35+T35</f>
        <v>4353630966</v>
      </c>
      <c r="V35" s="65">
        <v>0</v>
      </c>
      <c r="W35" s="69">
        <f>U35+V35</f>
        <v>4353630966</v>
      </c>
    </row>
    <row r="36" spans="1:23" ht="12.75">
      <c r="A36" s="286" t="s">
        <v>323</v>
      </c>
      <c r="B36" s="286"/>
      <c r="C36" s="286"/>
      <c r="D36" s="286"/>
      <c r="E36" s="286"/>
      <c r="F36" s="286"/>
      <c r="G36" s="6">
        <v>28</v>
      </c>
      <c r="H36" s="65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65">
        <v>0</v>
      </c>
      <c r="T36" s="65">
        <v>0</v>
      </c>
      <c r="U36" s="69">
        <f>H36+I36+J36+K36-L36+M36+N36+O36+P36+Q36+R36+S36+T36</f>
        <v>0</v>
      </c>
      <c r="V36" s="65">
        <v>0</v>
      </c>
      <c r="W36" s="69">
        <f>U36+V36</f>
        <v>0</v>
      </c>
    </row>
    <row r="37" spans="1:23" ht="12.75">
      <c r="A37" s="286" t="s">
        <v>324</v>
      </c>
      <c r="B37" s="286"/>
      <c r="C37" s="286"/>
      <c r="D37" s="286"/>
      <c r="E37" s="286"/>
      <c r="F37" s="286"/>
      <c r="G37" s="6">
        <v>29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9">
        <f>H37+I37+J37+K37-L37+M37+N37+O37+P37+Q37+R37+S37+T37</f>
        <v>0</v>
      </c>
      <c r="V37" s="65">
        <v>0</v>
      </c>
      <c r="W37" s="69">
        <f>U37+V37</f>
        <v>0</v>
      </c>
    </row>
    <row r="38" spans="1:23" ht="25.5" customHeight="1">
      <c r="A38" s="292" t="s">
        <v>378</v>
      </c>
      <c r="B38" s="292"/>
      <c r="C38" s="292"/>
      <c r="D38" s="292"/>
      <c r="E38" s="292"/>
      <c r="F38" s="292"/>
      <c r="G38" s="6">
        <v>30</v>
      </c>
      <c r="H38" s="69">
        <f>H35+H36+H37</f>
        <v>2952437940</v>
      </c>
      <c r="I38" s="69">
        <f aca="true" t="shared" si="7" ref="I38:W38">I35+I36+I37</f>
        <v>53585</v>
      </c>
      <c r="J38" s="69">
        <f t="shared" si="7"/>
        <v>97203711</v>
      </c>
      <c r="K38" s="69">
        <f t="shared" si="7"/>
        <v>0</v>
      </c>
      <c r="L38" s="69">
        <f t="shared" si="7"/>
        <v>0</v>
      </c>
      <c r="M38" s="69">
        <f t="shared" si="7"/>
        <v>0</v>
      </c>
      <c r="N38" s="69">
        <f t="shared" si="7"/>
        <v>519535741</v>
      </c>
      <c r="O38" s="69">
        <f t="shared" si="7"/>
        <v>0</v>
      </c>
      <c r="P38" s="69">
        <f t="shared" si="7"/>
        <v>0</v>
      </c>
      <c r="Q38" s="69">
        <f t="shared" si="7"/>
        <v>0</v>
      </c>
      <c r="R38" s="69">
        <f t="shared" si="7"/>
        <v>0</v>
      </c>
      <c r="S38" s="69">
        <f t="shared" si="7"/>
        <v>522434784</v>
      </c>
      <c r="T38" s="69">
        <f t="shared" si="7"/>
        <v>261965205</v>
      </c>
      <c r="U38" s="69">
        <f t="shared" si="7"/>
        <v>4353630966</v>
      </c>
      <c r="V38" s="69">
        <f t="shared" si="7"/>
        <v>0</v>
      </c>
      <c r="W38" s="69">
        <f t="shared" si="7"/>
        <v>4353630966</v>
      </c>
    </row>
    <row r="39" spans="1:23" ht="12.75">
      <c r="A39" s="286" t="s">
        <v>325</v>
      </c>
      <c r="B39" s="286"/>
      <c r="C39" s="286"/>
      <c r="D39" s="286"/>
      <c r="E39" s="286"/>
      <c r="F39" s="286"/>
      <c r="G39" s="6">
        <v>31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5">
        <v>233451976</v>
      </c>
      <c r="U39" s="69">
        <f aca="true" t="shared" si="8" ref="U39:U56">H39+I39+J39+K39-L39+M39+N39+O39+P39+Q39+R39+S39+T39</f>
        <v>233451976</v>
      </c>
      <c r="V39" s="65">
        <v>0</v>
      </c>
      <c r="W39" s="69">
        <f aca="true" t="shared" si="9" ref="W39:W56">U39+V39</f>
        <v>233451976</v>
      </c>
    </row>
    <row r="40" spans="1:23" ht="12.75">
      <c r="A40" s="286" t="s">
        <v>326</v>
      </c>
      <c r="B40" s="286"/>
      <c r="C40" s="286"/>
      <c r="D40" s="286"/>
      <c r="E40" s="286"/>
      <c r="F40" s="286"/>
      <c r="G40" s="6">
        <v>32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5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9">
        <f t="shared" si="8"/>
        <v>0</v>
      </c>
      <c r="V40" s="65">
        <v>0</v>
      </c>
      <c r="W40" s="69">
        <f t="shared" si="9"/>
        <v>0</v>
      </c>
    </row>
    <row r="41" spans="1:23" ht="27" customHeight="1">
      <c r="A41" s="286" t="s">
        <v>348</v>
      </c>
      <c r="B41" s="286"/>
      <c r="C41" s="286"/>
      <c r="D41" s="286"/>
      <c r="E41" s="286"/>
      <c r="F41" s="286"/>
      <c r="G41" s="6">
        <v>33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5">
        <v>0</v>
      </c>
      <c r="P41" s="67">
        <v>0</v>
      </c>
      <c r="Q41" s="67">
        <v>0</v>
      </c>
      <c r="R41" s="67">
        <v>0</v>
      </c>
      <c r="S41" s="65">
        <v>0</v>
      </c>
      <c r="T41" s="65">
        <v>0</v>
      </c>
      <c r="U41" s="69">
        <f t="shared" si="8"/>
        <v>0</v>
      </c>
      <c r="V41" s="65">
        <v>0</v>
      </c>
      <c r="W41" s="69">
        <f t="shared" si="9"/>
        <v>0</v>
      </c>
    </row>
    <row r="42" spans="1:23" ht="20.25" customHeight="1">
      <c r="A42" s="286" t="s">
        <v>328</v>
      </c>
      <c r="B42" s="286"/>
      <c r="C42" s="286"/>
      <c r="D42" s="286"/>
      <c r="E42" s="286"/>
      <c r="F42" s="286"/>
      <c r="G42" s="6">
        <v>34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5">
        <v>0</v>
      </c>
      <c r="Q42" s="67">
        <v>0</v>
      </c>
      <c r="R42" s="67">
        <v>0</v>
      </c>
      <c r="S42" s="65">
        <v>0</v>
      </c>
      <c r="T42" s="65">
        <v>0</v>
      </c>
      <c r="U42" s="69">
        <f t="shared" si="8"/>
        <v>0</v>
      </c>
      <c r="V42" s="65">
        <v>0</v>
      </c>
      <c r="W42" s="69">
        <f t="shared" si="9"/>
        <v>0</v>
      </c>
    </row>
    <row r="43" spans="1:23" ht="21" customHeight="1">
      <c r="A43" s="286" t="s">
        <v>329</v>
      </c>
      <c r="B43" s="286"/>
      <c r="C43" s="286"/>
      <c r="D43" s="286"/>
      <c r="E43" s="286"/>
      <c r="F43" s="286"/>
      <c r="G43" s="6">
        <v>35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5">
        <v>0</v>
      </c>
      <c r="R43" s="67">
        <v>0</v>
      </c>
      <c r="S43" s="65">
        <v>0</v>
      </c>
      <c r="T43" s="65">
        <v>0</v>
      </c>
      <c r="U43" s="69">
        <f t="shared" si="8"/>
        <v>0</v>
      </c>
      <c r="V43" s="65">
        <v>0</v>
      </c>
      <c r="W43" s="69">
        <f t="shared" si="9"/>
        <v>0</v>
      </c>
    </row>
    <row r="44" spans="1:23" ht="29.25" customHeight="1">
      <c r="A44" s="286" t="s">
        <v>330</v>
      </c>
      <c r="B44" s="286"/>
      <c r="C44" s="286"/>
      <c r="D44" s="286"/>
      <c r="E44" s="286"/>
      <c r="F44" s="286"/>
      <c r="G44" s="6">
        <v>36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5">
        <v>0</v>
      </c>
      <c r="S44" s="65">
        <v>0</v>
      </c>
      <c r="T44" s="65">
        <v>0</v>
      </c>
      <c r="U44" s="69">
        <f t="shared" si="8"/>
        <v>0</v>
      </c>
      <c r="V44" s="65">
        <v>0</v>
      </c>
      <c r="W44" s="69">
        <f t="shared" si="9"/>
        <v>0</v>
      </c>
    </row>
    <row r="45" spans="1:23" ht="21" customHeight="1">
      <c r="A45" s="286" t="s">
        <v>349</v>
      </c>
      <c r="B45" s="286"/>
      <c r="C45" s="286"/>
      <c r="D45" s="286"/>
      <c r="E45" s="286"/>
      <c r="F45" s="286"/>
      <c r="G45" s="6">
        <v>37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9">
        <f t="shared" si="8"/>
        <v>0</v>
      </c>
      <c r="V45" s="65">
        <v>0</v>
      </c>
      <c r="W45" s="69">
        <f t="shared" si="9"/>
        <v>0</v>
      </c>
    </row>
    <row r="46" spans="1:23" ht="12.75">
      <c r="A46" s="286" t="s">
        <v>332</v>
      </c>
      <c r="B46" s="286"/>
      <c r="C46" s="286"/>
      <c r="D46" s="286"/>
      <c r="E46" s="286"/>
      <c r="F46" s="286"/>
      <c r="G46" s="6">
        <v>38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9">
        <f t="shared" si="8"/>
        <v>0</v>
      </c>
      <c r="V46" s="65">
        <v>0</v>
      </c>
      <c r="W46" s="69">
        <f t="shared" si="9"/>
        <v>0</v>
      </c>
    </row>
    <row r="47" spans="1:23" ht="12.75">
      <c r="A47" s="286" t="s">
        <v>333</v>
      </c>
      <c r="B47" s="286"/>
      <c r="C47" s="286"/>
      <c r="D47" s="286"/>
      <c r="E47" s="286"/>
      <c r="F47" s="286"/>
      <c r="G47" s="6">
        <v>39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9">
        <f t="shared" si="8"/>
        <v>0</v>
      </c>
      <c r="V47" s="65">
        <v>0</v>
      </c>
      <c r="W47" s="69">
        <f t="shared" si="9"/>
        <v>0</v>
      </c>
    </row>
    <row r="48" spans="1:23" ht="12.75">
      <c r="A48" s="286" t="s">
        <v>334</v>
      </c>
      <c r="B48" s="286"/>
      <c r="C48" s="286"/>
      <c r="D48" s="286"/>
      <c r="E48" s="286"/>
      <c r="F48" s="286"/>
      <c r="G48" s="6">
        <v>40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9">
        <f t="shared" si="8"/>
        <v>0</v>
      </c>
      <c r="V48" s="65">
        <v>0</v>
      </c>
      <c r="W48" s="69">
        <f t="shared" si="9"/>
        <v>0</v>
      </c>
    </row>
    <row r="49" spans="1:23" ht="24" customHeight="1">
      <c r="A49" s="286" t="s">
        <v>350</v>
      </c>
      <c r="B49" s="286"/>
      <c r="C49" s="286"/>
      <c r="D49" s="286"/>
      <c r="E49" s="286"/>
      <c r="F49" s="286"/>
      <c r="G49" s="6">
        <v>41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9">
        <f>H49+I49+J49+K49-L49+M49+N49+O49+P49+Q49+R49+S49+T49</f>
        <v>0</v>
      </c>
      <c r="V49" s="65">
        <v>0</v>
      </c>
      <c r="W49" s="69">
        <f t="shared" si="9"/>
        <v>0</v>
      </c>
    </row>
    <row r="50" spans="1:23" ht="26.25" customHeight="1">
      <c r="A50" s="286" t="s">
        <v>336</v>
      </c>
      <c r="B50" s="286"/>
      <c r="C50" s="286"/>
      <c r="D50" s="286"/>
      <c r="E50" s="286"/>
      <c r="F50" s="286"/>
      <c r="G50" s="6">
        <v>42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9">
        <f t="shared" si="8"/>
        <v>0</v>
      </c>
      <c r="V50" s="65">
        <v>0</v>
      </c>
      <c r="W50" s="69">
        <f t="shared" si="9"/>
        <v>0</v>
      </c>
    </row>
    <row r="51" spans="1:23" ht="22.5" customHeight="1">
      <c r="A51" s="286" t="s">
        <v>351</v>
      </c>
      <c r="B51" s="286"/>
      <c r="C51" s="286"/>
      <c r="D51" s="286"/>
      <c r="E51" s="286"/>
      <c r="F51" s="286"/>
      <c r="G51" s="6">
        <v>43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9">
        <f t="shared" si="8"/>
        <v>0</v>
      </c>
      <c r="V51" s="65">
        <v>0</v>
      </c>
      <c r="W51" s="69">
        <f t="shared" si="9"/>
        <v>0</v>
      </c>
    </row>
    <row r="52" spans="1:23" ht="12.75">
      <c r="A52" s="286" t="s">
        <v>338</v>
      </c>
      <c r="B52" s="286"/>
      <c r="C52" s="286"/>
      <c r="D52" s="286"/>
      <c r="E52" s="286"/>
      <c r="F52" s="286"/>
      <c r="G52" s="6">
        <v>44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9">
        <f t="shared" si="8"/>
        <v>0</v>
      </c>
      <c r="V52" s="65">
        <v>0</v>
      </c>
      <c r="W52" s="69">
        <f t="shared" si="9"/>
        <v>0</v>
      </c>
    </row>
    <row r="53" spans="1:23" ht="12.75">
      <c r="A53" s="286" t="s">
        <v>339</v>
      </c>
      <c r="B53" s="286"/>
      <c r="C53" s="286"/>
      <c r="D53" s="286"/>
      <c r="E53" s="286"/>
      <c r="F53" s="286"/>
      <c r="G53" s="6">
        <v>45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-74647304</v>
      </c>
      <c r="U53" s="69">
        <f t="shared" si="8"/>
        <v>-74647304</v>
      </c>
      <c r="V53" s="65">
        <v>0</v>
      </c>
      <c r="W53" s="69">
        <f t="shared" si="9"/>
        <v>-74647304</v>
      </c>
    </row>
    <row r="54" spans="1:23" ht="12.75">
      <c r="A54" s="286" t="s">
        <v>340</v>
      </c>
      <c r="B54" s="286"/>
      <c r="C54" s="286"/>
      <c r="D54" s="286"/>
      <c r="E54" s="286"/>
      <c r="F54" s="286"/>
      <c r="G54" s="6">
        <v>46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9">
        <f t="shared" si="8"/>
        <v>0</v>
      </c>
      <c r="V54" s="65">
        <v>0</v>
      </c>
      <c r="W54" s="69">
        <f t="shared" si="9"/>
        <v>0</v>
      </c>
    </row>
    <row r="55" spans="1:23" ht="12.75">
      <c r="A55" s="286" t="s">
        <v>341</v>
      </c>
      <c r="B55" s="286"/>
      <c r="C55" s="286"/>
      <c r="D55" s="286"/>
      <c r="E55" s="286"/>
      <c r="F55" s="286"/>
      <c r="G55" s="6">
        <v>47</v>
      </c>
      <c r="H55" s="65">
        <v>0</v>
      </c>
      <c r="I55" s="65">
        <v>0</v>
      </c>
      <c r="J55" s="65">
        <v>13095482</v>
      </c>
      <c r="K55" s="65">
        <v>0</v>
      </c>
      <c r="L55" s="65">
        <v>0</v>
      </c>
      <c r="M55" s="65">
        <v>0</v>
      </c>
      <c r="N55" s="65">
        <v>124408055</v>
      </c>
      <c r="O55" s="65">
        <v>0</v>
      </c>
      <c r="P55" s="65">
        <v>0</v>
      </c>
      <c r="Q55" s="65">
        <v>0</v>
      </c>
      <c r="R55" s="65">
        <v>0</v>
      </c>
      <c r="S55" s="65">
        <v>49781065</v>
      </c>
      <c r="T55" s="65">
        <v>-187317901</v>
      </c>
      <c r="U55" s="69">
        <f t="shared" si="8"/>
        <v>-33299</v>
      </c>
      <c r="V55" s="65">
        <v>0</v>
      </c>
      <c r="W55" s="69">
        <f t="shared" si="9"/>
        <v>-33299</v>
      </c>
    </row>
    <row r="56" spans="1:23" ht="12.75">
      <c r="A56" s="286" t="s">
        <v>342</v>
      </c>
      <c r="B56" s="286"/>
      <c r="C56" s="286"/>
      <c r="D56" s="286"/>
      <c r="E56" s="286"/>
      <c r="F56" s="286"/>
      <c r="G56" s="6">
        <v>48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9">
        <f t="shared" si="8"/>
        <v>0</v>
      </c>
      <c r="V56" s="65">
        <v>0</v>
      </c>
      <c r="W56" s="69">
        <f t="shared" si="9"/>
        <v>0</v>
      </c>
    </row>
    <row r="57" spans="1:23" ht="25.5" customHeight="1">
      <c r="A57" s="288" t="s">
        <v>379</v>
      </c>
      <c r="B57" s="288"/>
      <c r="C57" s="288"/>
      <c r="D57" s="288"/>
      <c r="E57" s="288"/>
      <c r="F57" s="288"/>
      <c r="G57" s="9">
        <v>49</v>
      </c>
      <c r="H57" s="70">
        <f>SUM(H38:H56)</f>
        <v>2952437940</v>
      </c>
      <c r="I57" s="70">
        <f aca="true" t="shared" si="10" ref="I57:W57">SUM(I38:I56)</f>
        <v>53585</v>
      </c>
      <c r="J57" s="70">
        <f t="shared" si="10"/>
        <v>110299193</v>
      </c>
      <c r="K57" s="70">
        <f t="shared" si="10"/>
        <v>0</v>
      </c>
      <c r="L57" s="70">
        <f t="shared" si="10"/>
        <v>0</v>
      </c>
      <c r="M57" s="70">
        <f t="shared" si="10"/>
        <v>0</v>
      </c>
      <c r="N57" s="70">
        <f t="shared" si="10"/>
        <v>643943796</v>
      </c>
      <c r="O57" s="70">
        <f t="shared" si="10"/>
        <v>0</v>
      </c>
      <c r="P57" s="70">
        <f t="shared" si="10"/>
        <v>0</v>
      </c>
      <c r="Q57" s="70">
        <f t="shared" si="10"/>
        <v>0</v>
      </c>
      <c r="R57" s="70">
        <f t="shared" si="10"/>
        <v>0</v>
      </c>
      <c r="S57" s="70">
        <f t="shared" si="10"/>
        <v>572215849</v>
      </c>
      <c r="T57" s="70">
        <f t="shared" si="10"/>
        <v>233451976</v>
      </c>
      <c r="U57" s="70">
        <f t="shared" si="10"/>
        <v>4512402339</v>
      </c>
      <c r="V57" s="70">
        <f t="shared" si="10"/>
        <v>0</v>
      </c>
      <c r="W57" s="70">
        <f t="shared" si="10"/>
        <v>4512402339</v>
      </c>
    </row>
    <row r="58" spans="1:23" ht="12.75">
      <c r="A58" s="289" t="s">
        <v>343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</row>
    <row r="59" spans="1:23" ht="31.5" customHeight="1">
      <c r="A59" s="285" t="s">
        <v>352</v>
      </c>
      <c r="B59" s="285"/>
      <c r="C59" s="285"/>
      <c r="D59" s="285"/>
      <c r="E59" s="285"/>
      <c r="F59" s="285"/>
      <c r="G59" s="6">
        <v>50</v>
      </c>
      <c r="H59" s="69">
        <f>SUM(H40:H48)</f>
        <v>0</v>
      </c>
      <c r="I59" s="69">
        <f aca="true" t="shared" si="11" ref="I59:W59">SUM(I40:I48)</f>
        <v>0</v>
      </c>
      <c r="J59" s="69">
        <f t="shared" si="11"/>
        <v>0</v>
      </c>
      <c r="K59" s="69">
        <f t="shared" si="11"/>
        <v>0</v>
      </c>
      <c r="L59" s="69">
        <f t="shared" si="11"/>
        <v>0</v>
      </c>
      <c r="M59" s="69">
        <f t="shared" si="11"/>
        <v>0</v>
      </c>
      <c r="N59" s="69">
        <f t="shared" si="11"/>
        <v>0</v>
      </c>
      <c r="O59" s="69">
        <f t="shared" si="11"/>
        <v>0</v>
      </c>
      <c r="P59" s="69">
        <f t="shared" si="11"/>
        <v>0</v>
      </c>
      <c r="Q59" s="69">
        <f t="shared" si="11"/>
        <v>0</v>
      </c>
      <c r="R59" s="69">
        <f t="shared" si="11"/>
        <v>0</v>
      </c>
      <c r="S59" s="69">
        <f t="shared" si="11"/>
        <v>0</v>
      </c>
      <c r="T59" s="69">
        <f t="shared" si="11"/>
        <v>0</v>
      </c>
      <c r="U59" s="69">
        <f t="shared" si="11"/>
        <v>0</v>
      </c>
      <c r="V59" s="69">
        <f t="shared" si="11"/>
        <v>0</v>
      </c>
      <c r="W59" s="69">
        <f t="shared" si="11"/>
        <v>0</v>
      </c>
    </row>
    <row r="60" spans="1:23" ht="27.75" customHeight="1">
      <c r="A60" s="285" t="s">
        <v>353</v>
      </c>
      <c r="B60" s="285"/>
      <c r="C60" s="285"/>
      <c r="D60" s="285"/>
      <c r="E60" s="285"/>
      <c r="F60" s="285"/>
      <c r="G60" s="6">
        <v>51</v>
      </c>
      <c r="H60" s="69">
        <f>H39+H59</f>
        <v>0</v>
      </c>
      <c r="I60" s="69">
        <f aca="true" t="shared" si="12" ref="I60:W60">I39+I59</f>
        <v>0</v>
      </c>
      <c r="J60" s="69">
        <f t="shared" si="12"/>
        <v>0</v>
      </c>
      <c r="K60" s="69">
        <f t="shared" si="12"/>
        <v>0</v>
      </c>
      <c r="L60" s="69">
        <f t="shared" si="12"/>
        <v>0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0</v>
      </c>
      <c r="Q60" s="69">
        <f t="shared" si="12"/>
        <v>0</v>
      </c>
      <c r="R60" s="69">
        <f t="shared" si="12"/>
        <v>0</v>
      </c>
      <c r="S60" s="69">
        <f t="shared" si="12"/>
        <v>0</v>
      </c>
      <c r="T60" s="69">
        <f t="shared" si="12"/>
        <v>233451976</v>
      </c>
      <c r="U60" s="69">
        <f t="shared" si="12"/>
        <v>233451976</v>
      </c>
      <c r="V60" s="69">
        <f t="shared" si="12"/>
        <v>0</v>
      </c>
      <c r="W60" s="69">
        <f t="shared" si="12"/>
        <v>233451976</v>
      </c>
    </row>
    <row r="61" spans="1:23" ht="29.25" customHeight="1">
      <c r="A61" s="287" t="s">
        <v>354</v>
      </c>
      <c r="B61" s="287"/>
      <c r="C61" s="287"/>
      <c r="D61" s="287"/>
      <c r="E61" s="287"/>
      <c r="F61" s="287"/>
      <c r="G61" s="9">
        <v>52</v>
      </c>
      <c r="H61" s="70">
        <f>SUM(H49:H56)</f>
        <v>0</v>
      </c>
      <c r="I61" s="70">
        <f aca="true" t="shared" si="13" ref="I61:W61">SUM(I49:I56)</f>
        <v>0</v>
      </c>
      <c r="J61" s="70">
        <f t="shared" si="13"/>
        <v>13095482</v>
      </c>
      <c r="K61" s="70">
        <f t="shared" si="13"/>
        <v>0</v>
      </c>
      <c r="L61" s="70">
        <f t="shared" si="13"/>
        <v>0</v>
      </c>
      <c r="M61" s="70">
        <f t="shared" si="13"/>
        <v>0</v>
      </c>
      <c r="N61" s="70">
        <f t="shared" si="13"/>
        <v>124408055</v>
      </c>
      <c r="O61" s="70">
        <f t="shared" si="13"/>
        <v>0</v>
      </c>
      <c r="P61" s="70">
        <f t="shared" si="13"/>
        <v>0</v>
      </c>
      <c r="Q61" s="70">
        <f t="shared" si="13"/>
        <v>0</v>
      </c>
      <c r="R61" s="70">
        <f t="shared" si="13"/>
        <v>0</v>
      </c>
      <c r="S61" s="70">
        <f t="shared" si="13"/>
        <v>49781065</v>
      </c>
      <c r="T61" s="70">
        <f t="shared" si="13"/>
        <v>-261965205</v>
      </c>
      <c r="U61" s="70">
        <f t="shared" si="13"/>
        <v>-74680603</v>
      </c>
      <c r="V61" s="70">
        <f t="shared" si="13"/>
        <v>0</v>
      </c>
      <c r="W61" s="70">
        <f t="shared" si="13"/>
        <v>-74680603</v>
      </c>
    </row>
  </sheetData>
  <sheetProtection sheet="1" objects="1" scenarios="1"/>
  <protectedRanges>
    <protectedRange sqref="E2" name="Range1_1"/>
    <protectedRange sqref="G2" name="Range1"/>
  </protectedRanges>
  <mergeCells count="64">
    <mergeCell ref="A1:J1"/>
    <mergeCell ref="C2:D2"/>
    <mergeCell ref="A9:F9"/>
    <mergeCell ref="A10:F10"/>
    <mergeCell ref="A8:F8"/>
    <mergeCell ref="A3:F4"/>
    <mergeCell ref="G3:G4"/>
    <mergeCell ref="H3:U3"/>
    <mergeCell ref="A11:F11"/>
    <mergeCell ref="A12:F12"/>
    <mergeCell ref="A23:F23"/>
    <mergeCell ref="A13:F13"/>
    <mergeCell ref="A14:F14"/>
    <mergeCell ref="A15:F15"/>
    <mergeCell ref="A16:F16"/>
    <mergeCell ref="A21:F21"/>
    <mergeCell ref="A22:F22"/>
    <mergeCell ref="V3:V4"/>
    <mergeCell ref="W3:W4"/>
    <mergeCell ref="A5:F5"/>
    <mergeCell ref="A6:W6"/>
    <mergeCell ref="A7:F7"/>
    <mergeCell ref="A29:F29"/>
    <mergeCell ref="A17:F17"/>
    <mergeCell ref="A18:F18"/>
    <mergeCell ref="A19:F19"/>
    <mergeCell ref="A20:F20"/>
    <mergeCell ref="A24:F24"/>
    <mergeCell ref="A25:F25"/>
    <mergeCell ref="A26:F26"/>
    <mergeCell ref="A27:F27"/>
    <mergeCell ref="A28:F28"/>
    <mergeCell ref="A41:F41"/>
    <mergeCell ref="A30:W30"/>
    <mergeCell ref="A31:F31"/>
    <mergeCell ref="A32:F32"/>
    <mergeCell ref="A33:F33"/>
    <mergeCell ref="A49:F49"/>
    <mergeCell ref="A34:W34"/>
    <mergeCell ref="A35:F35"/>
    <mergeCell ref="A36:F36"/>
    <mergeCell ref="A37:F37"/>
    <mergeCell ref="A38:F38"/>
    <mergeCell ref="A39:F39"/>
    <mergeCell ref="A58:W58"/>
    <mergeCell ref="A40:F40"/>
    <mergeCell ref="A53:F53"/>
    <mergeCell ref="A42:F42"/>
    <mergeCell ref="A43:F43"/>
    <mergeCell ref="A44:F44"/>
    <mergeCell ref="A45:F45"/>
    <mergeCell ref="A46:F46"/>
    <mergeCell ref="A47:F47"/>
    <mergeCell ref="A48:F48"/>
    <mergeCell ref="A59:F59"/>
    <mergeCell ref="A50:F50"/>
    <mergeCell ref="A51:F51"/>
    <mergeCell ref="A52:F52"/>
    <mergeCell ref="A60:F60"/>
    <mergeCell ref="A61:F61"/>
    <mergeCell ref="A54:F54"/>
    <mergeCell ref="A55:F55"/>
    <mergeCell ref="A56:F56"/>
    <mergeCell ref="A57:F57"/>
  </mergeCells>
  <dataValidations count="5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E65515">
      <formula1>39448</formula1>
    </dataValidation>
    <dataValidation type="whole" operator="greaterThanOrEqual" allowBlank="1" showInputMessage="1" showErrorMessage="1" errorTitle="Pogrešan unos" error="Mogu se unijeti samo cjelobrojne pozitivne vrijednosti." sqref="I65527:J65527">
      <formula1>0</formula1>
    </dataValidation>
    <dataValidation type="whole" operator="notEqual" allowBlank="1" showInputMessage="1" showErrorMessage="1" errorTitle="Pogrešan unos" error="Mogu se unijeti samo cjelobrojne vrijednosti." sqref="I65518:J65526">
      <formula1>999999999999</formula1>
    </dataValidation>
    <dataValidation type="whole" operator="notEqual" allowBlank="1" showInputMessage="1" showErrorMessage="1" errorTitle="Pogrešan unos" error="Mogu se unijeti samo cjelobrojne vrijednosti." sqref="I65536:J65536">
      <formula1>9999999999</formula1>
    </dataValidation>
    <dataValidation type="whole" operator="notEqual" allowBlank="1" showInputMessage="1" showErrorMessage="1" errorTitle="Nedopušten upis" error="Dopušten je upis samo cjelobrojnih zaokruženih vrijednosti (pozitivnih ili negativnih) te nule." sqref="H31:W33 H35:W57 H59:W61 H7:W29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0" r:id="rId1"/>
  <rowBreaks count="1" manualBreakCount="1">
    <brk id="61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Q15" sqref="Q15"/>
    </sheetView>
  </sheetViews>
  <sheetFormatPr defaultColWidth="9.140625" defaultRowHeight="12.75"/>
  <sheetData>
    <row r="1" spans="1:9" ht="12.75">
      <c r="A1" s="315" t="s">
        <v>482</v>
      </c>
      <c r="B1" s="316"/>
      <c r="C1" s="316"/>
      <c r="D1" s="316"/>
      <c r="E1" s="316"/>
      <c r="F1" s="316"/>
      <c r="G1" s="316"/>
      <c r="H1" s="316"/>
      <c r="I1" s="316"/>
    </row>
    <row r="2" spans="1:9" ht="12.75">
      <c r="A2" s="316"/>
      <c r="B2" s="316"/>
      <c r="C2" s="316"/>
      <c r="D2" s="316"/>
      <c r="E2" s="316"/>
      <c r="F2" s="316"/>
      <c r="G2" s="316"/>
      <c r="H2" s="316"/>
      <c r="I2" s="316"/>
    </row>
    <row r="3" spans="1:9" ht="12.75">
      <c r="A3" s="316"/>
      <c r="B3" s="316"/>
      <c r="C3" s="316"/>
      <c r="D3" s="316"/>
      <c r="E3" s="316"/>
      <c r="F3" s="316"/>
      <c r="G3" s="316"/>
      <c r="H3" s="316"/>
      <c r="I3" s="316"/>
    </row>
    <row r="4" spans="1:9" ht="12.75">
      <c r="A4" s="316"/>
      <c r="B4" s="316"/>
      <c r="C4" s="316"/>
      <c r="D4" s="316"/>
      <c r="E4" s="316"/>
      <c r="F4" s="316"/>
      <c r="G4" s="316"/>
      <c r="H4" s="316"/>
      <c r="I4" s="316"/>
    </row>
    <row r="5" spans="1:9" ht="12.75">
      <c r="A5" s="316"/>
      <c r="B5" s="316"/>
      <c r="C5" s="316"/>
      <c r="D5" s="316"/>
      <c r="E5" s="316"/>
      <c r="F5" s="316"/>
      <c r="G5" s="316"/>
      <c r="H5" s="316"/>
      <c r="I5" s="316"/>
    </row>
    <row r="6" spans="1:9" ht="12.75">
      <c r="A6" s="316"/>
      <c r="B6" s="316"/>
      <c r="C6" s="316"/>
      <c r="D6" s="316"/>
      <c r="E6" s="316"/>
      <c r="F6" s="316"/>
      <c r="G6" s="316"/>
      <c r="H6" s="316"/>
      <c r="I6" s="316"/>
    </row>
    <row r="7" spans="1:9" ht="12.75">
      <c r="A7" s="316"/>
      <c r="B7" s="316"/>
      <c r="C7" s="316"/>
      <c r="D7" s="316"/>
      <c r="E7" s="316"/>
      <c r="F7" s="316"/>
      <c r="G7" s="316"/>
      <c r="H7" s="316"/>
      <c r="I7" s="316"/>
    </row>
    <row r="8" spans="1:9" ht="12.75">
      <c r="A8" s="316"/>
      <c r="B8" s="316"/>
      <c r="C8" s="316"/>
      <c r="D8" s="316"/>
      <c r="E8" s="316"/>
      <c r="F8" s="316"/>
      <c r="G8" s="316"/>
      <c r="H8" s="316"/>
      <c r="I8" s="316"/>
    </row>
    <row r="9" spans="1:9" ht="12.75">
      <c r="A9" s="316"/>
      <c r="B9" s="316"/>
      <c r="C9" s="316"/>
      <c r="D9" s="316"/>
      <c r="E9" s="316"/>
      <c r="F9" s="316"/>
      <c r="G9" s="316"/>
      <c r="H9" s="316"/>
      <c r="I9" s="316"/>
    </row>
    <row r="10" spans="1:9" ht="12.75">
      <c r="A10" s="316"/>
      <c r="B10" s="316"/>
      <c r="C10" s="316"/>
      <c r="D10" s="316"/>
      <c r="E10" s="316"/>
      <c r="F10" s="316"/>
      <c r="G10" s="316"/>
      <c r="H10" s="316"/>
      <c r="I10" s="316"/>
    </row>
    <row r="11" spans="1:9" ht="12.75">
      <c r="A11" s="316"/>
      <c r="B11" s="316"/>
      <c r="C11" s="316"/>
      <c r="D11" s="316"/>
      <c r="E11" s="316"/>
      <c r="F11" s="316"/>
      <c r="G11" s="316"/>
      <c r="H11" s="316"/>
      <c r="I11" s="316"/>
    </row>
    <row r="12" spans="1:9" ht="12.75">
      <c r="A12" s="316"/>
      <c r="B12" s="316"/>
      <c r="C12" s="316"/>
      <c r="D12" s="316"/>
      <c r="E12" s="316"/>
      <c r="F12" s="316"/>
      <c r="G12" s="316"/>
      <c r="H12" s="316"/>
      <c r="I12" s="316"/>
    </row>
    <row r="13" spans="1:9" ht="12.75">
      <c r="A13" s="316"/>
      <c r="B13" s="316"/>
      <c r="C13" s="316"/>
      <c r="D13" s="316"/>
      <c r="E13" s="316"/>
      <c r="F13" s="316"/>
      <c r="G13" s="316"/>
      <c r="H13" s="316"/>
      <c r="I13" s="316"/>
    </row>
    <row r="14" spans="1:9" ht="12.75">
      <c r="A14" s="316"/>
      <c r="B14" s="316"/>
      <c r="C14" s="316"/>
      <c r="D14" s="316"/>
      <c r="E14" s="316"/>
      <c r="F14" s="316"/>
      <c r="G14" s="316"/>
      <c r="H14" s="316"/>
      <c r="I14" s="316"/>
    </row>
    <row r="15" spans="1:9" ht="12.75">
      <c r="A15" s="316"/>
      <c r="B15" s="316"/>
      <c r="C15" s="316"/>
      <c r="D15" s="316"/>
      <c r="E15" s="316"/>
      <c r="F15" s="316"/>
      <c r="G15" s="316"/>
      <c r="H15" s="316"/>
      <c r="I15" s="316"/>
    </row>
    <row r="16" spans="1:9" ht="12.75">
      <c r="A16" s="316"/>
      <c r="B16" s="316"/>
      <c r="C16" s="316"/>
      <c r="D16" s="316"/>
      <c r="E16" s="316"/>
      <c r="F16" s="316"/>
      <c r="G16" s="316"/>
      <c r="H16" s="316"/>
      <c r="I16" s="316"/>
    </row>
    <row r="17" spans="1:9" ht="12.75">
      <c r="A17" s="316"/>
      <c r="B17" s="316"/>
      <c r="C17" s="316"/>
      <c r="D17" s="316"/>
      <c r="E17" s="316"/>
      <c r="F17" s="316"/>
      <c r="G17" s="316"/>
      <c r="H17" s="316"/>
      <c r="I17" s="316"/>
    </row>
    <row r="18" spans="1:9" ht="12.75">
      <c r="A18" s="316"/>
      <c r="B18" s="316"/>
      <c r="C18" s="316"/>
      <c r="D18" s="316"/>
      <c r="E18" s="316"/>
      <c r="F18" s="316"/>
      <c r="G18" s="316"/>
      <c r="H18" s="316"/>
      <c r="I18" s="316"/>
    </row>
    <row r="19" spans="1:9" ht="12.75">
      <c r="A19" s="316"/>
      <c r="B19" s="316"/>
      <c r="C19" s="316"/>
      <c r="D19" s="316"/>
      <c r="E19" s="316"/>
      <c r="F19" s="316"/>
      <c r="G19" s="316"/>
      <c r="H19" s="316"/>
      <c r="I19" s="316"/>
    </row>
    <row r="20" spans="1:9" ht="12.75">
      <c r="A20" s="316"/>
      <c r="B20" s="316"/>
      <c r="C20" s="316"/>
      <c r="D20" s="316"/>
      <c r="E20" s="316"/>
      <c r="F20" s="316"/>
      <c r="G20" s="316"/>
      <c r="H20" s="316"/>
      <c r="I20" s="316"/>
    </row>
    <row r="21" spans="1:9" ht="12.75">
      <c r="A21" s="316"/>
      <c r="B21" s="316"/>
      <c r="C21" s="316"/>
      <c r="D21" s="316"/>
      <c r="E21" s="316"/>
      <c r="F21" s="316"/>
      <c r="G21" s="316"/>
      <c r="H21" s="316"/>
      <c r="I21" s="316"/>
    </row>
    <row r="22" spans="1:9" ht="12.75">
      <c r="A22" s="316"/>
      <c r="B22" s="316"/>
      <c r="C22" s="316"/>
      <c r="D22" s="316"/>
      <c r="E22" s="316"/>
      <c r="F22" s="316"/>
      <c r="G22" s="316"/>
      <c r="H22" s="316"/>
      <c r="I22" s="316"/>
    </row>
    <row r="23" spans="1:9" ht="12.75">
      <c r="A23" s="316"/>
      <c r="B23" s="316"/>
      <c r="C23" s="316"/>
      <c r="D23" s="316"/>
      <c r="E23" s="316"/>
      <c r="F23" s="316"/>
      <c r="G23" s="316"/>
      <c r="H23" s="316"/>
      <c r="I23" s="316"/>
    </row>
    <row r="24" spans="1:9" ht="12.75">
      <c r="A24" s="316"/>
      <c r="B24" s="316"/>
      <c r="C24" s="316"/>
      <c r="D24" s="316"/>
      <c r="E24" s="316"/>
      <c r="F24" s="316"/>
      <c r="G24" s="316"/>
      <c r="H24" s="316"/>
      <c r="I24" s="316"/>
    </row>
    <row r="25" spans="1:9" ht="12.75">
      <c r="A25" s="316"/>
      <c r="B25" s="316"/>
      <c r="C25" s="316"/>
      <c r="D25" s="316"/>
      <c r="E25" s="316"/>
      <c r="F25" s="316"/>
      <c r="G25" s="316"/>
      <c r="H25" s="316"/>
      <c r="I25" s="316"/>
    </row>
    <row r="26" spans="1:9" ht="12.75">
      <c r="A26" s="316"/>
      <c r="B26" s="316"/>
      <c r="C26" s="316"/>
      <c r="D26" s="316"/>
      <c r="E26" s="316"/>
      <c r="F26" s="316"/>
      <c r="G26" s="316"/>
      <c r="H26" s="316"/>
      <c r="I26" s="316"/>
    </row>
    <row r="27" spans="1:9" ht="12.75">
      <c r="A27" s="316"/>
      <c r="B27" s="316"/>
      <c r="C27" s="316"/>
      <c r="D27" s="316"/>
      <c r="E27" s="316"/>
      <c r="F27" s="316"/>
      <c r="G27" s="316"/>
      <c r="H27" s="316"/>
      <c r="I27" s="316"/>
    </row>
    <row r="28" spans="1:9" ht="12.75" hidden="1">
      <c r="A28" s="316"/>
      <c r="B28" s="316"/>
      <c r="C28" s="316"/>
      <c r="D28" s="316"/>
      <c r="E28" s="316"/>
      <c r="F28" s="316"/>
      <c r="G28" s="316"/>
      <c r="H28" s="316"/>
      <c r="I28" s="316"/>
    </row>
    <row r="29" spans="1:9" ht="12.75" hidden="1">
      <c r="A29" s="316"/>
      <c r="B29" s="316"/>
      <c r="C29" s="316"/>
      <c r="D29" s="316"/>
      <c r="E29" s="316"/>
      <c r="F29" s="316"/>
      <c r="G29" s="316"/>
      <c r="H29" s="316"/>
      <c r="I29" s="316"/>
    </row>
    <row r="30" spans="1:9" ht="12.75" hidden="1">
      <c r="A30" s="316"/>
      <c r="B30" s="316"/>
      <c r="C30" s="316"/>
      <c r="D30" s="316"/>
      <c r="E30" s="316"/>
      <c r="F30" s="316"/>
      <c r="G30" s="316"/>
      <c r="H30" s="316"/>
      <c r="I30" s="316"/>
    </row>
    <row r="31" spans="1:9" ht="12.75" hidden="1">
      <c r="A31" s="316"/>
      <c r="B31" s="316"/>
      <c r="C31" s="316"/>
      <c r="D31" s="316"/>
      <c r="E31" s="316"/>
      <c r="F31" s="316"/>
      <c r="G31" s="316"/>
      <c r="H31" s="316"/>
      <c r="I31" s="316"/>
    </row>
    <row r="32" spans="1:9" ht="12.75" hidden="1">
      <c r="A32" s="316"/>
      <c r="B32" s="316"/>
      <c r="C32" s="316"/>
      <c r="D32" s="316"/>
      <c r="E32" s="316"/>
      <c r="F32" s="316"/>
      <c r="G32" s="316"/>
      <c r="H32" s="316"/>
      <c r="I32" s="316"/>
    </row>
    <row r="33" spans="1:9" ht="12.75" hidden="1">
      <c r="A33" s="316"/>
      <c r="B33" s="316"/>
      <c r="C33" s="316"/>
      <c r="D33" s="316"/>
      <c r="E33" s="316"/>
      <c r="F33" s="316"/>
      <c r="G33" s="316"/>
      <c r="H33" s="316"/>
      <c r="I33" s="316"/>
    </row>
    <row r="34" spans="1:9" ht="12.75" hidden="1">
      <c r="A34" s="316"/>
      <c r="B34" s="316"/>
      <c r="C34" s="316"/>
      <c r="D34" s="316"/>
      <c r="E34" s="316"/>
      <c r="F34" s="316"/>
      <c r="G34" s="316"/>
      <c r="H34" s="316"/>
      <c r="I34" s="316"/>
    </row>
    <row r="35" spans="1:9" ht="12.75" hidden="1">
      <c r="A35" s="316"/>
      <c r="B35" s="316"/>
      <c r="C35" s="316"/>
      <c r="D35" s="316"/>
      <c r="E35" s="316"/>
      <c r="F35" s="316"/>
      <c r="G35" s="316"/>
      <c r="H35" s="316"/>
      <c r="I35" s="316"/>
    </row>
    <row r="36" spans="1:9" ht="12.75" hidden="1">
      <c r="A36" s="316"/>
      <c r="B36" s="316"/>
      <c r="C36" s="316"/>
      <c r="D36" s="316"/>
      <c r="E36" s="316"/>
      <c r="F36" s="316"/>
      <c r="G36" s="316"/>
      <c r="H36" s="316"/>
      <c r="I36" s="316"/>
    </row>
    <row r="37" spans="1:9" ht="12.75" hidden="1">
      <c r="A37" s="316"/>
      <c r="B37" s="316"/>
      <c r="C37" s="316"/>
      <c r="D37" s="316"/>
      <c r="E37" s="316"/>
      <c r="F37" s="316"/>
      <c r="G37" s="316"/>
      <c r="H37" s="316"/>
      <c r="I37" s="316"/>
    </row>
    <row r="38" spans="1:9" ht="12.75" hidden="1">
      <c r="A38" s="316"/>
      <c r="B38" s="316"/>
      <c r="C38" s="316"/>
      <c r="D38" s="316"/>
      <c r="E38" s="316"/>
      <c r="F38" s="316"/>
      <c r="G38" s="316"/>
      <c r="H38" s="316"/>
      <c r="I38" s="316"/>
    </row>
    <row r="39" spans="1:9" ht="12.75" hidden="1">
      <c r="A39" s="316"/>
      <c r="B39" s="316"/>
      <c r="C39" s="316"/>
      <c r="D39" s="316"/>
      <c r="E39" s="316"/>
      <c r="F39" s="316"/>
      <c r="G39" s="316"/>
      <c r="H39" s="316"/>
      <c r="I39" s="316"/>
    </row>
    <row r="40" spans="1:9" ht="32.25" customHeight="1" hidden="1">
      <c r="A40" s="316"/>
      <c r="B40" s="316"/>
      <c r="C40" s="316"/>
      <c r="D40" s="316"/>
      <c r="E40" s="316"/>
      <c r="F40" s="316"/>
      <c r="G40" s="316"/>
      <c r="H40" s="316"/>
      <c r="I40" s="316"/>
    </row>
    <row r="42" ht="12.75">
      <c r="A42" t="s">
        <v>458</v>
      </c>
    </row>
    <row r="43" ht="12.75">
      <c r="A43" t="s">
        <v>459</v>
      </c>
    </row>
    <row r="44" ht="12.75">
      <c r="A44" t="s">
        <v>460</v>
      </c>
    </row>
    <row r="45" ht="12.75">
      <c r="A45" t="s">
        <v>461</v>
      </c>
    </row>
    <row r="46" ht="12.75">
      <c r="A46" t="s">
        <v>462</v>
      </c>
    </row>
    <row r="47" ht="12.75">
      <c r="A47" t="s">
        <v>463</v>
      </c>
    </row>
    <row r="48" ht="12.75">
      <c r="A48" t="s">
        <v>464</v>
      </c>
    </row>
    <row r="49" ht="12.75">
      <c r="A49" t="s">
        <v>465</v>
      </c>
    </row>
    <row r="50" ht="12.75">
      <c r="A50" t="s">
        <v>466</v>
      </c>
    </row>
    <row r="51" ht="12.75">
      <c r="A51" s="128" t="s">
        <v>467</v>
      </c>
    </row>
    <row r="52" ht="12.75">
      <c r="A52" s="128" t="s">
        <v>468</v>
      </c>
    </row>
    <row r="53" ht="12.75">
      <c r="A53" s="128" t="s">
        <v>469</v>
      </c>
    </row>
    <row r="54" ht="12.75">
      <c r="A54" s="128" t="s">
        <v>470</v>
      </c>
    </row>
    <row r="55" ht="12.75">
      <c r="A55" s="128" t="s">
        <v>471</v>
      </c>
    </row>
    <row r="57" ht="12.75">
      <c r="A57" t="s">
        <v>472</v>
      </c>
    </row>
    <row r="58" ht="12.75">
      <c r="A58" t="s">
        <v>473</v>
      </c>
    </row>
    <row r="59" ht="12.75">
      <c r="A59" t="s">
        <v>474</v>
      </c>
    </row>
    <row r="60" ht="12.75">
      <c r="A60" t="s">
        <v>475</v>
      </c>
    </row>
    <row r="61" ht="12.75">
      <c r="A61" t="s">
        <v>476</v>
      </c>
    </row>
    <row r="63" ht="12.75">
      <c r="A63" t="s">
        <v>477</v>
      </c>
    </row>
    <row r="64" ht="12.75">
      <c r="A64" t="s">
        <v>478</v>
      </c>
    </row>
    <row r="65" ht="12.75">
      <c r="A65" t="s">
        <v>479</v>
      </c>
    </row>
    <row r="67" ht="12.75">
      <c r="A67" t="s">
        <v>480</v>
      </c>
    </row>
    <row r="68" ht="12.75">
      <c r="A68" t="s">
        <v>481</v>
      </c>
    </row>
  </sheetData>
  <sheetProtection/>
  <mergeCells count="1">
    <mergeCell ref="A1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Lucijana Strnad</cp:lastModifiedBy>
  <cp:lastPrinted>2020-10-29T09:30:24Z</cp:lastPrinted>
  <dcterms:created xsi:type="dcterms:W3CDTF">2008-10-17T11:51:54Z</dcterms:created>
  <dcterms:modified xsi:type="dcterms:W3CDTF">2020-10-29T09:44:21Z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  <property fmtid="{D5CDD505-2E9C-101B-9397-08002B2CF9AE}" pid="3" name="VrstaPredmeta">
    <vt:lpwstr>-</vt:lpwstr>
  </property>
  <property fmtid="{D5CDD505-2E9C-101B-9397-08002B2CF9AE}" pid="4" name="TipPredmeta">
    <vt:lpwstr>-</vt:lpwstr>
  </property>
  <property fmtid="{D5CDD505-2E9C-101B-9397-08002B2CF9AE}" pid="5" name="KategorijaPoslovanja">
    <vt:lpwstr>;#-;#</vt:lpwstr>
  </property>
  <property fmtid="{D5CDD505-2E9C-101B-9397-08002B2CF9AE}" pid="6" name="Godina">
    <vt:lpwstr>-</vt:lpwstr>
  </property>
  <property fmtid="{D5CDD505-2E9C-101B-9397-08002B2CF9AE}" pid="7" name="Za arhivu">
    <vt:lpwstr/>
  </property>
  <property fmtid="{D5CDD505-2E9C-101B-9397-08002B2CF9AE}" pid="8" name="Izreka">
    <vt:lpwstr/>
  </property>
  <property fmtid="{D5CDD505-2E9C-101B-9397-08002B2CF9AE}" pid="9" name="NaslovTocke">
    <vt:lpwstr/>
  </property>
  <property fmtid="{D5CDD505-2E9C-101B-9397-08002B2CF9AE}" pid="10" name="Subjekt">
    <vt:lpwstr>Croatia Osiguranje</vt:lpwstr>
  </property>
</Properties>
</file>