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FIN\IZVJEŠTAJI\INGRA D.D\2026\I KV\"/>
    </mc:Choice>
  </mc:AlternateContent>
  <xr:revisionPtr revIDLastSave="0" documentId="13_ncr:1_{97B886C4-7725-49B0-B115-DE1922C45939}" xr6:coauthVersionLast="47" xr6:coauthVersionMax="47" xr10:uidLastSave="{00000000-0000-0000-0000-000000000000}"/>
  <bookViews>
    <workbookView xWindow="-110" yWindow="-110" windowWidth="25820" windowHeight="139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<sst xmlns="http://schemas.openxmlformats.org/spreadsheetml/2006/main" count="800" uniqueCount="658">
  <si>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</si>
  <si>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</si>
  <si>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</si>
  <si>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</si>
  <si>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</si>
  <si>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</si>
  <si>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</si>
  <si>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</si>
  <si>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</si>
  <si>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</si>
  <si>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</si>
  <si>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</si>
  <si>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</si>
  <si>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</si>
  <si>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</si>
  <si>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</si>
  <si>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</si>
  <si>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</si>
  <si>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</si>
  <si>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</si>
  <si>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</si>
  <si>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</si>
  <si>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</si>
  <si>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</si>
  <si>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</si>
  <si>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</si>
  <si>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</si>
  <si>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</si>
  <si>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</si>
  <si>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</si>
  <si>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</si>
  <si>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</si>
  <si>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</si>
  <si>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</si>
  <si>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</si>
  <si>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</si>
  <si>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</si>
  <si>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</si>
  <si>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</si>
  <si>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</si>
  <si>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</si>
  <si>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</si>
  <si>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</si>
  <si>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</si>
  <si>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</si>
  <si>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</si>
  <si>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</si>
  <si>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</si>
  <si>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</si>
  <si>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</si>
  <si>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</si>
  <si>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</si>
  <si>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</si>
  <si>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</si>
  <si>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</si>
  <si>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</si>
  <si>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</si>
  <si>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</si>
  <si>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</si>
  <si>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</si>
  <si>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</si>
  <si>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</si>
  <si>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</si>
  <si>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</si>
  <si>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</si>
  <si>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</si>
  <si>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</si>
  <si>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</si>
  <si>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</si>
  <si>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</si>
  <si>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</si>
  <si>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</si>
  <si>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</si>
  <si>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</si>
  <si>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</si>
  <si>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</si>
  <si>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</si>
  <si>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</si>
  <si>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</si>
  <si>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</si>
  <si>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</si>
  <si>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</si>
  <si>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</si>
  <si>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</si>
  <si>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</si>
  <si>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</si>
  <si>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</si>
  <si>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</si>
  <si>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</si>
  <si>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</si>
  <si>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</si>
  <si>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</si>
  <si>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</si>
  <si>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</si>
  <si>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</si>
  <si>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</si>
  <si>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</si>
  <si>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</si>
  <si>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</si>
  <si>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</si>
  <si>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</si>
  <si>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</si>
  <si>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</si>
  <si>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</si>
  <si>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</si>
  <si>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</si>
  <si>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</si>
  <si>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</si>
  <si>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</si>
  <si>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</si>
  <si>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</si>
  <si>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</si>
  <si>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</si>
  <si>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</si>
  <si>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</si>
  <si>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</si>
  <si>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</si>
  <si>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</si>
  <si>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</si>
  <si>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</si>
  <si>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</si>
  <si>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</si>
  <si>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</si>
  <si>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</si>
  <si>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</si>
  <si>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</si>
  <si>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</si>
  <si>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</si>
  <si>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</si>
  <si>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</si>
  <si>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</si>
  <si>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</si>
  <si>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</si>
  <si>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</si>
  <si>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</si>
  <si>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</si>
  <si>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</si>
  <si>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</si>
  <si>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</si>
  <si>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</si>
  <si>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</si>
  <si>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</si>
  <si>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</si>
  <si>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</si>
  <si>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</si>
  <si>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</si>
  <si>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</si>
  <si>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</si>
  <si>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</si>
  <si>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</si>
  <si>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</si>
  <si>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</si>
  <si>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</si>
  <si>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</si>
  <si>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</si>
  <si>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</si>
  <si>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</si>
  <si>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</si>
  <si>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</si>
  <si>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</si>
  <si>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</si>
  <si>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</si>
  <si>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</si>
  <si>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</si>
  <si>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</si>
  <si>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</si>
  <si>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</si>
  <si>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</si>
  <si>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</si>
  <si>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</si>
  <si>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</si>
  <si>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</si>
  <si>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</si>
  <si>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</si>
  <si>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</si>
  <si>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</si>
  <si>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</si>
  <si>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</si>
  <si>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</si>
  <si>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</si>
  <si>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</si>
  <si>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</si>
  <si>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</si>
  <si>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</si>
  <si>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</si>
  <si>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</si>
  <si>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</si>
  <si>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</si>
  <si>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</si>
  <si>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</si>
  <si>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</si>
  <si>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</si>
  <si>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</si>
  <si>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</si>
  <si>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</si>
  <si>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</si>
  <si>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</si>
  <si>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</si>
  <si>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</si>
  <si>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</si>
  <si>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</si>
  <si>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</si>
  <si>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</si>
  <si>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</si>
  <si>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</si>
  <si>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</si>
  <si>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</si>
  <si>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</si>
  <si>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</si>
  <si>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</si>
  <si>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</si>
  <si>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</si>
  <si>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</si>
  <si>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</si>
  <si>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</si>
  <si>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</si>
  <si>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</si>
  <si>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</si>
  <si>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</si>
  <si>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</si>
  <si>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</si>
  <si>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</si>
  <si>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</si>
  <si>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</si>
  <si>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</si>
  <si>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</si>
  <si>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</si>
  <si>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</si>
  <si>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</si>
  <si>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</si>
  <si>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</si>
  <si>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</si>
  <si>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</si>
  <si>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</si>
  <si>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</si>
  <si>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</si>
  <si>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</si>
  <si>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</si>
  <si>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</si>
  <si>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</si>
  <si>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</si>
  <si>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</si>
  <si>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</si>
  <si>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</si>
  <si>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</si>
  <si>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</si>
  <si>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</si>
  <si>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</si>
  <si>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</si>
  <si>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</si>
  <si>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</si>
  <si>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</si>
  <si>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</si>
  <si>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</si>
  <si>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</si>
  <si>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</si>
  <si>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</si>
  <si>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</si>
  <si>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</si>
  <si>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</si>
  <si>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</si>
  <si>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</si>
  <si>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</si>
  <si>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</si>
  <si>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</si>
  <si>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</si>
  <si>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</si>
  <si>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</si>
  <si>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</si>
  <si>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</si>
  <si>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</si>
  <si>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</si>
  <si>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</si>
  <si>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</si>
  <si>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</si>
  <si>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</si>
  <si>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</si>
  <si>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</si>
  <si>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</si>
  <si>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</si>
  <si>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</si>
  <si>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</si>
  <si>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</si>
  <si>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</si>
  <si>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</si>
  <si>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</si>
  <si>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</si>
  <si>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</si>
  <si>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</si>
  <si>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</si>
  <si>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</si>
  <si>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</si>
  <si>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</si>
  <si>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</si>
  <si>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</si>
  <si>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</si>
  <si>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</si>
  <si>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</si>
  <si>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</si>
  <si>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</si>
  <si>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</si>
  <si>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</si>
  <si>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</si>
  <si>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</si>
  <si>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</si>
  <si>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</si>
  <si>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</si>
  <si>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</si>
  <si>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</si>
  <si>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</si>
  <si>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</si>
  <si>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</si>
  <si>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</si>
  <si>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</si>
  <si>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</si>
  <si>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</si>
  <si>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</si>
  <si>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</si>
  <si>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</si>
  <si>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</si>
  <si>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</si>
  <si>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</si>
  <si>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</si>
  <si>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</si>
  <si>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</si>
  <si>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</si>
  <si>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</si>
  <si>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</si>
  <si>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</si>
  <si>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</si>
  <si>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</si>
  <si>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</si>
  <si>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</si>
  <si>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</si>
  <si>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</si>
  <si>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</si>
  <si>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</si>
  <si>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</si>
  <si>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</si>
  <si>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</si>
  <si>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</si>
  <si>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</si>
  <si>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</si>
  <si>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</si>
  <si>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</si>
  <si>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</si>
  <si>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</si>
  <si>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</si>
  <si>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</si>
  <si>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</si>
  <si>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</si>
  <si>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</si>
  <si>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</si>
  <si>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</si>
  <si>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</si>
  <si>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</si>
  <si>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</si>
  <si>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</si>
  <si>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</si>
  <si>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</si>
  <si>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</si>
  <si>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</si>
  <si>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</si>
  <si>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</si>
  <si>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</si>
  <si>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</si>
  <si>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</si>
  <si>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</si>
  <si>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</si>
  <si>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</si>
  <si>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</si>
  <si>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</si>
  <si>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</si>
  <si>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</si>
  <si>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</si>
  <si>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</si>
  <si>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</si>
  <si>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</si>
  <si>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</si>
  <si>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</si>
  <si>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</si>
  <si>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</si>
  <si>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</si>
  <si>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</si>
  <si>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</si>
  <si>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</si>
  <si>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</si>
  <si>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</si>
  <si>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</si>
  <si>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</si>
  <si>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</si>
  <si>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</si>
  <si>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</si>
  <si>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</si>
  <si>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</si>
  <si>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</si>
  <si>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</si>
  <si>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</si>
  <si>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</si>
  <si>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</si>
  <si>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</si>
  <si>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</si>
  <si>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</si>
  <si>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</si>
  <si>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</si>
  <si>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</si>
  <si>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</si>
  <si>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</si>
  <si>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</si>
  <si>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</si>
  <si>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</si>
  <si>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</si>
  <si>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</si>
  <si>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</si>
  <si>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</si>
  <si>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</si>
  <si>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</si>
  <si>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</si>
  <si>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</si>
  <si>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</si>
  <si>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</si>
  <si>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</si>
  <si>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</si>
  <si>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</si>
  <si>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</si>
  <si>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</si>
  <si>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</si>
  <si>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</si>
  <si>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</si>
  <si>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</si>
  <si>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</si>
  <si>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</si>
  <si>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</si>
  <si>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</si>
  <si>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</si>
  <si>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</si>
  <si>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</si>
  <si>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</si>
  <si>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</si>
  <si>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</si>
  <si>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</si>
  <si>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</si>
  <si>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</si>
  <si>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</si>
  <si>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</si>
  <si>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</si>
  <si>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</si>
  <si>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</si>
  <si>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</si>
  <si>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</si>
  <si>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Obveznik: INGRA d.d.</t>
  </si>
  <si>
    <t>stanje na dan 31.03.2026.</t>
  </si>
  <si>
    <t>u razdoblju  01.01.2026. do 31.03.2026.</t>
  </si>
  <si>
    <t>u razdoblju 01.01.2026. do 31.03.2026.</t>
  </si>
  <si>
    <t xml:space="preserve">BILJEŠKE UZ FINANCIJSKE IZVJEŠTAJE - TFI
(koji se sastavljaju za tromjesečna razdoblja)
Naziv izdavatelja:  INGRA d.d.
OIB:   14049708426
Izvještajno razdoblje: 01.01.2026. - 31.03.2026.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</si>
  <si>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03277267</t>
  </si>
  <si>
    <t>HR</t>
  </si>
  <si>
    <t>080020443</t>
  </si>
  <si>
    <t>7478000040JHIQLL5W26</t>
  </si>
  <si>
    <t>2457</t>
  </si>
  <si>
    <t>INGRA d.d.</t>
  </si>
  <si>
    <t>ZAGREB</t>
  </si>
  <si>
    <t>Alexandera von Humboldta 4b</t>
  </si>
  <si>
    <t>ir@ingra.hr</t>
  </si>
  <si>
    <t>www.ingra.hr</t>
  </si>
  <si>
    <t>Asić Ivan</t>
  </si>
  <si>
    <t>016102548</t>
  </si>
  <si>
    <t>ivan.asic@ingra.hr</t>
  </si>
  <si>
    <t>14049708426</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</si>
  <si>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</si>
  <si>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Objašnjeno u konsolidiranim izvještajima.</t>
  </si>
  <si>
    <t xml:space="preserve">b) informacije gdje je omogućen pristup posljednjim godišnjim financijskim izvještajima, radi razumijevanja informacija objavljenih u bilješkama uz financijske izvještaje sastavljene za izvještajno tromjesečno razdoblje, </t>
  </si>
  <si>
    <t xml:space="preserve">Pristup godišnjim financijskim izvještajima omogućen je na internet stranicama Zagrebačke burze www.zse.hr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</si>
  <si>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</si>
  <si>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Računovodstvene politike ostale su nepromijenjene u odnosu na godišnje revidirane financijske izvještaje.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</si>
  <si>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</si>
  <si>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</si>
  <si>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 xml:space="preserve">Najznačajniji poslovni prihodi </t>
  </si>
  <si>
    <t>EUR '000</t>
  </si>
  <si>
    <t>2025.</t>
  </si>
  <si>
    <t>2026.</t>
  </si>
  <si>
    <t>Ukupni prihodi od prodaje</t>
  </si>
  <si>
    <t>Ostali poslovni prihodi</t>
  </si>
  <si>
    <t>Ukupni ostali poslovni prihodi</t>
  </si>
  <si>
    <t xml:space="preserve">Ukupni poslovni prihodi </t>
  </si>
  <si>
    <t>/i/ Najvećim dijelom odnosi se na završene projekte izvođenja dijela građevinskih i montažerskih radova u okviru izgradnje vodno-komunalne infrastrukture aglomeracija.</t>
  </si>
  <si>
    <t>Ključne značajke bilance</t>
  </si>
  <si>
    <t>Materijalna imovina</t>
  </si>
  <si>
    <t xml:space="preserve">31. prosinca </t>
  </si>
  <si>
    <t>31. ožujka</t>
  </si>
  <si>
    <t>Poslovna zgrada - najam</t>
  </si>
  <si>
    <t>Postrojenja i oprema</t>
  </si>
  <si>
    <t>Automobili - najam</t>
  </si>
  <si>
    <t>Ostala imovina</t>
  </si>
  <si>
    <t>Imovina u izgradnji /i/</t>
  </si>
  <si>
    <t>Ukupno materijalna imovina</t>
  </si>
  <si>
    <t>/i/ Odnosi se na dva projekta razvoja sunčanih elektrana na Baniji - Roviška 1 i Roviška 2. Projekti su u fazi izrade projektne dokumentacije i ishođenja dozvola.</t>
  </si>
  <si>
    <t>Ulaganja u vrijednosne papire</t>
  </si>
  <si>
    <t>Obveznice ovisnog društva LANIŠTE d.o.o.</t>
  </si>
  <si>
    <t>Ostale obveznice</t>
  </si>
  <si>
    <t>Ukupno ulaganja u vrijednosne papire</t>
  </si>
  <si>
    <t>Dugoročne financijske obveze</t>
  </si>
  <si>
    <t>Obveze za najam</t>
  </si>
  <si>
    <t>(Kratkoročni dio dugoročnih najmova)</t>
  </si>
  <si>
    <t>Obveze za primljene zajmove</t>
  </si>
  <si>
    <t>(Kratkoročni dio primljenih zajmova)</t>
  </si>
  <si>
    <t>Obveze za sudužništva</t>
  </si>
  <si>
    <t>Ukupne dugoročne financijske obveze</t>
  </si>
  <si>
    <t>Kratkoročne financijske obveze</t>
  </si>
  <si>
    <t>Kratkoročni dio dugoročnih najmova</t>
  </si>
  <si>
    <t>Kratkoročni dio primljenih zajmova</t>
  </si>
  <si>
    <t>Kratkoročni primljeni zajmovi</t>
  </si>
  <si>
    <t>Ukupne kratkoročne financijske obveze</t>
  </si>
  <si>
    <t>Izračun neto duga prikazan je u nastavku:</t>
  </si>
  <si>
    <t xml:space="preserve">Kratkoročne financijske obveze </t>
  </si>
  <si>
    <t>Ukupne financijske obveze</t>
  </si>
  <si>
    <t>Umanjeno za novac i novčane ekvivalente</t>
  </si>
  <si>
    <t>Neto dug</t>
  </si>
  <si>
    <t>Nepredvidive obveze</t>
  </si>
  <si>
    <t>Protiv Društva se u svojstvu tuženika na dan izvještaja o financijskom položaju vodi nekoliko sudskih procesa. Financijski učinci najznačajnijih sudskih procesa iznose približno 2,4 milijuna eura (iznos ne uključuje zatezne kamate i sudske troškove).</t>
  </si>
  <si>
    <t>Informacije o vlastitim dionicama</t>
  </si>
  <si>
    <t>Društvo na dan 31. prosinca 2025. godine posjeduje ukupno 693.835 vlastitih dionica koje čine 5,12% temeljnog kapitala Društva.</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</si>
  <si>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</si>
  <si>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</si>
  <si>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</si>
  <si>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</si>
  <si>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</si>
  <si>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</si>
  <si>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</si>
  <si>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 xml:space="preserve">Izdavatelj: INGRA d.d. </t>
  </si>
  <si>
    <t>Adresa: Alexandera von Humboldta 4b, 10000 Zagreb</t>
  </si>
  <si>
    <t>MBS: 080020443</t>
  </si>
  <si>
    <t>OIB: 14049708426</t>
  </si>
  <si>
    <t xml:space="preserve">Tržište: Zagrebačka burza d.d. – Redovito tržište </t>
  </si>
  <si>
    <t>LEI: 7478000040JHIQLL5W26</t>
  </si>
  <si>
    <t>Matična država članica: Hrvatska</t>
  </si>
  <si>
    <t xml:space="preserve">ISIN: HRINGRRA0001 </t>
  </si>
  <si>
    <t>Burzovna oznaka: INGR</t>
  </si>
  <si>
    <t xml:space="preserve">Računovodstvene politike ostale su nepromijenjene u odnosu na prethodno razdoblje. </t>
  </si>
  <si>
    <t>Vanbilančni zapisi</t>
  </si>
  <si>
    <t xml:space="preserve"> 2025.</t>
  </si>
  <si>
    <t xml:space="preserve"> 2026.</t>
  </si>
  <si>
    <t>Financijske obveze - garancije</t>
  </si>
  <si>
    <t>Financijske obveze - sudužništva/jamstva /i/</t>
  </si>
  <si>
    <t>Nepriznati porezni gubici</t>
  </si>
  <si>
    <t>Nepriznata imovina</t>
  </si>
  <si>
    <t>Ukupno</t>
  </si>
  <si>
    <t>/i/ Na dan 31. ožujka 2026. godine odnosi se na 5 (31. prosinca 2025. godine:  5) financijskih instrumenata (kreditne obveze i obveznice).</t>
  </si>
  <si>
    <t>Najznačajniji poslovni rashodi</t>
  </si>
  <si>
    <t>Troškovi sirovina i materijala</t>
  </si>
  <si>
    <t>Usluge kooperanata</t>
  </si>
  <si>
    <t>Ostale vanjske usluge</t>
  </si>
  <si>
    <t>Usluge na održavanju imovine</t>
  </si>
  <si>
    <t>Komunalne usluge</t>
  </si>
  <si>
    <t>Premija osiguranja</t>
  </si>
  <si>
    <t>Najam imovine</t>
  </si>
  <si>
    <t>Energija i gorivo</t>
  </si>
  <si>
    <t>Reprezentacija i marketing</t>
  </si>
  <si>
    <t>Bankarske usluge</t>
  </si>
  <si>
    <t>Telekomunikacijske usluge</t>
  </si>
  <si>
    <t>Troškovi prijevoza</t>
  </si>
  <si>
    <t>-</t>
  </si>
  <si>
    <t>Ukupno materijalni troškovi</t>
  </si>
  <si>
    <t>Financijski prihodi i rashodi</t>
  </si>
  <si>
    <t>Kamatni prihodi po osnovi ulaganja u dužničke instrumente</t>
  </si>
  <si>
    <t>Prihodi od udjela u dobiti ovisnih društava</t>
  </si>
  <si>
    <t>Prihodi od fer vrednovanja financijske imovine kroz P&amp;L</t>
  </si>
  <si>
    <t>Ukupni financijski prihodi</t>
  </si>
  <si>
    <t>Kamate po osnovi primljenih zajmova</t>
  </si>
  <si>
    <t>Kamatni rashodi po osnovi najmova</t>
  </si>
  <si>
    <t>Ukupni financijski rashodi</t>
  </si>
  <si>
    <t>Financijski prihodi / rashodi – neto</t>
  </si>
  <si>
    <t>Pregled obveza na dan 31. ožujka 2026. godine:</t>
  </si>
  <si>
    <t>EUR ‘000</t>
  </si>
  <si>
    <t>Kamatna stopa</t>
  </si>
  <si>
    <t>Nominalni iznos</t>
  </si>
  <si>
    <t>Dospijeće</t>
  </si>
  <si>
    <t>Način otplate glavnice</t>
  </si>
  <si>
    <t>Knjigo- vodstveni iznos</t>
  </si>
  <si>
    <t>Osiguranje</t>
  </si>
  <si>
    <t>Obveze za dugoročne zajmove prema povezanim društvima</t>
  </si>
  <si>
    <t>4,25% -</t>
  </si>
  <si>
    <t>4,5%, fiksna</t>
  </si>
  <si>
    <t>2031.</t>
  </si>
  <si>
    <t>Kvartalni anuiteti</t>
  </si>
  <si>
    <t>Neosigurano</t>
  </si>
  <si>
    <t>Obveze za kratkoročne zajmove prema povezanim društvima</t>
  </si>
  <si>
    <t>Revolving</t>
  </si>
  <si>
    <t>Obveze za najam prema leasing društvima</t>
  </si>
  <si>
    <t>3,5% - 4,0%</t>
  </si>
  <si>
    <t>2025. - 2027.</t>
  </si>
  <si>
    <t>Mjesečni anuiteti</t>
  </si>
  <si>
    <t>Vlasništvo nad automobilima</t>
  </si>
  <si>
    <t>Obveze za najam prema povezanim društvima</t>
  </si>
  <si>
    <t>2040.</t>
  </si>
  <si>
    <t>Sudužništva / jamstva</t>
  </si>
  <si>
    <t>n/p</t>
  </si>
  <si>
    <t>Sudužništvo Matice Ingre d.d.</t>
  </si>
  <si>
    <t>Prosječan broj zaposlenih utvrđen kao prosjek stanja zaposlenih na dan 1. siječnja i krajem svakog tromjesečja prethodne i tekuće godine u 2026. godini: 12 (2025. godina: 13).</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</si>
  <si>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</si>
  <si>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</si>
  <si>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Odgođeni porezi</t>
  </si>
  <si>
    <t>Kretanje odgođene porezne obveze tijekom promatranog razdoblja bilo je kako slijedi:</t>
  </si>
  <si>
    <t>Stanje na dan 31. prosinca 2025.</t>
  </si>
  <si>
    <t>Priznato u računu dobiti i gubitka</t>
  </si>
  <si>
    <t>Priznato u ostaloj sveobuhvatnoj dobiti</t>
  </si>
  <si>
    <t>Stanje na dan 31. ožujka 2026.</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</si>
  <si>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</si>
  <si>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</si>
  <si>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</si>
  <si>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</si>
  <si>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INGRA NEKRETNINE d.o.o.</t>
  </si>
  <si>
    <t xml:space="preserve">ALEXANDERA VON HUMBOLDTA 4B, ZAGREB </t>
  </si>
  <si>
    <t>Ulaganja u ovisna društva</t>
  </si>
  <si>
    <t>Ulaganja u ovisna društva prikazana su u nastavku:</t>
  </si>
  <si>
    <t>31. prosinca</t>
  </si>
  <si>
    <t>Udio u kapitalu</t>
  </si>
  <si>
    <t>%</t>
  </si>
  <si>
    <t>INGRA NEKRETNINE d.o.o. OIB: 00620908601</t>
  </si>
  <si>
    <t>Društvo INGRA NEKRETNINE d.o.o. imatelj je svih udjela u društvu Lanište d.o.o.</t>
  </si>
  <si>
    <t>13. naziv i sjedište poduzetnika koji sastavlja tromjesečni konsolidirani financijski izvještaj najveće grupe poduzetnika u kojoj poduzetnik sudjeluje kao kontrolirani član grupe</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</si>
  <si>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</si>
  <si>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</si>
  <si>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</si>
  <si>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</si>
  <si>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DODATNO</t>
  </si>
  <si>
    <t>Značajne usklade između revidiranih godišnjih izvještaja (MSFI izvještaja) i GFI-POD izvještaja</t>
  </si>
  <si>
    <t>IZVJEŠTAJ O FINANCIJSKOM POLOŽAJU</t>
  </si>
  <si>
    <t>Naziv pozicije u GFI POD izvještaju</t>
  </si>
  <si>
    <t>AOP</t>
  </si>
  <si>
    <t>Naziv pozicije u MSFI izvještaju</t>
  </si>
  <si>
    <t>Objašnjenje</t>
  </si>
  <si>
    <t>Rezerviranja</t>
  </si>
  <si>
    <t>Rezerviranja (dugoročna)</t>
  </si>
  <si>
    <t xml:space="preserve">Sukladno MSFI-jevima, rezerviranja se, kao i svi drugi oblici obveza, klasificiraju na kratkoročnu i dugoročnu poziciju. U GFI POD izvještaju ne postoji takva klasifikacija. </t>
  </si>
  <si>
    <t>Rezerviranja (kratkoročna)</t>
  </si>
  <si>
    <t>Potraživanja (kratkoročna)</t>
  </si>
  <si>
    <t xml:space="preserve">Potraživanja od kupaca i ostala potraživanja </t>
  </si>
  <si>
    <t>Sukladno MSFI-jevima, ugovorna imovina zasebno se iskazuje u MSFI izvještajima, dok GFI POD izvještaj nema takvu poziciju. Isto vrijedi i za potraživanje za porez na dobit.</t>
  </si>
  <si>
    <t>Potraživanja za porez na dobit</t>
  </si>
  <si>
    <t>Ugovorna imovina</t>
  </si>
  <si>
    <t>Odgođeno plaćanje troškova i prihodi budućeg razdoblja</t>
  </si>
  <si>
    <t>Razlika se odnosi se na ukalkulirane obveze prema dobavljačima. Navedene obveze se u MSFI izvještajima iskazuje kao dio obveza prema dobavljačima i ostalih obveza, dok se u GFI POD izvještaju takva obveza iskazuje odvojeno, kao ukalkulirani trošak (odgođeno plaćanje troškova).</t>
  </si>
  <si>
    <t>Kratkoročne obveze</t>
  </si>
  <si>
    <t>Kratkoročne obveze (neuključujući rezerviranja)</t>
  </si>
  <si>
    <t>Ostali poslovni prihodi s poduzetnicima unutar grupe, Ostali poslovni prihodi (izvan grupe)</t>
  </si>
  <si>
    <t>005, 006</t>
  </si>
  <si>
    <t>Sukladno MSFI-jevima, određene transakcije mogu se iskazivati u temeljnim izvještajima na neto osnovi na poziciji Ostali dobici/gubici, uz obveznu detaljnu razradu takve pozicije u bilješkama financijskih izvještaja ako se radi o značajnom iznosu. U GFI POD izvještajima ne postoji takva pozicija pa se u skladu s time tako netirani iznos za potrebe izrade GFI POD izvještaja razdvaja na dobitke (koji se prikazuju na poziciji Ostali prihodi) i gubitke (koji se iskazuju na poziciji Ostali poslovni rashodi).</t>
  </si>
  <si>
    <t>Materijalni troškovi, ostali troškovi, ostali poslovni rashodi, Druga rezerviranja</t>
  </si>
  <si>
    <t>009, 018, 028, 029</t>
  </si>
  <si>
    <t>Trošak materijala, trošak usluga, ostali poslovni rashodi</t>
  </si>
  <si>
    <t>Ostali dobici / (gubici) - neto</t>
  </si>
  <si>
    <t>Troškovi osobllja</t>
  </si>
  <si>
    <t>Troškovi osoblja</t>
  </si>
  <si>
    <t>Sukladno MSFI-jevima, ako se za oblik izvještavanja računa dobiti i gubitka izabere prikaz po naravi, tada se svi rashodi vezano za zaposlenike moraju iskazivati u jednoj poziciji, uključivo troškove i prihode po osnovi rezerviranja (osim u iznimnim slučajevima kada je trošak osoblja vezan za restrukturiranje sukladno MRS-u 37).</t>
  </si>
  <si>
    <t>Rezerviranja za mirovine, otpremnine i slične obveze</t>
  </si>
  <si>
    <t>Rezerviranja za otpremnine</t>
  </si>
  <si>
    <t>Prihodi od izvođačkih projekata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</si>
</sst>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5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10"/>
      <name val="Montserrat"/>
      <charset val="238"/>
    </font>
    <font>
      <b/>
      <sz val="10"/>
      <color rgb="FF231F20"/>
      <name val="Montserrat"/>
      <charset val="238"/>
    </font>
    <font>
      <sz val="11"/>
      <name val="Calibri"/>
      <family val="2"/>
      <charset val="238"/>
    </font>
    <font>
      <sz val="9"/>
      <color rgb="FF231F20"/>
      <name val="Montserrat"/>
      <charset val="238"/>
    </font>
    <font>
      <b/>
      <sz val="9"/>
      <color rgb="FF231F20"/>
      <name val="Montserrat SemiBold"/>
      <charset val="238"/>
    </font>
    <font>
      <b/>
      <sz val="9"/>
      <color rgb="FF231F20"/>
      <name val="Montserrat"/>
      <charset val="238"/>
    </font>
    <font>
      <b/>
      <sz val="9"/>
      <color rgb="FF000000"/>
      <name val="Trebuchet MS"/>
      <family val="2"/>
      <charset val="238"/>
    </font>
    <font>
      <sz val="9"/>
      <name val="Montserrat"/>
      <charset val="238"/>
    </font>
    <font>
      <b/>
      <sz val="1"/>
      <name val="Montserrat"/>
      <charset val="238"/>
    </font>
    <font>
      <b/>
      <i/>
      <sz val="10"/>
      <color rgb="FF231F20"/>
      <name val="Montserrat SemiBold"/>
      <charset val="238"/>
    </font>
    <font>
      <sz val="10"/>
      <color rgb="FF231F20"/>
      <name val="Montserrat SemiBold"/>
      <charset val="238"/>
    </font>
    <font>
      <b/>
      <i/>
      <sz val="10"/>
      <name val="Montserrat SemiBold"/>
      <charset val="238"/>
    </font>
    <font>
      <sz val="10"/>
      <name val="Montserrat"/>
      <charset val="238"/>
    </font>
    <font>
      <sz val="8"/>
      <color rgb="FF231F20"/>
      <name val="Montserrat"/>
      <charset val="238"/>
    </font>
    <font>
      <sz val="8"/>
      <name val="Montserrat"/>
      <charset val="238"/>
    </font>
    <font>
      <b/>
      <sz val="8"/>
      <color rgb="FF231F20"/>
      <name val="Montserrat SemiBold"/>
      <charset val="238"/>
    </font>
    <font>
      <sz val="9"/>
      <color rgb="FF000000"/>
      <name val="Times New Roman"/>
      <family val="1"/>
      <charset val="238"/>
    </font>
    <font>
      <b/>
      <sz val="9"/>
      <color rgb="FFFFFFFF"/>
      <name val="Montserrat SemiBold"/>
      <charset val="238"/>
    </font>
    <font>
      <sz val="8"/>
      <name val="Times New Roman"/>
      <family val="1"/>
      <charset val="238"/>
    </font>
    <font>
      <b/>
      <sz val="8"/>
      <color rgb="FF000000"/>
      <name val="Trebuchet MS"/>
      <family val="2"/>
      <charset val="238"/>
    </font>
    <font>
      <sz val="8"/>
      <color rgb="FF000000"/>
      <name val="Trebuchet MS"/>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003E7E"/>
        <bgColor indexed="64"/>
      </patternFill>
    </fill>
  </fills>
  <borders count="2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rgb="FF231F20"/>
      </bottom>
      <diagonal/>
    </border>
    <border>
      <left/>
      <right/>
      <top/>
      <bottom style="medium">
        <color indexed="64"/>
      </bottom>
      <diagonal/>
    </border>
    <border>
      <left/>
      <right/>
      <top/>
      <bottom style="double">
        <color rgb="FF231F20"/>
      </bottom>
      <diagonal/>
    </border>
    <border>
      <left/>
      <right/>
      <top style="medium">
        <color rgb="FF231F20"/>
      </top>
      <bottom/>
      <diagonal/>
    </border>
    <border>
      <left/>
      <right style="medium">
        <color rgb="FFFFFFFF"/>
      </right>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5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6" fillId="0" borderId="0" xfId="0" applyFont="1"/>
    <xf numFmtId="0" fontId="36" fillId="0" borderId="0" xfId="0" applyFont="1" applyAlignment="1">
      <alignment horizontal="left" vertical="center" indent="2"/>
    </xf>
    <xf numFmtId="0" fontId="0" fillId="0" borderId="0" xfId="0" applyAlignment="1">
      <alignment vertical="center" wrapText="1"/>
    </xf>
    <xf numFmtId="0" fontId="38" fillId="0" borderId="0" xfId="0" applyFont="1" applyAlignment="1">
      <alignment vertical="center" wrapText="1"/>
    </xf>
    <xf numFmtId="0" fontId="39" fillId="0" borderId="18" xfId="0" applyFont="1" applyBorder="1" applyAlignment="1">
      <alignment horizontal="right" vertical="center" wrapText="1"/>
    </xf>
    <xf numFmtId="0" fontId="37" fillId="0" borderId="0" xfId="0" applyFont="1"/>
    <xf numFmtId="0" fontId="37" fillId="0" borderId="0" xfId="0" applyFont="1" applyAlignment="1">
      <alignment vertical="center" wrapText="1"/>
    </xf>
    <xf numFmtId="0" fontId="37" fillId="0" borderId="0" xfId="0" applyFont="1" applyAlignment="1">
      <alignment vertical="top" wrapText="1"/>
    </xf>
    <xf numFmtId="0" fontId="37" fillId="0" borderId="0" xfId="0" applyFont="1" applyAlignment="1">
      <alignment wrapText="1"/>
    </xf>
    <xf numFmtId="0" fontId="38" fillId="0" borderId="18" xfId="0" applyFont="1" applyBorder="1" applyAlignment="1">
      <alignment horizontal="right" vertical="center" wrapText="1"/>
    </xf>
    <xf numFmtId="0" fontId="40" fillId="0" borderId="0" xfId="0" applyFont="1" applyAlignment="1">
      <alignment vertical="center" wrapText="1"/>
    </xf>
    <xf numFmtId="0" fontId="40" fillId="0" borderId="0" xfId="0" applyFont="1" applyAlignment="1">
      <alignment horizontal="right" vertical="center" wrapText="1"/>
    </xf>
    <xf numFmtId="0" fontId="40" fillId="0" borderId="18" xfId="0" applyFont="1" applyBorder="1" applyAlignment="1">
      <alignment horizontal="right" vertical="center" wrapText="1"/>
    </xf>
    <xf numFmtId="0" fontId="41" fillId="0" borderId="19" xfId="0" applyFont="1" applyBorder="1" applyAlignment="1">
      <alignment horizontal="right" vertical="center" wrapText="1"/>
    </xf>
    <xf numFmtId="0" fontId="40" fillId="0" borderId="20" xfId="0" applyFont="1" applyBorder="1" applyAlignment="1">
      <alignment horizontal="right" vertical="center" wrapText="1"/>
    </xf>
    <xf numFmtId="0" fontId="42" fillId="0" borderId="0" xfId="0" applyFont="1" applyAlignment="1">
      <alignment vertical="center"/>
    </xf>
    <xf numFmtId="0" fontId="43" fillId="0" borderId="0" xfId="0" applyFont="1" applyAlignment="1">
      <alignment vertical="center"/>
    </xf>
    <xf numFmtId="0" fontId="38" fillId="0" borderId="0" xfId="0" applyFont="1" applyAlignment="1">
      <alignment horizontal="justify" vertical="center"/>
    </xf>
    <xf numFmtId="0" fontId="35" fillId="0" borderId="0" xfId="0" applyFont="1" applyAlignment="1">
      <alignment vertical="center"/>
    </xf>
    <xf numFmtId="0" fontId="44" fillId="0" borderId="0" xfId="0" applyFont="1" applyAlignment="1">
      <alignment horizontal="left" vertical="center" indent="3"/>
    </xf>
    <xf numFmtId="0" fontId="39" fillId="0" borderId="0" xfId="0" applyFont="1" applyAlignment="1">
      <alignment horizontal="right" vertical="center" wrapText="1"/>
    </xf>
    <xf numFmtId="3" fontId="38" fillId="0" borderId="0" xfId="0" applyNumberFormat="1" applyFont="1" applyAlignment="1">
      <alignment horizontal="right" vertical="center" wrapText="1"/>
    </xf>
    <xf numFmtId="0" fontId="38" fillId="0" borderId="0" xfId="0" applyFont="1" applyAlignment="1">
      <alignment horizontal="right" vertical="center" wrapText="1"/>
    </xf>
    <xf numFmtId="3" fontId="40" fillId="0" borderId="20" xfId="0" applyNumberFormat="1" applyFont="1" applyBorder="1" applyAlignment="1">
      <alignment horizontal="right" vertical="center" wrapText="1"/>
    </xf>
    <xf numFmtId="0" fontId="45" fillId="0" borderId="0" xfId="0" applyFont="1" applyAlignment="1">
      <alignment vertical="center"/>
    </xf>
    <xf numFmtId="0" fontId="42" fillId="0" borderId="0" xfId="0" applyFont="1" applyAlignment="1">
      <alignment horizontal="justify" vertical="center"/>
    </xf>
    <xf numFmtId="0" fontId="37" fillId="0" borderId="0" xfId="0" applyFont="1" applyAlignment="1">
      <alignment vertical="center"/>
    </xf>
    <xf numFmtId="3" fontId="38" fillId="0" borderId="18" xfId="0" applyNumberFormat="1" applyFont="1" applyBorder="1" applyAlignment="1">
      <alignment horizontal="right" vertical="center" wrapText="1"/>
    </xf>
    <xf numFmtId="0" fontId="38" fillId="0" borderId="0" xfId="0" applyFont="1" applyAlignment="1">
      <alignment horizontal="left" vertical="center" indent="2"/>
    </xf>
    <xf numFmtId="0" fontId="39" fillId="0" borderId="0" xfId="0" applyFont="1" applyAlignment="1">
      <alignment vertical="center" wrapText="1"/>
    </xf>
    <xf numFmtId="3" fontId="39" fillId="0" borderId="0" xfId="0" applyNumberFormat="1" applyFont="1" applyAlignment="1">
      <alignment horizontal="right" vertical="center" wrapText="1"/>
    </xf>
    <xf numFmtId="3" fontId="39" fillId="0" borderId="20" xfId="0" applyNumberFormat="1" applyFont="1" applyBorder="1" applyAlignment="1">
      <alignment horizontal="right" vertical="center" wrapText="1"/>
    </xf>
    <xf numFmtId="0" fontId="46" fillId="0" borderId="0" xfId="0" applyFont="1" applyAlignment="1">
      <alignment vertical="center"/>
    </xf>
    <xf numFmtId="0" fontId="39" fillId="0" borderId="20" xfId="0" applyFont="1" applyBorder="1" applyAlignment="1">
      <alignment horizontal="right" vertical="center" wrapText="1"/>
    </xf>
    <xf numFmtId="0" fontId="47" fillId="0" borderId="0" xfId="0" applyFont="1" applyAlignment="1">
      <alignment vertical="center"/>
    </xf>
    <xf numFmtId="0" fontId="48" fillId="0" borderId="18" xfId="0" applyFont="1" applyBorder="1" applyAlignment="1">
      <alignment horizontal="left" vertical="center" wrapText="1"/>
    </xf>
    <xf numFmtId="0" fontId="50" fillId="0" borderId="18" xfId="0" applyFont="1" applyBorder="1" applyAlignment="1">
      <alignment horizontal="left" vertical="center" wrapText="1" indent="1"/>
    </xf>
    <xf numFmtId="0" fontId="50" fillId="0" borderId="18" xfId="0" applyFont="1" applyBorder="1" applyAlignment="1">
      <alignment horizontal="center" vertical="center" wrapText="1"/>
    </xf>
    <xf numFmtId="0" fontId="50" fillId="0" borderId="18" xfId="0" applyFont="1" applyBorder="1" applyAlignment="1">
      <alignment horizontal="left" vertical="center" wrapText="1"/>
    </xf>
    <xf numFmtId="0" fontId="48" fillId="0" borderId="0" xfId="0" applyFont="1" applyAlignment="1">
      <alignment horizontal="left" vertical="center" wrapText="1"/>
    </xf>
    <xf numFmtId="0" fontId="49" fillId="0" borderId="0" xfId="0" applyFont="1" applyAlignment="1">
      <alignment horizontal="left" vertical="center" wrapText="1"/>
    </xf>
    <xf numFmtId="0" fontId="48" fillId="0" borderId="0" xfId="0" applyFont="1" applyAlignment="1">
      <alignment horizontal="center" vertical="center" wrapText="1"/>
    </xf>
    <xf numFmtId="3" fontId="48" fillId="0" borderId="0" xfId="0" applyNumberFormat="1" applyFont="1" applyAlignment="1">
      <alignment horizontal="center" vertical="center" wrapText="1"/>
    </xf>
    <xf numFmtId="0" fontId="48" fillId="0" borderId="0" xfId="0" applyFont="1" applyAlignment="1">
      <alignment horizontal="left" vertical="center" wrapText="1" indent="1"/>
    </xf>
    <xf numFmtId="0" fontId="0" fillId="0" borderId="0" xfId="0" applyAlignment="1">
      <alignment vertical="top" wrapText="1"/>
    </xf>
    <xf numFmtId="9" fontId="48" fillId="0" borderId="0" xfId="0" applyNumberFormat="1" applyFont="1" applyAlignment="1">
      <alignment horizontal="center" vertical="center" wrapText="1"/>
    </xf>
    <xf numFmtId="10" fontId="48" fillId="0" borderId="0" xfId="0" applyNumberFormat="1" applyFont="1" applyAlignment="1">
      <alignment horizontal="center" vertical="center" wrapText="1"/>
    </xf>
    <xf numFmtId="0" fontId="51" fillId="16" borderId="22" xfId="0" applyFont="1" applyFill="1" applyBorder="1" applyAlignment="1">
      <alignment vertical="center" wrapText="1"/>
    </xf>
    <xf numFmtId="0" fontId="52" fillId="16" borderId="0" xfId="0" applyFont="1" applyFill="1" applyAlignment="1">
      <alignment horizontal="center" vertical="center" wrapText="1"/>
    </xf>
    <xf numFmtId="0" fontId="39" fillId="0" borderId="0" xfId="0" applyFont="1" applyAlignment="1">
      <alignment horizontal="center" vertical="center" wrapText="1"/>
    </xf>
    <xf numFmtId="0" fontId="38" fillId="0" borderId="0" xfId="0" applyFont="1" applyAlignment="1">
      <alignment horizontal="center" vertical="center" wrapText="1"/>
    </xf>
    <xf numFmtId="0" fontId="42" fillId="0" borderId="0" xfId="0" applyFont="1" applyAlignment="1">
      <alignment horizontal="left" vertical="center" wrapText="1"/>
    </xf>
    <xf numFmtId="0" fontId="38" fillId="0" borderId="0" xfId="0" applyFont="1" applyAlignment="1">
      <alignment horizontal="left" vertical="center" wrapText="1"/>
    </xf>
    <xf numFmtId="0" fontId="39" fillId="0" borderId="0" xfId="0" applyFont="1" applyAlignment="1">
      <alignment horizontal="right" vertical="center" wrapText="1" indent="2"/>
    </xf>
    <xf numFmtId="3" fontId="38" fillId="0" borderId="0" xfId="0" applyNumberFormat="1" applyFont="1" applyAlignment="1">
      <alignment horizontal="left" vertical="center" wrapText="1" indent="3"/>
    </xf>
    <xf numFmtId="0" fontId="30" fillId="0" borderId="0" xfId="0" applyFont="1"/>
    <xf numFmtId="0" fontId="30" fillId="0" borderId="0" xfId="0" applyFont="1" applyAlignment="1">
      <alignment wrapText="1"/>
    </xf>
    <xf numFmtId="0" fontId="54" fillId="0" borderId="0" xfId="0" applyFont="1" applyAlignment="1">
      <alignment horizontal="center" vertical="center"/>
    </xf>
    <xf numFmtId="0" fontId="55" fillId="0" borderId="0" xfId="0" applyFont="1" applyAlignment="1">
      <alignment vertical="center" wrapText="1"/>
    </xf>
    <xf numFmtId="0" fontId="55" fillId="0" borderId="0" xfId="0" applyFont="1" applyAlignment="1">
      <alignment horizontal="center" vertical="center" wrapText="1"/>
    </xf>
    <xf numFmtId="0" fontId="55" fillId="0" borderId="0" xfId="0" applyFont="1" applyAlignment="1">
      <alignment vertical="center"/>
    </xf>
    <xf numFmtId="0" fontId="55" fillId="0" borderId="19" xfId="0" applyFont="1" applyBorder="1" applyAlignment="1">
      <alignment vertical="center" wrapText="1"/>
    </xf>
    <xf numFmtId="0" fontId="55" fillId="0" borderId="19" xfId="0" applyFont="1" applyBorder="1" applyAlignment="1">
      <alignment horizontal="center" vertical="center"/>
    </xf>
    <xf numFmtId="0" fontId="55" fillId="0" borderId="19" xfId="0" applyFont="1" applyBorder="1" applyAlignment="1">
      <alignment vertical="center"/>
    </xf>
    <xf numFmtId="0" fontId="30" fillId="0" borderId="0" xfId="0" applyFont="1" applyAlignment="1">
      <alignment vertical="center" wrapText="1"/>
    </xf>
    <xf numFmtId="0" fontId="55" fillId="0" borderId="19" xfId="0"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38" fillId="0" borderId="0" xfId="0" applyFont="1" applyAlignment="1">
      <alignment vertical="center" wrapText="1"/>
    </xf>
    <xf numFmtId="0" fontId="37" fillId="0" borderId="0" xfId="0" applyFont="1" applyAlignment="1">
      <alignment wrapText="1"/>
    </xf>
    <xf numFmtId="0" fontId="48" fillId="0" borderId="21" xfId="0" applyFont="1" applyBorder="1" applyAlignment="1">
      <alignment horizontal="left" vertical="center" wrapText="1"/>
    </xf>
    <xf numFmtId="0" fontId="48" fillId="0" borderId="0" xfId="0" applyFont="1" applyAlignment="1">
      <alignment horizontal="left" vertical="center" wrapText="1"/>
    </xf>
    <xf numFmtId="0" fontId="48" fillId="0" borderId="0" xfId="0" applyFont="1" applyAlignment="1">
      <alignment horizontal="left" vertical="center" wrapText="1" indent="1"/>
    </xf>
    <xf numFmtId="0" fontId="53" fillId="0" borderId="0" xfId="0" applyFont="1" applyAlignment="1">
      <alignment horizontal="left" vertical="center" wrapText="1"/>
    </xf>
    <xf numFmtId="0" fontId="38" fillId="0" borderId="0" xfId="0" applyFont="1" applyAlignment="1">
      <alignment horizontal="left" vertical="center" wrapText="1"/>
    </xf>
    <xf numFmtId="0" fontId="54" fillId="0" borderId="0" xfId="0" applyFont="1" applyAlignment="1">
      <alignment vertical="center"/>
    </xf>
    <xf numFmtId="0" fontId="30" fillId="0" borderId="0" xfId="0" applyFont="1"/>
    <xf numFmtId="0" fontId="30" fillId="0" borderId="0" xfId="0" applyFont="1" applyAlignment="1">
      <alignment wrapText="1"/>
    </xf>
    <xf numFmtId="0" fontId="2" fillId="0" borderId="0" xfId="0" applyFont="1" applyAlignment="1">
      <alignment vertical="center" wrapText="1"/>
    </xf>
    <xf numFmtId="0" fontId="55" fillId="0" borderId="0" xfId="0" applyFont="1" applyAlignment="1">
      <alignment vertical="center" wrapText="1"/>
    </xf>
    <xf numFmtId="0" fontId="55" fillId="0" borderId="19" xfId="0" applyFont="1" applyBorder="1" applyAlignment="1">
      <alignment vertical="center" wrapText="1"/>
    </xf>
    <xf numFmtId="0" fontId="30" fillId="0" borderId="0" xfId="0" applyFont="1" applyAlignment="1">
      <alignment vertical="center"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1" defaultTableStyle="TableStyleMedium2" defaultPivotStyle="PivotStyleLight16">
    <tableStyle name="Invisible" pivot="0" table="0" count="0" xr9:uid="{8D067717-1E90-4A0B-864A-8FF4D673FC7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zoomScaleNormal="100" zoomScaleSheetLayoutView="100" workbookViewId="0">
      <selection activeCell="C30" sqref="C30"/>
    </sheetView>
  </sheetViews>
  <sheetFormatPr defaultColWidth="9.08984375" defaultRowHeight="14.5" x14ac:dyDescent="0.35"/>
  <cols>
    <col min="1" max="8" width="9.08984375" style="35"/>
    <col min="9" max="9" width="15.36328125" style="35" customWidth="1"/>
    <col min="10" max="10" width="9.08984375" style="35"/>
    <col min="11" max="13" width="9.08984375" style="33"/>
    <col min="14" max="14" width="9.08984375" style="34"/>
    <col min="15" max="20" width="9.08984375" style="33"/>
    <col min="21" max="16384" width="9.08984375" style="35"/>
  </cols>
  <sheetData>
    <row r="1" spans="1:20" ht="15.5" x14ac:dyDescent="0.35">
      <c r="A1" s="235" t="s">
        <v>305</v>
      </c>
      <c r="B1" s="236"/>
      <c r="C1" s="236"/>
      <c r="D1" s="51"/>
      <c r="E1" s="51"/>
      <c r="F1" s="51"/>
      <c r="G1" s="51"/>
      <c r="H1" s="51"/>
      <c r="I1" s="51"/>
      <c r="J1" s="52"/>
    </row>
    <row r="2" spans="1:20" ht="14.4" customHeight="1" x14ac:dyDescent="0.35">
      <c r="A2" s="237" t="s">
        <v>321</v>
      </c>
      <c r="B2" s="238"/>
      <c r="C2" s="238"/>
      <c r="D2" s="238"/>
      <c r="E2" s="238"/>
      <c r="F2" s="238"/>
      <c r="G2" s="238"/>
      <c r="H2" s="238"/>
      <c r="I2" s="238"/>
      <c r="J2" s="239"/>
      <c r="N2" s="34">
        <v>1</v>
      </c>
    </row>
    <row r="3" spans="1:20" x14ac:dyDescent="0.35">
      <c r="A3" s="53"/>
      <c r="B3" s="54"/>
      <c r="C3" s="54"/>
      <c r="D3" s="54"/>
      <c r="E3" s="54"/>
      <c r="F3" s="54"/>
      <c r="G3" s="54"/>
      <c r="H3" s="54"/>
      <c r="I3" s="54"/>
      <c r="J3" s="55"/>
      <c r="N3" s="34">
        <v>2</v>
      </c>
    </row>
    <row r="4" spans="1:20" ht="33.65" customHeight="1" x14ac:dyDescent="0.35">
      <c r="A4" s="240" t="s">
        <v>306</v>
      </c>
      <c r="B4" s="241"/>
      <c r="C4" s="241"/>
      <c r="D4" s="241"/>
      <c r="E4" s="242">
        <v>46023</v>
      </c>
      <c r="F4" s="243"/>
      <c r="G4" s="56" t="s">
        <v>0</v>
      </c>
      <c r="H4" s="242">
        <v>46112</v>
      </c>
      <c r="I4" s="243"/>
      <c r="J4" s="57"/>
      <c r="N4" s="34">
        <v>3</v>
      </c>
    </row>
    <row r="5" spans="1:20" s="33" customFormat="1" ht="10.25" customHeight="1" x14ac:dyDescent="0.35">
      <c r="A5" s="244"/>
      <c r="B5" s="245"/>
      <c r="C5" s="245"/>
      <c r="D5" s="245"/>
      <c r="E5" s="245"/>
      <c r="F5" s="245"/>
      <c r="G5" s="245"/>
      <c r="H5" s="245"/>
      <c r="I5" s="245"/>
      <c r="J5" s="246"/>
      <c r="N5" s="34">
        <v>4</v>
      </c>
    </row>
    <row r="6" spans="1:20" ht="20.399999999999999" customHeight="1" x14ac:dyDescent="0.35">
      <c r="A6" s="58"/>
      <c r="B6" s="59" t="s">
        <v>327</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328</v>
      </c>
      <c r="C8" s="60"/>
      <c r="D8" s="60"/>
      <c r="E8" s="17">
        <v>1</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231" t="s">
        <v>329</v>
      </c>
      <c r="B10" s="232"/>
      <c r="C10" s="232"/>
      <c r="D10" s="232"/>
      <c r="E10" s="232"/>
      <c r="F10" s="232"/>
      <c r="G10" s="232"/>
      <c r="H10" s="232"/>
      <c r="I10" s="232"/>
      <c r="J10" s="66"/>
    </row>
    <row r="11" spans="1:20" ht="24.65" customHeight="1" x14ac:dyDescent="0.35">
      <c r="A11" s="219" t="s">
        <v>307</v>
      </c>
      <c r="B11" s="233"/>
      <c r="C11" s="225" t="s">
        <v>455</v>
      </c>
      <c r="D11" s="226"/>
      <c r="E11" s="67"/>
      <c r="F11" s="190" t="s">
        <v>330</v>
      </c>
      <c r="G11" s="229"/>
      <c r="H11" s="206" t="s">
        <v>456</v>
      </c>
      <c r="I11" s="207"/>
      <c r="J11" s="68"/>
    </row>
    <row r="12" spans="1:20" ht="14.4" customHeight="1" x14ac:dyDescent="0.35">
      <c r="A12" s="69"/>
      <c r="B12" s="70"/>
      <c r="C12" s="70"/>
      <c r="D12" s="70"/>
      <c r="E12" s="234"/>
      <c r="F12" s="234"/>
      <c r="G12" s="234"/>
      <c r="H12" s="234"/>
      <c r="I12" s="71"/>
      <c r="J12" s="68"/>
    </row>
    <row r="13" spans="1:20" ht="21" customHeight="1" x14ac:dyDescent="0.35">
      <c r="A13" s="189" t="s">
        <v>322</v>
      </c>
      <c r="B13" s="229"/>
      <c r="C13" s="225" t="s">
        <v>457</v>
      </c>
      <c r="D13" s="226"/>
      <c r="E13" s="247"/>
      <c r="F13" s="234"/>
      <c r="G13" s="234"/>
      <c r="H13" s="234"/>
      <c r="I13" s="71"/>
      <c r="J13" s="68"/>
    </row>
    <row r="14" spans="1:20" ht="11" customHeight="1" x14ac:dyDescent="0.35">
      <c r="A14" s="67"/>
      <c r="B14" s="71"/>
      <c r="C14" s="47"/>
      <c r="D14" s="47"/>
      <c r="E14" s="196"/>
      <c r="F14" s="196"/>
      <c r="G14" s="196"/>
      <c r="H14" s="196"/>
      <c r="I14" s="70"/>
      <c r="J14" s="72"/>
    </row>
    <row r="15" spans="1:20" ht="23" customHeight="1" x14ac:dyDescent="0.35">
      <c r="A15" s="189" t="s">
        <v>308</v>
      </c>
      <c r="B15" s="229"/>
      <c r="C15" s="225" t="s">
        <v>468</v>
      </c>
      <c r="D15" s="226"/>
      <c r="E15" s="230"/>
      <c r="F15" s="221"/>
      <c r="G15" s="73" t="s">
        <v>331</v>
      </c>
      <c r="H15" s="206" t="s">
        <v>458</v>
      </c>
      <c r="I15" s="207"/>
      <c r="J15" s="74"/>
    </row>
    <row r="16" spans="1:20" ht="11" customHeight="1" x14ac:dyDescent="0.35">
      <c r="A16" s="67"/>
      <c r="B16" s="71"/>
      <c r="C16" s="70"/>
      <c r="D16" s="70"/>
      <c r="E16" s="196"/>
      <c r="F16" s="196"/>
      <c r="G16" s="216"/>
      <c r="H16" s="216"/>
      <c r="I16" s="70"/>
      <c r="J16" s="72"/>
    </row>
    <row r="17" spans="1:10" ht="23" customHeight="1" x14ac:dyDescent="0.35">
      <c r="A17" s="75"/>
      <c r="B17" s="73" t="s">
        <v>332</v>
      </c>
      <c r="C17" s="225" t="s">
        <v>459</v>
      </c>
      <c r="D17" s="226"/>
      <c r="E17" s="76"/>
      <c r="F17" s="76"/>
      <c r="G17" s="76"/>
      <c r="H17" s="76"/>
      <c r="I17" s="76"/>
      <c r="J17" s="74"/>
    </row>
    <row r="18" spans="1:10" x14ac:dyDescent="0.35">
      <c r="A18" s="227"/>
      <c r="B18" s="228"/>
      <c r="C18" s="196"/>
      <c r="D18" s="196"/>
      <c r="E18" s="196"/>
      <c r="F18" s="196"/>
      <c r="G18" s="196"/>
      <c r="H18" s="196"/>
      <c r="I18" s="70"/>
      <c r="J18" s="72"/>
    </row>
    <row r="19" spans="1:10" x14ac:dyDescent="0.35">
      <c r="A19" s="219" t="s">
        <v>309</v>
      </c>
      <c r="B19" s="220"/>
      <c r="C19" s="197" t="s">
        <v>460</v>
      </c>
      <c r="D19" s="198"/>
      <c r="E19" s="198"/>
      <c r="F19" s="198"/>
      <c r="G19" s="198"/>
      <c r="H19" s="198"/>
      <c r="I19" s="198"/>
      <c r="J19" s="199"/>
    </row>
    <row r="20" spans="1:10" x14ac:dyDescent="0.35">
      <c r="A20" s="69"/>
      <c r="B20" s="70"/>
      <c r="C20" s="77"/>
      <c r="D20" s="70"/>
      <c r="E20" s="196"/>
      <c r="F20" s="196"/>
      <c r="G20" s="196"/>
      <c r="H20" s="196"/>
      <c r="I20" s="70"/>
      <c r="J20" s="72"/>
    </row>
    <row r="21" spans="1:10" x14ac:dyDescent="0.35">
      <c r="A21" s="219" t="s">
        <v>310</v>
      </c>
      <c r="B21" s="220"/>
      <c r="C21" s="206">
        <v>10000</v>
      </c>
      <c r="D21" s="207"/>
      <c r="E21" s="196"/>
      <c r="F21" s="196"/>
      <c r="G21" s="197" t="s">
        <v>461</v>
      </c>
      <c r="H21" s="198"/>
      <c r="I21" s="198"/>
      <c r="J21" s="199"/>
    </row>
    <row r="22" spans="1:10" x14ac:dyDescent="0.35">
      <c r="A22" s="69"/>
      <c r="B22" s="70"/>
      <c r="C22" s="70"/>
      <c r="D22" s="70"/>
      <c r="E22" s="196"/>
      <c r="F22" s="196"/>
      <c r="G22" s="196"/>
      <c r="H22" s="196"/>
      <c r="I22" s="70"/>
      <c r="J22" s="72"/>
    </row>
    <row r="23" spans="1:10" x14ac:dyDescent="0.35">
      <c r="A23" s="219" t="s">
        <v>311</v>
      </c>
      <c r="B23" s="220"/>
      <c r="C23" s="197" t="s">
        <v>462</v>
      </c>
      <c r="D23" s="198"/>
      <c r="E23" s="198"/>
      <c r="F23" s="198"/>
      <c r="G23" s="198"/>
      <c r="H23" s="198"/>
      <c r="I23" s="198"/>
      <c r="J23" s="199"/>
    </row>
    <row r="24" spans="1:10" x14ac:dyDescent="0.35">
      <c r="A24" s="69"/>
      <c r="B24" s="70"/>
      <c r="C24" s="47"/>
      <c r="D24" s="70"/>
      <c r="E24" s="196"/>
      <c r="F24" s="196"/>
      <c r="G24" s="196"/>
      <c r="H24" s="196"/>
      <c r="I24" s="70"/>
      <c r="J24" s="72"/>
    </row>
    <row r="25" spans="1:10" x14ac:dyDescent="0.35">
      <c r="A25" s="219" t="s">
        <v>312</v>
      </c>
      <c r="B25" s="220"/>
      <c r="C25" s="222" t="s">
        <v>463</v>
      </c>
      <c r="D25" s="223"/>
      <c r="E25" s="223"/>
      <c r="F25" s="223"/>
      <c r="G25" s="223"/>
      <c r="H25" s="223"/>
      <c r="I25" s="223"/>
      <c r="J25" s="224"/>
    </row>
    <row r="26" spans="1:10" x14ac:dyDescent="0.35">
      <c r="A26" s="69"/>
      <c r="B26" s="70"/>
      <c r="C26" s="77"/>
      <c r="D26" s="70"/>
      <c r="E26" s="196"/>
      <c r="F26" s="196"/>
      <c r="G26" s="196"/>
      <c r="H26" s="196"/>
      <c r="I26" s="70"/>
      <c r="J26" s="72"/>
    </row>
    <row r="27" spans="1:10" x14ac:dyDescent="0.35">
      <c r="A27" s="219" t="s">
        <v>313</v>
      </c>
      <c r="B27" s="220"/>
      <c r="C27" s="222" t="s">
        <v>464</v>
      </c>
      <c r="D27" s="223"/>
      <c r="E27" s="223"/>
      <c r="F27" s="223"/>
      <c r="G27" s="223"/>
      <c r="H27" s="223"/>
      <c r="I27" s="223"/>
      <c r="J27" s="224"/>
    </row>
    <row r="28" spans="1:10" ht="14" customHeight="1" x14ac:dyDescent="0.35">
      <c r="A28" s="69"/>
      <c r="B28" s="70"/>
      <c r="C28" s="77"/>
      <c r="D28" s="70"/>
      <c r="E28" s="196"/>
      <c r="F28" s="196"/>
      <c r="G28" s="196"/>
      <c r="H28" s="196"/>
      <c r="I28" s="70"/>
      <c r="J28" s="72"/>
    </row>
    <row r="29" spans="1:10" ht="23" customHeight="1" x14ac:dyDescent="0.35">
      <c r="A29" s="189" t="s">
        <v>323</v>
      </c>
      <c r="B29" s="220"/>
      <c r="C29" s="18">
        <v>13</v>
      </c>
      <c r="D29" s="78"/>
      <c r="E29" s="200"/>
      <c r="F29" s="200"/>
      <c r="G29" s="200"/>
      <c r="H29" s="200"/>
      <c r="I29" s="79"/>
      <c r="J29" s="80"/>
    </row>
    <row r="30" spans="1:10" x14ac:dyDescent="0.35">
      <c r="A30" s="69"/>
      <c r="B30" s="70"/>
      <c r="C30" s="70"/>
      <c r="D30" s="70"/>
      <c r="E30" s="196"/>
      <c r="F30" s="196"/>
      <c r="G30" s="196"/>
      <c r="H30" s="196"/>
      <c r="I30" s="79"/>
      <c r="J30" s="80"/>
    </row>
    <row r="31" spans="1:10" x14ac:dyDescent="0.35">
      <c r="A31" s="219" t="s">
        <v>314</v>
      </c>
      <c r="B31" s="220"/>
      <c r="C31" s="19" t="s">
        <v>334</v>
      </c>
      <c r="D31" s="218" t="s">
        <v>333</v>
      </c>
      <c r="E31" s="204"/>
      <c r="F31" s="204"/>
      <c r="G31" s="204"/>
      <c r="H31" s="70"/>
      <c r="I31" s="81" t="s">
        <v>334</v>
      </c>
      <c r="J31" s="82" t="s">
        <v>335</v>
      </c>
    </row>
    <row r="32" spans="1:10" x14ac:dyDescent="0.35">
      <c r="A32" s="219"/>
      <c r="B32" s="220"/>
      <c r="C32" s="83"/>
      <c r="D32" s="56"/>
      <c r="E32" s="221"/>
      <c r="F32" s="221"/>
      <c r="G32" s="221"/>
      <c r="H32" s="221"/>
      <c r="I32" s="79"/>
      <c r="J32" s="80"/>
    </row>
    <row r="33" spans="1:10" x14ac:dyDescent="0.35">
      <c r="A33" s="219" t="s">
        <v>324</v>
      </c>
      <c r="B33" s="220"/>
      <c r="C33" s="18" t="s">
        <v>337</v>
      </c>
      <c r="D33" s="218" t="s">
        <v>336</v>
      </c>
      <c r="E33" s="204"/>
      <c r="F33" s="204"/>
      <c r="G33" s="204"/>
      <c r="H33" s="76"/>
      <c r="I33" s="81" t="s">
        <v>337</v>
      </c>
      <c r="J33" s="82" t="s">
        <v>338</v>
      </c>
    </row>
    <row r="34" spans="1:10" x14ac:dyDescent="0.35">
      <c r="A34" s="69"/>
      <c r="B34" s="70"/>
      <c r="C34" s="70"/>
      <c r="D34" s="70"/>
      <c r="E34" s="196"/>
      <c r="F34" s="196"/>
      <c r="G34" s="196"/>
      <c r="H34" s="196"/>
      <c r="I34" s="70"/>
      <c r="J34" s="72"/>
    </row>
    <row r="35" spans="1:10" x14ac:dyDescent="0.35">
      <c r="A35" s="218" t="s">
        <v>325</v>
      </c>
      <c r="B35" s="204"/>
      <c r="C35" s="204"/>
      <c r="D35" s="204"/>
      <c r="E35" s="204" t="s">
        <v>315</v>
      </c>
      <c r="F35" s="204"/>
      <c r="G35" s="204"/>
      <c r="H35" s="204"/>
      <c r="I35" s="204"/>
      <c r="J35" s="84" t="s">
        <v>316</v>
      </c>
    </row>
    <row r="36" spans="1:10" x14ac:dyDescent="0.35">
      <c r="A36" s="69"/>
      <c r="B36" s="70"/>
      <c r="C36" s="70"/>
      <c r="D36" s="70"/>
      <c r="E36" s="196"/>
      <c r="F36" s="196"/>
      <c r="G36" s="196"/>
      <c r="H36" s="196"/>
      <c r="I36" s="70"/>
      <c r="J36" s="80"/>
    </row>
    <row r="37" spans="1:10" x14ac:dyDescent="0.35">
      <c r="A37" s="212"/>
      <c r="B37" s="213"/>
      <c r="C37" s="213"/>
      <c r="D37" s="213"/>
      <c r="E37" s="212"/>
      <c r="F37" s="213"/>
      <c r="G37" s="213"/>
      <c r="H37" s="213"/>
      <c r="I37" s="214"/>
      <c r="J37" s="48"/>
    </row>
    <row r="38" spans="1:10" x14ac:dyDescent="0.35">
      <c r="A38" s="39"/>
      <c r="B38" s="47"/>
      <c r="C38" s="50"/>
      <c r="D38" s="217"/>
      <c r="E38" s="217"/>
      <c r="F38" s="217"/>
      <c r="G38" s="217"/>
      <c r="H38" s="217"/>
      <c r="I38" s="217"/>
      <c r="J38" s="40"/>
    </row>
    <row r="39" spans="1:10" x14ac:dyDescent="0.35">
      <c r="A39" s="212"/>
      <c r="B39" s="213"/>
      <c r="C39" s="213"/>
      <c r="D39" s="214"/>
      <c r="E39" s="212"/>
      <c r="F39" s="213"/>
      <c r="G39" s="213"/>
      <c r="H39" s="213"/>
      <c r="I39" s="214"/>
      <c r="J39" s="18"/>
    </row>
    <row r="40" spans="1:10" x14ac:dyDescent="0.35">
      <c r="A40" s="39"/>
      <c r="B40" s="47"/>
      <c r="C40" s="50"/>
      <c r="D40" s="49"/>
      <c r="E40" s="217"/>
      <c r="F40" s="217"/>
      <c r="G40" s="217"/>
      <c r="H40" s="217"/>
      <c r="I40" s="46"/>
      <c r="J40" s="40"/>
    </row>
    <row r="41" spans="1:10" x14ac:dyDescent="0.35">
      <c r="A41" s="212"/>
      <c r="B41" s="213"/>
      <c r="C41" s="213"/>
      <c r="D41" s="214"/>
      <c r="E41" s="212"/>
      <c r="F41" s="213"/>
      <c r="G41" s="213"/>
      <c r="H41" s="213"/>
      <c r="I41" s="214"/>
      <c r="J41" s="18"/>
    </row>
    <row r="42" spans="1:10" x14ac:dyDescent="0.35">
      <c r="A42" s="39"/>
      <c r="B42" s="47"/>
      <c r="C42" s="50"/>
      <c r="D42" s="49"/>
      <c r="E42" s="217"/>
      <c r="F42" s="217"/>
      <c r="G42" s="217"/>
      <c r="H42" s="217"/>
      <c r="I42" s="46"/>
      <c r="J42" s="40"/>
    </row>
    <row r="43" spans="1:10" x14ac:dyDescent="0.35">
      <c r="A43" s="212"/>
      <c r="B43" s="213"/>
      <c r="C43" s="213"/>
      <c r="D43" s="214"/>
      <c r="E43" s="212"/>
      <c r="F43" s="213"/>
      <c r="G43" s="213"/>
      <c r="H43" s="213"/>
      <c r="I43" s="214"/>
      <c r="J43" s="18"/>
    </row>
    <row r="44" spans="1:10" x14ac:dyDescent="0.35">
      <c r="A44" s="41"/>
      <c r="B44" s="50"/>
      <c r="C44" s="215"/>
      <c r="D44" s="215"/>
      <c r="E44" s="216"/>
      <c r="F44" s="216"/>
      <c r="G44" s="215"/>
      <c r="H44" s="215"/>
      <c r="I44" s="215"/>
      <c r="J44" s="40"/>
    </row>
    <row r="45" spans="1:10" x14ac:dyDescent="0.35">
      <c r="A45" s="212"/>
      <c r="B45" s="213"/>
      <c r="C45" s="213"/>
      <c r="D45" s="214"/>
      <c r="E45" s="212"/>
      <c r="F45" s="213"/>
      <c r="G45" s="213"/>
      <c r="H45" s="213"/>
      <c r="I45" s="214"/>
      <c r="J45" s="18"/>
    </row>
    <row r="46" spans="1:10" x14ac:dyDescent="0.35">
      <c r="A46" s="41"/>
      <c r="B46" s="50"/>
      <c r="C46" s="50"/>
      <c r="D46" s="47"/>
      <c r="E46" s="216"/>
      <c r="F46" s="216"/>
      <c r="G46" s="215"/>
      <c r="H46" s="215"/>
      <c r="I46" s="47"/>
      <c r="J46" s="40"/>
    </row>
    <row r="47" spans="1:10" x14ac:dyDescent="0.35">
      <c r="A47" s="212"/>
      <c r="B47" s="213"/>
      <c r="C47" s="213"/>
      <c r="D47" s="214"/>
      <c r="E47" s="212"/>
      <c r="F47" s="213"/>
      <c r="G47" s="213"/>
      <c r="H47" s="213"/>
      <c r="I47" s="214"/>
      <c r="J47" s="18"/>
    </row>
    <row r="48" spans="1:10" x14ac:dyDescent="0.35">
      <c r="A48" s="85"/>
      <c r="B48" s="77"/>
      <c r="C48" s="77"/>
      <c r="D48" s="70"/>
      <c r="E48" s="196"/>
      <c r="F48" s="196"/>
      <c r="G48" s="210"/>
      <c r="H48" s="210"/>
      <c r="I48" s="70"/>
      <c r="J48" s="86" t="s">
        <v>339</v>
      </c>
    </row>
    <row r="49" spans="1:10" x14ac:dyDescent="0.35">
      <c r="A49" s="85"/>
      <c r="B49" s="77"/>
      <c r="C49" s="77"/>
      <c r="D49" s="70"/>
      <c r="E49" s="196"/>
      <c r="F49" s="196"/>
      <c r="G49" s="210"/>
      <c r="H49" s="210"/>
      <c r="I49" s="70"/>
      <c r="J49" s="86" t="s">
        <v>340</v>
      </c>
    </row>
    <row r="50" spans="1:10" ht="14.4" customHeight="1" x14ac:dyDescent="0.35">
      <c r="A50" s="189" t="s">
        <v>317</v>
      </c>
      <c r="B50" s="190"/>
      <c r="C50" s="206" t="s">
        <v>340</v>
      </c>
      <c r="D50" s="207"/>
      <c r="E50" s="208" t="s">
        <v>341</v>
      </c>
      <c r="F50" s="209"/>
      <c r="G50" s="197"/>
      <c r="H50" s="198"/>
      <c r="I50" s="198"/>
      <c r="J50" s="199"/>
    </row>
    <row r="51" spans="1:10" x14ac:dyDescent="0.35">
      <c r="A51" s="85"/>
      <c r="B51" s="77"/>
      <c r="C51" s="210"/>
      <c r="D51" s="210"/>
      <c r="E51" s="196"/>
      <c r="F51" s="196"/>
      <c r="G51" s="211" t="s">
        <v>342</v>
      </c>
      <c r="H51" s="211"/>
      <c r="I51" s="211"/>
      <c r="J51" s="63"/>
    </row>
    <row r="52" spans="1:10" ht="14" customHeight="1" x14ac:dyDescent="0.35">
      <c r="A52" s="189" t="s">
        <v>318</v>
      </c>
      <c r="B52" s="190"/>
      <c r="C52" s="197" t="s">
        <v>465</v>
      </c>
      <c r="D52" s="198"/>
      <c r="E52" s="198"/>
      <c r="F52" s="198"/>
      <c r="G52" s="198"/>
      <c r="H52" s="198"/>
      <c r="I52" s="198"/>
      <c r="J52" s="199"/>
    </row>
    <row r="53" spans="1:10" x14ac:dyDescent="0.35">
      <c r="A53" s="69"/>
      <c r="B53" s="70"/>
      <c r="C53" s="200" t="s">
        <v>319</v>
      </c>
      <c r="D53" s="200"/>
      <c r="E53" s="200"/>
      <c r="F53" s="200"/>
      <c r="G53" s="200"/>
      <c r="H53" s="200"/>
      <c r="I53" s="200"/>
      <c r="J53" s="72"/>
    </row>
    <row r="54" spans="1:10" x14ac:dyDescent="0.35">
      <c r="A54" s="189" t="s">
        <v>320</v>
      </c>
      <c r="B54" s="190"/>
      <c r="C54" s="201" t="s">
        <v>466</v>
      </c>
      <c r="D54" s="202"/>
      <c r="E54" s="203"/>
      <c r="F54" s="196"/>
      <c r="G54" s="196"/>
      <c r="H54" s="204"/>
      <c r="I54" s="204"/>
      <c r="J54" s="205"/>
    </row>
    <row r="55" spans="1:10" x14ac:dyDescent="0.35">
      <c r="A55" s="69"/>
      <c r="B55" s="70"/>
      <c r="C55" s="77"/>
      <c r="D55" s="70"/>
      <c r="E55" s="196"/>
      <c r="F55" s="196"/>
      <c r="G55" s="196"/>
      <c r="H55" s="196"/>
      <c r="I55" s="70"/>
      <c r="J55" s="72"/>
    </row>
    <row r="56" spans="1:10" ht="14.4" customHeight="1" x14ac:dyDescent="0.35">
      <c r="A56" s="189" t="s">
        <v>312</v>
      </c>
      <c r="B56" s="190"/>
      <c r="C56" s="191" t="s">
        <v>467</v>
      </c>
      <c r="D56" s="192"/>
      <c r="E56" s="192"/>
      <c r="F56" s="192"/>
      <c r="G56" s="192"/>
      <c r="H56" s="192"/>
      <c r="I56" s="192"/>
      <c r="J56" s="193"/>
    </row>
    <row r="57" spans="1:10" x14ac:dyDescent="0.35">
      <c r="A57" s="69"/>
      <c r="B57" s="70"/>
      <c r="C57" s="70"/>
      <c r="D57" s="70"/>
      <c r="E57" s="196"/>
      <c r="F57" s="196"/>
      <c r="G57" s="196"/>
      <c r="H57" s="196"/>
      <c r="I57" s="70"/>
      <c r="J57" s="72"/>
    </row>
    <row r="58" spans="1:10" x14ac:dyDescent="0.35">
      <c r="A58" s="189" t="s">
        <v>343</v>
      </c>
      <c r="B58" s="190"/>
      <c r="C58" s="191"/>
      <c r="D58" s="192"/>
      <c r="E58" s="192"/>
      <c r="F58" s="192"/>
      <c r="G58" s="192"/>
      <c r="H58" s="192"/>
      <c r="I58" s="192"/>
      <c r="J58" s="193"/>
    </row>
    <row r="59" spans="1:10" ht="14.4" customHeight="1" x14ac:dyDescent="0.35">
      <c r="A59" s="69"/>
      <c r="B59" s="70"/>
      <c r="C59" s="194" t="s">
        <v>344</v>
      </c>
      <c r="D59" s="194"/>
      <c r="E59" s="194"/>
      <c r="F59" s="194"/>
      <c r="G59" s="70"/>
      <c r="H59" s="70"/>
      <c r="I59" s="70"/>
      <c r="J59" s="72"/>
    </row>
    <row r="60" spans="1:10" x14ac:dyDescent="0.35">
      <c r="A60" s="189" t="s">
        <v>345</v>
      </c>
      <c r="B60" s="190"/>
      <c r="C60" s="191"/>
      <c r="D60" s="192"/>
      <c r="E60" s="192"/>
      <c r="F60" s="192"/>
      <c r="G60" s="192"/>
      <c r="H60" s="192"/>
      <c r="I60" s="192"/>
      <c r="J60" s="193"/>
    </row>
    <row r="61" spans="1:10" ht="14.4" customHeight="1" x14ac:dyDescent="0.35">
      <c r="A61" s="87"/>
      <c r="B61" s="88"/>
      <c r="C61" s="195" t="s">
        <v>346</v>
      </c>
      <c r="D61" s="195"/>
      <c r="E61" s="195"/>
      <c r="F61" s="195"/>
      <c r="G61" s="195"/>
      <c r="H61" s="88"/>
      <c r="I61" s="88"/>
      <c r="J61" s="89"/>
    </row>
    <row r="68" ht="27" customHeight="1" x14ac:dyDescent="0.35"/>
    <row r="72" ht="38.4" customHeight="1" x14ac:dyDescent="0.3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63" zoomScaleNormal="100" zoomScaleSheetLayoutView="100" workbookViewId="0">
      <selection activeCell="I93" sqref="I93:I94"/>
    </sheetView>
  </sheetViews>
  <sheetFormatPr defaultColWidth="8.90625" defaultRowHeight="12.5" x14ac:dyDescent="0.25"/>
  <cols>
    <col min="1" max="7" width="8.90625" style="42"/>
    <col min="8" max="9" width="16.453125" style="43" customWidth="1"/>
    <col min="10" max="10" width="10.36328125" style="42" bestFit="1" customWidth="1"/>
    <col min="11" max="16384" width="8.90625" style="42"/>
  </cols>
  <sheetData>
    <row r="1" spans="1:9" x14ac:dyDescent="0.25">
      <c r="A1" s="255" t="s">
        <v>1</v>
      </c>
      <c r="B1" s="256"/>
      <c r="C1" s="256"/>
      <c r="D1" s="256"/>
      <c r="E1" s="256"/>
      <c r="F1" s="256"/>
      <c r="G1" s="256"/>
      <c r="H1" s="256"/>
      <c r="I1" s="256"/>
    </row>
    <row r="2" spans="1:9" x14ac:dyDescent="0.25">
      <c r="A2" s="257" t="s">
        <v>451</v>
      </c>
      <c r="B2" s="258"/>
      <c r="C2" s="258"/>
      <c r="D2" s="258"/>
      <c r="E2" s="258"/>
      <c r="F2" s="258"/>
      <c r="G2" s="258"/>
      <c r="H2" s="258"/>
      <c r="I2" s="258"/>
    </row>
    <row r="3" spans="1:9" x14ac:dyDescent="0.25">
      <c r="A3" s="259" t="s">
        <v>438</v>
      </c>
      <c r="B3" s="259"/>
      <c r="C3" s="259"/>
      <c r="D3" s="259"/>
      <c r="E3" s="259"/>
      <c r="F3" s="259"/>
      <c r="G3" s="259"/>
      <c r="H3" s="259"/>
      <c r="I3" s="259"/>
    </row>
    <row r="4" spans="1:9" x14ac:dyDescent="0.25">
      <c r="A4" s="260" t="s">
        <v>450</v>
      </c>
      <c r="B4" s="261"/>
      <c r="C4" s="261"/>
      <c r="D4" s="261"/>
      <c r="E4" s="261"/>
      <c r="F4" s="261"/>
      <c r="G4" s="261"/>
      <c r="H4" s="261"/>
      <c r="I4" s="262"/>
    </row>
    <row r="5" spans="1:9" ht="31.5" x14ac:dyDescent="0.25">
      <c r="A5" s="265" t="s">
        <v>2</v>
      </c>
      <c r="B5" s="266"/>
      <c r="C5" s="266"/>
      <c r="D5" s="266"/>
      <c r="E5" s="266"/>
      <c r="F5" s="266"/>
      <c r="G5" s="45" t="s">
        <v>101</v>
      </c>
      <c r="H5" s="6" t="s">
        <v>294</v>
      </c>
      <c r="I5" s="6" t="s">
        <v>295</v>
      </c>
    </row>
    <row r="6" spans="1:9" x14ac:dyDescent="0.25">
      <c r="A6" s="263">
        <v>1</v>
      </c>
      <c r="B6" s="264"/>
      <c r="C6" s="264"/>
      <c r="D6" s="264"/>
      <c r="E6" s="264"/>
      <c r="F6" s="264"/>
      <c r="G6" s="44">
        <v>2</v>
      </c>
      <c r="H6" s="6">
        <v>3</v>
      </c>
      <c r="I6" s="6">
        <v>4</v>
      </c>
    </row>
    <row r="7" spans="1:9" x14ac:dyDescent="0.25">
      <c r="A7" s="267"/>
      <c r="B7" s="267"/>
      <c r="C7" s="267"/>
      <c r="D7" s="267"/>
      <c r="E7" s="267"/>
      <c r="F7" s="267"/>
      <c r="G7" s="267"/>
      <c r="H7" s="267"/>
      <c r="I7" s="267"/>
    </row>
    <row r="8" spans="1:9" ht="12.75" customHeight="1" x14ac:dyDescent="0.25">
      <c r="A8" s="249" t="s">
        <v>4</v>
      </c>
      <c r="B8" s="249"/>
      <c r="C8" s="249"/>
      <c r="D8" s="249"/>
      <c r="E8" s="249"/>
      <c r="F8" s="249"/>
      <c r="G8" s="7">
        <v>1</v>
      </c>
      <c r="H8" s="90">
        <v>0</v>
      </c>
      <c r="I8" s="90">
        <v>0</v>
      </c>
    </row>
    <row r="9" spans="1:9" ht="12.75" customHeight="1" x14ac:dyDescent="0.25">
      <c r="A9" s="250" t="s">
        <v>300</v>
      </c>
      <c r="B9" s="250"/>
      <c r="C9" s="250"/>
      <c r="D9" s="250"/>
      <c r="E9" s="250"/>
      <c r="F9" s="250"/>
      <c r="G9" s="8">
        <v>2</v>
      </c>
      <c r="H9" s="91">
        <f>H10+H17+H27+H38+H43</f>
        <v>48212737.659999996</v>
      </c>
      <c r="I9" s="91">
        <f>I10+I17+I27+I38+I43</f>
        <v>48060712.740000002</v>
      </c>
    </row>
    <row r="10" spans="1:9" ht="12.75" customHeight="1" x14ac:dyDescent="0.25">
      <c r="A10" s="252" t="s">
        <v>5</v>
      </c>
      <c r="B10" s="252"/>
      <c r="C10" s="252"/>
      <c r="D10" s="252"/>
      <c r="E10" s="252"/>
      <c r="F10" s="252"/>
      <c r="G10" s="8">
        <v>3</v>
      </c>
      <c r="H10" s="91">
        <f>H11+H12+H13+H14+H15+H16</f>
        <v>90563.07</v>
      </c>
      <c r="I10" s="91">
        <f>I11+I12+I13+I14+I15+I16</f>
        <v>87732.72</v>
      </c>
    </row>
    <row r="11" spans="1:9" ht="12.75" customHeight="1" x14ac:dyDescent="0.25">
      <c r="A11" s="248" t="s">
        <v>6</v>
      </c>
      <c r="B11" s="248"/>
      <c r="C11" s="248"/>
      <c r="D11" s="248"/>
      <c r="E11" s="248"/>
      <c r="F11" s="248"/>
      <c r="G11" s="7">
        <v>4</v>
      </c>
      <c r="H11" s="90">
        <v>0</v>
      </c>
      <c r="I11" s="90">
        <v>0</v>
      </c>
    </row>
    <row r="12" spans="1:9" ht="23" customHeight="1" x14ac:dyDescent="0.25">
      <c r="A12" s="248" t="s">
        <v>7</v>
      </c>
      <c r="B12" s="248"/>
      <c r="C12" s="248"/>
      <c r="D12" s="248"/>
      <c r="E12" s="248"/>
      <c r="F12" s="248"/>
      <c r="G12" s="7">
        <v>5</v>
      </c>
      <c r="H12" s="90">
        <v>90563.07</v>
      </c>
      <c r="I12" s="90">
        <v>87732.72</v>
      </c>
    </row>
    <row r="13" spans="1:9" ht="12.75" customHeight="1" x14ac:dyDescent="0.25">
      <c r="A13" s="248" t="s">
        <v>8</v>
      </c>
      <c r="B13" s="248"/>
      <c r="C13" s="248"/>
      <c r="D13" s="248"/>
      <c r="E13" s="248"/>
      <c r="F13" s="248"/>
      <c r="G13" s="7">
        <v>6</v>
      </c>
      <c r="H13" s="90">
        <v>0</v>
      </c>
      <c r="I13" s="90">
        <v>0</v>
      </c>
    </row>
    <row r="14" spans="1:9" ht="12.75" customHeight="1" x14ac:dyDescent="0.25">
      <c r="A14" s="248" t="s">
        <v>9</v>
      </c>
      <c r="B14" s="248"/>
      <c r="C14" s="248"/>
      <c r="D14" s="248"/>
      <c r="E14" s="248"/>
      <c r="F14" s="248"/>
      <c r="G14" s="7">
        <v>7</v>
      </c>
      <c r="H14" s="90">
        <v>0</v>
      </c>
      <c r="I14" s="90">
        <v>0</v>
      </c>
    </row>
    <row r="15" spans="1:9" ht="12.75" customHeight="1" x14ac:dyDescent="0.25">
      <c r="A15" s="248" t="s">
        <v>10</v>
      </c>
      <c r="B15" s="248"/>
      <c r="C15" s="248"/>
      <c r="D15" s="248"/>
      <c r="E15" s="248"/>
      <c r="F15" s="248"/>
      <c r="G15" s="7">
        <v>8</v>
      </c>
      <c r="H15" s="90">
        <v>0</v>
      </c>
      <c r="I15" s="90">
        <v>0</v>
      </c>
    </row>
    <row r="16" spans="1:9" ht="12.75" customHeight="1" x14ac:dyDescent="0.25">
      <c r="A16" s="248" t="s">
        <v>11</v>
      </c>
      <c r="B16" s="248"/>
      <c r="C16" s="248"/>
      <c r="D16" s="248"/>
      <c r="E16" s="248"/>
      <c r="F16" s="248"/>
      <c r="G16" s="7">
        <v>9</v>
      </c>
      <c r="H16" s="90">
        <v>0</v>
      </c>
      <c r="I16" s="90">
        <v>0</v>
      </c>
    </row>
    <row r="17" spans="1:9" ht="12.75" customHeight="1" x14ac:dyDescent="0.25">
      <c r="A17" s="252" t="s">
        <v>12</v>
      </c>
      <c r="B17" s="252"/>
      <c r="C17" s="252"/>
      <c r="D17" s="252"/>
      <c r="E17" s="252"/>
      <c r="F17" s="252"/>
      <c r="G17" s="8">
        <v>10</v>
      </c>
      <c r="H17" s="91">
        <f>H18+H19+H20+H21+H22+H23+H24+H25+H26</f>
        <v>2326547.54</v>
      </c>
      <c r="I17" s="91">
        <f>I18+I19+I20+I21+I22+I23+I24+I25+I26</f>
        <v>2284033.4700000002</v>
      </c>
    </row>
    <row r="18" spans="1:9" ht="12.75" customHeight="1" x14ac:dyDescent="0.25">
      <c r="A18" s="248" t="s">
        <v>13</v>
      </c>
      <c r="B18" s="248"/>
      <c r="C18" s="248"/>
      <c r="D18" s="248"/>
      <c r="E18" s="248"/>
      <c r="F18" s="248"/>
      <c r="G18" s="7">
        <v>11</v>
      </c>
      <c r="H18" s="90">
        <v>0</v>
      </c>
      <c r="I18" s="90">
        <v>0</v>
      </c>
    </row>
    <row r="19" spans="1:9" ht="12.75" customHeight="1" x14ac:dyDescent="0.25">
      <c r="A19" s="248" t="s">
        <v>14</v>
      </c>
      <c r="B19" s="248"/>
      <c r="C19" s="248"/>
      <c r="D19" s="248"/>
      <c r="E19" s="248"/>
      <c r="F19" s="248"/>
      <c r="G19" s="7">
        <v>12</v>
      </c>
      <c r="H19" s="90">
        <v>2119737.87</v>
      </c>
      <c r="I19" s="90">
        <v>2084793.69</v>
      </c>
    </row>
    <row r="20" spans="1:9" ht="12.75" customHeight="1" x14ac:dyDescent="0.25">
      <c r="A20" s="248" t="s">
        <v>15</v>
      </c>
      <c r="B20" s="248"/>
      <c r="C20" s="248"/>
      <c r="D20" s="248"/>
      <c r="E20" s="248"/>
      <c r="F20" s="248"/>
      <c r="G20" s="7">
        <v>13</v>
      </c>
      <c r="H20" s="90">
        <v>19018.169999999998</v>
      </c>
      <c r="I20" s="90">
        <v>16761.57</v>
      </c>
    </row>
    <row r="21" spans="1:9" ht="12.75" customHeight="1" x14ac:dyDescent="0.25">
      <c r="A21" s="248" t="s">
        <v>16</v>
      </c>
      <c r="B21" s="248"/>
      <c r="C21" s="248"/>
      <c r="D21" s="248"/>
      <c r="E21" s="248"/>
      <c r="F21" s="248"/>
      <c r="G21" s="7">
        <v>14</v>
      </c>
      <c r="H21" s="90">
        <v>30564.639999999999</v>
      </c>
      <c r="I21" s="90">
        <v>25251.35</v>
      </c>
    </row>
    <row r="22" spans="1:9" ht="12.75" customHeight="1" x14ac:dyDescent="0.25">
      <c r="A22" s="248" t="s">
        <v>17</v>
      </c>
      <c r="B22" s="248"/>
      <c r="C22" s="248"/>
      <c r="D22" s="248"/>
      <c r="E22" s="248"/>
      <c r="F22" s="248"/>
      <c r="G22" s="7">
        <v>15</v>
      </c>
      <c r="H22" s="90">
        <v>0</v>
      </c>
      <c r="I22" s="90">
        <v>0</v>
      </c>
    </row>
    <row r="23" spans="1:9" ht="12.75" customHeight="1" x14ac:dyDescent="0.25">
      <c r="A23" s="248" t="s">
        <v>18</v>
      </c>
      <c r="B23" s="248"/>
      <c r="C23" s="248"/>
      <c r="D23" s="248"/>
      <c r="E23" s="248"/>
      <c r="F23" s="248"/>
      <c r="G23" s="7">
        <v>16</v>
      </c>
      <c r="H23" s="90">
        <v>0</v>
      </c>
      <c r="I23" s="90">
        <v>0</v>
      </c>
    </row>
    <row r="24" spans="1:9" ht="12.75" customHeight="1" x14ac:dyDescent="0.25">
      <c r="A24" s="248" t="s">
        <v>19</v>
      </c>
      <c r="B24" s="248"/>
      <c r="C24" s="248"/>
      <c r="D24" s="248"/>
      <c r="E24" s="248"/>
      <c r="F24" s="248"/>
      <c r="G24" s="7">
        <v>17</v>
      </c>
      <c r="H24" s="90">
        <v>0</v>
      </c>
      <c r="I24" s="90">
        <v>0</v>
      </c>
    </row>
    <row r="25" spans="1:9" ht="12.75" customHeight="1" x14ac:dyDescent="0.25">
      <c r="A25" s="248" t="s">
        <v>20</v>
      </c>
      <c r="B25" s="248"/>
      <c r="C25" s="248"/>
      <c r="D25" s="248"/>
      <c r="E25" s="248"/>
      <c r="F25" s="248"/>
      <c r="G25" s="7">
        <v>18</v>
      </c>
      <c r="H25" s="90">
        <v>3821.89</v>
      </c>
      <c r="I25" s="90">
        <v>3821.89</v>
      </c>
    </row>
    <row r="26" spans="1:9" ht="12.75" customHeight="1" x14ac:dyDescent="0.25">
      <c r="A26" s="248" t="s">
        <v>21</v>
      </c>
      <c r="B26" s="248"/>
      <c r="C26" s="248"/>
      <c r="D26" s="248"/>
      <c r="E26" s="248"/>
      <c r="F26" s="248"/>
      <c r="G26" s="7">
        <v>19</v>
      </c>
      <c r="H26" s="90">
        <v>153404.97</v>
      </c>
      <c r="I26" s="90">
        <v>153404.97</v>
      </c>
    </row>
    <row r="27" spans="1:9" ht="12.75" customHeight="1" x14ac:dyDescent="0.25">
      <c r="A27" s="252" t="s">
        <v>22</v>
      </c>
      <c r="B27" s="252"/>
      <c r="C27" s="252"/>
      <c r="D27" s="252"/>
      <c r="E27" s="252"/>
      <c r="F27" s="252"/>
      <c r="G27" s="8">
        <v>20</v>
      </c>
      <c r="H27" s="91">
        <f>SUM(H28:H37)</f>
        <v>45670315.469999999</v>
      </c>
      <c r="I27" s="91">
        <f>SUM(I28:I37)</f>
        <v>45563634.969999999</v>
      </c>
    </row>
    <row r="28" spans="1:9" ht="12.75" customHeight="1" x14ac:dyDescent="0.25">
      <c r="A28" s="248" t="s">
        <v>23</v>
      </c>
      <c r="B28" s="248"/>
      <c r="C28" s="248"/>
      <c r="D28" s="248"/>
      <c r="E28" s="248"/>
      <c r="F28" s="248"/>
      <c r="G28" s="7">
        <v>21</v>
      </c>
      <c r="H28" s="90">
        <v>36241290.420000002</v>
      </c>
      <c r="I28" s="90">
        <v>36241290.420000002</v>
      </c>
    </row>
    <row r="29" spans="1:9" ht="12.75" customHeight="1" x14ac:dyDescent="0.25">
      <c r="A29" s="248" t="s">
        <v>24</v>
      </c>
      <c r="B29" s="248"/>
      <c r="C29" s="248"/>
      <c r="D29" s="248"/>
      <c r="E29" s="248"/>
      <c r="F29" s="248"/>
      <c r="G29" s="7">
        <v>22</v>
      </c>
      <c r="H29" s="90">
        <v>9376484.5899999999</v>
      </c>
      <c r="I29" s="90">
        <v>9270823.1199999992</v>
      </c>
    </row>
    <row r="30" spans="1:9" ht="12.75" customHeight="1" x14ac:dyDescent="0.25">
      <c r="A30" s="248" t="s">
        <v>25</v>
      </c>
      <c r="B30" s="248"/>
      <c r="C30" s="248"/>
      <c r="D30" s="248"/>
      <c r="E30" s="248"/>
      <c r="F30" s="248"/>
      <c r="G30" s="7">
        <v>23</v>
      </c>
      <c r="H30" s="90">
        <v>0</v>
      </c>
      <c r="I30" s="90">
        <v>0</v>
      </c>
    </row>
    <row r="31" spans="1:9" ht="24" customHeight="1" x14ac:dyDescent="0.25">
      <c r="A31" s="248" t="s">
        <v>26</v>
      </c>
      <c r="B31" s="248"/>
      <c r="C31" s="248"/>
      <c r="D31" s="248"/>
      <c r="E31" s="248"/>
      <c r="F31" s="248"/>
      <c r="G31" s="7">
        <v>24</v>
      </c>
      <c r="H31" s="90">
        <v>0</v>
      </c>
      <c r="I31" s="90">
        <v>0</v>
      </c>
    </row>
    <row r="32" spans="1:9" ht="23.4" customHeight="1" x14ac:dyDescent="0.25">
      <c r="A32" s="248" t="s">
        <v>27</v>
      </c>
      <c r="B32" s="248"/>
      <c r="C32" s="248"/>
      <c r="D32" s="248"/>
      <c r="E32" s="248"/>
      <c r="F32" s="248"/>
      <c r="G32" s="7">
        <v>25</v>
      </c>
      <c r="H32" s="90">
        <v>0</v>
      </c>
      <c r="I32" s="90">
        <v>0</v>
      </c>
    </row>
    <row r="33" spans="1:9" ht="21.65" customHeight="1" x14ac:dyDescent="0.25">
      <c r="A33" s="248" t="s">
        <v>28</v>
      </c>
      <c r="B33" s="248"/>
      <c r="C33" s="248"/>
      <c r="D33" s="248"/>
      <c r="E33" s="248"/>
      <c r="F33" s="248"/>
      <c r="G33" s="7">
        <v>26</v>
      </c>
      <c r="H33" s="90">
        <v>0</v>
      </c>
      <c r="I33" s="90">
        <v>0</v>
      </c>
    </row>
    <row r="34" spans="1:9" ht="12.75" customHeight="1" x14ac:dyDescent="0.25">
      <c r="A34" s="248" t="s">
        <v>29</v>
      </c>
      <c r="B34" s="248"/>
      <c r="C34" s="248"/>
      <c r="D34" s="248"/>
      <c r="E34" s="248"/>
      <c r="F34" s="248"/>
      <c r="G34" s="7">
        <v>27</v>
      </c>
      <c r="H34" s="90">
        <v>5038.67</v>
      </c>
      <c r="I34" s="90">
        <v>5038.67</v>
      </c>
    </row>
    <row r="35" spans="1:9" ht="12.75" customHeight="1" x14ac:dyDescent="0.25">
      <c r="A35" s="248" t="s">
        <v>30</v>
      </c>
      <c r="B35" s="248"/>
      <c r="C35" s="248"/>
      <c r="D35" s="248"/>
      <c r="E35" s="248"/>
      <c r="F35" s="248"/>
      <c r="G35" s="7">
        <v>28</v>
      </c>
      <c r="H35" s="90">
        <v>47501.79</v>
      </c>
      <c r="I35" s="90">
        <v>46482.76</v>
      </c>
    </row>
    <row r="36" spans="1:9" ht="12.75" customHeight="1" x14ac:dyDescent="0.25">
      <c r="A36" s="248" t="s">
        <v>31</v>
      </c>
      <c r="B36" s="248"/>
      <c r="C36" s="248"/>
      <c r="D36" s="248"/>
      <c r="E36" s="248"/>
      <c r="F36" s="248"/>
      <c r="G36" s="7">
        <v>29</v>
      </c>
      <c r="H36" s="90">
        <v>0</v>
      </c>
      <c r="I36" s="90">
        <v>0</v>
      </c>
    </row>
    <row r="37" spans="1:9" ht="12.75" customHeight="1" x14ac:dyDescent="0.25">
      <c r="A37" s="248" t="s">
        <v>32</v>
      </c>
      <c r="B37" s="248"/>
      <c r="C37" s="248"/>
      <c r="D37" s="248"/>
      <c r="E37" s="248"/>
      <c r="F37" s="248"/>
      <c r="G37" s="7">
        <v>30</v>
      </c>
      <c r="H37" s="90">
        <v>0</v>
      </c>
      <c r="I37" s="90">
        <v>0</v>
      </c>
    </row>
    <row r="38" spans="1:9" ht="12.75" customHeight="1" x14ac:dyDescent="0.25">
      <c r="A38" s="252" t="s">
        <v>33</v>
      </c>
      <c r="B38" s="252"/>
      <c r="C38" s="252"/>
      <c r="D38" s="252"/>
      <c r="E38" s="252"/>
      <c r="F38" s="252"/>
      <c r="G38" s="8">
        <v>31</v>
      </c>
      <c r="H38" s="91">
        <f>H39+H40+H41+H42</f>
        <v>125311.58</v>
      </c>
      <c r="I38" s="91">
        <f>I39+I40+I41+I42</f>
        <v>125311.58</v>
      </c>
    </row>
    <row r="39" spans="1:9" ht="12.75" customHeight="1" x14ac:dyDescent="0.25">
      <c r="A39" s="248" t="s">
        <v>34</v>
      </c>
      <c r="B39" s="248"/>
      <c r="C39" s="248"/>
      <c r="D39" s="248"/>
      <c r="E39" s="248"/>
      <c r="F39" s="248"/>
      <c r="G39" s="7">
        <v>32</v>
      </c>
      <c r="H39" s="90">
        <v>0</v>
      </c>
      <c r="I39" s="90">
        <v>0</v>
      </c>
    </row>
    <row r="40" spans="1:9" ht="12.75" customHeight="1" x14ac:dyDescent="0.25">
      <c r="A40" s="248" t="s">
        <v>35</v>
      </c>
      <c r="B40" s="248"/>
      <c r="C40" s="248"/>
      <c r="D40" s="248"/>
      <c r="E40" s="248"/>
      <c r="F40" s="248"/>
      <c r="G40" s="7">
        <v>33</v>
      </c>
      <c r="H40" s="90">
        <v>0</v>
      </c>
      <c r="I40" s="90">
        <v>0</v>
      </c>
    </row>
    <row r="41" spans="1:9" ht="12.75" customHeight="1" x14ac:dyDescent="0.25">
      <c r="A41" s="248" t="s">
        <v>36</v>
      </c>
      <c r="B41" s="248"/>
      <c r="C41" s="248"/>
      <c r="D41" s="248"/>
      <c r="E41" s="248"/>
      <c r="F41" s="248"/>
      <c r="G41" s="7">
        <v>34</v>
      </c>
      <c r="H41" s="90">
        <v>125311.58</v>
      </c>
      <c r="I41" s="90">
        <v>125311.58</v>
      </c>
    </row>
    <row r="42" spans="1:9" ht="12.75" customHeight="1" x14ac:dyDescent="0.25">
      <c r="A42" s="248" t="s">
        <v>37</v>
      </c>
      <c r="B42" s="248"/>
      <c r="C42" s="248"/>
      <c r="D42" s="248"/>
      <c r="E42" s="248"/>
      <c r="F42" s="248"/>
      <c r="G42" s="7">
        <v>35</v>
      </c>
      <c r="H42" s="90">
        <v>0</v>
      </c>
      <c r="I42" s="90">
        <v>0</v>
      </c>
    </row>
    <row r="43" spans="1:9" ht="12.75" customHeight="1" x14ac:dyDescent="0.25">
      <c r="A43" s="248" t="s">
        <v>38</v>
      </c>
      <c r="B43" s="248"/>
      <c r="C43" s="248"/>
      <c r="D43" s="248"/>
      <c r="E43" s="248"/>
      <c r="F43" s="248"/>
      <c r="G43" s="7">
        <v>36</v>
      </c>
      <c r="H43" s="90">
        <v>0</v>
      </c>
      <c r="I43" s="90">
        <v>0</v>
      </c>
    </row>
    <row r="44" spans="1:9" ht="12.75" customHeight="1" x14ac:dyDescent="0.25">
      <c r="A44" s="250" t="s">
        <v>301</v>
      </c>
      <c r="B44" s="250"/>
      <c r="C44" s="250"/>
      <c r="D44" s="250"/>
      <c r="E44" s="250"/>
      <c r="F44" s="250"/>
      <c r="G44" s="8">
        <v>37</v>
      </c>
      <c r="H44" s="91">
        <f>H45+H53+H60+H70</f>
        <v>1060474.6100000001</v>
      </c>
      <c r="I44" s="91">
        <f>I45+I53+I60+I70</f>
        <v>908243.58</v>
      </c>
    </row>
    <row r="45" spans="1:9" ht="12.75" customHeight="1" x14ac:dyDescent="0.25">
      <c r="A45" s="252" t="s">
        <v>39</v>
      </c>
      <c r="B45" s="252"/>
      <c r="C45" s="252"/>
      <c r="D45" s="252"/>
      <c r="E45" s="252"/>
      <c r="F45" s="252"/>
      <c r="G45" s="8">
        <v>38</v>
      </c>
      <c r="H45" s="91">
        <f>SUM(H46:H52)</f>
        <v>7.98</v>
      </c>
      <c r="I45" s="91">
        <f>SUM(I46:I52)</f>
        <v>0</v>
      </c>
    </row>
    <row r="46" spans="1:9" ht="12.75" customHeight="1" x14ac:dyDescent="0.25">
      <c r="A46" s="248" t="s">
        <v>40</v>
      </c>
      <c r="B46" s="248"/>
      <c r="C46" s="248"/>
      <c r="D46" s="248"/>
      <c r="E46" s="248"/>
      <c r="F46" s="248"/>
      <c r="G46" s="7">
        <v>39</v>
      </c>
      <c r="H46" s="90">
        <v>7.98</v>
      </c>
      <c r="I46" s="90">
        <v>0</v>
      </c>
    </row>
    <row r="47" spans="1:9" ht="12.75" customHeight="1" x14ac:dyDescent="0.25">
      <c r="A47" s="248" t="s">
        <v>41</v>
      </c>
      <c r="B47" s="248"/>
      <c r="C47" s="248"/>
      <c r="D47" s="248"/>
      <c r="E47" s="248"/>
      <c r="F47" s="248"/>
      <c r="G47" s="7">
        <v>40</v>
      </c>
      <c r="H47" s="90">
        <v>0</v>
      </c>
      <c r="I47" s="90">
        <v>0</v>
      </c>
    </row>
    <row r="48" spans="1:9" ht="12.75" customHeight="1" x14ac:dyDescent="0.25">
      <c r="A48" s="248" t="s">
        <v>42</v>
      </c>
      <c r="B48" s="248"/>
      <c r="C48" s="248"/>
      <c r="D48" s="248"/>
      <c r="E48" s="248"/>
      <c r="F48" s="248"/>
      <c r="G48" s="7">
        <v>41</v>
      </c>
      <c r="H48" s="90">
        <v>0</v>
      </c>
      <c r="I48" s="90">
        <v>0</v>
      </c>
    </row>
    <row r="49" spans="1:9" ht="12.75" customHeight="1" x14ac:dyDescent="0.25">
      <c r="A49" s="248" t="s">
        <v>43</v>
      </c>
      <c r="B49" s="248"/>
      <c r="C49" s="248"/>
      <c r="D49" s="248"/>
      <c r="E49" s="248"/>
      <c r="F49" s="248"/>
      <c r="G49" s="7">
        <v>42</v>
      </c>
      <c r="H49" s="90">
        <v>0</v>
      </c>
      <c r="I49" s="90">
        <v>0</v>
      </c>
    </row>
    <row r="50" spans="1:9" ht="12.75" customHeight="1" x14ac:dyDescent="0.25">
      <c r="A50" s="248" t="s">
        <v>44</v>
      </c>
      <c r="B50" s="248"/>
      <c r="C50" s="248"/>
      <c r="D50" s="248"/>
      <c r="E50" s="248"/>
      <c r="F50" s="248"/>
      <c r="G50" s="7">
        <v>43</v>
      </c>
      <c r="H50" s="90">
        <v>0</v>
      </c>
      <c r="I50" s="90">
        <v>0</v>
      </c>
    </row>
    <row r="51" spans="1:9" ht="12.75" customHeight="1" x14ac:dyDescent="0.25">
      <c r="A51" s="248" t="s">
        <v>45</v>
      </c>
      <c r="B51" s="248"/>
      <c r="C51" s="248"/>
      <c r="D51" s="248"/>
      <c r="E51" s="248"/>
      <c r="F51" s="248"/>
      <c r="G51" s="7">
        <v>44</v>
      </c>
      <c r="H51" s="90">
        <v>0</v>
      </c>
      <c r="I51" s="90">
        <v>0</v>
      </c>
    </row>
    <row r="52" spans="1:9" ht="12.75" customHeight="1" x14ac:dyDescent="0.25">
      <c r="A52" s="248" t="s">
        <v>46</v>
      </c>
      <c r="B52" s="248"/>
      <c r="C52" s="248"/>
      <c r="D52" s="248"/>
      <c r="E52" s="248"/>
      <c r="F52" s="248"/>
      <c r="G52" s="7">
        <v>45</v>
      </c>
      <c r="H52" s="90">
        <v>0</v>
      </c>
      <c r="I52" s="90">
        <v>0</v>
      </c>
    </row>
    <row r="53" spans="1:9" ht="12.75" customHeight="1" x14ac:dyDescent="0.25">
      <c r="A53" s="252" t="s">
        <v>47</v>
      </c>
      <c r="B53" s="252"/>
      <c r="C53" s="252"/>
      <c r="D53" s="252"/>
      <c r="E53" s="252"/>
      <c r="F53" s="252"/>
      <c r="G53" s="8">
        <v>46</v>
      </c>
      <c r="H53" s="91">
        <f>SUM(H54:H59)</f>
        <v>963737.37</v>
      </c>
      <c r="I53" s="91">
        <f>SUM(I54:I59)</f>
        <v>860562.86</v>
      </c>
    </row>
    <row r="54" spans="1:9" ht="12.75" customHeight="1" x14ac:dyDescent="0.25">
      <c r="A54" s="248" t="s">
        <v>48</v>
      </c>
      <c r="B54" s="248"/>
      <c r="C54" s="248"/>
      <c r="D54" s="248"/>
      <c r="E54" s="248"/>
      <c r="F54" s="248"/>
      <c r="G54" s="7">
        <v>47</v>
      </c>
      <c r="H54" s="90">
        <v>404.6</v>
      </c>
      <c r="I54" s="90">
        <v>1301.67</v>
      </c>
    </row>
    <row r="55" spans="1:9" ht="12.75" customHeight="1" x14ac:dyDescent="0.25">
      <c r="A55" s="248" t="s">
        <v>49</v>
      </c>
      <c r="B55" s="248"/>
      <c r="C55" s="248"/>
      <c r="D55" s="248"/>
      <c r="E55" s="248"/>
      <c r="F55" s="248"/>
      <c r="G55" s="7">
        <v>48</v>
      </c>
      <c r="H55" s="90">
        <v>0</v>
      </c>
      <c r="I55" s="90">
        <v>0</v>
      </c>
    </row>
    <row r="56" spans="1:9" ht="12.75" customHeight="1" x14ac:dyDescent="0.25">
      <c r="A56" s="248" t="s">
        <v>50</v>
      </c>
      <c r="B56" s="248"/>
      <c r="C56" s="248"/>
      <c r="D56" s="248"/>
      <c r="E56" s="248"/>
      <c r="F56" s="248"/>
      <c r="G56" s="7">
        <v>49</v>
      </c>
      <c r="H56" s="90">
        <v>116470.98</v>
      </c>
      <c r="I56" s="90">
        <v>21413.759999999998</v>
      </c>
    </row>
    <row r="57" spans="1:9" ht="12.75" customHeight="1" x14ac:dyDescent="0.25">
      <c r="A57" s="248" t="s">
        <v>51</v>
      </c>
      <c r="B57" s="248"/>
      <c r="C57" s="248"/>
      <c r="D57" s="248"/>
      <c r="E57" s="248"/>
      <c r="F57" s="248"/>
      <c r="G57" s="7">
        <v>50</v>
      </c>
      <c r="H57" s="90">
        <v>0</v>
      </c>
      <c r="I57" s="90">
        <v>0</v>
      </c>
    </row>
    <row r="58" spans="1:9" ht="12.75" customHeight="1" x14ac:dyDescent="0.25">
      <c r="A58" s="248" t="s">
        <v>52</v>
      </c>
      <c r="B58" s="248"/>
      <c r="C58" s="248"/>
      <c r="D58" s="248"/>
      <c r="E58" s="248"/>
      <c r="F58" s="248"/>
      <c r="G58" s="7">
        <v>51</v>
      </c>
      <c r="H58" s="90">
        <v>21414.57</v>
      </c>
      <c r="I58" s="90">
        <v>5079.6000000000004</v>
      </c>
    </row>
    <row r="59" spans="1:9" ht="12.75" customHeight="1" x14ac:dyDescent="0.25">
      <c r="A59" s="248" t="s">
        <v>53</v>
      </c>
      <c r="B59" s="248"/>
      <c r="C59" s="248"/>
      <c r="D59" s="248"/>
      <c r="E59" s="248"/>
      <c r="F59" s="248"/>
      <c r="G59" s="7">
        <v>52</v>
      </c>
      <c r="H59" s="90">
        <v>825447.22</v>
      </c>
      <c r="I59" s="90">
        <v>832767.83</v>
      </c>
    </row>
    <row r="60" spans="1:9" ht="12.75" customHeight="1" x14ac:dyDescent="0.25">
      <c r="A60" s="252" t="s">
        <v>54</v>
      </c>
      <c r="B60" s="252"/>
      <c r="C60" s="252"/>
      <c r="D60" s="252"/>
      <c r="E60" s="252"/>
      <c r="F60" s="252"/>
      <c r="G60" s="8">
        <v>53</v>
      </c>
      <c r="H60" s="91">
        <f>SUM(H61:H69)</f>
        <v>39227.01</v>
      </c>
      <c r="I60" s="91">
        <f>SUM(I61:I69)</f>
        <v>39247.17</v>
      </c>
    </row>
    <row r="61" spans="1:9" ht="12.75" customHeight="1" x14ac:dyDescent="0.25">
      <c r="A61" s="248" t="s">
        <v>23</v>
      </c>
      <c r="B61" s="248"/>
      <c r="C61" s="248"/>
      <c r="D61" s="248"/>
      <c r="E61" s="248"/>
      <c r="F61" s="248"/>
      <c r="G61" s="7">
        <v>54</v>
      </c>
      <c r="H61" s="90">
        <v>0</v>
      </c>
      <c r="I61" s="90">
        <v>0</v>
      </c>
    </row>
    <row r="62" spans="1:9" ht="27.65" customHeight="1" x14ac:dyDescent="0.25">
      <c r="A62" s="248" t="s">
        <v>24</v>
      </c>
      <c r="B62" s="248"/>
      <c r="C62" s="248"/>
      <c r="D62" s="248"/>
      <c r="E62" s="248"/>
      <c r="F62" s="248"/>
      <c r="G62" s="7">
        <v>55</v>
      </c>
      <c r="H62" s="90">
        <v>0</v>
      </c>
      <c r="I62" s="90">
        <v>0</v>
      </c>
    </row>
    <row r="63" spans="1:9" ht="12.75" customHeight="1" x14ac:dyDescent="0.25">
      <c r="A63" s="248" t="s">
        <v>25</v>
      </c>
      <c r="B63" s="248"/>
      <c r="C63" s="248"/>
      <c r="D63" s="248"/>
      <c r="E63" s="248"/>
      <c r="F63" s="248"/>
      <c r="G63" s="7">
        <v>56</v>
      </c>
      <c r="H63" s="90">
        <v>0</v>
      </c>
      <c r="I63" s="90">
        <v>0</v>
      </c>
    </row>
    <row r="64" spans="1:9" ht="26" customHeight="1" x14ac:dyDescent="0.25">
      <c r="A64" s="248" t="s">
        <v>55</v>
      </c>
      <c r="B64" s="248"/>
      <c r="C64" s="248"/>
      <c r="D64" s="248"/>
      <c r="E64" s="248"/>
      <c r="F64" s="248"/>
      <c r="G64" s="7">
        <v>57</v>
      </c>
      <c r="H64" s="90">
        <v>0</v>
      </c>
      <c r="I64" s="90">
        <v>0</v>
      </c>
    </row>
    <row r="65" spans="1:9" ht="21.65" customHeight="1" x14ac:dyDescent="0.25">
      <c r="A65" s="248" t="s">
        <v>27</v>
      </c>
      <c r="B65" s="248"/>
      <c r="C65" s="248"/>
      <c r="D65" s="248"/>
      <c r="E65" s="248"/>
      <c r="F65" s="248"/>
      <c r="G65" s="7">
        <v>58</v>
      </c>
      <c r="H65" s="90">
        <v>0</v>
      </c>
      <c r="I65" s="90">
        <v>0</v>
      </c>
    </row>
    <row r="66" spans="1:9" ht="21.65" customHeight="1" x14ac:dyDescent="0.25">
      <c r="A66" s="248" t="s">
        <v>28</v>
      </c>
      <c r="B66" s="248"/>
      <c r="C66" s="248"/>
      <c r="D66" s="248"/>
      <c r="E66" s="248"/>
      <c r="F66" s="248"/>
      <c r="G66" s="7">
        <v>59</v>
      </c>
      <c r="H66" s="90">
        <v>0</v>
      </c>
      <c r="I66" s="90">
        <v>0</v>
      </c>
    </row>
    <row r="67" spans="1:9" ht="12.75" customHeight="1" x14ac:dyDescent="0.25">
      <c r="A67" s="248" t="s">
        <v>29</v>
      </c>
      <c r="B67" s="248"/>
      <c r="C67" s="248"/>
      <c r="D67" s="248"/>
      <c r="E67" s="248"/>
      <c r="F67" s="248"/>
      <c r="G67" s="7">
        <v>60</v>
      </c>
      <c r="H67" s="90">
        <v>0</v>
      </c>
      <c r="I67" s="90">
        <v>0</v>
      </c>
    </row>
    <row r="68" spans="1:9" ht="12.75" customHeight="1" x14ac:dyDescent="0.25">
      <c r="A68" s="248" t="s">
        <v>30</v>
      </c>
      <c r="B68" s="248"/>
      <c r="C68" s="248"/>
      <c r="D68" s="248"/>
      <c r="E68" s="248"/>
      <c r="F68" s="248"/>
      <c r="G68" s="7">
        <v>61</v>
      </c>
      <c r="H68" s="90">
        <v>39227.01</v>
      </c>
      <c r="I68" s="90">
        <v>39247.17</v>
      </c>
    </row>
    <row r="69" spans="1:9" ht="12.75" customHeight="1" x14ac:dyDescent="0.25">
      <c r="A69" s="248" t="s">
        <v>56</v>
      </c>
      <c r="B69" s="248"/>
      <c r="C69" s="248"/>
      <c r="D69" s="248"/>
      <c r="E69" s="248"/>
      <c r="F69" s="248"/>
      <c r="G69" s="7">
        <v>62</v>
      </c>
      <c r="H69" s="90">
        <v>0</v>
      </c>
      <c r="I69" s="90">
        <v>0</v>
      </c>
    </row>
    <row r="70" spans="1:9" ht="12.75" customHeight="1" x14ac:dyDescent="0.25">
      <c r="A70" s="248" t="s">
        <v>57</v>
      </c>
      <c r="B70" s="248"/>
      <c r="C70" s="248"/>
      <c r="D70" s="248"/>
      <c r="E70" s="248"/>
      <c r="F70" s="248"/>
      <c r="G70" s="7">
        <v>63</v>
      </c>
      <c r="H70" s="90">
        <v>57502.25</v>
      </c>
      <c r="I70" s="90">
        <v>8433.5499999999993</v>
      </c>
    </row>
    <row r="71" spans="1:9" ht="12.75" customHeight="1" x14ac:dyDescent="0.25">
      <c r="A71" s="249" t="s">
        <v>58</v>
      </c>
      <c r="B71" s="249"/>
      <c r="C71" s="249"/>
      <c r="D71" s="249"/>
      <c r="E71" s="249"/>
      <c r="F71" s="249"/>
      <c r="G71" s="7">
        <v>64</v>
      </c>
      <c r="H71" s="90">
        <v>0</v>
      </c>
      <c r="I71" s="90">
        <v>0</v>
      </c>
    </row>
    <row r="72" spans="1:9" ht="12.75" customHeight="1" x14ac:dyDescent="0.25">
      <c r="A72" s="250" t="s">
        <v>302</v>
      </c>
      <c r="B72" s="250"/>
      <c r="C72" s="250"/>
      <c r="D72" s="250"/>
      <c r="E72" s="250"/>
      <c r="F72" s="250"/>
      <c r="G72" s="8">
        <v>65</v>
      </c>
      <c r="H72" s="91">
        <f>H8+H9+H44+H71</f>
        <v>49273212.270000003</v>
      </c>
      <c r="I72" s="91">
        <f>I8+I9+I44+I71</f>
        <v>48968956.32</v>
      </c>
    </row>
    <row r="73" spans="1:9" ht="12.75" customHeight="1" x14ac:dyDescent="0.25">
      <c r="A73" s="249" t="s">
        <v>59</v>
      </c>
      <c r="B73" s="249"/>
      <c r="C73" s="249"/>
      <c r="D73" s="249"/>
      <c r="E73" s="249"/>
      <c r="F73" s="249"/>
      <c r="G73" s="7">
        <v>66</v>
      </c>
      <c r="H73" s="90">
        <v>24845745.359999999</v>
      </c>
      <c r="I73" s="90">
        <v>23790822.66</v>
      </c>
    </row>
    <row r="74" spans="1:9" x14ac:dyDescent="0.25">
      <c r="A74" s="253" t="s">
        <v>60</v>
      </c>
      <c r="B74" s="254"/>
      <c r="C74" s="254"/>
      <c r="D74" s="254"/>
      <c r="E74" s="254"/>
      <c r="F74" s="254"/>
      <c r="G74" s="254"/>
      <c r="H74" s="254"/>
      <c r="I74" s="254"/>
    </row>
    <row r="75" spans="1:9" ht="24.75" customHeight="1" x14ac:dyDescent="0.25">
      <c r="A75" s="250" t="s">
        <v>440</v>
      </c>
      <c r="B75" s="250"/>
      <c r="C75" s="250"/>
      <c r="D75" s="250"/>
      <c r="E75" s="250"/>
      <c r="F75" s="250"/>
      <c r="G75" s="8">
        <v>67</v>
      </c>
      <c r="H75" s="92">
        <f>H76+H77+H78+H84+H85+H92+H95+H98</f>
        <v>28380855.420000002</v>
      </c>
      <c r="I75" s="92">
        <f>I76+I77+I78+I84+I85+I92+I95+I98</f>
        <v>28456571.5</v>
      </c>
    </row>
    <row r="76" spans="1:9" ht="12.75" customHeight="1" x14ac:dyDescent="0.25">
      <c r="A76" s="248" t="s">
        <v>61</v>
      </c>
      <c r="B76" s="248"/>
      <c r="C76" s="248"/>
      <c r="D76" s="248"/>
      <c r="E76" s="248"/>
      <c r="F76" s="248"/>
      <c r="G76" s="7">
        <v>68</v>
      </c>
      <c r="H76" s="90">
        <v>17977569.850000001</v>
      </c>
      <c r="I76" s="90">
        <v>17977569.850000001</v>
      </c>
    </row>
    <row r="77" spans="1:9" ht="12.75" customHeight="1" x14ac:dyDescent="0.25">
      <c r="A77" s="248" t="s">
        <v>62</v>
      </c>
      <c r="B77" s="248"/>
      <c r="C77" s="248"/>
      <c r="D77" s="248"/>
      <c r="E77" s="248"/>
      <c r="F77" s="248"/>
      <c r="G77" s="7">
        <v>69</v>
      </c>
      <c r="H77" s="90">
        <v>0</v>
      </c>
      <c r="I77" s="90">
        <v>0</v>
      </c>
    </row>
    <row r="78" spans="1:9" ht="12.75" customHeight="1" x14ac:dyDescent="0.25">
      <c r="A78" s="252" t="s">
        <v>63</v>
      </c>
      <c r="B78" s="252"/>
      <c r="C78" s="252"/>
      <c r="D78" s="252"/>
      <c r="E78" s="252"/>
      <c r="F78" s="252"/>
      <c r="G78" s="8">
        <v>70</v>
      </c>
      <c r="H78" s="92">
        <f>SUM(H79:H83)</f>
        <v>898878.49</v>
      </c>
      <c r="I78" s="92">
        <f>SUM(I79:I83)</f>
        <v>898878.49</v>
      </c>
    </row>
    <row r="79" spans="1:9" ht="12.75" customHeight="1" x14ac:dyDescent="0.25">
      <c r="A79" s="248" t="s">
        <v>64</v>
      </c>
      <c r="B79" s="248"/>
      <c r="C79" s="248"/>
      <c r="D79" s="248"/>
      <c r="E79" s="248"/>
      <c r="F79" s="248"/>
      <c r="G79" s="7">
        <v>71</v>
      </c>
      <c r="H79" s="90">
        <v>898878.49</v>
      </c>
      <c r="I79" s="90">
        <v>898878.49</v>
      </c>
    </row>
    <row r="80" spans="1:9" ht="12.75" customHeight="1" x14ac:dyDescent="0.25">
      <c r="A80" s="248" t="s">
        <v>65</v>
      </c>
      <c r="B80" s="248"/>
      <c r="C80" s="248"/>
      <c r="D80" s="248"/>
      <c r="E80" s="248"/>
      <c r="F80" s="248"/>
      <c r="G80" s="7">
        <v>72</v>
      </c>
      <c r="H80" s="90">
        <v>1035444.85</v>
      </c>
      <c r="I80" s="90">
        <v>1794628.69</v>
      </c>
    </row>
    <row r="81" spans="1:9" ht="12.75" customHeight="1" x14ac:dyDescent="0.25">
      <c r="A81" s="248" t="s">
        <v>66</v>
      </c>
      <c r="B81" s="248"/>
      <c r="C81" s="248"/>
      <c r="D81" s="248"/>
      <c r="E81" s="248"/>
      <c r="F81" s="248"/>
      <c r="G81" s="7">
        <v>73</v>
      </c>
      <c r="H81" s="90">
        <v>-1035444.85</v>
      </c>
      <c r="I81" s="90">
        <v>-1794628.69</v>
      </c>
    </row>
    <row r="82" spans="1:9" ht="12.75" customHeight="1" x14ac:dyDescent="0.25">
      <c r="A82" s="248" t="s">
        <v>67</v>
      </c>
      <c r="B82" s="248"/>
      <c r="C82" s="248"/>
      <c r="D82" s="248"/>
      <c r="E82" s="248"/>
      <c r="F82" s="248"/>
      <c r="G82" s="7">
        <v>74</v>
      </c>
      <c r="H82" s="90">
        <v>0</v>
      </c>
      <c r="I82" s="90">
        <v>0</v>
      </c>
    </row>
    <row r="83" spans="1:9" ht="12.75" customHeight="1" x14ac:dyDescent="0.25">
      <c r="A83" s="248" t="s">
        <v>68</v>
      </c>
      <c r="B83" s="248"/>
      <c r="C83" s="248"/>
      <c r="D83" s="248"/>
      <c r="E83" s="248"/>
      <c r="F83" s="248"/>
      <c r="G83" s="7">
        <v>75</v>
      </c>
      <c r="H83" s="90">
        <v>0</v>
      </c>
      <c r="I83" s="90">
        <v>0</v>
      </c>
    </row>
    <row r="84" spans="1:9" ht="12.75" customHeight="1" x14ac:dyDescent="0.25">
      <c r="A84" s="251" t="s">
        <v>69</v>
      </c>
      <c r="B84" s="251"/>
      <c r="C84" s="251"/>
      <c r="D84" s="251"/>
      <c r="E84" s="251"/>
      <c r="F84" s="251"/>
      <c r="G84" s="20">
        <v>76</v>
      </c>
      <c r="H84" s="93">
        <v>0</v>
      </c>
      <c r="I84" s="93">
        <v>0</v>
      </c>
    </row>
    <row r="85" spans="1:9" ht="12.75" customHeight="1" x14ac:dyDescent="0.25">
      <c r="A85" s="252" t="s">
        <v>430</v>
      </c>
      <c r="B85" s="252"/>
      <c r="C85" s="252"/>
      <c r="D85" s="252"/>
      <c r="E85" s="252"/>
      <c r="F85" s="252"/>
      <c r="G85" s="8">
        <v>77</v>
      </c>
      <c r="H85" s="91">
        <f>H86+H87+H88+H89+H90+H91</f>
        <v>3087644.06</v>
      </c>
      <c r="I85" s="91">
        <f>I86+I87+I88+I89+I90+I91</f>
        <v>3087644.06</v>
      </c>
    </row>
    <row r="86" spans="1:9" ht="25.5" customHeight="1" x14ac:dyDescent="0.25">
      <c r="A86" s="248" t="s">
        <v>425</v>
      </c>
      <c r="B86" s="248"/>
      <c r="C86" s="248"/>
      <c r="D86" s="248"/>
      <c r="E86" s="248"/>
      <c r="F86" s="248"/>
      <c r="G86" s="7">
        <v>78</v>
      </c>
      <c r="H86" s="90">
        <v>3087644.06</v>
      </c>
      <c r="I86" s="90">
        <v>3087644.06</v>
      </c>
    </row>
    <row r="87" spans="1:9" ht="12.75" customHeight="1" x14ac:dyDescent="0.25">
      <c r="A87" s="248" t="s">
        <v>70</v>
      </c>
      <c r="B87" s="248"/>
      <c r="C87" s="248"/>
      <c r="D87" s="248"/>
      <c r="E87" s="248"/>
      <c r="F87" s="248"/>
      <c r="G87" s="7">
        <v>79</v>
      </c>
      <c r="H87" s="90">
        <v>0</v>
      </c>
      <c r="I87" s="90">
        <v>0</v>
      </c>
    </row>
    <row r="88" spans="1:9" ht="12.75" customHeight="1" x14ac:dyDescent="0.25">
      <c r="A88" s="248" t="s">
        <v>71</v>
      </c>
      <c r="B88" s="248"/>
      <c r="C88" s="248"/>
      <c r="D88" s="248"/>
      <c r="E88" s="248"/>
      <c r="F88" s="248"/>
      <c r="G88" s="7">
        <v>80</v>
      </c>
      <c r="H88" s="90">
        <v>0</v>
      </c>
      <c r="I88" s="90">
        <v>0</v>
      </c>
    </row>
    <row r="89" spans="1:9" ht="12.75" customHeight="1" x14ac:dyDescent="0.25">
      <c r="A89" s="248" t="s">
        <v>347</v>
      </c>
      <c r="B89" s="248"/>
      <c r="C89" s="248"/>
      <c r="D89" s="248"/>
      <c r="E89" s="248"/>
      <c r="F89" s="248"/>
      <c r="G89" s="7">
        <v>81</v>
      </c>
      <c r="H89" s="90">
        <v>0</v>
      </c>
      <c r="I89" s="90">
        <v>0</v>
      </c>
    </row>
    <row r="90" spans="1:9" ht="26.25" customHeight="1" x14ac:dyDescent="0.25">
      <c r="A90" s="248" t="s">
        <v>348</v>
      </c>
      <c r="B90" s="248"/>
      <c r="C90" s="248"/>
      <c r="D90" s="248"/>
      <c r="E90" s="248"/>
      <c r="F90" s="248"/>
      <c r="G90" s="7">
        <v>82</v>
      </c>
      <c r="H90" s="90">
        <v>0</v>
      </c>
      <c r="I90" s="90">
        <v>0</v>
      </c>
    </row>
    <row r="91" spans="1:9" x14ac:dyDescent="0.25">
      <c r="A91" s="248" t="s">
        <v>426</v>
      </c>
      <c r="B91" s="248"/>
      <c r="C91" s="248"/>
      <c r="D91" s="248"/>
      <c r="E91" s="248"/>
      <c r="F91" s="248"/>
      <c r="G91" s="7">
        <v>83</v>
      </c>
      <c r="H91" s="90">
        <v>0</v>
      </c>
      <c r="I91" s="90">
        <v>0</v>
      </c>
    </row>
    <row r="92" spans="1:9" ht="12.75" customHeight="1" x14ac:dyDescent="0.25">
      <c r="A92" s="252" t="s">
        <v>431</v>
      </c>
      <c r="B92" s="252"/>
      <c r="C92" s="252"/>
      <c r="D92" s="252"/>
      <c r="E92" s="252"/>
      <c r="F92" s="252"/>
      <c r="G92" s="8">
        <v>84</v>
      </c>
      <c r="H92" s="91">
        <f>H93-H94</f>
        <v>4948987.07</v>
      </c>
      <c r="I92" s="91">
        <f>I93-I94</f>
        <v>5657579.1799999997</v>
      </c>
    </row>
    <row r="93" spans="1:9" ht="12.75" customHeight="1" x14ac:dyDescent="0.25">
      <c r="A93" s="248" t="s">
        <v>72</v>
      </c>
      <c r="B93" s="248"/>
      <c r="C93" s="248"/>
      <c r="D93" s="248"/>
      <c r="E93" s="248"/>
      <c r="F93" s="248"/>
      <c r="G93" s="7">
        <v>85</v>
      </c>
      <c r="H93" s="90">
        <v>4948987.07</v>
      </c>
      <c r="I93" s="90">
        <v>5657579.1799999997</v>
      </c>
    </row>
    <row r="94" spans="1:9" ht="12.75" customHeight="1" x14ac:dyDescent="0.25">
      <c r="A94" s="248" t="s">
        <v>73</v>
      </c>
      <c r="B94" s="248"/>
      <c r="C94" s="248"/>
      <c r="D94" s="248"/>
      <c r="E94" s="248"/>
      <c r="F94" s="248"/>
      <c r="G94" s="7">
        <v>86</v>
      </c>
      <c r="H94" s="90">
        <v>0</v>
      </c>
      <c r="I94" s="90">
        <v>0</v>
      </c>
    </row>
    <row r="95" spans="1:9" ht="12.75" customHeight="1" x14ac:dyDescent="0.25">
      <c r="A95" s="252" t="s">
        <v>432</v>
      </c>
      <c r="B95" s="252"/>
      <c r="C95" s="252"/>
      <c r="D95" s="252"/>
      <c r="E95" s="252"/>
      <c r="F95" s="252"/>
      <c r="G95" s="8">
        <v>87</v>
      </c>
      <c r="H95" s="91">
        <f>H96-H97</f>
        <v>1467775.95</v>
      </c>
      <c r="I95" s="91">
        <f>I96-I97</f>
        <v>834899.92</v>
      </c>
    </row>
    <row r="96" spans="1:9" ht="12.75" customHeight="1" x14ac:dyDescent="0.25">
      <c r="A96" s="248" t="s">
        <v>74</v>
      </c>
      <c r="B96" s="248"/>
      <c r="C96" s="248"/>
      <c r="D96" s="248"/>
      <c r="E96" s="248"/>
      <c r="F96" s="248"/>
      <c r="G96" s="7">
        <v>88</v>
      </c>
      <c r="H96" s="90">
        <v>1467775.95</v>
      </c>
      <c r="I96" s="90">
        <v>834899.92</v>
      </c>
    </row>
    <row r="97" spans="1:9" ht="12.75" customHeight="1" x14ac:dyDescent="0.25">
      <c r="A97" s="248" t="s">
        <v>75</v>
      </c>
      <c r="B97" s="248"/>
      <c r="C97" s="248"/>
      <c r="D97" s="248"/>
      <c r="E97" s="248"/>
      <c r="F97" s="248"/>
      <c r="G97" s="7">
        <v>89</v>
      </c>
      <c r="H97" s="90">
        <v>0</v>
      </c>
      <c r="I97" s="90">
        <v>0</v>
      </c>
    </row>
    <row r="98" spans="1:9" ht="12.75" customHeight="1" x14ac:dyDescent="0.25">
      <c r="A98" s="248" t="s">
        <v>76</v>
      </c>
      <c r="B98" s="248"/>
      <c r="C98" s="248"/>
      <c r="D98" s="248"/>
      <c r="E98" s="248"/>
      <c r="F98" s="248"/>
      <c r="G98" s="7">
        <v>90</v>
      </c>
      <c r="H98" s="90">
        <v>0</v>
      </c>
      <c r="I98" s="90">
        <v>0</v>
      </c>
    </row>
    <row r="99" spans="1:9" ht="12.75" customHeight="1" x14ac:dyDescent="0.25">
      <c r="A99" s="250" t="s">
        <v>433</v>
      </c>
      <c r="B99" s="250"/>
      <c r="C99" s="250"/>
      <c r="D99" s="250"/>
      <c r="E99" s="250"/>
      <c r="F99" s="250"/>
      <c r="G99" s="8">
        <v>91</v>
      </c>
      <c r="H99" s="91">
        <f>SUM(H100:H105)</f>
        <v>507560.96000000002</v>
      </c>
      <c r="I99" s="91">
        <f>SUM(I100:I105)</f>
        <v>570500.66</v>
      </c>
    </row>
    <row r="100" spans="1:9" ht="12.75" customHeight="1" x14ac:dyDescent="0.25">
      <c r="A100" s="248" t="s">
        <v>77</v>
      </c>
      <c r="B100" s="248"/>
      <c r="C100" s="248"/>
      <c r="D100" s="248"/>
      <c r="E100" s="248"/>
      <c r="F100" s="248"/>
      <c r="G100" s="7">
        <v>92</v>
      </c>
      <c r="H100" s="90">
        <v>507560.96000000002</v>
      </c>
      <c r="I100" s="90">
        <v>570500.66</v>
      </c>
    </row>
    <row r="101" spans="1:9" ht="12.75" customHeight="1" x14ac:dyDescent="0.25">
      <c r="A101" s="248" t="s">
        <v>78</v>
      </c>
      <c r="B101" s="248"/>
      <c r="C101" s="248"/>
      <c r="D101" s="248"/>
      <c r="E101" s="248"/>
      <c r="F101" s="248"/>
      <c r="G101" s="7">
        <v>93</v>
      </c>
      <c r="H101" s="90">
        <v>0</v>
      </c>
      <c r="I101" s="90">
        <v>0</v>
      </c>
    </row>
    <row r="102" spans="1:9" ht="12.75" customHeight="1" x14ac:dyDescent="0.25">
      <c r="A102" s="248" t="s">
        <v>79</v>
      </c>
      <c r="B102" s="248"/>
      <c r="C102" s="248"/>
      <c r="D102" s="248"/>
      <c r="E102" s="248"/>
      <c r="F102" s="248"/>
      <c r="G102" s="7">
        <v>94</v>
      </c>
      <c r="H102" s="90">
        <v>0</v>
      </c>
      <c r="I102" s="90">
        <v>0</v>
      </c>
    </row>
    <row r="103" spans="1:9" ht="12.75" customHeight="1" x14ac:dyDescent="0.25">
      <c r="A103" s="248" t="s">
        <v>80</v>
      </c>
      <c r="B103" s="248"/>
      <c r="C103" s="248"/>
      <c r="D103" s="248"/>
      <c r="E103" s="248"/>
      <c r="F103" s="248"/>
      <c r="G103" s="7">
        <v>95</v>
      </c>
      <c r="H103" s="90">
        <v>0</v>
      </c>
      <c r="I103" s="90">
        <v>0</v>
      </c>
    </row>
    <row r="104" spans="1:9" ht="12.75" customHeight="1" x14ac:dyDescent="0.25">
      <c r="A104" s="248" t="s">
        <v>81</v>
      </c>
      <c r="B104" s="248"/>
      <c r="C104" s="248"/>
      <c r="D104" s="248"/>
      <c r="E104" s="248"/>
      <c r="F104" s="248"/>
      <c r="G104" s="7">
        <v>96</v>
      </c>
      <c r="H104" s="90">
        <v>0</v>
      </c>
      <c r="I104" s="90">
        <v>0</v>
      </c>
    </row>
    <row r="105" spans="1:9" ht="12.75" customHeight="1" x14ac:dyDescent="0.25">
      <c r="A105" s="248" t="s">
        <v>82</v>
      </c>
      <c r="B105" s="248"/>
      <c r="C105" s="248"/>
      <c r="D105" s="248"/>
      <c r="E105" s="248"/>
      <c r="F105" s="248"/>
      <c r="G105" s="7">
        <v>97</v>
      </c>
      <c r="H105" s="90">
        <v>0</v>
      </c>
      <c r="I105" s="90">
        <v>0</v>
      </c>
    </row>
    <row r="106" spans="1:9" ht="12.75" customHeight="1" x14ac:dyDescent="0.25">
      <c r="A106" s="250" t="s">
        <v>434</v>
      </c>
      <c r="B106" s="250"/>
      <c r="C106" s="250"/>
      <c r="D106" s="250"/>
      <c r="E106" s="250"/>
      <c r="F106" s="250"/>
      <c r="G106" s="8">
        <v>98</v>
      </c>
      <c r="H106" s="91">
        <f>SUM(H107:H117)</f>
        <v>11854589.25</v>
      </c>
      <c r="I106" s="91">
        <f>SUM(I107:I117)</f>
        <v>11420133.08</v>
      </c>
    </row>
    <row r="107" spans="1:9" ht="12.75" customHeight="1" x14ac:dyDescent="0.25">
      <c r="A107" s="248" t="s">
        <v>83</v>
      </c>
      <c r="B107" s="248"/>
      <c r="C107" s="248"/>
      <c r="D107" s="248"/>
      <c r="E107" s="248"/>
      <c r="F107" s="248"/>
      <c r="G107" s="7">
        <v>99</v>
      </c>
      <c r="H107" s="90">
        <v>0</v>
      </c>
      <c r="I107" s="90">
        <v>0</v>
      </c>
    </row>
    <row r="108" spans="1:9" ht="24.65" customHeight="1" x14ac:dyDescent="0.25">
      <c r="A108" s="248" t="s">
        <v>84</v>
      </c>
      <c r="B108" s="248"/>
      <c r="C108" s="248"/>
      <c r="D108" s="248"/>
      <c r="E108" s="248"/>
      <c r="F108" s="248"/>
      <c r="G108" s="7">
        <v>100</v>
      </c>
      <c r="H108" s="90">
        <v>10803278.210000001</v>
      </c>
      <c r="I108" s="90">
        <v>10371949.42</v>
      </c>
    </row>
    <row r="109" spans="1:9" ht="12.75" customHeight="1" x14ac:dyDescent="0.25">
      <c r="A109" s="248" t="s">
        <v>85</v>
      </c>
      <c r="B109" s="248"/>
      <c r="C109" s="248"/>
      <c r="D109" s="248"/>
      <c r="E109" s="248"/>
      <c r="F109" s="248"/>
      <c r="G109" s="7">
        <v>101</v>
      </c>
      <c r="H109" s="90">
        <v>0</v>
      </c>
      <c r="I109" s="90">
        <v>0</v>
      </c>
    </row>
    <row r="110" spans="1:9" ht="21.65" customHeight="1" x14ac:dyDescent="0.25">
      <c r="A110" s="248" t="s">
        <v>86</v>
      </c>
      <c r="B110" s="248"/>
      <c r="C110" s="248"/>
      <c r="D110" s="248"/>
      <c r="E110" s="248"/>
      <c r="F110" s="248"/>
      <c r="G110" s="7">
        <v>102</v>
      </c>
      <c r="H110" s="90">
        <v>0</v>
      </c>
      <c r="I110" s="90">
        <v>0</v>
      </c>
    </row>
    <row r="111" spans="1:9" ht="12.75" customHeight="1" x14ac:dyDescent="0.25">
      <c r="A111" s="248" t="s">
        <v>87</v>
      </c>
      <c r="B111" s="248"/>
      <c r="C111" s="248"/>
      <c r="D111" s="248"/>
      <c r="E111" s="248"/>
      <c r="F111" s="248"/>
      <c r="G111" s="7">
        <v>103</v>
      </c>
      <c r="H111" s="90">
        <v>0</v>
      </c>
      <c r="I111" s="90">
        <v>0</v>
      </c>
    </row>
    <row r="112" spans="1:9" ht="12.75" customHeight="1" x14ac:dyDescent="0.25">
      <c r="A112" s="248" t="s">
        <v>88</v>
      </c>
      <c r="B112" s="248"/>
      <c r="C112" s="248"/>
      <c r="D112" s="248"/>
      <c r="E112" s="248"/>
      <c r="F112" s="248"/>
      <c r="G112" s="7">
        <v>104</v>
      </c>
      <c r="H112" s="90">
        <v>11092.58</v>
      </c>
      <c r="I112" s="90">
        <v>8766.2900000000009</v>
      </c>
    </row>
    <row r="113" spans="1:9" ht="12.75" customHeight="1" x14ac:dyDescent="0.25">
      <c r="A113" s="248" t="s">
        <v>89</v>
      </c>
      <c r="B113" s="248"/>
      <c r="C113" s="248"/>
      <c r="D113" s="248"/>
      <c r="E113" s="248"/>
      <c r="F113" s="248"/>
      <c r="G113" s="7">
        <v>105</v>
      </c>
      <c r="H113" s="90">
        <v>0</v>
      </c>
      <c r="I113" s="90">
        <v>0</v>
      </c>
    </row>
    <row r="114" spans="1:9" ht="12.75" customHeight="1" x14ac:dyDescent="0.25">
      <c r="A114" s="248" t="s">
        <v>90</v>
      </c>
      <c r="B114" s="248"/>
      <c r="C114" s="248"/>
      <c r="D114" s="248"/>
      <c r="E114" s="248"/>
      <c r="F114" s="248"/>
      <c r="G114" s="7">
        <v>106</v>
      </c>
      <c r="H114" s="90">
        <v>0</v>
      </c>
      <c r="I114" s="90">
        <v>0</v>
      </c>
    </row>
    <row r="115" spans="1:9" ht="12.75" customHeight="1" x14ac:dyDescent="0.25">
      <c r="A115" s="248" t="s">
        <v>91</v>
      </c>
      <c r="B115" s="248"/>
      <c r="C115" s="248"/>
      <c r="D115" s="248"/>
      <c r="E115" s="248"/>
      <c r="F115" s="248"/>
      <c r="G115" s="7">
        <v>107</v>
      </c>
      <c r="H115" s="90">
        <v>0</v>
      </c>
      <c r="I115" s="90">
        <v>0</v>
      </c>
    </row>
    <row r="116" spans="1:9" ht="12.75" customHeight="1" x14ac:dyDescent="0.25">
      <c r="A116" s="248" t="s">
        <v>92</v>
      </c>
      <c r="B116" s="248"/>
      <c r="C116" s="248"/>
      <c r="D116" s="248"/>
      <c r="E116" s="248"/>
      <c r="F116" s="248"/>
      <c r="G116" s="7">
        <v>108</v>
      </c>
      <c r="H116" s="90">
        <v>362442.94</v>
      </c>
      <c r="I116" s="90">
        <v>361641.85</v>
      </c>
    </row>
    <row r="117" spans="1:9" ht="12.75" customHeight="1" x14ac:dyDescent="0.25">
      <c r="A117" s="248" t="s">
        <v>93</v>
      </c>
      <c r="B117" s="248"/>
      <c r="C117" s="248"/>
      <c r="D117" s="248"/>
      <c r="E117" s="248"/>
      <c r="F117" s="248"/>
      <c r="G117" s="7">
        <v>109</v>
      </c>
      <c r="H117" s="90">
        <v>677775.52</v>
      </c>
      <c r="I117" s="90">
        <v>677775.52</v>
      </c>
    </row>
    <row r="118" spans="1:9" ht="12.75" customHeight="1" x14ac:dyDescent="0.25">
      <c r="A118" s="250" t="s">
        <v>435</v>
      </c>
      <c r="B118" s="250"/>
      <c r="C118" s="250"/>
      <c r="D118" s="250"/>
      <c r="E118" s="250"/>
      <c r="F118" s="250"/>
      <c r="G118" s="8">
        <v>110</v>
      </c>
      <c r="H118" s="91">
        <f>SUM(H119:H132)</f>
        <v>8530206.6400000006</v>
      </c>
      <c r="I118" s="91">
        <f>SUM(I119:I132)</f>
        <v>8521751.0800000001</v>
      </c>
    </row>
    <row r="119" spans="1:9" ht="12.75" customHeight="1" x14ac:dyDescent="0.25">
      <c r="A119" s="248" t="s">
        <v>83</v>
      </c>
      <c r="B119" s="248"/>
      <c r="C119" s="248"/>
      <c r="D119" s="248"/>
      <c r="E119" s="248"/>
      <c r="F119" s="248"/>
      <c r="G119" s="7">
        <v>111</v>
      </c>
      <c r="H119" s="90">
        <v>303326.89</v>
      </c>
      <c r="I119" s="90">
        <v>316470.94</v>
      </c>
    </row>
    <row r="120" spans="1:9" ht="22.25" customHeight="1" x14ac:dyDescent="0.25">
      <c r="A120" s="248" t="s">
        <v>84</v>
      </c>
      <c r="B120" s="248"/>
      <c r="C120" s="248"/>
      <c r="D120" s="248"/>
      <c r="E120" s="248"/>
      <c r="F120" s="248"/>
      <c r="G120" s="7">
        <v>112</v>
      </c>
      <c r="H120" s="90">
        <v>7895529.1699999999</v>
      </c>
      <c r="I120" s="90">
        <v>7950953.7800000003</v>
      </c>
    </row>
    <row r="121" spans="1:9" ht="12.75" customHeight="1" x14ac:dyDescent="0.25">
      <c r="A121" s="248" t="s">
        <v>85</v>
      </c>
      <c r="B121" s="248"/>
      <c r="C121" s="248"/>
      <c r="D121" s="248"/>
      <c r="E121" s="248"/>
      <c r="F121" s="248"/>
      <c r="G121" s="7">
        <v>113</v>
      </c>
      <c r="H121" s="90">
        <v>0</v>
      </c>
      <c r="I121" s="90">
        <v>0</v>
      </c>
    </row>
    <row r="122" spans="1:9" ht="23.4" customHeight="1" x14ac:dyDescent="0.25">
      <c r="A122" s="248" t="s">
        <v>86</v>
      </c>
      <c r="B122" s="248"/>
      <c r="C122" s="248"/>
      <c r="D122" s="248"/>
      <c r="E122" s="248"/>
      <c r="F122" s="248"/>
      <c r="G122" s="7">
        <v>114</v>
      </c>
      <c r="H122" s="90">
        <v>0</v>
      </c>
      <c r="I122" s="90">
        <v>0</v>
      </c>
    </row>
    <row r="123" spans="1:9" ht="12.75" customHeight="1" x14ac:dyDescent="0.25">
      <c r="A123" s="248" t="s">
        <v>87</v>
      </c>
      <c r="B123" s="248"/>
      <c r="C123" s="248"/>
      <c r="D123" s="248"/>
      <c r="E123" s="248"/>
      <c r="F123" s="248"/>
      <c r="G123" s="7">
        <v>115</v>
      </c>
      <c r="H123" s="90">
        <v>0</v>
      </c>
      <c r="I123" s="90">
        <v>0</v>
      </c>
    </row>
    <row r="124" spans="1:9" ht="12.75" customHeight="1" x14ac:dyDescent="0.25">
      <c r="A124" s="248" t="s">
        <v>88</v>
      </c>
      <c r="B124" s="248"/>
      <c r="C124" s="248"/>
      <c r="D124" s="248"/>
      <c r="E124" s="248"/>
      <c r="F124" s="248"/>
      <c r="G124" s="7">
        <v>116</v>
      </c>
      <c r="H124" s="90">
        <v>14818.79</v>
      </c>
      <c r="I124" s="90">
        <v>12441.45</v>
      </c>
    </row>
    <row r="125" spans="1:9" ht="12.75" customHeight="1" x14ac:dyDescent="0.25">
      <c r="A125" s="248" t="s">
        <v>89</v>
      </c>
      <c r="B125" s="248"/>
      <c r="C125" s="248"/>
      <c r="D125" s="248"/>
      <c r="E125" s="248"/>
      <c r="F125" s="248"/>
      <c r="G125" s="7">
        <v>117</v>
      </c>
      <c r="H125" s="90">
        <v>0</v>
      </c>
      <c r="I125" s="90">
        <v>0</v>
      </c>
    </row>
    <row r="126" spans="1:9" ht="12.75" customHeight="1" x14ac:dyDescent="0.25">
      <c r="A126" s="248" t="s">
        <v>90</v>
      </c>
      <c r="B126" s="248"/>
      <c r="C126" s="248"/>
      <c r="D126" s="248"/>
      <c r="E126" s="248"/>
      <c r="F126" s="248"/>
      <c r="G126" s="7">
        <v>118</v>
      </c>
      <c r="H126" s="90">
        <v>223269.2</v>
      </c>
      <c r="I126" s="90">
        <v>143578.09</v>
      </c>
    </row>
    <row r="127" spans="1:9" x14ac:dyDescent="0.25">
      <c r="A127" s="248" t="s">
        <v>91</v>
      </c>
      <c r="B127" s="248"/>
      <c r="C127" s="248"/>
      <c r="D127" s="248"/>
      <c r="E127" s="248"/>
      <c r="F127" s="248"/>
      <c r="G127" s="7">
        <v>119</v>
      </c>
      <c r="H127" s="90">
        <v>0</v>
      </c>
      <c r="I127" s="90">
        <v>0</v>
      </c>
    </row>
    <row r="128" spans="1:9" x14ac:dyDescent="0.25">
      <c r="A128" s="248" t="s">
        <v>94</v>
      </c>
      <c r="B128" s="248"/>
      <c r="C128" s="248"/>
      <c r="D128" s="248"/>
      <c r="E128" s="248"/>
      <c r="F128" s="248"/>
      <c r="G128" s="7">
        <v>120</v>
      </c>
      <c r="H128" s="90">
        <v>34300.550000000003</v>
      </c>
      <c r="I128" s="90">
        <v>36791.410000000003</v>
      </c>
    </row>
    <row r="129" spans="1:9" x14ac:dyDescent="0.25">
      <c r="A129" s="248" t="s">
        <v>95</v>
      </c>
      <c r="B129" s="248"/>
      <c r="C129" s="248"/>
      <c r="D129" s="248"/>
      <c r="E129" s="248"/>
      <c r="F129" s="248"/>
      <c r="G129" s="7">
        <v>121</v>
      </c>
      <c r="H129" s="90">
        <v>48255.14</v>
      </c>
      <c r="I129" s="90">
        <v>37505.15</v>
      </c>
    </row>
    <row r="130" spans="1:9" x14ac:dyDescent="0.25">
      <c r="A130" s="248" t="s">
        <v>96</v>
      </c>
      <c r="B130" s="248"/>
      <c r="C130" s="248"/>
      <c r="D130" s="248"/>
      <c r="E130" s="248"/>
      <c r="F130" s="248"/>
      <c r="G130" s="7">
        <v>122</v>
      </c>
      <c r="H130" s="90">
        <v>0</v>
      </c>
      <c r="I130" s="90">
        <v>0</v>
      </c>
    </row>
    <row r="131" spans="1:9" x14ac:dyDescent="0.25">
      <c r="A131" s="248" t="s">
        <v>97</v>
      </c>
      <c r="B131" s="248"/>
      <c r="C131" s="248"/>
      <c r="D131" s="248"/>
      <c r="E131" s="248"/>
      <c r="F131" s="248"/>
      <c r="G131" s="7">
        <v>123</v>
      </c>
      <c r="H131" s="90">
        <v>0</v>
      </c>
      <c r="I131" s="90">
        <v>0</v>
      </c>
    </row>
    <row r="132" spans="1:9" x14ac:dyDescent="0.25">
      <c r="A132" s="248" t="s">
        <v>98</v>
      </c>
      <c r="B132" s="248"/>
      <c r="C132" s="248"/>
      <c r="D132" s="248"/>
      <c r="E132" s="248"/>
      <c r="F132" s="248"/>
      <c r="G132" s="7">
        <v>124</v>
      </c>
      <c r="H132" s="90">
        <v>10706.9</v>
      </c>
      <c r="I132" s="90">
        <v>24010.26</v>
      </c>
    </row>
    <row r="133" spans="1:9" ht="22.25" customHeight="1" x14ac:dyDescent="0.25">
      <c r="A133" s="249" t="s">
        <v>99</v>
      </c>
      <c r="B133" s="249"/>
      <c r="C133" s="249"/>
      <c r="D133" s="249"/>
      <c r="E133" s="249"/>
      <c r="F133" s="249"/>
      <c r="G133" s="7">
        <v>125</v>
      </c>
      <c r="H133" s="90">
        <v>0</v>
      </c>
      <c r="I133" s="90">
        <v>0</v>
      </c>
    </row>
    <row r="134" spans="1:9" ht="12.75" customHeight="1" x14ac:dyDescent="0.25">
      <c r="A134" s="250" t="s">
        <v>436</v>
      </c>
      <c r="B134" s="250"/>
      <c r="C134" s="250"/>
      <c r="D134" s="250"/>
      <c r="E134" s="250"/>
      <c r="F134" s="250"/>
      <c r="G134" s="8">
        <v>126</v>
      </c>
      <c r="H134" s="91">
        <f>H75+H99+H106+H118+H133</f>
        <v>49273212.270000003</v>
      </c>
      <c r="I134" s="91">
        <f>I75+I99+I106+I118+I133</f>
        <v>48968956.32</v>
      </c>
    </row>
    <row r="135" spans="1:9" x14ac:dyDescent="0.25">
      <c r="A135" s="249" t="s">
        <v>100</v>
      </c>
      <c r="B135" s="249"/>
      <c r="C135" s="249"/>
      <c r="D135" s="249"/>
      <c r="E135" s="249"/>
      <c r="F135" s="249"/>
      <c r="G135" s="7">
        <v>127</v>
      </c>
      <c r="H135" s="90">
        <v>24845745.359999999</v>
      </c>
      <c r="I135" s="90">
        <v>23790822.66</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4803149606299213" right="0.74803149606299213" top="0.98425196850393704" bottom="0.98425196850393704" header="0.51181102362204722" footer="0.51181102362204722"/>
  <pageSetup paperSize="9" scale="68" fitToHeight="2"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49" zoomScale="110" zoomScaleNormal="115" zoomScaleSheetLayoutView="110" workbookViewId="0">
      <selection activeCell="A13" sqref="A13:F13"/>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285" t="s">
        <v>102</v>
      </c>
      <c r="B1" s="286"/>
      <c r="C1" s="286"/>
      <c r="D1" s="286"/>
      <c r="E1" s="286"/>
      <c r="F1" s="286"/>
      <c r="G1" s="286"/>
      <c r="H1" s="286"/>
      <c r="I1" s="286"/>
    </row>
    <row r="2" spans="1:11" x14ac:dyDescent="0.25">
      <c r="A2" s="287" t="s">
        <v>453</v>
      </c>
      <c r="B2" s="288"/>
      <c r="C2" s="288"/>
      <c r="D2" s="288"/>
      <c r="E2" s="288"/>
      <c r="F2" s="288"/>
      <c r="G2" s="288"/>
      <c r="H2" s="288"/>
      <c r="I2" s="288"/>
    </row>
    <row r="3" spans="1:11" x14ac:dyDescent="0.25">
      <c r="A3" s="289" t="s">
        <v>439</v>
      </c>
      <c r="B3" s="290"/>
      <c r="C3" s="290"/>
      <c r="D3" s="290"/>
      <c r="E3" s="290"/>
      <c r="F3" s="290"/>
      <c r="G3" s="290"/>
      <c r="H3" s="290"/>
      <c r="I3" s="290"/>
      <c r="J3" s="291"/>
      <c r="K3" s="291"/>
    </row>
    <row r="4" spans="1:11" x14ac:dyDescent="0.25">
      <c r="A4" s="292" t="s">
        <v>450</v>
      </c>
      <c r="B4" s="293"/>
      <c r="C4" s="293"/>
      <c r="D4" s="293"/>
      <c r="E4" s="293"/>
      <c r="F4" s="293"/>
      <c r="G4" s="293"/>
      <c r="H4" s="293"/>
      <c r="I4" s="293"/>
      <c r="J4" s="294"/>
      <c r="K4" s="294"/>
    </row>
    <row r="5" spans="1:11" ht="22.25" customHeight="1" x14ac:dyDescent="0.25">
      <c r="A5" s="295" t="s">
        <v>2</v>
      </c>
      <c r="B5" s="296"/>
      <c r="C5" s="296"/>
      <c r="D5" s="296"/>
      <c r="E5" s="296"/>
      <c r="F5" s="296"/>
      <c r="G5" s="295" t="s">
        <v>103</v>
      </c>
      <c r="H5" s="297" t="s">
        <v>299</v>
      </c>
      <c r="I5" s="298"/>
      <c r="J5" s="297" t="s">
        <v>278</v>
      </c>
      <c r="K5" s="298"/>
    </row>
    <row r="6" spans="1:11" x14ac:dyDescent="0.25">
      <c r="A6" s="296"/>
      <c r="B6" s="296"/>
      <c r="C6" s="296"/>
      <c r="D6" s="296"/>
      <c r="E6" s="296"/>
      <c r="F6" s="296"/>
      <c r="G6" s="296"/>
      <c r="H6" s="23" t="s">
        <v>292</v>
      </c>
      <c r="I6" s="23" t="s">
        <v>293</v>
      </c>
      <c r="J6" s="23" t="s">
        <v>292</v>
      </c>
      <c r="K6" s="23" t="s">
        <v>293</v>
      </c>
    </row>
    <row r="7" spans="1:11" x14ac:dyDescent="0.25">
      <c r="A7" s="283">
        <v>1</v>
      </c>
      <c r="B7" s="284"/>
      <c r="C7" s="284"/>
      <c r="D7" s="284"/>
      <c r="E7" s="284"/>
      <c r="F7" s="284"/>
      <c r="G7" s="24">
        <v>2</v>
      </c>
      <c r="H7" s="23">
        <v>3</v>
      </c>
      <c r="I7" s="23">
        <v>4</v>
      </c>
      <c r="J7" s="23">
        <v>5</v>
      </c>
      <c r="K7" s="23">
        <v>6</v>
      </c>
    </row>
    <row r="8" spans="1:11" ht="12.75" customHeight="1" x14ac:dyDescent="0.25">
      <c r="A8" s="279" t="s">
        <v>349</v>
      </c>
      <c r="B8" s="279"/>
      <c r="C8" s="279"/>
      <c r="D8" s="279"/>
      <c r="E8" s="279"/>
      <c r="F8" s="279"/>
      <c r="G8" s="8">
        <v>1</v>
      </c>
      <c r="H8" s="94">
        <f>SUM(H9:H13)</f>
        <v>676504</v>
      </c>
      <c r="I8" s="94">
        <f>SUM(I9:I13)</f>
        <v>676504</v>
      </c>
      <c r="J8" s="94">
        <f>SUM(J9:J13)</f>
        <v>18150.96</v>
      </c>
      <c r="K8" s="94">
        <f>SUM(K9:K13)</f>
        <v>18150.96</v>
      </c>
    </row>
    <row r="9" spans="1:11" ht="12.75" customHeight="1" x14ac:dyDescent="0.25">
      <c r="A9" s="248" t="s">
        <v>115</v>
      </c>
      <c r="B9" s="248"/>
      <c r="C9" s="248"/>
      <c r="D9" s="248"/>
      <c r="E9" s="248"/>
      <c r="F9" s="248"/>
      <c r="G9" s="7">
        <v>2</v>
      </c>
      <c r="H9" s="95">
        <v>0</v>
      </c>
      <c r="I9" s="95">
        <v>0</v>
      </c>
      <c r="J9" s="95">
        <v>0</v>
      </c>
      <c r="K9" s="95">
        <v>0</v>
      </c>
    </row>
    <row r="10" spans="1:11" ht="12.75" customHeight="1" x14ac:dyDescent="0.25">
      <c r="A10" s="248" t="s">
        <v>437</v>
      </c>
      <c r="B10" s="248"/>
      <c r="C10" s="248"/>
      <c r="D10" s="248"/>
      <c r="E10" s="248"/>
      <c r="F10" s="248"/>
      <c r="G10" s="7">
        <v>3</v>
      </c>
      <c r="H10" s="95">
        <v>673415</v>
      </c>
      <c r="I10" s="95">
        <v>673415</v>
      </c>
      <c r="J10" s="95">
        <v>15812.53</v>
      </c>
      <c r="K10" s="95">
        <v>15812.53</v>
      </c>
    </row>
    <row r="11" spans="1:11" ht="12.75" customHeight="1" x14ac:dyDescent="0.25">
      <c r="A11" s="248" t="s">
        <v>116</v>
      </c>
      <c r="B11" s="248"/>
      <c r="C11" s="248"/>
      <c r="D11" s="248"/>
      <c r="E11" s="248"/>
      <c r="F11" s="248"/>
      <c r="G11" s="7">
        <v>4</v>
      </c>
      <c r="H11" s="95">
        <v>0</v>
      </c>
      <c r="I11" s="95">
        <v>0</v>
      </c>
      <c r="J11" s="95">
        <v>0</v>
      </c>
      <c r="K11" s="95">
        <v>0</v>
      </c>
    </row>
    <row r="12" spans="1:11" ht="12.75" customHeight="1" x14ac:dyDescent="0.25">
      <c r="A12" s="248" t="s">
        <v>117</v>
      </c>
      <c r="B12" s="248"/>
      <c r="C12" s="248"/>
      <c r="D12" s="248"/>
      <c r="E12" s="248"/>
      <c r="F12" s="248"/>
      <c r="G12" s="7">
        <v>5</v>
      </c>
      <c r="H12" s="95">
        <v>1339</v>
      </c>
      <c r="I12" s="95">
        <v>1339</v>
      </c>
      <c r="J12" s="95">
        <v>1338.93</v>
      </c>
      <c r="K12" s="95">
        <v>1338.93</v>
      </c>
    </row>
    <row r="13" spans="1:11" ht="12.75" customHeight="1" x14ac:dyDescent="0.25">
      <c r="A13" s="248" t="s">
        <v>118</v>
      </c>
      <c r="B13" s="248"/>
      <c r="C13" s="248"/>
      <c r="D13" s="248"/>
      <c r="E13" s="248"/>
      <c r="F13" s="248"/>
      <c r="G13" s="7">
        <v>6</v>
      </c>
      <c r="H13" s="95">
        <v>1750</v>
      </c>
      <c r="I13" s="95">
        <v>1750</v>
      </c>
      <c r="J13" s="95">
        <v>999.5</v>
      </c>
      <c r="K13" s="95">
        <v>999.5</v>
      </c>
    </row>
    <row r="14" spans="1:11" ht="12.75" customHeight="1" x14ac:dyDescent="0.25">
      <c r="A14" s="279" t="s">
        <v>350</v>
      </c>
      <c r="B14" s="279"/>
      <c r="C14" s="279"/>
      <c r="D14" s="279"/>
      <c r="E14" s="279"/>
      <c r="F14" s="279"/>
      <c r="G14" s="8">
        <v>7</v>
      </c>
      <c r="H14" s="94">
        <f>H15+H16+H20+H24+H25+H26+H29+H36</f>
        <v>453398</v>
      </c>
      <c r="I14" s="94">
        <f>I15+I16+I20+I24+I25+I26+I29+I36</f>
        <v>453398</v>
      </c>
      <c r="J14" s="94">
        <f>J15+J16+J20+J24+J25+J26+J29+J36</f>
        <v>494206.07</v>
      </c>
      <c r="K14" s="94">
        <f>K15+K16+K20+K24+K25+K26+K29+K36</f>
        <v>494206.07</v>
      </c>
    </row>
    <row r="15" spans="1:11" ht="12.75" customHeight="1" x14ac:dyDescent="0.25">
      <c r="A15" s="248" t="s">
        <v>104</v>
      </c>
      <c r="B15" s="248"/>
      <c r="C15" s="248"/>
      <c r="D15" s="248"/>
      <c r="E15" s="248"/>
      <c r="F15" s="248"/>
      <c r="G15" s="7">
        <v>8</v>
      </c>
      <c r="H15" s="95">
        <v>0</v>
      </c>
      <c r="I15" s="95">
        <v>0</v>
      </c>
      <c r="J15" s="95">
        <v>0</v>
      </c>
      <c r="K15" s="95">
        <v>0</v>
      </c>
    </row>
    <row r="16" spans="1:11" ht="12.75" customHeight="1" x14ac:dyDescent="0.25">
      <c r="A16" s="252" t="s">
        <v>419</v>
      </c>
      <c r="B16" s="252"/>
      <c r="C16" s="252"/>
      <c r="D16" s="252"/>
      <c r="E16" s="252"/>
      <c r="F16" s="252"/>
      <c r="G16" s="8">
        <v>9</v>
      </c>
      <c r="H16" s="94">
        <f>SUM(H17:H19)</f>
        <v>144426</v>
      </c>
      <c r="I16" s="94">
        <f>SUM(I17:I19)</f>
        <v>144426</v>
      </c>
      <c r="J16" s="94">
        <f>SUM(J17:J19)</f>
        <v>127191.39</v>
      </c>
      <c r="K16" s="94">
        <f>SUM(K17:K19)</f>
        <v>127191.39</v>
      </c>
    </row>
    <row r="17" spans="1:11" ht="12.75" customHeight="1" x14ac:dyDescent="0.25">
      <c r="A17" s="282" t="s">
        <v>119</v>
      </c>
      <c r="B17" s="282"/>
      <c r="C17" s="282"/>
      <c r="D17" s="282"/>
      <c r="E17" s="282"/>
      <c r="F17" s="282"/>
      <c r="G17" s="7">
        <v>10</v>
      </c>
      <c r="H17" s="95">
        <v>2886</v>
      </c>
      <c r="I17" s="95">
        <v>2886</v>
      </c>
      <c r="J17" s="95">
        <v>2044.89</v>
      </c>
      <c r="K17" s="95">
        <v>2044.89</v>
      </c>
    </row>
    <row r="18" spans="1:11" ht="12.75" customHeight="1" x14ac:dyDescent="0.25">
      <c r="A18" s="282" t="s">
        <v>120</v>
      </c>
      <c r="B18" s="282"/>
      <c r="C18" s="282"/>
      <c r="D18" s="282"/>
      <c r="E18" s="282"/>
      <c r="F18" s="282"/>
      <c r="G18" s="7">
        <v>11</v>
      </c>
      <c r="H18" s="95">
        <v>0</v>
      </c>
      <c r="I18" s="95">
        <v>0</v>
      </c>
      <c r="J18" s="95">
        <v>0</v>
      </c>
      <c r="K18" s="95">
        <v>0</v>
      </c>
    </row>
    <row r="19" spans="1:11" ht="12.75" customHeight="1" x14ac:dyDescent="0.25">
      <c r="A19" s="282" t="s">
        <v>121</v>
      </c>
      <c r="B19" s="282"/>
      <c r="C19" s="282"/>
      <c r="D19" s="282"/>
      <c r="E19" s="282"/>
      <c r="F19" s="282"/>
      <c r="G19" s="7">
        <v>12</v>
      </c>
      <c r="H19" s="95">
        <v>141540</v>
      </c>
      <c r="I19" s="95">
        <v>141540</v>
      </c>
      <c r="J19" s="95">
        <v>125146.5</v>
      </c>
      <c r="K19" s="95">
        <v>125146.5</v>
      </c>
    </row>
    <row r="20" spans="1:11" ht="12.75" customHeight="1" x14ac:dyDescent="0.25">
      <c r="A20" s="252" t="s">
        <v>420</v>
      </c>
      <c r="B20" s="252"/>
      <c r="C20" s="252"/>
      <c r="D20" s="252"/>
      <c r="E20" s="252"/>
      <c r="F20" s="252"/>
      <c r="G20" s="8">
        <v>13</v>
      </c>
      <c r="H20" s="94">
        <f>SUM(H21:H23)</f>
        <v>200072</v>
      </c>
      <c r="I20" s="94">
        <f>SUM(I21:I23)</f>
        <v>200072</v>
      </c>
      <c r="J20" s="94">
        <f>SUM(J21:J23)</f>
        <v>203868.05</v>
      </c>
      <c r="K20" s="94">
        <f>SUM(K21:K23)</f>
        <v>203868.05</v>
      </c>
    </row>
    <row r="21" spans="1:11" ht="12.75" customHeight="1" x14ac:dyDescent="0.25">
      <c r="A21" s="282" t="s">
        <v>105</v>
      </c>
      <c r="B21" s="282"/>
      <c r="C21" s="282"/>
      <c r="D21" s="282"/>
      <c r="E21" s="282"/>
      <c r="F21" s="282"/>
      <c r="G21" s="7">
        <v>14</v>
      </c>
      <c r="H21" s="95">
        <v>118970</v>
      </c>
      <c r="I21" s="95">
        <v>118970</v>
      </c>
      <c r="J21" s="95">
        <v>129081.66</v>
      </c>
      <c r="K21" s="95">
        <v>129081.66</v>
      </c>
    </row>
    <row r="22" spans="1:11" ht="12.75" customHeight="1" x14ac:dyDescent="0.25">
      <c r="A22" s="282" t="s">
        <v>106</v>
      </c>
      <c r="B22" s="282"/>
      <c r="C22" s="282"/>
      <c r="D22" s="282"/>
      <c r="E22" s="282"/>
      <c r="F22" s="282"/>
      <c r="G22" s="7">
        <v>15</v>
      </c>
      <c r="H22" s="95">
        <v>54324</v>
      </c>
      <c r="I22" s="95">
        <v>54324</v>
      </c>
      <c r="J22" s="95">
        <v>49847.31</v>
      </c>
      <c r="K22" s="95">
        <v>49847.31</v>
      </c>
    </row>
    <row r="23" spans="1:11" ht="12.75" customHeight="1" x14ac:dyDescent="0.25">
      <c r="A23" s="282" t="s">
        <v>107</v>
      </c>
      <c r="B23" s="282"/>
      <c r="C23" s="282"/>
      <c r="D23" s="282"/>
      <c r="E23" s="282"/>
      <c r="F23" s="282"/>
      <c r="G23" s="7">
        <v>16</v>
      </c>
      <c r="H23" s="95">
        <v>26778</v>
      </c>
      <c r="I23" s="95">
        <v>26778</v>
      </c>
      <c r="J23" s="95">
        <v>24939.08</v>
      </c>
      <c r="K23" s="95">
        <v>24939.08</v>
      </c>
    </row>
    <row r="24" spans="1:11" ht="12.75" customHeight="1" x14ac:dyDescent="0.25">
      <c r="A24" s="248" t="s">
        <v>108</v>
      </c>
      <c r="B24" s="248"/>
      <c r="C24" s="248"/>
      <c r="D24" s="248"/>
      <c r="E24" s="248"/>
      <c r="F24" s="248"/>
      <c r="G24" s="7">
        <v>17</v>
      </c>
      <c r="H24" s="95">
        <v>46774</v>
      </c>
      <c r="I24" s="95">
        <v>46774</v>
      </c>
      <c r="J24" s="95">
        <v>45344.42</v>
      </c>
      <c r="K24" s="95">
        <v>45344.42</v>
      </c>
    </row>
    <row r="25" spans="1:11" ht="12.75" customHeight="1" x14ac:dyDescent="0.25">
      <c r="A25" s="248" t="s">
        <v>109</v>
      </c>
      <c r="B25" s="248"/>
      <c r="C25" s="248"/>
      <c r="D25" s="248"/>
      <c r="E25" s="248"/>
      <c r="F25" s="248"/>
      <c r="G25" s="7">
        <v>18</v>
      </c>
      <c r="H25" s="95">
        <v>62126</v>
      </c>
      <c r="I25" s="95">
        <v>62126</v>
      </c>
      <c r="J25" s="95">
        <v>53288.42</v>
      </c>
      <c r="K25" s="95">
        <v>53288.42</v>
      </c>
    </row>
    <row r="26" spans="1:11" ht="12.75" customHeight="1" x14ac:dyDescent="0.25">
      <c r="A26" s="252" t="s">
        <v>421</v>
      </c>
      <c r="B26" s="252"/>
      <c r="C26" s="252"/>
      <c r="D26" s="252"/>
      <c r="E26" s="252"/>
      <c r="F26" s="252"/>
      <c r="G26" s="8">
        <v>19</v>
      </c>
      <c r="H26" s="94">
        <f>H27+H28</f>
        <v>0</v>
      </c>
      <c r="I26" s="94">
        <f>I27+I28</f>
        <v>0</v>
      </c>
      <c r="J26" s="94">
        <f>J27+J28</f>
        <v>0</v>
      </c>
      <c r="K26" s="94">
        <f>K27+K28</f>
        <v>0</v>
      </c>
    </row>
    <row r="27" spans="1:11" ht="12.75" customHeight="1" x14ac:dyDescent="0.25">
      <c r="A27" s="282" t="s">
        <v>122</v>
      </c>
      <c r="B27" s="282"/>
      <c r="C27" s="282"/>
      <c r="D27" s="282"/>
      <c r="E27" s="282"/>
      <c r="F27" s="282"/>
      <c r="G27" s="7">
        <v>20</v>
      </c>
      <c r="H27" s="95">
        <v>0</v>
      </c>
      <c r="I27" s="95">
        <v>0</v>
      </c>
      <c r="J27" s="95">
        <v>0</v>
      </c>
      <c r="K27" s="95">
        <v>0</v>
      </c>
    </row>
    <row r="28" spans="1:11" ht="12.75" customHeight="1" x14ac:dyDescent="0.25">
      <c r="A28" s="282" t="s">
        <v>123</v>
      </c>
      <c r="B28" s="282"/>
      <c r="C28" s="282"/>
      <c r="D28" s="282"/>
      <c r="E28" s="282"/>
      <c r="F28" s="282"/>
      <c r="G28" s="7">
        <v>21</v>
      </c>
      <c r="H28" s="95">
        <v>0</v>
      </c>
      <c r="I28" s="95">
        <v>0</v>
      </c>
      <c r="J28" s="95">
        <v>0</v>
      </c>
      <c r="K28" s="95">
        <v>0</v>
      </c>
    </row>
    <row r="29" spans="1:11" ht="12.75" customHeight="1" x14ac:dyDescent="0.25">
      <c r="A29" s="252" t="s">
        <v>422</v>
      </c>
      <c r="B29" s="252"/>
      <c r="C29" s="252"/>
      <c r="D29" s="252"/>
      <c r="E29" s="252"/>
      <c r="F29" s="252"/>
      <c r="G29" s="8">
        <v>22</v>
      </c>
      <c r="H29" s="94">
        <f>SUM(H30:H35)</f>
        <v>0</v>
      </c>
      <c r="I29" s="94">
        <f>SUM(I30:I35)</f>
        <v>0</v>
      </c>
      <c r="J29" s="94">
        <f>SUM(J30:J35)</f>
        <v>64513.79</v>
      </c>
      <c r="K29" s="94">
        <f>SUM(K30:K35)</f>
        <v>64513.79</v>
      </c>
    </row>
    <row r="30" spans="1:11" ht="12.75" customHeight="1" x14ac:dyDescent="0.25">
      <c r="A30" s="282" t="s">
        <v>124</v>
      </c>
      <c r="B30" s="282"/>
      <c r="C30" s="282"/>
      <c r="D30" s="282"/>
      <c r="E30" s="282"/>
      <c r="F30" s="282"/>
      <c r="G30" s="7">
        <v>23</v>
      </c>
      <c r="H30" s="95">
        <v>0</v>
      </c>
      <c r="I30" s="95">
        <v>0</v>
      </c>
      <c r="J30" s="95">
        <v>64513.79</v>
      </c>
      <c r="K30" s="95">
        <v>64513.79</v>
      </c>
    </row>
    <row r="31" spans="1:11" ht="12.75" customHeight="1" x14ac:dyDescent="0.25">
      <c r="A31" s="282" t="s">
        <v>125</v>
      </c>
      <c r="B31" s="282"/>
      <c r="C31" s="282"/>
      <c r="D31" s="282"/>
      <c r="E31" s="282"/>
      <c r="F31" s="282"/>
      <c r="G31" s="7">
        <v>24</v>
      </c>
      <c r="H31" s="95">
        <v>0</v>
      </c>
      <c r="I31" s="95">
        <v>0</v>
      </c>
      <c r="J31" s="95">
        <v>0</v>
      </c>
      <c r="K31" s="95">
        <v>0</v>
      </c>
    </row>
    <row r="32" spans="1:11" ht="12.75" customHeight="1" x14ac:dyDescent="0.25">
      <c r="A32" s="282" t="s">
        <v>126</v>
      </c>
      <c r="B32" s="282"/>
      <c r="C32" s="282"/>
      <c r="D32" s="282"/>
      <c r="E32" s="282"/>
      <c r="F32" s="282"/>
      <c r="G32" s="7">
        <v>25</v>
      </c>
      <c r="H32" s="95">
        <v>0</v>
      </c>
      <c r="I32" s="95">
        <v>0</v>
      </c>
      <c r="J32" s="95">
        <v>0</v>
      </c>
      <c r="K32" s="95">
        <v>0</v>
      </c>
    </row>
    <row r="33" spans="1:11" ht="12.75" customHeight="1" x14ac:dyDescent="0.25">
      <c r="A33" s="282" t="s">
        <v>127</v>
      </c>
      <c r="B33" s="282"/>
      <c r="C33" s="282"/>
      <c r="D33" s="282"/>
      <c r="E33" s="282"/>
      <c r="F33" s="282"/>
      <c r="G33" s="7">
        <v>26</v>
      </c>
      <c r="H33" s="95">
        <v>0</v>
      </c>
      <c r="I33" s="95">
        <v>0</v>
      </c>
      <c r="J33" s="95">
        <v>0</v>
      </c>
      <c r="K33" s="95">
        <v>0</v>
      </c>
    </row>
    <row r="34" spans="1:11" ht="12.75" customHeight="1" x14ac:dyDescent="0.25">
      <c r="A34" s="282" t="s">
        <v>128</v>
      </c>
      <c r="B34" s="282"/>
      <c r="C34" s="282"/>
      <c r="D34" s="282"/>
      <c r="E34" s="282"/>
      <c r="F34" s="282"/>
      <c r="G34" s="7">
        <v>27</v>
      </c>
      <c r="H34" s="95">
        <v>0</v>
      </c>
      <c r="I34" s="95">
        <v>0</v>
      </c>
      <c r="J34" s="95">
        <v>0</v>
      </c>
      <c r="K34" s="95">
        <v>0</v>
      </c>
    </row>
    <row r="35" spans="1:11" ht="12.75" customHeight="1" x14ac:dyDescent="0.25">
      <c r="A35" s="282" t="s">
        <v>129</v>
      </c>
      <c r="B35" s="282"/>
      <c r="C35" s="282"/>
      <c r="D35" s="282"/>
      <c r="E35" s="282"/>
      <c r="F35" s="282"/>
      <c r="G35" s="7">
        <v>28</v>
      </c>
      <c r="H35" s="95">
        <v>0</v>
      </c>
      <c r="I35" s="95">
        <v>0</v>
      </c>
      <c r="J35" s="95">
        <v>0</v>
      </c>
      <c r="K35" s="95">
        <v>0</v>
      </c>
    </row>
    <row r="36" spans="1:11" ht="12.75" customHeight="1" x14ac:dyDescent="0.25">
      <c r="A36" s="248" t="s">
        <v>110</v>
      </c>
      <c r="B36" s="248"/>
      <c r="C36" s="248"/>
      <c r="D36" s="248"/>
      <c r="E36" s="248"/>
      <c r="F36" s="248"/>
      <c r="G36" s="7">
        <v>29</v>
      </c>
      <c r="H36" s="95">
        <v>0</v>
      </c>
      <c r="I36" s="95">
        <v>0</v>
      </c>
      <c r="J36" s="95">
        <v>0</v>
      </c>
      <c r="K36" s="95">
        <v>0</v>
      </c>
    </row>
    <row r="37" spans="1:11" ht="12.75" customHeight="1" x14ac:dyDescent="0.25">
      <c r="A37" s="279" t="s">
        <v>351</v>
      </c>
      <c r="B37" s="279"/>
      <c r="C37" s="279"/>
      <c r="D37" s="279"/>
      <c r="E37" s="279"/>
      <c r="F37" s="279"/>
      <c r="G37" s="8">
        <v>30</v>
      </c>
      <c r="H37" s="94">
        <f>SUM(H38:H47)</f>
        <v>984353</v>
      </c>
      <c r="I37" s="94">
        <f>SUM(I38:I47)</f>
        <v>984353</v>
      </c>
      <c r="J37" s="94">
        <f>SUM(J38:J47)</f>
        <v>1433138.67</v>
      </c>
      <c r="K37" s="94">
        <f>SUM(K38:K47)</f>
        <v>1433138.67</v>
      </c>
    </row>
    <row r="38" spans="1:11" ht="12.75" customHeight="1" x14ac:dyDescent="0.25">
      <c r="A38" s="248" t="s">
        <v>130</v>
      </c>
      <c r="B38" s="248"/>
      <c r="C38" s="248"/>
      <c r="D38" s="248"/>
      <c r="E38" s="248"/>
      <c r="F38" s="248"/>
      <c r="G38" s="7">
        <v>31</v>
      </c>
      <c r="H38" s="95">
        <v>560000</v>
      </c>
      <c r="I38" s="95">
        <v>560000</v>
      </c>
      <c r="J38" s="95">
        <v>1032000</v>
      </c>
      <c r="K38" s="95">
        <v>1032000</v>
      </c>
    </row>
    <row r="39" spans="1:11" ht="25.25" customHeight="1" x14ac:dyDescent="0.25">
      <c r="A39" s="248" t="s">
        <v>131</v>
      </c>
      <c r="B39" s="248"/>
      <c r="C39" s="248"/>
      <c r="D39" s="248"/>
      <c r="E39" s="248"/>
      <c r="F39" s="248"/>
      <c r="G39" s="7">
        <v>32</v>
      </c>
      <c r="H39" s="95">
        <v>0</v>
      </c>
      <c r="I39" s="95">
        <v>0</v>
      </c>
      <c r="J39" s="95">
        <v>0</v>
      </c>
      <c r="K39" s="95">
        <v>0</v>
      </c>
    </row>
    <row r="40" spans="1:11" ht="25.25" customHeight="1" x14ac:dyDescent="0.25">
      <c r="A40" s="248" t="s">
        <v>132</v>
      </c>
      <c r="B40" s="248"/>
      <c r="C40" s="248"/>
      <c r="D40" s="248"/>
      <c r="E40" s="248"/>
      <c r="F40" s="248"/>
      <c r="G40" s="7">
        <v>33</v>
      </c>
      <c r="H40" s="95">
        <v>422624</v>
      </c>
      <c r="I40" s="95">
        <v>422624</v>
      </c>
      <c r="J40" s="95">
        <v>400531.58</v>
      </c>
      <c r="K40" s="95">
        <v>400531.58</v>
      </c>
    </row>
    <row r="41" spans="1:11" ht="25.25" customHeight="1" x14ac:dyDescent="0.25">
      <c r="A41" s="248" t="s">
        <v>133</v>
      </c>
      <c r="B41" s="248"/>
      <c r="C41" s="248"/>
      <c r="D41" s="248"/>
      <c r="E41" s="248"/>
      <c r="F41" s="248"/>
      <c r="G41" s="7">
        <v>34</v>
      </c>
      <c r="H41" s="95">
        <v>0</v>
      </c>
      <c r="I41" s="95">
        <v>0</v>
      </c>
      <c r="J41" s="95">
        <v>0</v>
      </c>
      <c r="K41" s="95">
        <v>0</v>
      </c>
    </row>
    <row r="42" spans="1:11" ht="25.25" customHeight="1" x14ac:dyDescent="0.25">
      <c r="A42" s="248" t="s">
        <v>134</v>
      </c>
      <c r="B42" s="248"/>
      <c r="C42" s="248"/>
      <c r="D42" s="248"/>
      <c r="E42" s="248"/>
      <c r="F42" s="248"/>
      <c r="G42" s="7">
        <v>35</v>
      </c>
      <c r="H42" s="95">
        <v>0</v>
      </c>
      <c r="I42" s="95">
        <v>0</v>
      </c>
      <c r="J42" s="95">
        <v>0</v>
      </c>
      <c r="K42" s="95">
        <v>0</v>
      </c>
    </row>
    <row r="43" spans="1:11" ht="12.75" customHeight="1" x14ac:dyDescent="0.25">
      <c r="A43" s="248" t="s">
        <v>135</v>
      </c>
      <c r="B43" s="248"/>
      <c r="C43" s="248"/>
      <c r="D43" s="248"/>
      <c r="E43" s="248"/>
      <c r="F43" s="248"/>
      <c r="G43" s="7">
        <v>36</v>
      </c>
      <c r="H43" s="95">
        <v>643</v>
      </c>
      <c r="I43" s="95">
        <v>643</v>
      </c>
      <c r="J43" s="95">
        <v>563.08000000000004</v>
      </c>
      <c r="K43" s="95">
        <v>563.08000000000004</v>
      </c>
    </row>
    <row r="44" spans="1:11" ht="12.75" customHeight="1" x14ac:dyDescent="0.25">
      <c r="A44" s="248" t="s">
        <v>136</v>
      </c>
      <c r="B44" s="248"/>
      <c r="C44" s="248"/>
      <c r="D44" s="248"/>
      <c r="E44" s="248"/>
      <c r="F44" s="248"/>
      <c r="G44" s="7">
        <v>37</v>
      </c>
      <c r="H44" s="95">
        <v>0</v>
      </c>
      <c r="I44" s="95">
        <v>0</v>
      </c>
      <c r="J44" s="95">
        <v>44.01</v>
      </c>
      <c r="K44" s="95">
        <v>44.01</v>
      </c>
    </row>
    <row r="45" spans="1:11" ht="12.75" customHeight="1" x14ac:dyDescent="0.25">
      <c r="A45" s="248" t="s">
        <v>137</v>
      </c>
      <c r="B45" s="248"/>
      <c r="C45" s="248"/>
      <c r="D45" s="248"/>
      <c r="E45" s="248"/>
      <c r="F45" s="248"/>
      <c r="G45" s="7">
        <v>38</v>
      </c>
      <c r="H45" s="95">
        <v>0</v>
      </c>
      <c r="I45" s="95">
        <v>0</v>
      </c>
      <c r="J45" s="95">
        <v>0</v>
      </c>
      <c r="K45" s="95">
        <v>0</v>
      </c>
    </row>
    <row r="46" spans="1:11" ht="12.75" customHeight="1" x14ac:dyDescent="0.25">
      <c r="A46" s="248" t="s">
        <v>138</v>
      </c>
      <c r="B46" s="248"/>
      <c r="C46" s="248"/>
      <c r="D46" s="248"/>
      <c r="E46" s="248"/>
      <c r="F46" s="248"/>
      <c r="G46" s="7">
        <v>39</v>
      </c>
      <c r="H46" s="95">
        <v>1086</v>
      </c>
      <c r="I46" s="95">
        <v>1086</v>
      </c>
      <c r="J46" s="95">
        <v>0</v>
      </c>
      <c r="K46" s="95">
        <v>0</v>
      </c>
    </row>
    <row r="47" spans="1:11" ht="12.75" customHeight="1" x14ac:dyDescent="0.25">
      <c r="A47" s="248" t="s">
        <v>139</v>
      </c>
      <c r="B47" s="248"/>
      <c r="C47" s="248"/>
      <c r="D47" s="248"/>
      <c r="E47" s="248"/>
      <c r="F47" s="248"/>
      <c r="G47" s="7">
        <v>40</v>
      </c>
      <c r="H47" s="95">
        <v>0</v>
      </c>
      <c r="I47" s="95">
        <v>0</v>
      </c>
      <c r="J47" s="95">
        <v>0</v>
      </c>
      <c r="K47" s="95">
        <v>0</v>
      </c>
    </row>
    <row r="48" spans="1:11" ht="12.75" customHeight="1" x14ac:dyDescent="0.25">
      <c r="A48" s="279" t="s">
        <v>352</v>
      </c>
      <c r="B48" s="279"/>
      <c r="C48" s="279"/>
      <c r="D48" s="279"/>
      <c r="E48" s="279"/>
      <c r="F48" s="279"/>
      <c r="G48" s="8">
        <v>41</v>
      </c>
      <c r="H48" s="94">
        <f>SUM(H49:H55)</f>
        <v>138604</v>
      </c>
      <c r="I48" s="94">
        <f>SUM(I49:I55)</f>
        <v>138604</v>
      </c>
      <c r="J48" s="94">
        <f>SUM(J49:J55)</f>
        <v>122183.64</v>
      </c>
      <c r="K48" s="94">
        <f>SUM(K49:K55)</f>
        <v>122183.64</v>
      </c>
    </row>
    <row r="49" spans="1:11" ht="25.25" customHeight="1" x14ac:dyDescent="0.25">
      <c r="A49" s="248" t="s">
        <v>140</v>
      </c>
      <c r="B49" s="248"/>
      <c r="C49" s="248"/>
      <c r="D49" s="248"/>
      <c r="E49" s="248"/>
      <c r="F49" s="248"/>
      <c r="G49" s="7">
        <v>42</v>
      </c>
      <c r="H49" s="95">
        <v>137602</v>
      </c>
      <c r="I49" s="95">
        <v>137602</v>
      </c>
      <c r="J49" s="95">
        <v>121917.77</v>
      </c>
      <c r="K49" s="95">
        <v>121917.77</v>
      </c>
    </row>
    <row r="50" spans="1:11" ht="12.75" customHeight="1" x14ac:dyDescent="0.25">
      <c r="A50" s="272" t="s">
        <v>141</v>
      </c>
      <c r="B50" s="272"/>
      <c r="C50" s="272"/>
      <c r="D50" s="272"/>
      <c r="E50" s="272"/>
      <c r="F50" s="272"/>
      <c r="G50" s="7">
        <v>43</v>
      </c>
      <c r="H50" s="95">
        <v>0</v>
      </c>
      <c r="I50" s="95">
        <v>0</v>
      </c>
      <c r="J50" s="95">
        <v>0</v>
      </c>
      <c r="K50" s="95">
        <v>0</v>
      </c>
    </row>
    <row r="51" spans="1:11" ht="12.75" customHeight="1" x14ac:dyDescent="0.25">
      <c r="A51" s="272" t="s">
        <v>142</v>
      </c>
      <c r="B51" s="272"/>
      <c r="C51" s="272"/>
      <c r="D51" s="272"/>
      <c r="E51" s="272"/>
      <c r="F51" s="272"/>
      <c r="G51" s="7">
        <v>44</v>
      </c>
      <c r="H51" s="95">
        <v>1002</v>
      </c>
      <c r="I51" s="95">
        <v>1002</v>
      </c>
      <c r="J51" s="95">
        <v>265.87</v>
      </c>
      <c r="K51" s="95">
        <v>265.87</v>
      </c>
    </row>
    <row r="52" spans="1:11" ht="12.75" customHeight="1" x14ac:dyDescent="0.25">
      <c r="A52" s="272" t="s">
        <v>143</v>
      </c>
      <c r="B52" s="272"/>
      <c r="C52" s="272"/>
      <c r="D52" s="272"/>
      <c r="E52" s="272"/>
      <c r="F52" s="272"/>
      <c r="G52" s="7">
        <v>45</v>
      </c>
      <c r="H52" s="95">
        <v>0</v>
      </c>
      <c r="I52" s="95">
        <v>0</v>
      </c>
      <c r="J52" s="95">
        <v>0</v>
      </c>
      <c r="K52" s="95">
        <v>0</v>
      </c>
    </row>
    <row r="53" spans="1:11" ht="12.75" customHeight="1" x14ac:dyDescent="0.25">
      <c r="A53" s="272" t="s">
        <v>144</v>
      </c>
      <c r="B53" s="272"/>
      <c r="C53" s="272"/>
      <c r="D53" s="272"/>
      <c r="E53" s="272"/>
      <c r="F53" s="272"/>
      <c r="G53" s="7">
        <v>46</v>
      </c>
      <c r="H53" s="95">
        <v>0</v>
      </c>
      <c r="I53" s="95">
        <v>0</v>
      </c>
      <c r="J53" s="95">
        <v>0</v>
      </c>
      <c r="K53" s="95">
        <v>0</v>
      </c>
    </row>
    <row r="54" spans="1:11" ht="12.75" customHeight="1" x14ac:dyDescent="0.25">
      <c r="A54" s="272" t="s">
        <v>145</v>
      </c>
      <c r="B54" s="272"/>
      <c r="C54" s="272"/>
      <c r="D54" s="272"/>
      <c r="E54" s="272"/>
      <c r="F54" s="272"/>
      <c r="G54" s="7">
        <v>47</v>
      </c>
      <c r="H54" s="95">
        <v>0</v>
      </c>
      <c r="I54" s="95">
        <v>0</v>
      </c>
      <c r="J54" s="95">
        <v>0</v>
      </c>
      <c r="K54" s="95">
        <v>0</v>
      </c>
    </row>
    <row r="55" spans="1:11" ht="12.75" customHeight="1" x14ac:dyDescent="0.25">
      <c r="A55" s="272" t="s">
        <v>146</v>
      </c>
      <c r="B55" s="272"/>
      <c r="C55" s="272"/>
      <c r="D55" s="272"/>
      <c r="E55" s="272"/>
      <c r="F55" s="272"/>
      <c r="G55" s="7">
        <v>48</v>
      </c>
      <c r="H55" s="95">
        <v>0</v>
      </c>
      <c r="I55" s="95">
        <v>0</v>
      </c>
      <c r="J55" s="95">
        <v>0</v>
      </c>
      <c r="K55" s="95">
        <v>0</v>
      </c>
    </row>
    <row r="56" spans="1:11" ht="22.25" customHeight="1" x14ac:dyDescent="0.25">
      <c r="A56" s="281" t="s">
        <v>147</v>
      </c>
      <c r="B56" s="281"/>
      <c r="C56" s="281"/>
      <c r="D56" s="281"/>
      <c r="E56" s="281"/>
      <c r="F56" s="281"/>
      <c r="G56" s="7">
        <v>49</v>
      </c>
      <c r="H56" s="95">
        <v>0</v>
      </c>
      <c r="I56" s="95">
        <v>0</v>
      </c>
      <c r="J56" s="95">
        <v>0</v>
      </c>
      <c r="K56" s="95">
        <v>0</v>
      </c>
    </row>
    <row r="57" spans="1:11" ht="12.75" customHeight="1" x14ac:dyDescent="0.25">
      <c r="A57" s="281" t="s">
        <v>148</v>
      </c>
      <c r="B57" s="281"/>
      <c r="C57" s="281"/>
      <c r="D57" s="281"/>
      <c r="E57" s="281"/>
      <c r="F57" s="281"/>
      <c r="G57" s="7">
        <v>50</v>
      </c>
      <c r="H57" s="95">
        <v>0</v>
      </c>
      <c r="I57" s="95">
        <v>0</v>
      </c>
      <c r="J57" s="95">
        <v>0</v>
      </c>
      <c r="K57" s="95">
        <v>0</v>
      </c>
    </row>
    <row r="58" spans="1:11" ht="24.65" customHeight="1" x14ac:dyDescent="0.25">
      <c r="A58" s="281" t="s">
        <v>149</v>
      </c>
      <c r="B58" s="281"/>
      <c r="C58" s="281"/>
      <c r="D58" s="281"/>
      <c r="E58" s="281"/>
      <c r="F58" s="281"/>
      <c r="G58" s="7">
        <v>51</v>
      </c>
      <c r="H58" s="95">
        <v>0</v>
      </c>
      <c r="I58" s="95">
        <v>0</v>
      </c>
      <c r="J58" s="95">
        <v>0</v>
      </c>
      <c r="K58" s="95">
        <v>0</v>
      </c>
    </row>
    <row r="59" spans="1:11" ht="12.75" customHeight="1" x14ac:dyDescent="0.25">
      <c r="A59" s="281" t="s">
        <v>150</v>
      </c>
      <c r="B59" s="281"/>
      <c r="C59" s="281"/>
      <c r="D59" s="281"/>
      <c r="E59" s="281"/>
      <c r="F59" s="281"/>
      <c r="G59" s="7">
        <v>52</v>
      </c>
      <c r="H59" s="95">
        <v>0</v>
      </c>
      <c r="I59" s="95">
        <v>0</v>
      </c>
      <c r="J59" s="95">
        <v>0</v>
      </c>
      <c r="K59" s="95">
        <v>0</v>
      </c>
    </row>
    <row r="60" spans="1:11" ht="12.75" customHeight="1" x14ac:dyDescent="0.25">
      <c r="A60" s="279" t="s">
        <v>353</v>
      </c>
      <c r="B60" s="279"/>
      <c r="C60" s="279"/>
      <c r="D60" s="279"/>
      <c r="E60" s="279"/>
      <c r="F60" s="279"/>
      <c r="G60" s="8">
        <v>53</v>
      </c>
      <c r="H60" s="94">
        <f>H8+H37+H56+H57</f>
        <v>1660857</v>
      </c>
      <c r="I60" s="94">
        <f t="shared" ref="I60:K60" si="0">I8+I37+I56+I57</f>
        <v>1660857</v>
      </c>
      <c r="J60" s="94">
        <f t="shared" si="0"/>
        <v>1451289.63</v>
      </c>
      <c r="K60" s="94">
        <f t="shared" si="0"/>
        <v>1451289.63</v>
      </c>
    </row>
    <row r="61" spans="1:11" ht="12.75" customHeight="1" x14ac:dyDescent="0.25">
      <c r="A61" s="279" t="s">
        <v>354</v>
      </c>
      <c r="B61" s="279"/>
      <c r="C61" s="279"/>
      <c r="D61" s="279"/>
      <c r="E61" s="279"/>
      <c r="F61" s="279"/>
      <c r="G61" s="8">
        <v>54</v>
      </c>
      <c r="H61" s="94">
        <f>H14+H48+H58+H59</f>
        <v>592002</v>
      </c>
      <c r="I61" s="94">
        <f t="shared" ref="I61:K61" si="1">I14+I48+I58+I59</f>
        <v>592002</v>
      </c>
      <c r="J61" s="94">
        <f t="shared" si="1"/>
        <v>616389.71</v>
      </c>
      <c r="K61" s="94">
        <f t="shared" si="1"/>
        <v>616389.71</v>
      </c>
    </row>
    <row r="62" spans="1:11" ht="12.75" customHeight="1" x14ac:dyDescent="0.25">
      <c r="A62" s="279" t="s">
        <v>355</v>
      </c>
      <c r="B62" s="279"/>
      <c r="C62" s="279"/>
      <c r="D62" s="279"/>
      <c r="E62" s="279"/>
      <c r="F62" s="279"/>
      <c r="G62" s="8">
        <v>55</v>
      </c>
      <c r="H62" s="94">
        <f>H60-H61</f>
        <v>1068855</v>
      </c>
      <c r="I62" s="94">
        <f t="shared" ref="I62:K62" si="2">I60-I61</f>
        <v>1068855</v>
      </c>
      <c r="J62" s="94">
        <f t="shared" si="2"/>
        <v>834899.92</v>
      </c>
      <c r="K62" s="94">
        <f t="shared" si="2"/>
        <v>834899.92</v>
      </c>
    </row>
    <row r="63" spans="1:11" ht="12.75" customHeight="1" x14ac:dyDescent="0.25">
      <c r="A63" s="280" t="s">
        <v>356</v>
      </c>
      <c r="B63" s="280"/>
      <c r="C63" s="280"/>
      <c r="D63" s="280"/>
      <c r="E63" s="280"/>
      <c r="F63" s="280"/>
      <c r="G63" s="8">
        <v>56</v>
      </c>
      <c r="H63" s="94">
        <f>+IF((H60-H61)&gt;0,(H60-H61),0)</f>
        <v>1068855</v>
      </c>
      <c r="I63" s="94">
        <f t="shared" ref="I63:K63" si="3">+IF((I60-I61)&gt;0,(I60-I61),0)</f>
        <v>1068855</v>
      </c>
      <c r="J63" s="94">
        <f t="shared" si="3"/>
        <v>834899.92</v>
      </c>
      <c r="K63" s="94">
        <f t="shared" si="3"/>
        <v>834899.92</v>
      </c>
    </row>
    <row r="64" spans="1:11" ht="12.75" customHeight="1" x14ac:dyDescent="0.25">
      <c r="A64" s="280" t="s">
        <v>357</v>
      </c>
      <c r="B64" s="280"/>
      <c r="C64" s="280"/>
      <c r="D64" s="280"/>
      <c r="E64" s="280"/>
      <c r="F64" s="280"/>
      <c r="G64" s="8">
        <v>57</v>
      </c>
      <c r="H64" s="94">
        <f>+IF((H60-H61)&lt;0,(H60-H61),0)</f>
        <v>0</v>
      </c>
      <c r="I64" s="94">
        <f t="shared" ref="I64:K64" si="4">+IF((I60-I61)&lt;0,(I60-I61),0)</f>
        <v>0</v>
      </c>
      <c r="J64" s="94">
        <f t="shared" si="4"/>
        <v>0</v>
      </c>
      <c r="K64" s="94">
        <f t="shared" si="4"/>
        <v>0</v>
      </c>
    </row>
    <row r="65" spans="1:11" ht="12.75" customHeight="1" x14ac:dyDescent="0.25">
      <c r="A65" s="281" t="s">
        <v>111</v>
      </c>
      <c r="B65" s="281"/>
      <c r="C65" s="281"/>
      <c r="D65" s="281"/>
      <c r="E65" s="281"/>
      <c r="F65" s="281"/>
      <c r="G65" s="7">
        <v>58</v>
      </c>
      <c r="H65" s="95">
        <v>0</v>
      </c>
      <c r="I65" s="95">
        <v>0</v>
      </c>
      <c r="J65" s="95">
        <v>0</v>
      </c>
      <c r="K65" s="95">
        <v>0</v>
      </c>
    </row>
    <row r="66" spans="1:11" ht="12.75" customHeight="1" x14ac:dyDescent="0.25">
      <c r="A66" s="279" t="s">
        <v>358</v>
      </c>
      <c r="B66" s="279"/>
      <c r="C66" s="279"/>
      <c r="D66" s="279"/>
      <c r="E66" s="279"/>
      <c r="F66" s="279"/>
      <c r="G66" s="8">
        <v>59</v>
      </c>
      <c r="H66" s="94">
        <f>H62-H65</f>
        <v>1068855</v>
      </c>
      <c r="I66" s="94">
        <f t="shared" ref="I66:K66" si="5">I62-I65</f>
        <v>1068855</v>
      </c>
      <c r="J66" s="94">
        <f t="shared" si="5"/>
        <v>834899.92</v>
      </c>
      <c r="K66" s="94">
        <f t="shared" si="5"/>
        <v>834899.92</v>
      </c>
    </row>
    <row r="67" spans="1:11" ht="12.75" customHeight="1" x14ac:dyDescent="0.25">
      <c r="A67" s="280" t="s">
        <v>359</v>
      </c>
      <c r="B67" s="280"/>
      <c r="C67" s="280"/>
      <c r="D67" s="280"/>
      <c r="E67" s="280"/>
      <c r="F67" s="280"/>
      <c r="G67" s="8">
        <v>60</v>
      </c>
      <c r="H67" s="94">
        <f>+IF((H62-H65)&gt;0,(H62-H65),0)</f>
        <v>1068855</v>
      </c>
      <c r="I67" s="94">
        <f t="shared" ref="I67:K67" si="6">+IF((I62-I65)&gt;0,(I62-I65),0)</f>
        <v>1068855</v>
      </c>
      <c r="J67" s="94">
        <f t="shared" si="6"/>
        <v>834899.92</v>
      </c>
      <c r="K67" s="94">
        <f t="shared" si="6"/>
        <v>834899.92</v>
      </c>
    </row>
    <row r="68" spans="1:11" ht="12.75" customHeight="1" x14ac:dyDescent="0.25">
      <c r="A68" s="280" t="s">
        <v>360</v>
      </c>
      <c r="B68" s="280"/>
      <c r="C68" s="280"/>
      <c r="D68" s="280"/>
      <c r="E68" s="280"/>
      <c r="F68" s="280"/>
      <c r="G68" s="8">
        <v>61</v>
      </c>
      <c r="H68" s="94">
        <f>+IF((H62-H65)&lt;0,(H62-H65),0)</f>
        <v>0</v>
      </c>
      <c r="I68" s="94">
        <f t="shared" ref="I68:K68" si="7">+IF((I62-I65)&lt;0,(I62-I65),0)</f>
        <v>0</v>
      </c>
      <c r="J68" s="94">
        <f t="shared" si="7"/>
        <v>0</v>
      </c>
      <c r="K68" s="94">
        <f t="shared" si="7"/>
        <v>0</v>
      </c>
    </row>
    <row r="69" spans="1:11" x14ac:dyDescent="0.25">
      <c r="A69" s="273" t="s">
        <v>151</v>
      </c>
      <c r="B69" s="273"/>
      <c r="C69" s="273"/>
      <c r="D69" s="273"/>
      <c r="E69" s="273"/>
      <c r="F69" s="273"/>
      <c r="G69" s="274"/>
      <c r="H69" s="274"/>
      <c r="I69" s="274"/>
      <c r="J69" s="275"/>
      <c r="K69" s="275"/>
    </row>
    <row r="70" spans="1:11" ht="22.25" customHeight="1" x14ac:dyDescent="0.25">
      <c r="A70" s="279" t="s">
        <v>361</v>
      </c>
      <c r="B70" s="279"/>
      <c r="C70" s="279"/>
      <c r="D70" s="279"/>
      <c r="E70" s="279"/>
      <c r="F70" s="279"/>
      <c r="G70" s="8">
        <v>62</v>
      </c>
      <c r="H70" s="94">
        <f>H71-H72</f>
        <v>0</v>
      </c>
      <c r="I70" s="94">
        <f>I71-I72</f>
        <v>0</v>
      </c>
      <c r="J70" s="94">
        <f>J71-J72</f>
        <v>0</v>
      </c>
      <c r="K70" s="94">
        <f>K71-K72</f>
        <v>0</v>
      </c>
    </row>
    <row r="71" spans="1:11" ht="12.75" customHeight="1" x14ac:dyDescent="0.25">
      <c r="A71" s="272" t="s">
        <v>152</v>
      </c>
      <c r="B71" s="272"/>
      <c r="C71" s="272"/>
      <c r="D71" s="272"/>
      <c r="E71" s="272"/>
      <c r="F71" s="272"/>
      <c r="G71" s="7">
        <v>63</v>
      </c>
      <c r="H71" s="95">
        <v>0</v>
      </c>
      <c r="I71" s="95">
        <v>0</v>
      </c>
      <c r="J71" s="95">
        <v>0</v>
      </c>
      <c r="K71" s="95">
        <v>0</v>
      </c>
    </row>
    <row r="72" spans="1:11" ht="12.75" customHeight="1" x14ac:dyDescent="0.25">
      <c r="A72" s="272" t="s">
        <v>153</v>
      </c>
      <c r="B72" s="272"/>
      <c r="C72" s="272"/>
      <c r="D72" s="272"/>
      <c r="E72" s="272"/>
      <c r="F72" s="272"/>
      <c r="G72" s="7">
        <v>64</v>
      </c>
      <c r="H72" s="95">
        <v>0</v>
      </c>
      <c r="I72" s="95">
        <v>0</v>
      </c>
      <c r="J72" s="95">
        <v>0</v>
      </c>
      <c r="K72" s="95">
        <v>0</v>
      </c>
    </row>
    <row r="73" spans="1:11" ht="12.75" customHeight="1" x14ac:dyDescent="0.25">
      <c r="A73" s="281" t="s">
        <v>154</v>
      </c>
      <c r="B73" s="281"/>
      <c r="C73" s="281"/>
      <c r="D73" s="281"/>
      <c r="E73" s="281"/>
      <c r="F73" s="281"/>
      <c r="G73" s="7">
        <v>65</v>
      </c>
      <c r="H73" s="95">
        <v>0</v>
      </c>
      <c r="I73" s="95">
        <v>0</v>
      </c>
      <c r="J73" s="95">
        <v>0</v>
      </c>
      <c r="K73" s="95">
        <v>0</v>
      </c>
    </row>
    <row r="74" spans="1:11" ht="12.75" customHeight="1" x14ac:dyDescent="0.25">
      <c r="A74" s="280" t="s">
        <v>362</v>
      </c>
      <c r="B74" s="280"/>
      <c r="C74" s="280"/>
      <c r="D74" s="280"/>
      <c r="E74" s="280"/>
      <c r="F74" s="280"/>
      <c r="G74" s="8">
        <v>66</v>
      </c>
      <c r="H74" s="96">
        <v>0</v>
      </c>
      <c r="I74" s="96">
        <v>0</v>
      </c>
      <c r="J74" s="96">
        <v>0</v>
      </c>
      <c r="K74" s="96">
        <v>0</v>
      </c>
    </row>
    <row r="75" spans="1:11" ht="12.75" customHeight="1" x14ac:dyDescent="0.25">
      <c r="A75" s="280" t="s">
        <v>363</v>
      </c>
      <c r="B75" s="280"/>
      <c r="C75" s="280"/>
      <c r="D75" s="280"/>
      <c r="E75" s="280"/>
      <c r="F75" s="280"/>
      <c r="G75" s="8">
        <v>67</v>
      </c>
      <c r="H75" s="96">
        <v>0</v>
      </c>
      <c r="I75" s="96">
        <v>0</v>
      </c>
      <c r="J75" s="96">
        <v>0</v>
      </c>
      <c r="K75" s="96">
        <v>0</v>
      </c>
    </row>
    <row r="76" spans="1:11" x14ac:dyDescent="0.25">
      <c r="A76" s="273" t="s">
        <v>155</v>
      </c>
      <c r="B76" s="273"/>
      <c r="C76" s="273"/>
      <c r="D76" s="273"/>
      <c r="E76" s="273"/>
      <c r="F76" s="273"/>
      <c r="G76" s="274"/>
      <c r="H76" s="274"/>
      <c r="I76" s="274"/>
      <c r="J76" s="275"/>
      <c r="K76" s="275"/>
    </row>
    <row r="77" spans="1:11" ht="12.75" customHeight="1" x14ac:dyDescent="0.25">
      <c r="A77" s="279" t="s">
        <v>364</v>
      </c>
      <c r="B77" s="279"/>
      <c r="C77" s="279"/>
      <c r="D77" s="279"/>
      <c r="E77" s="279"/>
      <c r="F77" s="279"/>
      <c r="G77" s="8">
        <v>68</v>
      </c>
      <c r="H77" s="96">
        <v>0</v>
      </c>
      <c r="I77" s="96">
        <v>0</v>
      </c>
      <c r="J77" s="96">
        <v>0</v>
      </c>
      <c r="K77" s="96">
        <v>0</v>
      </c>
    </row>
    <row r="78" spans="1:11" ht="12.75" customHeight="1" x14ac:dyDescent="0.25">
      <c r="A78" s="278" t="s">
        <v>365</v>
      </c>
      <c r="B78" s="278"/>
      <c r="C78" s="278"/>
      <c r="D78" s="278"/>
      <c r="E78" s="278"/>
      <c r="F78" s="278"/>
      <c r="G78" s="20">
        <v>69</v>
      </c>
      <c r="H78" s="97">
        <v>0</v>
      </c>
      <c r="I78" s="97">
        <v>0</v>
      </c>
      <c r="J78" s="97">
        <v>0</v>
      </c>
      <c r="K78" s="97">
        <v>0</v>
      </c>
    </row>
    <row r="79" spans="1:11" ht="12.75" customHeight="1" x14ac:dyDescent="0.25">
      <c r="A79" s="278" t="s">
        <v>366</v>
      </c>
      <c r="B79" s="278"/>
      <c r="C79" s="278"/>
      <c r="D79" s="278"/>
      <c r="E79" s="278"/>
      <c r="F79" s="278"/>
      <c r="G79" s="20">
        <v>70</v>
      </c>
      <c r="H79" s="97">
        <v>0</v>
      </c>
      <c r="I79" s="97">
        <v>0</v>
      </c>
      <c r="J79" s="97">
        <v>0</v>
      </c>
      <c r="K79" s="97">
        <v>0</v>
      </c>
    </row>
    <row r="80" spans="1:11" ht="12.75" customHeight="1" x14ac:dyDescent="0.25">
      <c r="A80" s="279" t="s">
        <v>367</v>
      </c>
      <c r="B80" s="279"/>
      <c r="C80" s="279"/>
      <c r="D80" s="279"/>
      <c r="E80" s="279"/>
      <c r="F80" s="279"/>
      <c r="G80" s="8">
        <v>71</v>
      </c>
      <c r="H80" s="96">
        <v>0</v>
      </c>
      <c r="I80" s="96">
        <v>0</v>
      </c>
      <c r="J80" s="96">
        <v>0</v>
      </c>
      <c r="K80" s="96">
        <v>0</v>
      </c>
    </row>
    <row r="81" spans="1:11" ht="12.75" customHeight="1" x14ac:dyDescent="0.25">
      <c r="A81" s="279" t="s">
        <v>368</v>
      </c>
      <c r="B81" s="279"/>
      <c r="C81" s="279"/>
      <c r="D81" s="279"/>
      <c r="E81" s="279"/>
      <c r="F81" s="279"/>
      <c r="G81" s="8">
        <v>72</v>
      </c>
      <c r="H81" s="96">
        <v>0</v>
      </c>
      <c r="I81" s="96">
        <v>0</v>
      </c>
      <c r="J81" s="96">
        <v>0</v>
      </c>
      <c r="K81" s="96">
        <v>0</v>
      </c>
    </row>
    <row r="82" spans="1:11" ht="12.75" customHeight="1" x14ac:dyDescent="0.25">
      <c r="A82" s="280" t="s">
        <v>369</v>
      </c>
      <c r="B82" s="280"/>
      <c r="C82" s="280"/>
      <c r="D82" s="280"/>
      <c r="E82" s="280"/>
      <c r="F82" s="280"/>
      <c r="G82" s="8">
        <v>73</v>
      </c>
      <c r="H82" s="96">
        <v>0</v>
      </c>
      <c r="I82" s="96">
        <v>0</v>
      </c>
      <c r="J82" s="96">
        <v>0</v>
      </c>
      <c r="K82" s="96">
        <v>0</v>
      </c>
    </row>
    <row r="83" spans="1:11" ht="12.75" customHeight="1" x14ac:dyDescent="0.25">
      <c r="A83" s="280" t="s">
        <v>370</v>
      </c>
      <c r="B83" s="280"/>
      <c r="C83" s="280"/>
      <c r="D83" s="280"/>
      <c r="E83" s="280"/>
      <c r="F83" s="280"/>
      <c r="G83" s="8">
        <v>74</v>
      </c>
      <c r="H83" s="96">
        <v>0</v>
      </c>
      <c r="I83" s="96">
        <v>0</v>
      </c>
      <c r="J83" s="96">
        <v>0</v>
      </c>
      <c r="K83" s="96">
        <v>0</v>
      </c>
    </row>
    <row r="84" spans="1:11" x14ac:dyDescent="0.25">
      <c r="A84" s="273" t="s">
        <v>112</v>
      </c>
      <c r="B84" s="273"/>
      <c r="C84" s="273"/>
      <c r="D84" s="273"/>
      <c r="E84" s="273"/>
      <c r="F84" s="273"/>
      <c r="G84" s="274"/>
      <c r="H84" s="274"/>
      <c r="I84" s="274"/>
      <c r="J84" s="275"/>
      <c r="K84" s="275"/>
    </row>
    <row r="85" spans="1:11" ht="12.75" customHeight="1" x14ac:dyDescent="0.25">
      <c r="A85" s="268" t="s">
        <v>371</v>
      </c>
      <c r="B85" s="268"/>
      <c r="C85" s="268"/>
      <c r="D85" s="268"/>
      <c r="E85" s="268"/>
      <c r="F85" s="268"/>
      <c r="G85" s="8">
        <v>75</v>
      </c>
      <c r="H85" s="98">
        <f>H86+H87</f>
        <v>0</v>
      </c>
      <c r="I85" s="98">
        <f>I86+I87</f>
        <v>0</v>
      </c>
      <c r="J85" s="98">
        <f>J86+J87</f>
        <v>0</v>
      </c>
      <c r="K85" s="98">
        <f>K86+K87</f>
        <v>0</v>
      </c>
    </row>
    <row r="86" spans="1:11" ht="12.75" customHeight="1" x14ac:dyDescent="0.25">
      <c r="A86" s="269" t="s">
        <v>156</v>
      </c>
      <c r="B86" s="269"/>
      <c r="C86" s="269"/>
      <c r="D86" s="269"/>
      <c r="E86" s="269"/>
      <c r="F86" s="269"/>
      <c r="G86" s="7">
        <v>76</v>
      </c>
      <c r="H86" s="99">
        <v>0</v>
      </c>
      <c r="I86" s="99">
        <v>0</v>
      </c>
      <c r="J86" s="99">
        <v>0</v>
      </c>
      <c r="K86" s="99">
        <v>0</v>
      </c>
    </row>
    <row r="87" spans="1:11" ht="12.75" customHeight="1" x14ac:dyDescent="0.25">
      <c r="A87" s="269" t="s">
        <v>157</v>
      </c>
      <c r="B87" s="269"/>
      <c r="C87" s="269"/>
      <c r="D87" s="269"/>
      <c r="E87" s="269"/>
      <c r="F87" s="269"/>
      <c r="G87" s="7">
        <v>77</v>
      </c>
      <c r="H87" s="99">
        <v>0</v>
      </c>
      <c r="I87" s="99">
        <v>0</v>
      </c>
      <c r="J87" s="99">
        <v>0</v>
      </c>
      <c r="K87" s="99">
        <v>0</v>
      </c>
    </row>
    <row r="88" spans="1:11" x14ac:dyDescent="0.25">
      <c r="A88" s="276" t="s">
        <v>114</v>
      </c>
      <c r="B88" s="276"/>
      <c r="C88" s="276"/>
      <c r="D88" s="276"/>
      <c r="E88" s="276"/>
      <c r="F88" s="276"/>
      <c r="G88" s="277"/>
      <c r="H88" s="277"/>
      <c r="I88" s="277"/>
      <c r="J88" s="275"/>
      <c r="K88" s="275"/>
    </row>
    <row r="89" spans="1:11" ht="12.75" customHeight="1" x14ac:dyDescent="0.25">
      <c r="A89" s="249" t="s">
        <v>158</v>
      </c>
      <c r="B89" s="249"/>
      <c r="C89" s="249"/>
      <c r="D89" s="249"/>
      <c r="E89" s="249"/>
      <c r="F89" s="249"/>
      <c r="G89" s="7">
        <v>78</v>
      </c>
      <c r="H89" s="99">
        <v>1068855</v>
      </c>
      <c r="I89" s="99">
        <v>1068855</v>
      </c>
      <c r="J89" s="99">
        <v>834899.92</v>
      </c>
      <c r="K89" s="99">
        <v>834899.92</v>
      </c>
    </row>
    <row r="90" spans="1:11" ht="24" customHeight="1" x14ac:dyDescent="0.25">
      <c r="A90" s="250" t="s">
        <v>418</v>
      </c>
      <c r="B90" s="250"/>
      <c r="C90" s="250"/>
      <c r="D90" s="250"/>
      <c r="E90" s="250"/>
      <c r="F90" s="250"/>
      <c r="G90" s="8">
        <v>79</v>
      </c>
      <c r="H90" s="100">
        <f>H91+H98</f>
        <v>0</v>
      </c>
      <c r="I90" s="100">
        <f>I91+I98</f>
        <v>0</v>
      </c>
      <c r="J90" s="100">
        <f t="shared" ref="J90:K90" si="8">J91+J98</f>
        <v>0</v>
      </c>
      <c r="K90" s="100">
        <f t="shared" si="8"/>
        <v>0</v>
      </c>
    </row>
    <row r="91" spans="1:11" ht="24" customHeight="1" x14ac:dyDescent="0.25">
      <c r="A91" s="270" t="s">
        <v>423</v>
      </c>
      <c r="B91" s="270"/>
      <c r="C91" s="270"/>
      <c r="D91" s="270"/>
      <c r="E91" s="270"/>
      <c r="F91" s="270"/>
      <c r="G91" s="8">
        <v>80</v>
      </c>
      <c r="H91" s="100">
        <f>SUM(H92:H96)</f>
        <v>0</v>
      </c>
      <c r="I91" s="100">
        <f>SUM(I92:I96)</f>
        <v>0</v>
      </c>
      <c r="J91" s="100">
        <f>SUM(J92:J96)</f>
        <v>0</v>
      </c>
      <c r="K91" s="100">
        <f>SUM(K92:K96)</f>
        <v>0</v>
      </c>
    </row>
    <row r="92" spans="1:11" ht="25.5" customHeight="1" x14ac:dyDescent="0.25">
      <c r="A92" s="272" t="s">
        <v>372</v>
      </c>
      <c r="B92" s="272"/>
      <c r="C92" s="272"/>
      <c r="D92" s="272"/>
      <c r="E92" s="272"/>
      <c r="F92" s="272"/>
      <c r="G92" s="7">
        <v>81</v>
      </c>
      <c r="H92" s="99">
        <v>0</v>
      </c>
      <c r="I92" s="99">
        <v>0</v>
      </c>
      <c r="J92" s="99">
        <v>0</v>
      </c>
      <c r="K92" s="99">
        <v>0</v>
      </c>
    </row>
    <row r="93" spans="1:11" ht="38.25" customHeight="1" x14ac:dyDescent="0.25">
      <c r="A93" s="272" t="s">
        <v>373</v>
      </c>
      <c r="B93" s="272"/>
      <c r="C93" s="272"/>
      <c r="D93" s="272"/>
      <c r="E93" s="272"/>
      <c r="F93" s="272"/>
      <c r="G93" s="7">
        <v>82</v>
      </c>
      <c r="H93" s="99">
        <v>0</v>
      </c>
      <c r="I93" s="99">
        <v>0</v>
      </c>
      <c r="J93" s="99">
        <v>0</v>
      </c>
      <c r="K93" s="99">
        <v>0</v>
      </c>
    </row>
    <row r="94" spans="1:11" ht="38.25" customHeight="1" x14ac:dyDescent="0.25">
      <c r="A94" s="272" t="s">
        <v>374</v>
      </c>
      <c r="B94" s="272"/>
      <c r="C94" s="272"/>
      <c r="D94" s="272"/>
      <c r="E94" s="272"/>
      <c r="F94" s="272"/>
      <c r="G94" s="7">
        <v>83</v>
      </c>
      <c r="H94" s="99">
        <v>0</v>
      </c>
      <c r="I94" s="99">
        <v>0</v>
      </c>
      <c r="J94" s="99">
        <v>0</v>
      </c>
      <c r="K94" s="99">
        <v>0</v>
      </c>
    </row>
    <row r="95" spans="1:11" x14ac:dyDescent="0.25">
      <c r="A95" s="272" t="s">
        <v>375</v>
      </c>
      <c r="B95" s="272"/>
      <c r="C95" s="272"/>
      <c r="D95" s="272"/>
      <c r="E95" s="272"/>
      <c r="F95" s="272"/>
      <c r="G95" s="7">
        <v>84</v>
      </c>
      <c r="H95" s="99">
        <v>0</v>
      </c>
      <c r="I95" s="99">
        <v>0</v>
      </c>
      <c r="J95" s="99">
        <v>0</v>
      </c>
      <c r="K95" s="99">
        <v>0</v>
      </c>
    </row>
    <row r="96" spans="1:11" x14ac:dyDescent="0.25">
      <c r="A96" s="272" t="s">
        <v>376</v>
      </c>
      <c r="B96" s="272"/>
      <c r="C96" s="272"/>
      <c r="D96" s="272"/>
      <c r="E96" s="272"/>
      <c r="F96" s="272"/>
      <c r="G96" s="7">
        <v>85</v>
      </c>
      <c r="H96" s="99">
        <v>0</v>
      </c>
      <c r="I96" s="99">
        <v>0</v>
      </c>
      <c r="J96" s="99">
        <v>0</v>
      </c>
      <c r="K96" s="99">
        <v>0</v>
      </c>
    </row>
    <row r="97" spans="1:11" ht="26.25" customHeight="1" x14ac:dyDescent="0.25">
      <c r="A97" s="272" t="s">
        <v>377</v>
      </c>
      <c r="B97" s="272"/>
      <c r="C97" s="272"/>
      <c r="D97" s="272"/>
      <c r="E97" s="272"/>
      <c r="F97" s="272"/>
      <c r="G97" s="7">
        <v>86</v>
      </c>
      <c r="H97" s="99">
        <v>0</v>
      </c>
      <c r="I97" s="99">
        <v>0</v>
      </c>
      <c r="J97" s="99">
        <v>0</v>
      </c>
      <c r="K97" s="99">
        <v>0</v>
      </c>
    </row>
    <row r="98" spans="1:11" ht="25.5" customHeight="1" x14ac:dyDescent="0.25">
      <c r="A98" s="270" t="s">
        <v>447</v>
      </c>
      <c r="B98" s="270"/>
      <c r="C98" s="270"/>
      <c r="D98" s="270"/>
      <c r="E98" s="270"/>
      <c r="F98" s="270"/>
      <c r="G98" s="8">
        <v>87</v>
      </c>
      <c r="H98" s="100">
        <f>SUM(H99:H107)</f>
        <v>0</v>
      </c>
      <c r="I98" s="100">
        <f>SUM(I99:I107)</f>
        <v>0</v>
      </c>
      <c r="J98" s="100">
        <f>SUM(J99:J107)</f>
        <v>0</v>
      </c>
      <c r="K98" s="100">
        <f>SUM(K99:K107)</f>
        <v>0</v>
      </c>
    </row>
    <row r="99" spans="1:11" x14ac:dyDescent="0.25">
      <c r="A99" s="271" t="s">
        <v>159</v>
      </c>
      <c r="B99" s="271"/>
      <c r="C99" s="271"/>
      <c r="D99" s="271"/>
      <c r="E99" s="271"/>
      <c r="F99" s="271"/>
      <c r="G99" s="7">
        <v>88</v>
      </c>
      <c r="H99" s="99">
        <v>0</v>
      </c>
      <c r="I99" s="99">
        <v>0</v>
      </c>
      <c r="J99" s="99">
        <v>0</v>
      </c>
      <c r="K99" s="99">
        <v>0</v>
      </c>
    </row>
    <row r="100" spans="1:11" x14ac:dyDescent="0.25">
      <c r="A100" s="271" t="s">
        <v>441</v>
      </c>
      <c r="B100" s="271"/>
      <c r="C100" s="271"/>
      <c r="D100" s="271"/>
      <c r="E100" s="271"/>
      <c r="F100" s="271"/>
      <c r="G100" s="7">
        <v>89</v>
      </c>
      <c r="H100" s="99">
        <v>0</v>
      </c>
      <c r="I100" s="99">
        <v>0</v>
      </c>
      <c r="J100" s="99">
        <v>0</v>
      </c>
      <c r="K100" s="99">
        <v>0</v>
      </c>
    </row>
    <row r="101" spans="1:11" ht="36" customHeight="1" x14ac:dyDescent="0.25">
      <c r="A101" s="272" t="s">
        <v>442</v>
      </c>
      <c r="B101" s="272"/>
      <c r="C101" s="272"/>
      <c r="D101" s="272"/>
      <c r="E101" s="272"/>
      <c r="F101" s="272"/>
      <c r="G101" s="7">
        <v>90</v>
      </c>
      <c r="H101" s="99">
        <v>0</v>
      </c>
      <c r="I101" s="99">
        <v>0</v>
      </c>
      <c r="J101" s="99">
        <v>0</v>
      </c>
      <c r="K101" s="99">
        <v>0</v>
      </c>
    </row>
    <row r="102" spans="1:11" ht="22.25" customHeight="1" x14ac:dyDescent="0.25">
      <c r="A102" s="271" t="s">
        <v>160</v>
      </c>
      <c r="B102" s="271"/>
      <c r="C102" s="271"/>
      <c r="D102" s="271"/>
      <c r="E102" s="271"/>
      <c r="F102" s="271"/>
      <c r="G102" s="7">
        <v>91</v>
      </c>
      <c r="H102" s="99">
        <v>0</v>
      </c>
      <c r="I102" s="99">
        <v>0</v>
      </c>
      <c r="J102" s="99">
        <v>0</v>
      </c>
      <c r="K102" s="99">
        <v>0</v>
      </c>
    </row>
    <row r="103" spans="1:11" ht="22.25" customHeight="1" x14ac:dyDescent="0.25">
      <c r="A103" s="271" t="s">
        <v>161</v>
      </c>
      <c r="B103" s="271"/>
      <c r="C103" s="271"/>
      <c r="D103" s="271"/>
      <c r="E103" s="271"/>
      <c r="F103" s="271"/>
      <c r="G103" s="7">
        <v>92</v>
      </c>
      <c r="H103" s="99">
        <v>0</v>
      </c>
      <c r="I103" s="99">
        <v>0</v>
      </c>
      <c r="J103" s="99">
        <v>0</v>
      </c>
      <c r="K103" s="99">
        <v>0</v>
      </c>
    </row>
    <row r="104" spans="1:11" ht="22.25" customHeight="1" x14ac:dyDescent="0.25">
      <c r="A104" s="271" t="s">
        <v>162</v>
      </c>
      <c r="B104" s="271"/>
      <c r="C104" s="271"/>
      <c r="D104" s="271"/>
      <c r="E104" s="271"/>
      <c r="F104" s="271"/>
      <c r="G104" s="7">
        <v>93</v>
      </c>
      <c r="H104" s="99">
        <v>0</v>
      </c>
      <c r="I104" s="99">
        <v>0</v>
      </c>
      <c r="J104" s="99">
        <v>0</v>
      </c>
      <c r="K104" s="99">
        <v>0</v>
      </c>
    </row>
    <row r="105" spans="1:11" ht="12.75" customHeight="1" x14ac:dyDescent="0.25">
      <c r="A105" s="272" t="s">
        <v>443</v>
      </c>
      <c r="B105" s="272"/>
      <c r="C105" s="272"/>
      <c r="D105" s="272"/>
      <c r="E105" s="272"/>
      <c r="F105" s="272"/>
      <c r="G105" s="7">
        <v>94</v>
      </c>
      <c r="H105" s="99">
        <v>0</v>
      </c>
      <c r="I105" s="99">
        <v>0</v>
      </c>
      <c r="J105" s="99">
        <v>0</v>
      </c>
      <c r="K105" s="99">
        <v>0</v>
      </c>
    </row>
    <row r="106" spans="1:11" ht="26.25" customHeight="1" x14ac:dyDescent="0.25">
      <c r="A106" s="272" t="s">
        <v>444</v>
      </c>
      <c r="B106" s="272"/>
      <c r="C106" s="272"/>
      <c r="D106" s="272"/>
      <c r="E106" s="272"/>
      <c r="F106" s="272"/>
      <c r="G106" s="7">
        <v>95</v>
      </c>
      <c r="H106" s="99">
        <v>0</v>
      </c>
      <c r="I106" s="99">
        <v>0</v>
      </c>
      <c r="J106" s="99">
        <v>0</v>
      </c>
      <c r="K106" s="99">
        <v>0</v>
      </c>
    </row>
    <row r="107" spans="1:11" x14ac:dyDescent="0.25">
      <c r="A107" s="272" t="s">
        <v>445</v>
      </c>
      <c r="B107" s="272"/>
      <c r="C107" s="272"/>
      <c r="D107" s="272"/>
      <c r="E107" s="272"/>
      <c r="F107" s="272"/>
      <c r="G107" s="7">
        <v>96</v>
      </c>
      <c r="H107" s="99">
        <v>0</v>
      </c>
      <c r="I107" s="99">
        <v>0</v>
      </c>
      <c r="J107" s="99">
        <v>0</v>
      </c>
      <c r="K107" s="99">
        <v>0</v>
      </c>
    </row>
    <row r="108" spans="1:11" ht="24.75" customHeight="1" x14ac:dyDescent="0.25">
      <c r="A108" s="272" t="s">
        <v>446</v>
      </c>
      <c r="B108" s="272"/>
      <c r="C108" s="272"/>
      <c r="D108" s="272"/>
      <c r="E108" s="272"/>
      <c r="F108" s="272"/>
      <c r="G108" s="7">
        <v>97</v>
      </c>
      <c r="H108" s="99">
        <v>0</v>
      </c>
      <c r="I108" s="99">
        <v>0</v>
      </c>
      <c r="J108" s="99">
        <v>0</v>
      </c>
      <c r="K108" s="99">
        <v>0</v>
      </c>
    </row>
    <row r="109" spans="1:11" ht="23" customHeight="1" x14ac:dyDescent="0.25">
      <c r="A109" s="250" t="s">
        <v>448</v>
      </c>
      <c r="B109" s="250"/>
      <c r="C109" s="250"/>
      <c r="D109" s="250"/>
      <c r="E109" s="250"/>
      <c r="F109" s="250"/>
      <c r="G109" s="8">
        <v>98</v>
      </c>
      <c r="H109" s="100">
        <f>H91+H98-H108-H97</f>
        <v>0</v>
      </c>
      <c r="I109" s="100">
        <f>I91+I98-I108-I97</f>
        <v>0</v>
      </c>
      <c r="J109" s="100">
        <f>J91+J98-J108-J97</f>
        <v>0</v>
      </c>
      <c r="K109" s="100">
        <f>K91+K98-K108-K97</f>
        <v>0</v>
      </c>
    </row>
    <row r="110" spans="1:11" ht="28.25" customHeight="1" x14ac:dyDescent="0.25">
      <c r="A110" s="250" t="s">
        <v>449</v>
      </c>
      <c r="B110" s="250"/>
      <c r="C110" s="250"/>
      <c r="D110" s="250"/>
      <c r="E110" s="250"/>
      <c r="F110" s="250"/>
      <c r="G110" s="8">
        <v>99</v>
      </c>
      <c r="H110" s="98">
        <f>H89+H109</f>
        <v>1068855</v>
      </c>
      <c r="I110" s="98">
        <f t="shared" ref="I110:K110" si="9">I89+I109</f>
        <v>1068855</v>
      </c>
      <c r="J110" s="98">
        <f t="shared" si="9"/>
        <v>834899.92</v>
      </c>
      <c r="K110" s="98">
        <f t="shared" si="9"/>
        <v>834899.92</v>
      </c>
    </row>
    <row r="111" spans="1:11" x14ac:dyDescent="0.25">
      <c r="A111" s="273" t="s">
        <v>163</v>
      </c>
      <c r="B111" s="273"/>
      <c r="C111" s="273"/>
      <c r="D111" s="273"/>
      <c r="E111" s="273"/>
      <c r="F111" s="273"/>
      <c r="G111" s="274"/>
      <c r="H111" s="274"/>
      <c r="I111" s="274"/>
      <c r="J111" s="275"/>
      <c r="K111" s="275"/>
    </row>
    <row r="112" spans="1:11" ht="26.4" customHeight="1" x14ac:dyDescent="0.25">
      <c r="A112" s="268" t="s">
        <v>378</v>
      </c>
      <c r="B112" s="268"/>
      <c r="C112" s="268"/>
      <c r="D112" s="268"/>
      <c r="E112" s="268"/>
      <c r="F112" s="268"/>
      <c r="G112" s="8">
        <v>100</v>
      </c>
      <c r="H112" s="98">
        <f>H113+H114</f>
        <v>0</v>
      </c>
      <c r="I112" s="98">
        <f>I113+I114</f>
        <v>0</v>
      </c>
      <c r="J112" s="98">
        <f>J113+J114</f>
        <v>0</v>
      </c>
      <c r="K112" s="98">
        <f>K113+K114</f>
        <v>0</v>
      </c>
    </row>
    <row r="113" spans="1:11" ht="12.75" customHeight="1" x14ac:dyDescent="0.25">
      <c r="A113" s="269" t="s">
        <v>113</v>
      </c>
      <c r="B113" s="269"/>
      <c r="C113" s="269"/>
      <c r="D113" s="269"/>
      <c r="E113" s="269"/>
      <c r="F113" s="269"/>
      <c r="G113" s="7">
        <v>101</v>
      </c>
      <c r="H113" s="99">
        <v>0</v>
      </c>
      <c r="I113" s="99">
        <v>0</v>
      </c>
      <c r="J113" s="99">
        <v>0</v>
      </c>
      <c r="K113" s="99">
        <v>0</v>
      </c>
    </row>
    <row r="114" spans="1:11" ht="12.75" customHeight="1" x14ac:dyDescent="0.25">
      <c r="A114" s="269" t="s">
        <v>164</v>
      </c>
      <c r="B114" s="269"/>
      <c r="C114" s="269"/>
      <c r="D114" s="269"/>
      <c r="E114" s="269"/>
      <c r="F114" s="269"/>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4803149606299213" right="0.15748031496062992" top="0.98425196850393704" bottom="0.98425196850393704" header="0.51181102362204722" footer="0.51181102362204722"/>
  <pageSetup paperSize="9" scale="68" fitToHeight="2"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42" zoomScaleNormal="100" zoomScaleSheetLayoutView="100" workbookViewId="0">
      <selection activeCell="I49" sqref="I49:I53"/>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304" t="s">
        <v>165</v>
      </c>
      <c r="B1" s="305"/>
      <c r="C1" s="305"/>
      <c r="D1" s="305"/>
      <c r="E1" s="305"/>
      <c r="F1" s="305"/>
      <c r="G1" s="305"/>
      <c r="H1" s="305"/>
      <c r="I1" s="305"/>
    </row>
    <row r="2" spans="1:9" x14ac:dyDescent="0.25">
      <c r="A2" s="306" t="s">
        <v>452</v>
      </c>
      <c r="B2" s="258"/>
      <c r="C2" s="258"/>
      <c r="D2" s="258"/>
      <c r="E2" s="258"/>
      <c r="F2" s="258"/>
      <c r="G2" s="258"/>
      <c r="H2" s="258"/>
      <c r="I2" s="258"/>
    </row>
    <row r="3" spans="1:9" x14ac:dyDescent="0.25">
      <c r="A3" s="308" t="s">
        <v>439</v>
      </c>
      <c r="B3" s="309"/>
      <c r="C3" s="309"/>
      <c r="D3" s="309"/>
      <c r="E3" s="309"/>
      <c r="F3" s="309"/>
      <c r="G3" s="309"/>
      <c r="H3" s="309"/>
      <c r="I3" s="309"/>
    </row>
    <row r="4" spans="1:9" x14ac:dyDescent="0.25">
      <c r="A4" s="307" t="s">
        <v>450</v>
      </c>
      <c r="B4" s="261"/>
      <c r="C4" s="261"/>
      <c r="D4" s="261"/>
      <c r="E4" s="261"/>
      <c r="F4" s="261"/>
      <c r="G4" s="261"/>
      <c r="H4" s="261"/>
      <c r="I4" s="262"/>
    </row>
    <row r="5" spans="1:9" ht="22" x14ac:dyDescent="0.25">
      <c r="A5" s="310" t="s">
        <v>2</v>
      </c>
      <c r="B5" s="266"/>
      <c r="C5" s="266"/>
      <c r="D5" s="266"/>
      <c r="E5" s="266"/>
      <c r="F5" s="266"/>
      <c r="G5" s="28" t="s">
        <v>103</v>
      </c>
      <c r="H5" s="29" t="s">
        <v>299</v>
      </c>
      <c r="I5" s="29" t="s">
        <v>278</v>
      </c>
    </row>
    <row r="6" spans="1:9" x14ac:dyDescent="0.25">
      <c r="A6" s="311">
        <v>1</v>
      </c>
      <c r="B6" s="266"/>
      <c r="C6" s="266"/>
      <c r="D6" s="266"/>
      <c r="E6" s="266"/>
      <c r="F6" s="266"/>
      <c r="G6" s="30">
        <v>2</v>
      </c>
      <c r="H6" s="29" t="s">
        <v>166</v>
      </c>
      <c r="I6" s="29" t="s">
        <v>167</v>
      </c>
    </row>
    <row r="7" spans="1:9" x14ac:dyDescent="0.25">
      <c r="A7" s="301" t="s">
        <v>168</v>
      </c>
      <c r="B7" s="301"/>
      <c r="C7" s="301"/>
      <c r="D7" s="301"/>
      <c r="E7" s="301"/>
      <c r="F7" s="301"/>
      <c r="G7" s="301"/>
      <c r="H7" s="301"/>
      <c r="I7" s="301"/>
    </row>
    <row r="8" spans="1:9" ht="12.75" customHeight="1" x14ac:dyDescent="0.25">
      <c r="A8" s="248" t="s">
        <v>169</v>
      </c>
      <c r="B8" s="248"/>
      <c r="C8" s="248"/>
      <c r="D8" s="248"/>
      <c r="E8" s="248"/>
      <c r="F8" s="248"/>
      <c r="G8" s="31">
        <v>1</v>
      </c>
      <c r="H8" s="101">
        <v>1068855</v>
      </c>
      <c r="I8" s="101">
        <v>834899.92</v>
      </c>
    </row>
    <row r="9" spans="1:9" ht="12.75" customHeight="1" x14ac:dyDescent="0.25">
      <c r="A9" s="303" t="s">
        <v>170</v>
      </c>
      <c r="B9" s="303"/>
      <c r="C9" s="303"/>
      <c r="D9" s="303"/>
      <c r="E9" s="303"/>
      <c r="F9" s="303"/>
      <c r="G9" s="32">
        <v>2</v>
      </c>
      <c r="H9" s="102">
        <f>H10+H11+H12+H13+H14+H15+H16+H17</f>
        <v>-799277</v>
      </c>
      <c r="I9" s="102">
        <f>I10+I11+I12+I13+I14+I15+I16+I17</f>
        <v>-1201496.82</v>
      </c>
    </row>
    <row r="10" spans="1:9" ht="12.75" customHeight="1" x14ac:dyDescent="0.25">
      <c r="A10" s="282" t="s">
        <v>171</v>
      </c>
      <c r="B10" s="282"/>
      <c r="C10" s="282"/>
      <c r="D10" s="282"/>
      <c r="E10" s="282"/>
      <c r="F10" s="282"/>
      <c r="G10" s="31">
        <v>3</v>
      </c>
      <c r="H10" s="101">
        <v>46774</v>
      </c>
      <c r="I10" s="101">
        <v>45344.42</v>
      </c>
    </row>
    <row r="11" spans="1:9" ht="22.25" customHeight="1" x14ac:dyDescent="0.25">
      <c r="A11" s="282" t="s">
        <v>172</v>
      </c>
      <c r="B11" s="282"/>
      <c r="C11" s="282"/>
      <c r="D11" s="282"/>
      <c r="E11" s="282"/>
      <c r="F11" s="282"/>
      <c r="G11" s="31">
        <v>4</v>
      </c>
      <c r="H11" s="101">
        <v>0</v>
      </c>
      <c r="I11" s="101">
        <v>-400</v>
      </c>
    </row>
    <row r="12" spans="1:9" ht="23.4" customHeight="1" x14ac:dyDescent="0.25">
      <c r="A12" s="282" t="s">
        <v>173</v>
      </c>
      <c r="B12" s="282"/>
      <c r="C12" s="282"/>
      <c r="D12" s="282"/>
      <c r="E12" s="282"/>
      <c r="F12" s="282"/>
      <c r="G12" s="31">
        <v>5</v>
      </c>
      <c r="H12" s="101">
        <v>-1086</v>
      </c>
      <c r="I12" s="101">
        <v>0</v>
      </c>
    </row>
    <row r="13" spans="1:9" ht="12.75" customHeight="1" x14ac:dyDescent="0.25">
      <c r="A13" s="282" t="s">
        <v>174</v>
      </c>
      <c r="B13" s="282"/>
      <c r="C13" s="282"/>
      <c r="D13" s="282"/>
      <c r="E13" s="282"/>
      <c r="F13" s="282"/>
      <c r="G13" s="31">
        <v>6</v>
      </c>
      <c r="H13" s="101">
        <v>-983267</v>
      </c>
      <c r="I13" s="101">
        <v>-1433138.67</v>
      </c>
    </row>
    <row r="14" spans="1:9" ht="12.75" customHeight="1" x14ac:dyDescent="0.25">
      <c r="A14" s="282" t="s">
        <v>175</v>
      </c>
      <c r="B14" s="282"/>
      <c r="C14" s="282"/>
      <c r="D14" s="282"/>
      <c r="E14" s="282"/>
      <c r="F14" s="282"/>
      <c r="G14" s="31">
        <v>7</v>
      </c>
      <c r="H14" s="101">
        <v>138604</v>
      </c>
      <c r="I14" s="101">
        <v>122183.64</v>
      </c>
    </row>
    <row r="15" spans="1:9" ht="12.75" customHeight="1" x14ac:dyDescent="0.25">
      <c r="A15" s="282" t="s">
        <v>176</v>
      </c>
      <c r="B15" s="282"/>
      <c r="C15" s="282"/>
      <c r="D15" s="282"/>
      <c r="E15" s="282"/>
      <c r="F15" s="282"/>
      <c r="G15" s="31">
        <v>8</v>
      </c>
      <c r="H15" s="101">
        <v>0</v>
      </c>
      <c r="I15" s="101">
        <v>62939.7</v>
      </c>
    </row>
    <row r="16" spans="1:9" ht="12.75" customHeight="1" x14ac:dyDescent="0.25">
      <c r="A16" s="282" t="s">
        <v>177</v>
      </c>
      <c r="B16" s="282"/>
      <c r="C16" s="282"/>
      <c r="D16" s="282"/>
      <c r="E16" s="282"/>
      <c r="F16" s="282"/>
      <c r="G16" s="31">
        <v>9</v>
      </c>
      <c r="H16" s="101">
        <v>0</v>
      </c>
      <c r="I16" s="101">
        <v>0</v>
      </c>
    </row>
    <row r="17" spans="1:9" ht="25.25" customHeight="1" x14ac:dyDescent="0.25">
      <c r="A17" s="282" t="s">
        <v>178</v>
      </c>
      <c r="B17" s="282"/>
      <c r="C17" s="282"/>
      <c r="D17" s="282"/>
      <c r="E17" s="282"/>
      <c r="F17" s="282"/>
      <c r="G17" s="31">
        <v>10</v>
      </c>
      <c r="H17" s="101">
        <v>-302</v>
      </c>
      <c r="I17" s="101">
        <v>1574.09</v>
      </c>
    </row>
    <row r="18" spans="1:9" ht="28.25" customHeight="1" x14ac:dyDescent="0.25">
      <c r="A18" s="299" t="s">
        <v>304</v>
      </c>
      <c r="B18" s="299"/>
      <c r="C18" s="299"/>
      <c r="D18" s="299"/>
      <c r="E18" s="299"/>
      <c r="F18" s="299"/>
      <c r="G18" s="32">
        <v>11</v>
      </c>
      <c r="H18" s="102">
        <f>H8+H9</f>
        <v>269578</v>
      </c>
      <c r="I18" s="102">
        <f>I8+I9</f>
        <v>-366596.9</v>
      </c>
    </row>
    <row r="19" spans="1:9" ht="12.75" customHeight="1" x14ac:dyDescent="0.25">
      <c r="A19" s="303" t="s">
        <v>179</v>
      </c>
      <c r="B19" s="303"/>
      <c r="C19" s="303"/>
      <c r="D19" s="303"/>
      <c r="E19" s="303"/>
      <c r="F19" s="303"/>
      <c r="G19" s="32">
        <v>12</v>
      </c>
      <c r="H19" s="102">
        <f>H20+H21+H22+H23</f>
        <v>-577219</v>
      </c>
      <c r="I19" s="102">
        <f>I20+I21+I22+I23</f>
        <v>50585.64</v>
      </c>
    </row>
    <row r="20" spans="1:9" ht="12.75" customHeight="1" x14ac:dyDescent="0.25">
      <c r="A20" s="282" t="s">
        <v>180</v>
      </c>
      <c r="B20" s="282"/>
      <c r="C20" s="282"/>
      <c r="D20" s="282"/>
      <c r="E20" s="282"/>
      <c r="F20" s="282"/>
      <c r="G20" s="31">
        <v>13</v>
      </c>
      <c r="H20" s="101">
        <v>-91031</v>
      </c>
      <c r="I20" s="101">
        <v>-33428.61</v>
      </c>
    </row>
    <row r="21" spans="1:9" ht="12.75" customHeight="1" x14ac:dyDescent="0.25">
      <c r="A21" s="282" t="s">
        <v>181</v>
      </c>
      <c r="B21" s="282"/>
      <c r="C21" s="282"/>
      <c r="D21" s="282"/>
      <c r="E21" s="282"/>
      <c r="F21" s="282"/>
      <c r="G21" s="31">
        <v>14</v>
      </c>
      <c r="H21" s="101">
        <v>-486188</v>
      </c>
      <c r="I21" s="101">
        <v>84006.27</v>
      </c>
    </row>
    <row r="22" spans="1:9" ht="12.75" customHeight="1" x14ac:dyDescent="0.25">
      <c r="A22" s="282" t="s">
        <v>182</v>
      </c>
      <c r="B22" s="282"/>
      <c r="C22" s="282"/>
      <c r="D22" s="282"/>
      <c r="E22" s="282"/>
      <c r="F22" s="282"/>
      <c r="G22" s="31">
        <v>15</v>
      </c>
      <c r="H22" s="101">
        <v>0</v>
      </c>
      <c r="I22" s="101">
        <v>7.98</v>
      </c>
    </row>
    <row r="23" spans="1:9" ht="12.75" customHeight="1" x14ac:dyDescent="0.25">
      <c r="A23" s="282" t="s">
        <v>183</v>
      </c>
      <c r="B23" s="282"/>
      <c r="C23" s="282"/>
      <c r="D23" s="282"/>
      <c r="E23" s="282"/>
      <c r="F23" s="282"/>
      <c r="G23" s="31">
        <v>16</v>
      </c>
      <c r="H23" s="101">
        <v>0</v>
      </c>
      <c r="I23" s="101">
        <v>0</v>
      </c>
    </row>
    <row r="24" spans="1:9" ht="12.75" customHeight="1" x14ac:dyDescent="0.25">
      <c r="A24" s="299" t="s">
        <v>184</v>
      </c>
      <c r="B24" s="299"/>
      <c r="C24" s="299"/>
      <c r="D24" s="299"/>
      <c r="E24" s="299"/>
      <c r="F24" s="299"/>
      <c r="G24" s="32">
        <v>17</v>
      </c>
      <c r="H24" s="102">
        <f>H18+H19</f>
        <v>-307641</v>
      </c>
      <c r="I24" s="102">
        <f>I18+I19</f>
        <v>-316011.26</v>
      </c>
    </row>
    <row r="25" spans="1:9" ht="12.75" customHeight="1" x14ac:dyDescent="0.25">
      <c r="A25" s="248" t="s">
        <v>185</v>
      </c>
      <c r="B25" s="248"/>
      <c r="C25" s="248"/>
      <c r="D25" s="248"/>
      <c r="E25" s="248"/>
      <c r="F25" s="248"/>
      <c r="G25" s="31">
        <v>18</v>
      </c>
      <c r="H25" s="101">
        <v>-6846</v>
      </c>
      <c r="I25" s="101">
        <v>-266.14</v>
      </c>
    </row>
    <row r="26" spans="1:9" ht="12.75" customHeight="1" x14ac:dyDescent="0.25">
      <c r="A26" s="248" t="s">
        <v>186</v>
      </c>
      <c r="B26" s="248"/>
      <c r="C26" s="248"/>
      <c r="D26" s="248"/>
      <c r="E26" s="248"/>
      <c r="F26" s="248"/>
      <c r="G26" s="31">
        <v>19</v>
      </c>
      <c r="H26" s="101">
        <v>0</v>
      </c>
      <c r="I26" s="101">
        <v>0</v>
      </c>
    </row>
    <row r="27" spans="1:9" ht="26" customHeight="1" x14ac:dyDescent="0.25">
      <c r="A27" s="300" t="s">
        <v>187</v>
      </c>
      <c r="B27" s="300"/>
      <c r="C27" s="300"/>
      <c r="D27" s="300"/>
      <c r="E27" s="300"/>
      <c r="F27" s="300"/>
      <c r="G27" s="32">
        <v>20</v>
      </c>
      <c r="H27" s="102">
        <f>H24+H25+H26</f>
        <v>-314487</v>
      </c>
      <c r="I27" s="102">
        <f>I24+I25+I26</f>
        <v>-316277.40000000002</v>
      </c>
    </row>
    <row r="28" spans="1:9" x14ac:dyDescent="0.25">
      <c r="A28" s="301" t="s">
        <v>188</v>
      </c>
      <c r="B28" s="301"/>
      <c r="C28" s="301"/>
      <c r="D28" s="301"/>
      <c r="E28" s="301"/>
      <c r="F28" s="301"/>
      <c r="G28" s="301"/>
      <c r="H28" s="301"/>
      <c r="I28" s="301"/>
    </row>
    <row r="29" spans="1:9" ht="30.65" customHeight="1" x14ac:dyDescent="0.25">
      <c r="A29" s="248" t="s">
        <v>189</v>
      </c>
      <c r="B29" s="248"/>
      <c r="C29" s="248"/>
      <c r="D29" s="248"/>
      <c r="E29" s="248"/>
      <c r="F29" s="248"/>
      <c r="G29" s="31">
        <v>21</v>
      </c>
      <c r="H29" s="103">
        <v>0</v>
      </c>
      <c r="I29" s="103">
        <v>400</v>
      </c>
    </row>
    <row r="30" spans="1:9" ht="12.75" customHeight="1" x14ac:dyDescent="0.25">
      <c r="A30" s="248" t="s">
        <v>190</v>
      </c>
      <c r="B30" s="248"/>
      <c r="C30" s="248"/>
      <c r="D30" s="248"/>
      <c r="E30" s="248"/>
      <c r="F30" s="248"/>
      <c r="G30" s="31">
        <v>22</v>
      </c>
      <c r="H30" s="103">
        <v>0</v>
      </c>
      <c r="I30" s="103">
        <v>0</v>
      </c>
    </row>
    <row r="31" spans="1:9" ht="12.75" customHeight="1" x14ac:dyDescent="0.25">
      <c r="A31" s="248" t="s">
        <v>191</v>
      </c>
      <c r="B31" s="248"/>
      <c r="C31" s="248"/>
      <c r="D31" s="248"/>
      <c r="E31" s="248"/>
      <c r="F31" s="248"/>
      <c r="G31" s="31">
        <v>23</v>
      </c>
      <c r="H31" s="103">
        <v>643</v>
      </c>
      <c r="I31" s="103">
        <v>607.09</v>
      </c>
    </row>
    <row r="32" spans="1:9" ht="12.75" customHeight="1" x14ac:dyDescent="0.25">
      <c r="A32" s="248" t="s">
        <v>192</v>
      </c>
      <c r="B32" s="248"/>
      <c r="C32" s="248"/>
      <c r="D32" s="248"/>
      <c r="E32" s="248"/>
      <c r="F32" s="248"/>
      <c r="G32" s="31">
        <v>24</v>
      </c>
      <c r="H32" s="103">
        <v>560000</v>
      </c>
      <c r="I32" s="103">
        <v>1032000</v>
      </c>
    </row>
    <row r="33" spans="1:9" ht="12.75" customHeight="1" x14ac:dyDescent="0.25">
      <c r="A33" s="248" t="s">
        <v>193</v>
      </c>
      <c r="B33" s="248"/>
      <c r="C33" s="248"/>
      <c r="D33" s="248"/>
      <c r="E33" s="248"/>
      <c r="F33" s="248"/>
      <c r="G33" s="31">
        <v>25</v>
      </c>
      <c r="H33" s="103">
        <v>141006</v>
      </c>
      <c r="I33" s="103">
        <v>998.87</v>
      </c>
    </row>
    <row r="34" spans="1:9" ht="12.75" customHeight="1" x14ac:dyDescent="0.25">
      <c r="A34" s="248" t="s">
        <v>194</v>
      </c>
      <c r="B34" s="248"/>
      <c r="C34" s="248"/>
      <c r="D34" s="248"/>
      <c r="E34" s="248"/>
      <c r="F34" s="248"/>
      <c r="G34" s="31">
        <v>26</v>
      </c>
      <c r="H34" s="103">
        <v>0</v>
      </c>
      <c r="I34" s="103">
        <v>0</v>
      </c>
    </row>
    <row r="35" spans="1:9" ht="26.4" customHeight="1" x14ac:dyDescent="0.25">
      <c r="A35" s="299" t="s">
        <v>195</v>
      </c>
      <c r="B35" s="299"/>
      <c r="C35" s="299"/>
      <c r="D35" s="299"/>
      <c r="E35" s="299"/>
      <c r="F35" s="299"/>
      <c r="G35" s="32">
        <v>27</v>
      </c>
      <c r="H35" s="104">
        <f>H29+H30+H31+H32+H33+H34</f>
        <v>701649</v>
      </c>
      <c r="I35" s="104">
        <f>I29+I30+I31+I32+I33+I34</f>
        <v>1034005.96</v>
      </c>
    </row>
    <row r="36" spans="1:9" ht="23" customHeight="1" x14ac:dyDescent="0.25">
      <c r="A36" s="248" t="s">
        <v>196</v>
      </c>
      <c r="B36" s="248"/>
      <c r="C36" s="248"/>
      <c r="D36" s="248"/>
      <c r="E36" s="248"/>
      <c r="F36" s="248"/>
      <c r="G36" s="31">
        <v>28</v>
      </c>
      <c r="H36" s="103">
        <v>-8802</v>
      </c>
      <c r="I36" s="103">
        <v>0</v>
      </c>
    </row>
    <row r="37" spans="1:9" ht="12.75" customHeight="1" x14ac:dyDescent="0.25">
      <c r="A37" s="248" t="s">
        <v>197</v>
      </c>
      <c r="B37" s="248"/>
      <c r="C37" s="248"/>
      <c r="D37" s="248"/>
      <c r="E37" s="248"/>
      <c r="F37" s="248"/>
      <c r="G37" s="31">
        <v>29</v>
      </c>
      <c r="H37" s="103">
        <v>0</v>
      </c>
      <c r="I37" s="103">
        <v>0</v>
      </c>
    </row>
    <row r="38" spans="1:9" ht="12.75" customHeight="1" x14ac:dyDescent="0.25">
      <c r="A38" s="248" t="s">
        <v>198</v>
      </c>
      <c r="B38" s="248"/>
      <c r="C38" s="248"/>
      <c r="D38" s="248"/>
      <c r="E38" s="248"/>
      <c r="F38" s="248"/>
      <c r="G38" s="31">
        <v>30</v>
      </c>
      <c r="H38" s="103">
        <v>0</v>
      </c>
      <c r="I38" s="103">
        <v>0</v>
      </c>
    </row>
    <row r="39" spans="1:9" ht="12.75" customHeight="1" x14ac:dyDescent="0.25">
      <c r="A39" s="248" t="s">
        <v>199</v>
      </c>
      <c r="B39" s="248"/>
      <c r="C39" s="248"/>
      <c r="D39" s="248"/>
      <c r="E39" s="248"/>
      <c r="F39" s="248"/>
      <c r="G39" s="31">
        <v>31</v>
      </c>
      <c r="H39" s="103">
        <v>0</v>
      </c>
      <c r="I39" s="103">
        <v>0</v>
      </c>
    </row>
    <row r="40" spans="1:9" ht="12.75" customHeight="1" x14ac:dyDescent="0.25">
      <c r="A40" s="248" t="s">
        <v>200</v>
      </c>
      <c r="B40" s="248"/>
      <c r="C40" s="248"/>
      <c r="D40" s="248"/>
      <c r="E40" s="248"/>
      <c r="F40" s="248"/>
      <c r="G40" s="31">
        <v>32</v>
      </c>
      <c r="H40" s="103">
        <v>0</v>
      </c>
      <c r="I40" s="103">
        <v>0</v>
      </c>
    </row>
    <row r="41" spans="1:9" ht="24" customHeight="1" x14ac:dyDescent="0.25">
      <c r="A41" s="299" t="s">
        <v>201</v>
      </c>
      <c r="B41" s="299"/>
      <c r="C41" s="299"/>
      <c r="D41" s="299"/>
      <c r="E41" s="299"/>
      <c r="F41" s="299"/>
      <c r="G41" s="32">
        <v>33</v>
      </c>
      <c r="H41" s="104">
        <f>H36+H37+H38+H39+H40</f>
        <v>-8802</v>
      </c>
      <c r="I41" s="104">
        <f>I36+I37+I38+I39+I40</f>
        <v>0</v>
      </c>
    </row>
    <row r="42" spans="1:9" ht="29.4" customHeight="1" x14ac:dyDescent="0.25">
      <c r="A42" s="300" t="s">
        <v>202</v>
      </c>
      <c r="B42" s="300"/>
      <c r="C42" s="300"/>
      <c r="D42" s="300"/>
      <c r="E42" s="300"/>
      <c r="F42" s="300"/>
      <c r="G42" s="32">
        <v>34</v>
      </c>
      <c r="H42" s="104">
        <f>H35+H41</f>
        <v>692847</v>
      </c>
      <c r="I42" s="104">
        <f>I35+I41</f>
        <v>1034005.96</v>
      </c>
    </row>
    <row r="43" spans="1:9" x14ac:dyDescent="0.25">
      <c r="A43" s="301" t="s">
        <v>203</v>
      </c>
      <c r="B43" s="301"/>
      <c r="C43" s="301"/>
      <c r="D43" s="301"/>
      <c r="E43" s="301"/>
      <c r="F43" s="301"/>
      <c r="G43" s="301"/>
      <c r="H43" s="301"/>
      <c r="I43" s="301"/>
    </row>
    <row r="44" spans="1:9" ht="12.75" customHeight="1" x14ac:dyDescent="0.25">
      <c r="A44" s="248" t="s">
        <v>204</v>
      </c>
      <c r="B44" s="248"/>
      <c r="C44" s="248"/>
      <c r="D44" s="248"/>
      <c r="E44" s="248"/>
      <c r="F44" s="248"/>
      <c r="G44" s="31">
        <v>35</v>
      </c>
      <c r="H44" s="103">
        <v>0</v>
      </c>
      <c r="I44" s="103">
        <v>0</v>
      </c>
    </row>
    <row r="45" spans="1:9" ht="25.25" customHeight="1" x14ac:dyDescent="0.25">
      <c r="A45" s="248" t="s">
        <v>205</v>
      </c>
      <c r="B45" s="248"/>
      <c r="C45" s="248"/>
      <c r="D45" s="248"/>
      <c r="E45" s="248"/>
      <c r="F45" s="248"/>
      <c r="G45" s="31">
        <v>36</v>
      </c>
      <c r="H45" s="103">
        <v>0</v>
      </c>
      <c r="I45" s="103">
        <v>0</v>
      </c>
    </row>
    <row r="46" spans="1:9" ht="12.75" customHeight="1" x14ac:dyDescent="0.25">
      <c r="A46" s="248" t="s">
        <v>206</v>
      </c>
      <c r="B46" s="248"/>
      <c r="C46" s="248"/>
      <c r="D46" s="248"/>
      <c r="E46" s="248"/>
      <c r="F46" s="248"/>
      <c r="G46" s="31">
        <v>37</v>
      </c>
      <c r="H46" s="103">
        <v>0</v>
      </c>
      <c r="I46" s="103">
        <v>0</v>
      </c>
    </row>
    <row r="47" spans="1:9" ht="12.75" customHeight="1" x14ac:dyDescent="0.25">
      <c r="A47" s="248" t="s">
        <v>207</v>
      </c>
      <c r="B47" s="248"/>
      <c r="C47" s="248"/>
      <c r="D47" s="248"/>
      <c r="E47" s="248"/>
      <c r="F47" s="248"/>
      <c r="G47" s="31">
        <v>38</v>
      </c>
      <c r="H47" s="103">
        <v>0</v>
      </c>
      <c r="I47" s="103">
        <v>0</v>
      </c>
    </row>
    <row r="48" spans="1:9" ht="22.25" customHeight="1" x14ac:dyDescent="0.25">
      <c r="A48" s="299" t="s">
        <v>208</v>
      </c>
      <c r="B48" s="299"/>
      <c r="C48" s="299"/>
      <c r="D48" s="299"/>
      <c r="E48" s="299"/>
      <c r="F48" s="299"/>
      <c r="G48" s="32">
        <v>39</v>
      </c>
      <c r="H48" s="104">
        <f>H44+H45+H46+H47</f>
        <v>0</v>
      </c>
      <c r="I48" s="104">
        <f>I44+I45+I46+I47</f>
        <v>0</v>
      </c>
    </row>
    <row r="49" spans="1:9" ht="24.65" customHeight="1" x14ac:dyDescent="0.25">
      <c r="A49" s="248" t="s">
        <v>303</v>
      </c>
      <c r="B49" s="248"/>
      <c r="C49" s="248"/>
      <c r="D49" s="248"/>
      <c r="E49" s="248"/>
      <c r="F49" s="248"/>
      <c r="G49" s="31">
        <v>40</v>
      </c>
      <c r="H49" s="103">
        <v>-161311</v>
      </c>
      <c r="I49" s="103">
        <v>-3263.59</v>
      </c>
    </row>
    <row r="50" spans="1:9" ht="12.75" customHeight="1" x14ac:dyDescent="0.25">
      <c r="A50" s="248" t="s">
        <v>209</v>
      </c>
      <c r="B50" s="248"/>
      <c r="C50" s="248"/>
      <c r="D50" s="248"/>
      <c r="E50" s="248"/>
      <c r="F50" s="248"/>
      <c r="G50" s="31">
        <v>41</v>
      </c>
      <c r="H50" s="103">
        <v>0</v>
      </c>
      <c r="I50" s="103">
        <v>0</v>
      </c>
    </row>
    <row r="51" spans="1:9" ht="12.75" customHeight="1" x14ac:dyDescent="0.25">
      <c r="A51" s="248" t="s">
        <v>210</v>
      </c>
      <c r="B51" s="248"/>
      <c r="C51" s="248"/>
      <c r="D51" s="248"/>
      <c r="E51" s="248"/>
      <c r="F51" s="248"/>
      <c r="G51" s="31">
        <v>42</v>
      </c>
      <c r="H51" s="103">
        <v>-15717</v>
      </c>
      <c r="I51" s="103">
        <v>-4349.83</v>
      </c>
    </row>
    <row r="52" spans="1:9" ht="23" customHeight="1" x14ac:dyDescent="0.25">
      <c r="A52" s="248" t="s">
        <v>211</v>
      </c>
      <c r="B52" s="248"/>
      <c r="C52" s="248"/>
      <c r="D52" s="248"/>
      <c r="E52" s="248"/>
      <c r="F52" s="248"/>
      <c r="G52" s="31">
        <v>43</v>
      </c>
      <c r="H52" s="103">
        <v>-99271</v>
      </c>
      <c r="I52" s="103">
        <v>-759183.84</v>
      </c>
    </row>
    <row r="53" spans="1:9" ht="12.75" customHeight="1" x14ac:dyDescent="0.25">
      <c r="A53" s="248" t="s">
        <v>212</v>
      </c>
      <c r="B53" s="248"/>
      <c r="C53" s="248"/>
      <c r="D53" s="248"/>
      <c r="E53" s="248"/>
      <c r="F53" s="248"/>
      <c r="G53" s="31">
        <v>44</v>
      </c>
      <c r="H53" s="103">
        <v>0</v>
      </c>
      <c r="I53" s="103">
        <v>0</v>
      </c>
    </row>
    <row r="54" spans="1:9" ht="30.65" customHeight="1" x14ac:dyDescent="0.25">
      <c r="A54" s="299" t="s">
        <v>213</v>
      </c>
      <c r="B54" s="299"/>
      <c r="C54" s="299"/>
      <c r="D54" s="299"/>
      <c r="E54" s="299"/>
      <c r="F54" s="299"/>
      <c r="G54" s="32">
        <v>45</v>
      </c>
      <c r="H54" s="104">
        <f>H49+H50+H51+H52+H53</f>
        <v>-276299</v>
      </c>
      <c r="I54" s="104">
        <f>I49+I50+I51+I52+I53</f>
        <v>-766797.26</v>
      </c>
    </row>
    <row r="55" spans="1:9" ht="29.4" customHeight="1" x14ac:dyDescent="0.25">
      <c r="A55" s="300" t="s">
        <v>214</v>
      </c>
      <c r="B55" s="300"/>
      <c r="C55" s="300"/>
      <c r="D55" s="300"/>
      <c r="E55" s="300"/>
      <c r="F55" s="300"/>
      <c r="G55" s="32">
        <v>46</v>
      </c>
      <c r="H55" s="104">
        <f>H48+H54</f>
        <v>-276299</v>
      </c>
      <c r="I55" s="104">
        <f>I48+I54</f>
        <v>-766797.26</v>
      </c>
    </row>
    <row r="56" spans="1:9" x14ac:dyDescent="0.25">
      <c r="A56" s="248" t="s">
        <v>215</v>
      </c>
      <c r="B56" s="248"/>
      <c r="C56" s="248"/>
      <c r="D56" s="248"/>
      <c r="E56" s="248"/>
      <c r="F56" s="248"/>
      <c r="G56" s="31">
        <v>47</v>
      </c>
      <c r="H56" s="103">
        <v>0</v>
      </c>
      <c r="I56" s="103">
        <v>0</v>
      </c>
    </row>
    <row r="57" spans="1:9" ht="26.4" customHeight="1" x14ac:dyDescent="0.25">
      <c r="A57" s="300" t="s">
        <v>216</v>
      </c>
      <c r="B57" s="300"/>
      <c r="C57" s="300"/>
      <c r="D57" s="300"/>
      <c r="E57" s="300"/>
      <c r="F57" s="300"/>
      <c r="G57" s="32">
        <v>48</v>
      </c>
      <c r="H57" s="104">
        <f>H27+H42+H55+H56</f>
        <v>102061</v>
      </c>
      <c r="I57" s="104">
        <f>I27+I42+I55+I56</f>
        <v>-49068.7</v>
      </c>
    </row>
    <row r="58" spans="1:9" x14ac:dyDescent="0.25">
      <c r="A58" s="302" t="s">
        <v>217</v>
      </c>
      <c r="B58" s="302"/>
      <c r="C58" s="302"/>
      <c r="D58" s="302"/>
      <c r="E58" s="302"/>
      <c r="F58" s="302"/>
      <c r="G58" s="31">
        <v>49</v>
      </c>
      <c r="H58" s="103">
        <v>13187</v>
      </c>
      <c r="I58" s="103">
        <v>57502.25</v>
      </c>
    </row>
    <row r="59" spans="1:9" ht="31.25" customHeight="1" x14ac:dyDescent="0.25">
      <c r="A59" s="300" t="s">
        <v>218</v>
      </c>
      <c r="B59" s="300"/>
      <c r="C59" s="300"/>
      <c r="D59" s="300"/>
      <c r="E59" s="300"/>
      <c r="F59" s="300"/>
      <c r="G59" s="32">
        <v>50</v>
      </c>
      <c r="H59" s="104">
        <f>H57+H58</f>
        <v>115248</v>
      </c>
      <c r="I59" s="104">
        <f>I57+I58</f>
        <v>8433.5499999999993</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I50" sqref="I50"/>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304" t="s">
        <v>219</v>
      </c>
      <c r="B1" s="305"/>
      <c r="C1" s="305"/>
      <c r="D1" s="305"/>
      <c r="E1" s="305"/>
      <c r="F1" s="305"/>
      <c r="G1" s="305"/>
      <c r="H1" s="305"/>
      <c r="I1" s="305"/>
    </row>
    <row r="2" spans="1:9" ht="12.75" customHeight="1" x14ac:dyDescent="0.25">
      <c r="A2" s="306" t="s">
        <v>326</v>
      </c>
      <c r="B2" s="258"/>
      <c r="C2" s="258"/>
      <c r="D2" s="258"/>
      <c r="E2" s="258"/>
      <c r="F2" s="258"/>
      <c r="G2" s="258"/>
      <c r="H2" s="258"/>
      <c r="I2" s="258"/>
    </row>
    <row r="3" spans="1:9" x14ac:dyDescent="0.25">
      <c r="A3" s="314" t="s">
        <v>438</v>
      </c>
      <c r="B3" s="315"/>
      <c r="C3" s="315"/>
      <c r="D3" s="315"/>
      <c r="E3" s="315"/>
      <c r="F3" s="315"/>
      <c r="G3" s="315"/>
      <c r="H3" s="315"/>
      <c r="I3" s="315"/>
    </row>
    <row r="4" spans="1:9" x14ac:dyDescent="0.25">
      <c r="A4" s="307" t="s">
        <v>450</v>
      </c>
      <c r="B4" s="261"/>
      <c r="C4" s="261"/>
      <c r="D4" s="261"/>
      <c r="E4" s="261"/>
      <c r="F4" s="261"/>
      <c r="G4" s="261"/>
      <c r="H4" s="261"/>
      <c r="I4" s="262"/>
    </row>
    <row r="5" spans="1:9" ht="22" x14ac:dyDescent="0.25">
      <c r="A5" s="310" t="s">
        <v>2</v>
      </c>
      <c r="B5" s="266"/>
      <c r="C5" s="266"/>
      <c r="D5" s="266"/>
      <c r="E5" s="266"/>
      <c r="F5" s="266"/>
      <c r="G5" s="28" t="s">
        <v>103</v>
      </c>
      <c r="H5" s="29" t="s">
        <v>299</v>
      </c>
      <c r="I5" s="29" t="s">
        <v>278</v>
      </c>
    </row>
    <row r="6" spans="1:9" x14ac:dyDescent="0.25">
      <c r="A6" s="311">
        <v>1</v>
      </c>
      <c r="B6" s="266"/>
      <c r="C6" s="266"/>
      <c r="D6" s="266"/>
      <c r="E6" s="266"/>
      <c r="F6" s="266"/>
      <c r="G6" s="105">
        <v>2</v>
      </c>
      <c r="H6" s="29" t="s">
        <v>166</v>
      </c>
      <c r="I6" s="29" t="s">
        <v>167</v>
      </c>
    </row>
    <row r="7" spans="1:9" x14ac:dyDescent="0.25">
      <c r="A7" s="322" t="s">
        <v>168</v>
      </c>
      <c r="B7" s="323"/>
      <c r="C7" s="323"/>
      <c r="D7" s="323"/>
      <c r="E7" s="323"/>
      <c r="F7" s="323"/>
      <c r="G7" s="323"/>
      <c r="H7" s="323"/>
      <c r="I7" s="324"/>
    </row>
    <row r="8" spans="1:9" x14ac:dyDescent="0.25">
      <c r="A8" s="325" t="s">
        <v>220</v>
      </c>
      <c r="B8" s="325"/>
      <c r="C8" s="325"/>
      <c r="D8" s="325"/>
      <c r="E8" s="325"/>
      <c r="F8" s="325"/>
      <c r="G8" s="10">
        <v>1</v>
      </c>
      <c r="H8" s="106">
        <v>0</v>
      </c>
      <c r="I8" s="106">
        <v>0</v>
      </c>
    </row>
    <row r="9" spans="1:9" x14ac:dyDescent="0.25">
      <c r="A9" s="312" t="s">
        <v>221</v>
      </c>
      <c r="B9" s="312"/>
      <c r="C9" s="312"/>
      <c r="D9" s="312"/>
      <c r="E9" s="312"/>
      <c r="F9" s="312"/>
      <c r="G9" s="11">
        <v>2</v>
      </c>
      <c r="H9" s="107">
        <v>0</v>
      </c>
      <c r="I9" s="107">
        <v>0</v>
      </c>
    </row>
    <row r="10" spans="1:9" x14ac:dyDescent="0.25">
      <c r="A10" s="312" t="s">
        <v>222</v>
      </c>
      <c r="B10" s="312"/>
      <c r="C10" s="312"/>
      <c r="D10" s="312"/>
      <c r="E10" s="312"/>
      <c r="F10" s="312"/>
      <c r="G10" s="11">
        <v>3</v>
      </c>
      <c r="H10" s="107">
        <v>0</v>
      </c>
      <c r="I10" s="107">
        <v>0</v>
      </c>
    </row>
    <row r="11" spans="1:9" x14ac:dyDescent="0.25">
      <c r="A11" s="312" t="s">
        <v>223</v>
      </c>
      <c r="B11" s="312"/>
      <c r="C11" s="312"/>
      <c r="D11" s="312"/>
      <c r="E11" s="312"/>
      <c r="F11" s="312"/>
      <c r="G11" s="11">
        <v>4</v>
      </c>
      <c r="H11" s="107">
        <v>0</v>
      </c>
      <c r="I11" s="107">
        <v>0</v>
      </c>
    </row>
    <row r="12" spans="1:9" x14ac:dyDescent="0.25">
      <c r="A12" s="312" t="s">
        <v>379</v>
      </c>
      <c r="B12" s="312"/>
      <c r="C12" s="312"/>
      <c r="D12" s="312"/>
      <c r="E12" s="312"/>
      <c r="F12" s="312"/>
      <c r="G12" s="11">
        <v>5</v>
      </c>
      <c r="H12" s="107">
        <v>0</v>
      </c>
      <c r="I12" s="107">
        <v>0</v>
      </c>
    </row>
    <row r="13" spans="1:9" ht="24.65" customHeight="1" x14ac:dyDescent="0.25">
      <c r="A13" s="313" t="s">
        <v>380</v>
      </c>
      <c r="B13" s="313"/>
      <c r="C13" s="313"/>
      <c r="D13" s="313"/>
      <c r="E13" s="313"/>
      <c r="F13" s="313"/>
      <c r="G13" s="25">
        <v>6</v>
      </c>
      <c r="H13" s="108">
        <f>SUM(H8:H12)</f>
        <v>0</v>
      </c>
      <c r="I13" s="108">
        <f>SUM(I8:I12)</f>
        <v>0</v>
      </c>
    </row>
    <row r="14" spans="1:9" ht="12.75" customHeight="1" x14ac:dyDescent="0.25">
      <c r="A14" s="312" t="s">
        <v>381</v>
      </c>
      <c r="B14" s="312"/>
      <c r="C14" s="312"/>
      <c r="D14" s="312"/>
      <c r="E14" s="312"/>
      <c r="F14" s="312"/>
      <c r="G14" s="11">
        <v>7</v>
      </c>
      <c r="H14" s="107">
        <v>0</v>
      </c>
      <c r="I14" s="107">
        <v>0</v>
      </c>
    </row>
    <row r="15" spans="1:9" ht="12.75" customHeight="1" x14ac:dyDescent="0.25">
      <c r="A15" s="312" t="s">
        <v>382</v>
      </c>
      <c r="B15" s="312"/>
      <c r="C15" s="312"/>
      <c r="D15" s="312"/>
      <c r="E15" s="312"/>
      <c r="F15" s="312"/>
      <c r="G15" s="11">
        <v>8</v>
      </c>
      <c r="H15" s="107">
        <v>0</v>
      </c>
      <c r="I15" s="107">
        <v>0</v>
      </c>
    </row>
    <row r="16" spans="1:9" ht="12.75" customHeight="1" x14ac:dyDescent="0.25">
      <c r="A16" s="312" t="s">
        <v>383</v>
      </c>
      <c r="B16" s="312"/>
      <c r="C16" s="312"/>
      <c r="D16" s="312"/>
      <c r="E16" s="312"/>
      <c r="F16" s="312"/>
      <c r="G16" s="11">
        <v>9</v>
      </c>
      <c r="H16" s="107">
        <v>0</v>
      </c>
      <c r="I16" s="107">
        <v>0</v>
      </c>
    </row>
    <row r="17" spans="1:9" ht="12.75" customHeight="1" x14ac:dyDescent="0.25">
      <c r="A17" s="312" t="s">
        <v>384</v>
      </c>
      <c r="B17" s="312"/>
      <c r="C17" s="312"/>
      <c r="D17" s="312"/>
      <c r="E17" s="312"/>
      <c r="F17" s="312"/>
      <c r="G17" s="11">
        <v>10</v>
      </c>
      <c r="H17" s="107">
        <v>0</v>
      </c>
      <c r="I17" s="107">
        <v>0</v>
      </c>
    </row>
    <row r="18" spans="1:9" ht="12.75" customHeight="1" x14ac:dyDescent="0.25">
      <c r="A18" s="312" t="s">
        <v>385</v>
      </c>
      <c r="B18" s="312"/>
      <c r="C18" s="312"/>
      <c r="D18" s="312"/>
      <c r="E18" s="312"/>
      <c r="F18" s="312"/>
      <c r="G18" s="11">
        <v>11</v>
      </c>
      <c r="H18" s="107">
        <v>0</v>
      </c>
      <c r="I18" s="107">
        <v>0</v>
      </c>
    </row>
    <row r="19" spans="1:9" ht="12.75" customHeight="1" x14ac:dyDescent="0.25">
      <c r="A19" s="312" t="s">
        <v>386</v>
      </c>
      <c r="B19" s="312"/>
      <c r="C19" s="312"/>
      <c r="D19" s="312"/>
      <c r="E19" s="312"/>
      <c r="F19" s="312"/>
      <c r="G19" s="11">
        <v>12</v>
      </c>
      <c r="H19" s="107">
        <v>0</v>
      </c>
      <c r="I19" s="107">
        <v>0</v>
      </c>
    </row>
    <row r="20" spans="1:9" ht="26.25" customHeight="1" x14ac:dyDescent="0.25">
      <c r="A20" s="313" t="s">
        <v>387</v>
      </c>
      <c r="B20" s="313"/>
      <c r="C20" s="313"/>
      <c r="D20" s="313"/>
      <c r="E20" s="313"/>
      <c r="F20" s="313"/>
      <c r="G20" s="25">
        <v>13</v>
      </c>
      <c r="H20" s="108">
        <f>SUM(H14:H19)</f>
        <v>0</v>
      </c>
      <c r="I20" s="108">
        <f>SUM(I14:I19)</f>
        <v>0</v>
      </c>
    </row>
    <row r="21" spans="1:9" ht="27.65" customHeight="1" x14ac:dyDescent="0.25">
      <c r="A21" s="321" t="s">
        <v>388</v>
      </c>
      <c r="B21" s="321"/>
      <c r="C21" s="321"/>
      <c r="D21" s="321"/>
      <c r="E21" s="321"/>
      <c r="F21" s="321"/>
      <c r="G21" s="26">
        <v>14</v>
      </c>
      <c r="H21" s="109">
        <f>H13+H20</f>
        <v>0</v>
      </c>
      <c r="I21" s="109">
        <f>I13+I20</f>
        <v>0</v>
      </c>
    </row>
    <row r="22" spans="1:9" x14ac:dyDescent="0.25">
      <c r="A22" s="322" t="s">
        <v>188</v>
      </c>
      <c r="B22" s="323"/>
      <c r="C22" s="323"/>
      <c r="D22" s="323"/>
      <c r="E22" s="323"/>
      <c r="F22" s="323"/>
      <c r="G22" s="323"/>
      <c r="H22" s="323"/>
      <c r="I22" s="324"/>
    </row>
    <row r="23" spans="1:9" ht="26.4" customHeight="1" x14ac:dyDescent="0.25">
      <c r="A23" s="325" t="s">
        <v>224</v>
      </c>
      <c r="B23" s="325"/>
      <c r="C23" s="325"/>
      <c r="D23" s="325"/>
      <c r="E23" s="325"/>
      <c r="F23" s="325"/>
      <c r="G23" s="10">
        <v>15</v>
      </c>
      <c r="H23" s="106">
        <v>0</v>
      </c>
      <c r="I23" s="106">
        <v>0</v>
      </c>
    </row>
    <row r="24" spans="1:9" ht="12.75" customHeight="1" x14ac:dyDescent="0.25">
      <c r="A24" s="312" t="s">
        <v>225</v>
      </c>
      <c r="B24" s="312"/>
      <c r="C24" s="312"/>
      <c r="D24" s="312"/>
      <c r="E24" s="312"/>
      <c r="F24" s="312"/>
      <c r="G24" s="10">
        <v>16</v>
      </c>
      <c r="H24" s="107">
        <v>0</v>
      </c>
      <c r="I24" s="107">
        <v>0</v>
      </c>
    </row>
    <row r="25" spans="1:9" ht="12.75" customHeight="1" x14ac:dyDescent="0.25">
      <c r="A25" s="312" t="s">
        <v>226</v>
      </c>
      <c r="B25" s="312"/>
      <c r="C25" s="312"/>
      <c r="D25" s="312"/>
      <c r="E25" s="312"/>
      <c r="F25" s="312"/>
      <c r="G25" s="10">
        <v>17</v>
      </c>
      <c r="H25" s="107">
        <v>0</v>
      </c>
      <c r="I25" s="107">
        <v>0</v>
      </c>
    </row>
    <row r="26" spans="1:9" ht="12.75" customHeight="1" x14ac:dyDescent="0.25">
      <c r="A26" s="312" t="s">
        <v>227</v>
      </c>
      <c r="B26" s="312"/>
      <c r="C26" s="312"/>
      <c r="D26" s="312"/>
      <c r="E26" s="312"/>
      <c r="F26" s="312"/>
      <c r="G26" s="10">
        <v>18</v>
      </c>
      <c r="H26" s="107">
        <v>0</v>
      </c>
      <c r="I26" s="107">
        <v>0</v>
      </c>
    </row>
    <row r="27" spans="1:9" ht="12.75" customHeight="1" x14ac:dyDescent="0.25">
      <c r="A27" s="312" t="s">
        <v>228</v>
      </c>
      <c r="B27" s="312"/>
      <c r="C27" s="312"/>
      <c r="D27" s="312"/>
      <c r="E27" s="312"/>
      <c r="F27" s="312"/>
      <c r="G27" s="10">
        <v>19</v>
      </c>
      <c r="H27" s="107">
        <v>0</v>
      </c>
      <c r="I27" s="107">
        <v>0</v>
      </c>
    </row>
    <row r="28" spans="1:9" ht="12.75" customHeight="1" x14ac:dyDescent="0.25">
      <c r="A28" s="312" t="s">
        <v>229</v>
      </c>
      <c r="B28" s="312"/>
      <c r="C28" s="312"/>
      <c r="D28" s="312"/>
      <c r="E28" s="312"/>
      <c r="F28" s="312"/>
      <c r="G28" s="10">
        <v>20</v>
      </c>
      <c r="H28" s="107">
        <v>0</v>
      </c>
      <c r="I28" s="107">
        <v>0</v>
      </c>
    </row>
    <row r="29" spans="1:9" ht="24" customHeight="1" x14ac:dyDescent="0.25">
      <c r="A29" s="318" t="s">
        <v>389</v>
      </c>
      <c r="B29" s="318"/>
      <c r="C29" s="318"/>
      <c r="D29" s="318"/>
      <c r="E29" s="318"/>
      <c r="F29" s="318"/>
      <c r="G29" s="25">
        <v>21</v>
      </c>
      <c r="H29" s="110">
        <f>SUM(H23:H28)</f>
        <v>0</v>
      </c>
      <c r="I29" s="110">
        <f>SUM(I23:I28)</f>
        <v>0</v>
      </c>
    </row>
    <row r="30" spans="1:9" ht="27" customHeight="1" x14ac:dyDescent="0.25">
      <c r="A30" s="312" t="s">
        <v>230</v>
      </c>
      <c r="B30" s="312"/>
      <c r="C30" s="312"/>
      <c r="D30" s="312"/>
      <c r="E30" s="312"/>
      <c r="F30" s="312"/>
      <c r="G30" s="11">
        <v>22</v>
      </c>
      <c r="H30" s="107">
        <v>0</v>
      </c>
      <c r="I30" s="107">
        <v>0</v>
      </c>
    </row>
    <row r="31" spans="1:9" ht="12.75" customHeight="1" x14ac:dyDescent="0.25">
      <c r="A31" s="312" t="s">
        <v>231</v>
      </c>
      <c r="B31" s="312"/>
      <c r="C31" s="312"/>
      <c r="D31" s="312"/>
      <c r="E31" s="312"/>
      <c r="F31" s="312"/>
      <c r="G31" s="11">
        <v>23</v>
      </c>
      <c r="H31" s="107">
        <v>0</v>
      </c>
      <c r="I31" s="107">
        <v>0</v>
      </c>
    </row>
    <row r="32" spans="1:9" ht="12.75" customHeight="1" x14ac:dyDescent="0.25">
      <c r="A32" s="312" t="s">
        <v>390</v>
      </c>
      <c r="B32" s="312"/>
      <c r="C32" s="312"/>
      <c r="D32" s="312"/>
      <c r="E32" s="312"/>
      <c r="F32" s="312"/>
      <c r="G32" s="11">
        <v>24</v>
      </c>
      <c r="H32" s="107">
        <v>0</v>
      </c>
      <c r="I32" s="107">
        <v>0</v>
      </c>
    </row>
    <row r="33" spans="1:9" ht="12.75" customHeight="1" x14ac:dyDescent="0.25">
      <c r="A33" s="312" t="s">
        <v>232</v>
      </c>
      <c r="B33" s="312"/>
      <c r="C33" s="312"/>
      <c r="D33" s="312"/>
      <c r="E33" s="312"/>
      <c r="F33" s="312"/>
      <c r="G33" s="11">
        <v>25</v>
      </c>
      <c r="H33" s="107">
        <v>0</v>
      </c>
      <c r="I33" s="107">
        <v>0</v>
      </c>
    </row>
    <row r="34" spans="1:9" ht="12.75" customHeight="1" x14ac:dyDescent="0.25">
      <c r="A34" s="312" t="s">
        <v>233</v>
      </c>
      <c r="B34" s="312"/>
      <c r="C34" s="312"/>
      <c r="D34" s="312"/>
      <c r="E34" s="312"/>
      <c r="F34" s="312"/>
      <c r="G34" s="11">
        <v>26</v>
      </c>
      <c r="H34" s="107">
        <v>0</v>
      </c>
      <c r="I34" s="107">
        <v>0</v>
      </c>
    </row>
    <row r="35" spans="1:9" ht="26" customHeight="1" x14ac:dyDescent="0.25">
      <c r="A35" s="318" t="s">
        <v>391</v>
      </c>
      <c r="B35" s="318"/>
      <c r="C35" s="318"/>
      <c r="D35" s="318"/>
      <c r="E35" s="318"/>
      <c r="F35" s="318"/>
      <c r="G35" s="25">
        <v>27</v>
      </c>
      <c r="H35" s="110">
        <f>SUM(H30:H34)</f>
        <v>0</v>
      </c>
      <c r="I35" s="110">
        <f>SUM(I30:I34)</f>
        <v>0</v>
      </c>
    </row>
    <row r="36" spans="1:9" ht="28.25" customHeight="1" x14ac:dyDescent="0.25">
      <c r="A36" s="321" t="s">
        <v>392</v>
      </c>
      <c r="B36" s="321"/>
      <c r="C36" s="321"/>
      <c r="D36" s="321"/>
      <c r="E36" s="321"/>
      <c r="F36" s="321"/>
      <c r="G36" s="26">
        <v>28</v>
      </c>
      <c r="H36" s="111">
        <f>H29+H35</f>
        <v>0</v>
      </c>
      <c r="I36" s="111">
        <f>I29+I35</f>
        <v>0</v>
      </c>
    </row>
    <row r="37" spans="1:9" x14ac:dyDescent="0.25">
      <c r="A37" s="322" t="s">
        <v>203</v>
      </c>
      <c r="B37" s="323"/>
      <c r="C37" s="323"/>
      <c r="D37" s="323"/>
      <c r="E37" s="323"/>
      <c r="F37" s="323"/>
      <c r="G37" s="323">
        <v>0</v>
      </c>
      <c r="H37" s="323"/>
      <c r="I37" s="324"/>
    </row>
    <row r="38" spans="1:9" ht="12.75" customHeight="1" x14ac:dyDescent="0.25">
      <c r="A38" s="326" t="s">
        <v>234</v>
      </c>
      <c r="B38" s="326"/>
      <c r="C38" s="326"/>
      <c r="D38" s="326"/>
      <c r="E38" s="326"/>
      <c r="F38" s="326"/>
      <c r="G38" s="10">
        <v>29</v>
      </c>
      <c r="H38" s="106">
        <v>0</v>
      </c>
      <c r="I38" s="106">
        <v>0</v>
      </c>
    </row>
    <row r="39" spans="1:9" ht="25.25" customHeight="1" x14ac:dyDescent="0.25">
      <c r="A39" s="317" t="s">
        <v>235</v>
      </c>
      <c r="B39" s="317"/>
      <c r="C39" s="317"/>
      <c r="D39" s="317"/>
      <c r="E39" s="317"/>
      <c r="F39" s="317"/>
      <c r="G39" s="11">
        <v>30</v>
      </c>
      <c r="H39" s="107">
        <v>0</v>
      </c>
      <c r="I39" s="107">
        <v>0</v>
      </c>
    </row>
    <row r="40" spans="1:9" ht="12.75" customHeight="1" x14ac:dyDescent="0.25">
      <c r="A40" s="317" t="s">
        <v>236</v>
      </c>
      <c r="B40" s="317"/>
      <c r="C40" s="317"/>
      <c r="D40" s="317"/>
      <c r="E40" s="317"/>
      <c r="F40" s="317"/>
      <c r="G40" s="11">
        <v>31</v>
      </c>
      <c r="H40" s="107">
        <v>0</v>
      </c>
      <c r="I40" s="107">
        <v>0</v>
      </c>
    </row>
    <row r="41" spans="1:9" ht="12.75" customHeight="1" x14ac:dyDescent="0.25">
      <c r="A41" s="317" t="s">
        <v>237</v>
      </c>
      <c r="B41" s="317"/>
      <c r="C41" s="317"/>
      <c r="D41" s="317"/>
      <c r="E41" s="317"/>
      <c r="F41" s="317"/>
      <c r="G41" s="11">
        <v>32</v>
      </c>
      <c r="H41" s="107">
        <v>0</v>
      </c>
      <c r="I41" s="107">
        <v>0</v>
      </c>
    </row>
    <row r="42" spans="1:9" ht="26" customHeight="1" x14ac:dyDescent="0.25">
      <c r="A42" s="318" t="s">
        <v>393</v>
      </c>
      <c r="B42" s="318"/>
      <c r="C42" s="318"/>
      <c r="D42" s="318"/>
      <c r="E42" s="318"/>
      <c r="F42" s="318"/>
      <c r="G42" s="25">
        <v>33</v>
      </c>
      <c r="H42" s="110">
        <f>H41+H40+H39+H38</f>
        <v>0</v>
      </c>
      <c r="I42" s="110">
        <f>I41+I40+I39+I38</f>
        <v>0</v>
      </c>
    </row>
    <row r="43" spans="1:9" ht="24.65" customHeight="1" x14ac:dyDescent="0.25">
      <c r="A43" s="317" t="s">
        <v>238</v>
      </c>
      <c r="B43" s="317"/>
      <c r="C43" s="317"/>
      <c r="D43" s="317"/>
      <c r="E43" s="317"/>
      <c r="F43" s="317"/>
      <c r="G43" s="11">
        <v>34</v>
      </c>
      <c r="H43" s="107">
        <v>0</v>
      </c>
      <c r="I43" s="107">
        <v>0</v>
      </c>
    </row>
    <row r="44" spans="1:9" ht="12.75" customHeight="1" x14ac:dyDescent="0.25">
      <c r="A44" s="317" t="s">
        <v>239</v>
      </c>
      <c r="B44" s="317"/>
      <c r="C44" s="317"/>
      <c r="D44" s="317"/>
      <c r="E44" s="317"/>
      <c r="F44" s="317"/>
      <c r="G44" s="11">
        <v>35</v>
      </c>
      <c r="H44" s="107">
        <v>0</v>
      </c>
      <c r="I44" s="107">
        <v>0</v>
      </c>
    </row>
    <row r="45" spans="1:9" ht="12.75" customHeight="1" x14ac:dyDescent="0.25">
      <c r="A45" s="317" t="s">
        <v>240</v>
      </c>
      <c r="B45" s="317"/>
      <c r="C45" s="317"/>
      <c r="D45" s="317"/>
      <c r="E45" s="317"/>
      <c r="F45" s="317"/>
      <c r="G45" s="11">
        <v>36</v>
      </c>
      <c r="H45" s="107">
        <v>0</v>
      </c>
      <c r="I45" s="107">
        <v>0</v>
      </c>
    </row>
    <row r="46" spans="1:9" ht="21" customHeight="1" x14ac:dyDescent="0.25">
      <c r="A46" s="317" t="s">
        <v>241</v>
      </c>
      <c r="B46" s="317"/>
      <c r="C46" s="317"/>
      <c r="D46" s="317"/>
      <c r="E46" s="317"/>
      <c r="F46" s="317"/>
      <c r="G46" s="11">
        <v>37</v>
      </c>
      <c r="H46" s="107">
        <v>0</v>
      </c>
      <c r="I46" s="107">
        <v>0</v>
      </c>
    </row>
    <row r="47" spans="1:9" ht="12.75" customHeight="1" x14ac:dyDescent="0.25">
      <c r="A47" s="317" t="s">
        <v>242</v>
      </c>
      <c r="B47" s="317"/>
      <c r="C47" s="317"/>
      <c r="D47" s="317"/>
      <c r="E47" s="317"/>
      <c r="F47" s="317"/>
      <c r="G47" s="11">
        <v>38</v>
      </c>
      <c r="H47" s="107">
        <v>0</v>
      </c>
      <c r="I47" s="107">
        <v>0</v>
      </c>
    </row>
    <row r="48" spans="1:9" ht="23" customHeight="1" x14ac:dyDescent="0.25">
      <c r="A48" s="318" t="s">
        <v>394</v>
      </c>
      <c r="B48" s="318"/>
      <c r="C48" s="318"/>
      <c r="D48" s="318"/>
      <c r="E48" s="318"/>
      <c r="F48" s="318"/>
      <c r="G48" s="25">
        <v>39</v>
      </c>
      <c r="H48" s="110">
        <f>H47+H46+H45+H44+H43</f>
        <v>0</v>
      </c>
      <c r="I48" s="110">
        <f>I47+I46+I45+I44+I43</f>
        <v>0</v>
      </c>
    </row>
    <row r="49" spans="1:9" ht="26" customHeight="1" x14ac:dyDescent="0.25">
      <c r="A49" s="319" t="s">
        <v>424</v>
      </c>
      <c r="B49" s="319"/>
      <c r="C49" s="319"/>
      <c r="D49" s="319"/>
      <c r="E49" s="319"/>
      <c r="F49" s="319"/>
      <c r="G49" s="25">
        <v>40</v>
      </c>
      <c r="H49" s="110">
        <f>H48+H42</f>
        <v>0</v>
      </c>
      <c r="I49" s="110">
        <f>I48+I42</f>
        <v>0</v>
      </c>
    </row>
    <row r="50" spans="1:9" ht="12.75" customHeight="1" x14ac:dyDescent="0.25">
      <c r="A50" s="312" t="s">
        <v>243</v>
      </c>
      <c r="B50" s="312"/>
      <c r="C50" s="312"/>
      <c r="D50" s="312"/>
      <c r="E50" s="312"/>
      <c r="F50" s="312"/>
      <c r="G50" s="11">
        <v>41</v>
      </c>
      <c r="H50" s="107">
        <v>0</v>
      </c>
      <c r="I50" s="107">
        <v>0</v>
      </c>
    </row>
    <row r="51" spans="1:9" ht="26" customHeight="1" x14ac:dyDescent="0.25">
      <c r="A51" s="319" t="s">
        <v>395</v>
      </c>
      <c r="B51" s="319"/>
      <c r="C51" s="319"/>
      <c r="D51" s="319"/>
      <c r="E51" s="319"/>
      <c r="F51" s="319"/>
      <c r="G51" s="25">
        <v>42</v>
      </c>
      <c r="H51" s="110">
        <f>H21+H36+H49+H50</f>
        <v>0</v>
      </c>
      <c r="I51" s="110">
        <f>I21+I36+I49+I50</f>
        <v>0</v>
      </c>
    </row>
    <row r="52" spans="1:9" ht="12.75" customHeight="1" x14ac:dyDescent="0.25">
      <c r="A52" s="320" t="s">
        <v>217</v>
      </c>
      <c r="B52" s="320"/>
      <c r="C52" s="320"/>
      <c r="D52" s="320"/>
      <c r="E52" s="320"/>
      <c r="F52" s="320"/>
      <c r="G52" s="11">
        <v>43</v>
      </c>
      <c r="H52" s="107">
        <v>0</v>
      </c>
      <c r="I52" s="107">
        <v>0</v>
      </c>
    </row>
    <row r="53" spans="1:9" ht="32" customHeight="1" x14ac:dyDescent="0.25">
      <c r="A53" s="316" t="s">
        <v>396</v>
      </c>
      <c r="B53" s="316"/>
      <c r="C53" s="316"/>
      <c r="D53" s="316"/>
      <c r="E53" s="316"/>
      <c r="F53" s="316"/>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A24" zoomScale="60" zoomScaleNormal="100" workbookViewId="0">
      <selection activeCell="K53" sqref="K53:V53"/>
    </sheetView>
  </sheetViews>
  <sheetFormatPr defaultRowHeight="12.5" x14ac:dyDescent="0.25"/>
  <cols>
    <col min="1" max="4" width="9.08984375" style="1"/>
    <col min="5" max="5" width="10.08984375" style="1" bestFit="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338" t="s">
        <v>244</v>
      </c>
      <c r="B1" s="339"/>
      <c r="C1" s="339"/>
      <c r="D1" s="339"/>
      <c r="E1" s="339"/>
      <c r="F1" s="339"/>
      <c r="G1" s="339"/>
      <c r="H1" s="339"/>
      <c r="I1" s="339"/>
      <c r="J1" s="339"/>
      <c r="K1" s="14"/>
    </row>
    <row r="2" spans="1:26" ht="15.5" x14ac:dyDescent="0.25">
      <c r="A2" s="2"/>
      <c r="B2" s="3"/>
      <c r="C2" s="340" t="s">
        <v>245</v>
      </c>
      <c r="D2" s="340"/>
      <c r="E2" s="5">
        <v>46023</v>
      </c>
      <c r="F2" s="4" t="s">
        <v>0</v>
      </c>
      <c r="G2" s="5">
        <v>46112</v>
      </c>
      <c r="H2" s="15"/>
      <c r="I2" s="15"/>
      <c r="J2" s="15"/>
      <c r="K2" s="14"/>
      <c r="Y2" s="16" t="s">
        <v>439</v>
      </c>
    </row>
    <row r="3" spans="1:26" ht="13.5" customHeight="1" x14ac:dyDescent="0.25">
      <c r="A3" s="341" t="s">
        <v>246</v>
      </c>
      <c r="B3" s="342"/>
      <c r="C3" s="342"/>
      <c r="D3" s="342"/>
      <c r="E3" s="342"/>
      <c r="F3" s="342"/>
      <c r="G3" s="341" t="s">
        <v>3</v>
      </c>
      <c r="H3" s="334" t="s">
        <v>247</v>
      </c>
      <c r="I3" s="334"/>
      <c r="J3" s="334"/>
      <c r="K3" s="334"/>
      <c r="L3" s="334"/>
      <c r="M3" s="334"/>
      <c r="N3" s="334"/>
      <c r="O3" s="334"/>
      <c r="P3" s="334"/>
      <c r="Q3" s="334"/>
      <c r="R3" s="334"/>
      <c r="S3" s="334"/>
      <c r="T3" s="334"/>
      <c r="U3" s="334"/>
      <c r="V3" s="334"/>
      <c r="W3" s="334"/>
      <c r="X3" s="334"/>
      <c r="Y3" s="334" t="s">
        <v>248</v>
      </c>
      <c r="Z3" s="334" t="s">
        <v>249</v>
      </c>
    </row>
    <row r="4" spans="1:26" ht="73.5" x14ac:dyDescent="0.25">
      <c r="A4" s="342"/>
      <c r="B4" s="342"/>
      <c r="C4" s="342"/>
      <c r="D4" s="342"/>
      <c r="E4" s="342"/>
      <c r="F4" s="342"/>
      <c r="G4" s="332"/>
      <c r="H4" s="113" t="s">
        <v>250</v>
      </c>
      <c r="I4" s="113" t="s">
        <v>251</v>
      </c>
      <c r="J4" s="113" t="s">
        <v>252</v>
      </c>
      <c r="K4" s="113" t="s">
        <v>253</v>
      </c>
      <c r="L4" s="113" t="s">
        <v>254</v>
      </c>
      <c r="M4" s="113" t="s">
        <v>255</v>
      </c>
      <c r="N4" s="113" t="s">
        <v>256</v>
      </c>
      <c r="O4" s="113" t="s">
        <v>257</v>
      </c>
      <c r="P4" s="114" t="s">
        <v>397</v>
      </c>
      <c r="Q4" s="113" t="s">
        <v>258</v>
      </c>
      <c r="R4" s="113" t="s">
        <v>259</v>
      </c>
      <c r="S4" s="114" t="s">
        <v>398</v>
      </c>
      <c r="T4" s="114" t="s">
        <v>399</v>
      </c>
      <c r="U4" s="114" t="s">
        <v>427</v>
      </c>
      <c r="V4" s="113" t="s">
        <v>260</v>
      </c>
      <c r="W4" s="113" t="s">
        <v>261</v>
      </c>
      <c r="X4" s="113" t="s">
        <v>262</v>
      </c>
      <c r="Y4" s="335"/>
      <c r="Z4" s="335"/>
    </row>
    <row r="5" spans="1:26" ht="21" x14ac:dyDescent="0.25">
      <c r="A5" s="336">
        <v>1</v>
      </c>
      <c r="B5" s="336"/>
      <c r="C5" s="336"/>
      <c r="D5" s="336"/>
      <c r="E5" s="336"/>
      <c r="F5" s="336"/>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428</v>
      </c>
      <c r="Y5" s="113">
        <v>20</v>
      </c>
      <c r="Z5" s="116" t="s">
        <v>429</v>
      </c>
    </row>
    <row r="6" spans="1:26" x14ac:dyDescent="0.25">
      <c r="A6" s="330" t="s">
        <v>263</v>
      </c>
      <c r="B6" s="330"/>
      <c r="C6" s="330"/>
      <c r="D6" s="330"/>
      <c r="E6" s="330"/>
      <c r="F6" s="330"/>
      <c r="G6" s="330"/>
      <c r="H6" s="330"/>
      <c r="I6" s="330"/>
      <c r="J6" s="330"/>
      <c r="K6" s="330"/>
      <c r="L6" s="330"/>
      <c r="M6" s="330"/>
      <c r="N6" s="337"/>
      <c r="O6" s="337"/>
      <c r="P6" s="337"/>
      <c r="Q6" s="337"/>
      <c r="R6" s="337"/>
      <c r="S6" s="337"/>
      <c r="T6" s="337"/>
      <c r="U6" s="337"/>
      <c r="V6" s="337"/>
      <c r="W6" s="337"/>
      <c r="X6" s="337"/>
      <c r="Y6" s="337"/>
      <c r="Z6" s="331"/>
    </row>
    <row r="7" spans="1:26" x14ac:dyDescent="0.25">
      <c r="A7" s="333" t="s">
        <v>296</v>
      </c>
      <c r="B7" s="333"/>
      <c r="C7" s="333"/>
      <c r="D7" s="333"/>
      <c r="E7" s="333"/>
      <c r="F7" s="333"/>
      <c r="G7" s="117">
        <v>1</v>
      </c>
      <c r="H7" s="120">
        <v>17977569.850000001</v>
      </c>
      <c r="I7" s="120">
        <v>0</v>
      </c>
      <c r="J7" s="120">
        <v>898878.49</v>
      </c>
      <c r="K7" s="120">
        <v>797825.33</v>
      </c>
      <c r="L7" s="120">
        <v>797825.33</v>
      </c>
      <c r="M7" s="120">
        <v>0</v>
      </c>
      <c r="N7" s="120">
        <v>0</v>
      </c>
      <c r="O7" s="120">
        <v>0</v>
      </c>
      <c r="P7" s="120">
        <v>3464777.64</v>
      </c>
      <c r="Q7" s="120">
        <v>0</v>
      </c>
      <c r="R7" s="120">
        <v>0</v>
      </c>
      <c r="S7" s="120">
        <v>0</v>
      </c>
      <c r="T7" s="120">
        <v>0</v>
      </c>
      <c r="U7" s="120">
        <v>0</v>
      </c>
      <c r="V7" s="120">
        <v>4260612.01</v>
      </c>
      <c r="W7" s="120">
        <v>667162.18999999994</v>
      </c>
      <c r="X7" s="122">
        <f>H7+I7+J7+K7-L7+M7+N7+O7+P7+Q7+R7+V7+W7+S7+T7+U7</f>
        <v>27269000.18</v>
      </c>
      <c r="Y7" s="120">
        <v>0</v>
      </c>
      <c r="Z7" s="122">
        <f>X7+Y7</f>
        <v>27269000.18</v>
      </c>
    </row>
    <row r="8" spans="1:26" x14ac:dyDescent="0.25">
      <c r="A8" s="328" t="s">
        <v>264</v>
      </c>
      <c r="B8" s="328"/>
      <c r="C8" s="328"/>
      <c r="D8" s="328"/>
      <c r="E8" s="328"/>
      <c r="F8" s="328"/>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328" t="s">
        <v>265</v>
      </c>
      <c r="B9" s="328"/>
      <c r="C9" s="328"/>
      <c r="D9" s="328"/>
      <c r="E9" s="328"/>
      <c r="F9" s="328"/>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329" t="s">
        <v>297</v>
      </c>
      <c r="B10" s="329"/>
      <c r="C10" s="329"/>
      <c r="D10" s="329"/>
      <c r="E10" s="329"/>
      <c r="F10" s="329"/>
      <c r="G10" s="118">
        <v>4</v>
      </c>
      <c r="H10" s="122">
        <f>H7+H8+H9</f>
        <v>17977569.850000001</v>
      </c>
      <c r="I10" s="122">
        <f t="shared" ref="I10:Z10" si="2">I7+I8+I9</f>
        <v>0</v>
      </c>
      <c r="J10" s="122">
        <f t="shared" si="2"/>
        <v>898878.49</v>
      </c>
      <c r="K10" s="122">
        <f>K7+K8+K9</f>
        <v>797825.33</v>
      </c>
      <c r="L10" s="122">
        <f t="shared" si="2"/>
        <v>797825.33</v>
      </c>
      <c r="M10" s="122">
        <f t="shared" si="2"/>
        <v>0</v>
      </c>
      <c r="N10" s="122">
        <f t="shared" si="2"/>
        <v>0</v>
      </c>
      <c r="O10" s="122">
        <f t="shared" si="2"/>
        <v>0</v>
      </c>
      <c r="P10" s="122">
        <f t="shared" si="2"/>
        <v>3464777.64</v>
      </c>
      <c r="Q10" s="122">
        <f t="shared" si="2"/>
        <v>0</v>
      </c>
      <c r="R10" s="122">
        <f t="shared" si="2"/>
        <v>0</v>
      </c>
      <c r="S10" s="122">
        <f t="shared" si="2"/>
        <v>0</v>
      </c>
      <c r="T10" s="122">
        <f>T7+T8+T9</f>
        <v>0</v>
      </c>
      <c r="U10" s="122">
        <f>U7+U8+U9</f>
        <v>0</v>
      </c>
      <c r="V10" s="122">
        <f>V7+V8+V9</f>
        <v>4260612.01</v>
      </c>
      <c r="W10" s="122">
        <f>W7+W8+W9</f>
        <v>667162.18999999994</v>
      </c>
      <c r="X10" s="122">
        <f>X7+X8+X9</f>
        <v>27269000.18</v>
      </c>
      <c r="Y10" s="122">
        <f t="shared" si="2"/>
        <v>0</v>
      </c>
      <c r="Z10" s="122">
        <f t="shared" si="2"/>
        <v>27269000.18</v>
      </c>
    </row>
    <row r="11" spans="1:26" x14ac:dyDescent="0.25">
      <c r="A11" s="328" t="s">
        <v>266</v>
      </c>
      <c r="B11" s="328"/>
      <c r="C11" s="328"/>
      <c r="D11" s="328"/>
      <c r="E11" s="328"/>
      <c r="F11" s="328"/>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1467775.95</v>
      </c>
      <c r="X11" s="122">
        <f>H11+I11+J11+K11-L11+M11+N11+O11+P11+Q11+R11+V11+W11+S11+T11+U11</f>
        <v>1467775.95</v>
      </c>
      <c r="Y11" s="120">
        <v>0</v>
      </c>
      <c r="Z11" s="122">
        <f t="shared" ref="Z11:Z29" si="3">X11+Y11</f>
        <v>1467775.95</v>
      </c>
    </row>
    <row r="12" spans="1:26" x14ac:dyDescent="0.25">
      <c r="A12" s="328" t="s">
        <v>267</v>
      </c>
      <c r="B12" s="328"/>
      <c r="C12" s="328"/>
      <c r="D12" s="328"/>
      <c r="E12" s="328"/>
      <c r="F12" s="328"/>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328" t="s">
        <v>268</v>
      </c>
      <c r="B13" s="328"/>
      <c r="C13" s="328"/>
      <c r="D13" s="328"/>
      <c r="E13" s="328"/>
      <c r="F13" s="328"/>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328" t="s">
        <v>400</v>
      </c>
      <c r="B14" s="328"/>
      <c r="C14" s="328"/>
      <c r="D14" s="328"/>
      <c r="E14" s="328"/>
      <c r="F14" s="328"/>
      <c r="G14" s="117">
        <v>8</v>
      </c>
      <c r="H14" s="119">
        <v>0</v>
      </c>
      <c r="I14" s="119">
        <v>0</v>
      </c>
      <c r="J14" s="119">
        <v>0</v>
      </c>
      <c r="K14" s="119">
        <v>0</v>
      </c>
      <c r="L14" s="119">
        <v>0</v>
      </c>
      <c r="M14" s="119">
        <v>0</v>
      </c>
      <c r="N14" s="119">
        <v>0</v>
      </c>
      <c r="O14" s="119">
        <v>0</v>
      </c>
      <c r="P14" s="120">
        <v>-459919</v>
      </c>
      <c r="Q14" s="119">
        <v>0</v>
      </c>
      <c r="R14" s="119">
        <v>0</v>
      </c>
      <c r="S14" s="119">
        <v>0</v>
      </c>
      <c r="T14" s="119">
        <v>0</v>
      </c>
      <c r="U14" s="120">
        <v>0</v>
      </c>
      <c r="V14" s="120">
        <v>0</v>
      </c>
      <c r="W14" s="120">
        <v>0</v>
      </c>
      <c r="X14" s="122">
        <f t="shared" si="4"/>
        <v>-459919</v>
      </c>
      <c r="Y14" s="120">
        <v>0</v>
      </c>
      <c r="Z14" s="122">
        <f t="shared" si="3"/>
        <v>-459919</v>
      </c>
    </row>
    <row r="15" spans="1:26" x14ac:dyDescent="0.25">
      <c r="A15" s="328" t="s">
        <v>269</v>
      </c>
      <c r="B15" s="328"/>
      <c r="C15" s="328"/>
      <c r="D15" s="328"/>
      <c r="E15" s="328"/>
      <c r="F15" s="328"/>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328" t="s">
        <v>270</v>
      </c>
      <c r="B16" s="328"/>
      <c r="C16" s="328"/>
      <c r="D16" s="328"/>
      <c r="E16" s="328"/>
      <c r="F16" s="328"/>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328" t="s">
        <v>271</v>
      </c>
      <c r="B17" s="328"/>
      <c r="C17" s="328"/>
      <c r="D17" s="328"/>
      <c r="E17" s="328"/>
      <c r="F17" s="328"/>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328" t="s">
        <v>272</v>
      </c>
      <c r="B18" s="328"/>
      <c r="C18" s="328"/>
      <c r="D18" s="328"/>
      <c r="E18" s="328"/>
      <c r="F18" s="328"/>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20187.37</v>
      </c>
      <c r="W18" s="120">
        <v>0</v>
      </c>
      <c r="X18" s="122">
        <f t="shared" si="4"/>
        <v>20187.37</v>
      </c>
      <c r="Y18" s="120">
        <v>0</v>
      </c>
      <c r="Z18" s="122">
        <f t="shared" si="3"/>
        <v>20187.37</v>
      </c>
    </row>
    <row r="19" spans="1:26" x14ac:dyDescent="0.25">
      <c r="A19" s="328" t="s">
        <v>273</v>
      </c>
      <c r="B19" s="328"/>
      <c r="C19" s="328"/>
      <c r="D19" s="328"/>
      <c r="E19" s="328"/>
      <c r="F19" s="328"/>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328" t="s">
        <v>274</v>
      </c>
      <c r="B20" s="328"/>
      <c r="C20" s="328"/>
      <c r="D20" s="328"/>
      <c r="E20" s="328"/>
      <c r="F20" s="328"/>
      <c r="G20" s="117">
        <v>14</v>
      </c>
      <c r="H20" s="119">
        <v>0</v>
      </c>
      <c r="I20" s="119">
        <v>0</v>
      </c>
      <c r="J20" s="119">
        <v>0</v>
      </c>
      <c r="K20" s="119">
        <v>0</v>
      </c>
      <c r="L20" s="119">
        <v>0</v>
      </c>
      <c r="M20" s="119">
        <v>0</v>
      </c>
      <c r="N20" s="120">
        <v>0</v>
      </c>
      <c r="O20" s="120">
        <v>0</v>
      </c>
      <c r="P20" s="120">
        <v>82785.42</v>
      </c>
      <c r="Q20" s="120">
        <v>0</v>
      </c>
      <c r="R20" s="120">
        <v>0</v>
      </c>
      <c r="S20" s="120">
        <v>0</v>
      </c>
      <c r="T20" s="120">
        <v>0</v>
      </c>
      <c r="U20" s="120">
        <v>0</v>
      </c>
      <c r="V20" s="120">
        <v>0</v>
      </c>
      <c r="W20" s="120">
        <v>0</v>
      </c>
      <c r="X20" s="122">
        <f t="shared" si="4"/>
        <v>82785.42</v>
      </c>
      <c r="Y20" s="120">
        <v>0</v>
      </c>
      <c r="Z20" s="122">
        <f t="shared" si="3"/>
        <v>82785.42</v>
      </c>
    </row>
    <row r="21" spans="1:26" ht="30.75" customHeight="1" x14ac:dyDescent="0.25">
      <c r="A21" s="328" t="s">
        <v>401</v>
      </c>
      <c r="B21" s="328"/>
      <c r="C21" s="328"/>
      <c r="D21" s="328"/>
      <c r="E21" s="328"/>
      <c r="F21" s="328"/>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328" t="s">
        <v>402</v>
      </c>
      <c r="B22" s="328"/>
      <c r="C22" s="328"/>
      <c r="D22" s="328"/>
      <c r="E22" s="328"/>
      <c r="F22" s="328"/>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328" t="s">
        <v>403</v>
      </c>
      <c r="B23" s="328"/>
      <c r="C23" s="328"/>
      <c r="D23" s="328"/>
      <c r="E23" s="328"/>
      <c r="F23" s="328"/>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328" t="s">
        <v>275</v>
      </c>
      <c r="B24" s="328"/>
      <c r="C24" s="328"/>
      <c r="D24" s="328"/>
      <c r="E24" s="328"/>
      <c r="F24" s="328"/>
      <c r="G24" s="117">
        <v>18</v>
      </c>
      <c r="H24" s="120">
        <v>0</v>
      </c>
      <c r="I24" s="120">
        <v>0</v>
      </c>
      <c r="J24" s="120">
        <v>0</v>
      </c>
      <c r="K24" s="120">
        <v>237619.52</v>
      </c>
      <c r="L24" s="120">
        <v>237619.52</v>
      </c>
      <c r="M24" s="120">
        <v>0</v>
      </c>
      <c r="N24" s="120">
        <v>0</v>
      </c>
      <c r="O24" s="120">
        <v>0</v>
      </c>
      <c r="P24" s="120">
        <v>0</v>
      </c>
      <c r="Q24" s="120">
        <v>0</v>
      </c>
      <c r="R24" s="120">
        <v>0</v>
      </c>
      <c r="S24" s="120">
        <v>0</v>
      </c>
      <c r="T24" s="120">
        <v>0</v>
      </c>
      <c r="U24" s="120">
        <v>0</v>
      </c>
      <c r="V24" s="120">
        <v>-237619.52</v>
      </c>
      <c r="W24" s="120">
        <v>0</v>
      </c>
      <c r="X24" s="122">
        <f t="shared" si="4"/>
        <v>-237619.52</v>
      </c>
      <c r="Y24" s="120">
        <v>0</v>
      </c>
      <c r="Z24" s="122">
        <f t="shared" si="3"/>
        <v>-237619.52</v>
      </c>
    </row>
    <row r="25" spans="1:26" x14ac:dyDescent="0.25">
      <c r="A25" s="328" t="s">
        <v>404</v>
      </c>
      <c r="B25" s="328"/>
      <c r="C25" s="328"/>
      <c r="D25" s="328"/>
      <c r="E25" s="328"/>
      <c r="F25" s="328"/>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328" t="s">
        <v>412</v>
      </c>
      <c r="B26" s="328"/>
      <c r="C26" s="328"/>
      <c r="D26" s="328"/>
      <c r="E26" s="328"/>
      <c r="F26" s="328"/>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328" t="s">
        <v>405</v>
      </c>
      <c r="B27" s="328"/>
      <c r="C27" s="328"/>
      <c r="D27" s="328"/>
      <c r="E27" s="328"/>
      <c r="F27" s="328"/>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238645.02</v>
      </c>
      <c r="W27" s="120">
        <v>0</v>
      </c>
      <c r="X27" s="122">
        <f t="shared" si="4"/>
        <v>238645.02</v>
      </c>
      <c r="Y27" s="120">
        <v>0</v>
      </c>
      <c r="Z27" s="122">
        <f t="shared" si="3"/>
        <v>238645.02</v>
      </c>
    </row>
    <row r="28" spans="1:26" ht="12.75" customHeight="1" x14ac:dyDescent="0.25">
      <c r="A28" s="328" t="s">
        <v>406</v>
      </c>
      <c r="B28" s="328"/>
      <c r="C28" s="328"/>
      <c r="D28" s="328"/>
      <c r="E28" s="328"/>
      <c r="F28" s="328"/>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667162.18999999994</v>
      </c>
      <c r="W28" s="120">
        <v>-667162.18999999994</v>
      </c>
      <c r="X28" s="122">
        <f t="shared" si="4"/>
        <v>0</v>
      </c>
      <c r="Y28" s="120">
        <v>0</v>
      </c>
      <c r="Z28" s="122">
        <f t="shared" si="3"/>
        <v>0</v>
      </c>
    </row>
    <row r="29" spans="1:26" ht="12.75" customHeight="1" x14ac:dyDescent="0.25">
      <c r="A29" s="328" t="s">
        <v>407</v>
      </c>
      <c r="B29" s="328"/>
      <c r="C29" s="328"/>
      <c r="D29" s="328"/>
      <c r="E29" s="328"/>
      <c r="F29" s="328"/>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329" t="s">
        <v>408</v>
      </c>
      <c r="B30" s="329"/>
      <c r="C30" s="329"/>
      <c r="D30" s="329"/>
      <c r="E30" s="329"/>
      <c r="F30" s="329"/>
      <c r="G30" s="118">
        <v>24</v>
      </c>
      <c r="H30" s="122">
        <f>SUM(H10:H29)</f>
        <v>17977569.850000001</v>
      </c>
      <c r="I30" s="122">
        <f t="shared" ref="I30:Z30" si="5">SUM(I10:I29)</f>
        <v>0</v>
      </c>
      <c r="J30" s="122">
        <f t="shared" si="5"/>
        <v>898878.49</v>
      </c>
      <c r="K30" s="122">
        <f t="shared" si="5"/>
        <v>1035444.85</v>
      </c>
      <c r="L30" s="122">
        <f t="shared" si="5"/>
        <v>1035444.85</v>
      </c>
      <c r="M30" s="122">
        <f t="shared" si="5"/>
        <v>0</v>
      </c>
      <c r="N30" s="122">
        <f t="shared" si="5"/>
        <v>0</v>
      </c>
      <c r="O30" s="122">
        <f t="shared" si="5"/>
        <v>0</v>
      </c>
      <c r="P30" s="122">
        <f t="shared" si="5"/>
        <v>3087644.06</v>
      </c>
      <c r="Q30" s="122">
        <f t="shared" si="5"/>
        <v>0</v>
      </c>
      <c r="R30" s="122">
        <f t="shared" si="5"/>
        <v>0</v>
      </c>
      <c r="S30" s="122">
        <f t="shared" si="5"/>
        <v>0</v>
      </c>
      <c r="T30" s="122">
        <f t="shared" si="5"/>
        <v>0</v>
      </c>
      <c r="U30" s="122">
        <f t="shared" si="5"/>
        <v>0</v>
      </c>
      <c r="V30" s="122">
        <f t="shared" si="5"/>
        <v>4948987.07</v>
      </c>
      <c r="W30" s="122">
        <f t="shared" si="5"/>
        <v>1467775.95</v>
      </c>
      <c r="X30" s="122">
        <f>SUM(X10:X29)</f>
        <v>28380855.420000002</v>
      </c>
      <c r="Y30" s="122">
        <f t="shared" si="5"/>
        <v>0</v>
      </c>
      <c r="Z30" s="122">
        <f t="shared" si="5"/>
        <v>28380855.420000002</v>
      </c>
    </row>
    <row r="31" spans="1:26" x14ac:dyDescent="0.25">
      <c r="A31" s="330" t="s">
        <v>276</v>
      </c>
      <c r="B31" s="331"/>
      <c r="C31" s="331"/>
      <c r="D31" s="331"/>
      <c r="E31" s="331"/>
      <c r="F31" s="331"/>
      <c r="G31" s="331"/>
      <c r="H31" s="331"/>
      <c r="I31" s="331"/>
      <c r="J31" s="331"/>
      <c r="K31" s="331"/>
      <c r="L31" s="331"/>
      <c r="M31" s="331"/>
      <c r="N31" s="331"/>
      <c r="O31" s="331"/>
      <c r="P31" s="331"/>
      <c r="Q31" s="331"/>
      <c r="R31" s="331"/>
      <c r="S31" s="331"/>
      <c r="T31" s="331"/>
      <c r="U31" s="331"/>
      <c r="V31" s="331"/>
      <c r="W31" s="331"/>
      <c r="X31" s="331"/>
      <c r="Y31" s="331"/>
      <c r="Z31" s="331"/>
    </row>
    <row r="32" spans="1:26" ht="36.75" customHeight="1" x14ac:dyDescent="0.25">
      <c r="A32" s="327" t="s">
        <v>277</v>
      </c>
      <c r="B32" s="327"/>
      <c r="C32" s="327"/>
      <c r="D32" s="327"/>
      <c r="E32" s="327"/>
      <c r="F32" s="327"/>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-377133.58</v>
      </c>
      <c r="Q32" s="122">
        <f t="shared" si="6"/>
        <v>0</v>
      </c>
      <c r="R32" s="122">
        <f t="shared" si="6"/>
        <v>0</v>
      </c>
      <c r="S32" s="122">
        <f t="shared" ref="S32:T32" si="7">SUM(S12:S20)</f>
        <v>0</v>
      </c>
      <c r="T32" s="122">
        <f t="shared" si="7"/>
        <v>0</v>
      </c>
      <c r="U32" s="122">
        <f t="shared" ref="U32" si="8">SUM(U12:U20)</f>
        <v>0</v>
      </c>
      <c r="V32" s="122">
        <f t="shared" si="6"/>
        <v>20187.37</v>
      </c>
      <c r="W32" s="122">
        <f t="shared" si="6"/>
        <v>0</v>
      </c>
      <c r="X32" s="122">
        <f>SUM(X12:X20)</f>
        <v>-356946.21</v>
      </c>
      <c r="Y32" s="122">
        <f t="shared" si="6"/>
        <v>0</v>
      </c>
      <c r="Z32" s="122">
        <f t="shared" si="6"/>
        <v>-356946.21</v>
      </c>
    </row>
    <row r="33" spans="1:26" ht="31.5" customHeight="1" x14ac:dyDescent="0.25">
      <c r="A33" s="327" t="s">
        <v>409</v>
      </c>
      <c r="B33" s="327"/>
      <c r="C33" s="327"/>
      <c r="D33" s="327"/>
      <c r="E33" s="327"/>
      <c r="F33" s="327"/>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-377133.58</v>
      </c>
      <c r="Q33" s="122">
        <f t="shared" si="9"/>
        <v>0</v>
      </c>
      <c r="R33" s="122">
        <f t="shared" si="9"/>
        <v>0</v>
      </c>
      <c r="S33" s="122">
        <f t="shared" ref="S33:T33" si="10">S11+S32</f>
        <v>0</v>
      </c>
      <c r="T33" s="122">
        <f t="shared" si="10"/>
        <v>0</v>
      </c>
      <c r="U33" s="122">
        <f t="shared" ref="U33" si="11">U11+U32</f>
        <v>0</v>
      </c>
      <c r="V33" s="122">
        <f t="shared" si="9"/>
        <v>20187.37</v>
      </c>
      <c r="W33" s="122">
        <f t="shared" si="9"/>
        <v>1467775.95</v>
      </c>
      <c r="X33" s="122">
        <f>X11+X32</f>
        <v>1110829.74</v>
      </c>
      <c r="Y33" s="122">
        <f t="shared" si="9"/>
        <v>0</v>
      </c>
      <c r="Z33" s="122">
        <f t="shared" si="9"/>
        <v>1110829.74</v>
      </c>
    </row>
    <row r="34" spans="1:26" ht="30.75" customHeight="1" x14ac:dyDescent="0.25">
      <c r="A34" s="327" t="s">
        <v>410</v>
      </c>
      <c r="B34" s="327"/>
      <c r="C34" s="327"/>
      <c r="D34" s="327"/>
      <c r="E34" s="327"/>
      <c r="F34" s="327"/>
      <c r="G34" s="118">
        <v>27</v>
      </c>
      <c r="H34" s="122">
        <f>SUM(H21:H29)</f>
        <v>0</v>
      </c>
      <c r="I34" s="122">
        <f t="shared" ref="I34:Z34" si="12">SUM(I21:I29)</f>
        <v>0</v>
      </c>
      <c r="J34" s="122">
        <f t="shared" si="12"/>
        <v>0</v>
      </c>
      <c r="K34" s="122">
        <f t="shared" si="12"/>
        <v>237619.52</v>
      </c>
      <c r="L34" s="122">
        <f t="shared" si="12"/>
        <v>237619.52</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668187.68999999994</v>
      </c>
      <c r="W34" s="122">
        <f t="shared" si="12"/>
        <v>-667162.18999999994</v>
      </c>
      <c r="X34" s="122">
        <f>SUM(X21:X29)</f>
        <v>1025.5</v>
      </c>
      <c r="Y34" s="122">
        <f t="shared" si="12"/>
        <v>0</v>
      </c>
      <c r="Z34" s="122">
        <f t="shared" si="12"/>
        <v>1025.5</v>
      </c>
    </row>
    <row r="35" spans="1:26" x14ac:dyDescent="0.25">
      <c r="A35" s="330" t="s">
        <v>278</v>
      </c>
      <c r="B35" s="332"/>
      <c r="C35" s="332"/>
      <c r="D35" s="332"/>
      <c r="E35" s="332"/>
      <c r="F35" s="332"/>
      <c r="G35" s="332"/>
      <c r="H35" s="332"/>
      <c r="I35" s="332"/>
      <c r="J35" s="332"/>
      <c r="K35" s="332"/>
      <c r="L35" s="332"/>
      <c r="M35" s="332"/>
      <c r="N35" s="332"/>
      <c r="O35" s="332"/>
      <c r="P35" s="332"/>
      <c r="Q35" s="332"/>
      <c r="R35" s="332"/>
      <c r="S35" s="332"/>
      <c r="T35" s="332"/>
      <c r="U35" s="332"/>
      <c r="V35" s="332"/>
      <c r="W35" s="332"/>
      <c r="X35" s="332"/>
      <c r="Y35" s="332"/>
      <c r="Z35" s="332"/>
    </row>
    <row r="36" spans="1:26" ht="12.75" customHeight="1" x14ac:dyDescent="0.25">
      <c r="A36" s="333" t="s">
        <v>298</v>
      </c>
      <c r="B36" s="333"/>
      <c r="C36" s="333"/>
      <c r="D36" s="333"/>
      <c r="E36" s="333"/>
      <c r="F36" s="333"/>
      <c r="G36" s="117">
        <v>28</v>
      </c>
      <c r="H36" s="120">
        <v>17977569.850000001</v>
      </c>
      <c r="I36" s="120">
        <v>0</v>
      </c>
      <c r="J36" s="120">
        <v>898878.49</v>
      </c>
      <c r="K36" s="120">
        <v>1035444.85</v>
      </c>
      <c r="L36" s="120">
        <v>1035444.85</v>
      </c>
      <c r="M36" s="120">
        <v>0</v>
      </c>
      <c r="N36" s="120">
        <v>0</v>
      </c>
      <c r="O36" s="120">
        <v>0</v>
      </c>
      <c r="P36" s="120">
        <v>3087644.06</v>
      </c>
      <c r="Q36" s="120">
        <v>0</v>
      </c>
      <c r="R36" s="120">
        <v>0</v>
      </c>
      <c r="S36" s="120">
        <v>0</v>
      </c>
      <c r="T36" s="120">
        <v>0</v>
      </c>
      <c r="U36" s="120">
        <v>0</v>
      </c>
      <c r="V36" s="120">
        <v>4948987.07</v>
      </c>
      <c r="W36" s="120">
        <v>1467775.95</v>
      </c>
      <c r="X36" s="121">
        <f>H36+I36+J36+K36-L36+M36+N36+O36+P36+Q36+R36+V36+W36+S36+T36+U36</f>
        <v>28380855.420000002</v>
      </c>
      <c r="Y36" s="120">
        <v>0</v>
      </c>
      <c r="Z36" s="121">
        <f t="shared" ref="Z36:Z38" si="15">X36+Y36</f>
        <v>28380855.420000002</v>
      </c>
    </row>
    <row r="37" spans="1:26" ht="12.75" customHeight="1" x14ac:dyDescent="0.25">
      <c r="A37" s="328" t="s">
        <v>264</v>
      </c>
      <c r="B37" s="328"/>
      <c r="C37" s="328"/>
      <c r="D37" s="328"/>
      <c r="E37" s="328"/>
      <c r="F37" s="328"/>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328" t="s">
        <v>265</v>
      </c>
      <c r="B38" s="328"/>
      <c r="C38" s="328"/>
      <c r="D38" s="328"/>
      <c r="E38" s="328"/>
      <c r="F38" s="328"/>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329" t="s">
        <v>411</v>
      </c>
      <c r="B39" s="329"/>
      <c r="C39" s="329"/>
      <c r="D39" s="329"/>
      <c r="E39" s="329"/>
      <c r="F39" s="329"/>
      <c r="G39" s="118">
        <v>31</v>
      </c>
      <c r="H39" s="122">
        <f>H36+H37+H38</f>
        <v>17977569.850000001</v>
      </c>
      <c r="I39" s="122">
        <f t="shared" ref="I39:Z39" si="17">I36+I37+I38</f>
        <v>0</v>
      </c>
      <c r="J39" s="122">
        <f t="shared" si="17"/>
        <v>898878.49</v>
      </c>
      <c r="K39" s="122">
        <f t="shared" si="17"/>
        <v>1035444.85</v>
      </c>
      <c r="L39" s="122">
        <f t="shared" si="17"/>
        <v>1035444.85</v>
      </c>
      <c r="M39" s="122">
        <f t="shared" si="17"/>
        <v>0</v>
      </c>
      <c r="N39" s="122">
        <f t="shared" si="17"/>
        <v>0</v>
      </c>
      <c r="O39" s="122">
        <f t="shared" si="17"/>
        <v>0</v>
      </c>
      <c r="P39" s="122">
        <f t="shared" si="17"/>
        <v>3087644.06</v>
      </c>
      <c r="Q39" s="122">
        <f t="shared" si="17"/>
        <v>0</v>
      </c>
      <c r="R39" s="122">
        <f t="shared" si="17"/>
        <v>0</v>
      </c>
      <c r="S39" s="122">
        <f t="shared" si="17"/>
        <v>0</v>
      </c>
      <c r="T39" s="122">
        <f t="shared" si="17"/>
        <v>0</v>
      </c>
      <c r="U39" s="122">
        <f t="shared" si="17"/>
        <v>0</v>
      </c>
      <c r="V39" s="122">
        <f t="shared" si="17"/>
        <v>4948987.07</v>
      </c>
      <c r="W39" s="122">
        <f t="shared" si="17"/>
        <v>1467775.95</v>
      </c>
      <c r="X39" s="122">
        <f>X36+X37+X38</f>
        <v>28380855.420000002</v>
      </c>
      <c r="Y39" s="122">
        <f t="shared" si="17"/>
        <v>0</v>
      </c>
      <c r="Z39" s="122">
        <f t="shared" si="17"/>
        <v>28380855.420000002</v>
      </c>
    </row>
    <row r="40" spans="1:26" ht="12.75" customHeight="1" x14ac:dyDescent="0.25">
      <c r="A40" s="328" t="s">
        <v>266</v>
      </c>
      <c r="B40" s="328"/>
      <c r="C40" s="328"/>
      <c r="D40" s="328"/>
      <c r="E40" s="328"/>
      <c r="F40" s="328"/>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834899.92</v>
      </c>
      <c r="X40" s="121">
        <f>H40+I40+J40+K40-L40+M40+N40+O40+P40+Q40+R40+V40+W40+S40+T40+U40</f>
        <v>834899.92</v>
      </c>
      <c r="Y40" s="120">
        <v>0</v>
      </c>
      <c r="Z40" s="121">
        <f t="shared" ref="Z40:Z58" si="18">X40+Y40</f>
        <v>834899.92</v>
      </c>
    </row>
    <row r="41" spans="1:26" ht="12.75" customHeight="1" x14ac:dyDescent="0.25">
      <c r="A41" s="328" t="s">
        <v>267</v>
      </c>
      <c r="B41" s="328"/>
      <c r="C41" s="328"/>
      <c r="D41" s="328"/>
      <c r="E41" s="328"/>
      <c r="F41" s="328"/>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328" t="s">
        <v>279</v>
      </c>
      <c r="B42" s="328"/>
      <c r="C42" s="328"/>
      <c r="D42" s="328"/>
      <c r="E42" s="328"/>
      <c r="F42" s="328"/>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328" t="s">
        <v>400</v>
      </c>
      <c r="B43" s="328"/>
      <c r="C43" s="328"/>
      <c r="D43" s="328"/>
      <c r="E43" s="328"/>
      <c r="F43" s="328"/>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328" t="s">
        <v>269</v>
      </c>
      <c r="B44" s="328"/>
      <c r="C44" s="328"/>
      <c r="D44" s="328"/>
      <c r="E44" s="328"/>
      <c r="F44" s="328"/>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328" t="s">
        <v>270</v>
      </c>
      <c r="B45" s="328"/>
      <c r="C45" s="328"/>
      <c r="D45" s="328"/>
      <c r="E45" s="328"/>
      <c r="F45" s="328"/>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328" t="s">
        <v>280</v>
      </c>
      <c r="B46" s="328"/>
      <c r="C46" s="328"/>
      <c r="D46" s="328"/>
      <c r="E46" s="328"/>
      <c r="F46" s="328"/>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328" t="s">
        <v>272</v>
      </c>
      <c r="B47" s="328"/>
      <c r="C47" s="328"/>
      <c r="D47" s="328"/>
      <c r="E47" s="328"/>
      <c r="F47" s="328"/>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328" t="s">
        <v>273</v>
      </c>
      <c r="B48" s="328"/>
      <c r="C48" s="328"/>
      <c r="D48" s="328"/>
      <c r="E48" s="328"/>
      <c r="F48" s="328"/>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328" t="s">
        <v>274</v>
      </c>
      <c r="B49" s="328"/>
      <c r="C49" s="328"/>
      <c r="D49" s="328"/>
      <c r="E49" s="328"/>
      <c r="F49" s="328"/>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328" t="s">
        <v>401</v>
      </c>
      <c r="B50" s="328"/>
      <c r="C50" s="328"/>
      <c r="D50" s="328"/>
      <c r="E50" s="328"/>
      <c r="F50" s="328"/>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328" t="s">
        <v>402</v>
      </c>
      <c r="B51" s="328"/>
      <c r="C51" s="328"/>
      <c r="D51" s="328"/>
      <c r="E51" s="328"/>
      <c r="F51" s="328"/>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328" t="s">
        <v>403</v>
      </c>
      <c r="B52" s="328"/>
      <c r="C52" s="328"/>
      <c r="D52" s="328"/>
      <c r="E52" s="328"/>
      <c r="F52" s="328"/>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328" t="s">
        <v>275</v>
      </c>
      <c r="B53" s="328"/>
      <c r="C53" s="328"/>
      <c r="D53" s="328"/>
      <c r="E53" s="328"/>
      <c r="F53" s="328"/>
      <c r="G53" s="117">
        <v>45</v>
      </c>
      <c r="H53" s="120">
        <v>0</v>
      </c>
      <c r="I53" s="120">
        <v>0</v>
      </c>
      <c r="J53" s="120">
        <v>0</v>
      </c>
      <c r="K53" s="120">
        <v>759183.84</v>
      </c>
      <c r="L53" s="120">
        <v>759183.84</v>
      </c>
      <c r="M53" s="120">
        <v>0</v>
      </c>
      <c r="N53" s="120">
        <v>0</v>
      </c>
      <c r="O53" s="120">
        <v>0</v>
      </c>
      <c r="P53" s="120">
        <v>0</v>
      </c>
      <c r="Q53" s="120">
        <v>0</v>
      </c>
      <c r="R53" s="120">
        <v>0</v>
      </c>
      <c r="S53" s="120">
        <v>0</v>
      </c>
      <c r="T53" s="120">
        <v>0</v>
      </c>
      <c r="U53" s="120">
        <v>0</v>
      </c>
      <c r="V53" s="120">
        <v>-759183.84</v>
      </c>
      <c r="W53" s="120">
        <v>0</v>
      </c>
      <c r="X53" s="121">
        <f t="shared" si="19"/>
        <v>-759183.84</v>
      </c>
      <c r="Y53" s="120">
        <v>0</v>
      </c>
      <c r="Z53" s="121">
        <f t="shared" si="18"/>
        <v>-759183.84</v>
      </c>
    </row>
    <row r="54" spans="1:26" ht="12.75" customHeight="1" x14ac:dyDescent="0.25">
      <c r="A54" s="328" t="s">
        <v>404</v>
      </c>
      <c r="B54" s="328"/>
      <c r="C54" s="328"/>
      <c r="D54" s="328"/>
      <c r="E54" s="328"/>
      <c r="F54" s="328"/>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328" t="s">
        <v>412</v>
      </c>
      <c r="B55" s="328"/>
      <c r="C55" s="328"/>
      <c r="D55" s="328"/>
      <c r="E55" s="328"/>
      <c r="F55" s="328"/>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328" t="s">
        <v>405</v>
      </c>
      <c r="B56" s="328"/>
      <c r="C56" s="328"/>
      <c r="D56" s="328"/>
      <c r="E56" s="328"/>
      <c r="F56" s="328"/>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328" t="s">
        <v>413</v>
      </c>
      <c r="B57" s="328"/>
      <c r="C57" s="328"/>
      <c r="D57" s="328"/>
      <c r="E57" s="328"/>
      <c r="F57" s="328"/>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1467775.95</v>
      </c>
      <c r="W57" s="120">
        <v>-1467775.95</v>
      </c>
      <c r="X57" s="121">
        <f t="shared" si="19"/>
        <v>0</v>
      </c>
      <c r="Y57" s="120">
        <v>0</v>
      </c>
      <c r="Z57" s="121">
        <f t="shared" si="18"/>
        <v>0</v>
      </c>
    </row>
    <row r="58" spans="1:26" ht="12.75" customHeight="1" x14ac:dyDescent="0.25">
      <c r="A58" s="328" t="s">
        <v>407</v>
      </c>
      <c r="B58" s="328"/>
      <c r="C58" s="328"/>
      <c r="D58" s="328"/>
      <c r="E58" s="328"/>
      <c r="F58" s="328"/>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329" t="s">
        <v>414</v>
      </c>
      <c r="B59" s="329"/>
      <c r="C59" s="329"/>
      <c r="D59" s="329"/>
      <c r="E59" s="329"/>
      <c r="F59" s="329"/>
      <c r="G59" s="118">
        <v>51</v>
      </c>
      <c r="H59" s="122">
        <f>SUM(H39:H58)</f>
        <v>17977569.850000001</v>
      </c>
      <c r="I59" s="122">
        <f t="shared" ref="I59:Z59" si="20">SUM(I39:I58)</f>
        <v>0</v>
      </c>
      <c r="J59" s="122">
        <f t="shared" si="20"/>
        <v>898878.49</v>
      </c>
      <c r="K59" s="122">
        <f t="shared" si="20"/>
        <v>1794628.69</v>
      </c>
      <c r="L59" s="122">
        <f t="shared" si="20"/>
        <v>1794628.69</v>
      </c>
      <c r="M59" s="122">
        <f t="shared" si="20"/>
        <v>0</v>
      </c>
      <c r="N59" s="122">
        <f t="shared" si="20"/>
        <v>0</v>
      </c>
      <c r="O59" s="122">
        <f t="shared" si="20"/>
        <v>0</v>
      </c>
      <c r="P59" s="122">
        <f t="shared" si="20"/>
        <v>3087644.06</v>
      </c>
      <c r="Q59" s="122">
        <f t="shared" si="20"/>
        <v>0</v>
      </c>
      <c r="R59" s="122">
        <f t="shared" si="20"/>
        <v>0</v>
      </c>
      <c r="S59" s="122">
        <f t="shared" si="20"/>
        <v>0</v>
      </c>
      <c r="T59" s="122">
        <f t="shared" si="20"/>
        <v>0</v>
      </c>
      <c r="U59" s="122">
        <f t="shared" si="20"/>
        <v>0</v>
      </c>
      <c r="V59" s="122">
        <f t="shared" si="20"/>
        <v>5657579.1799999997</v>
      </c>
      <c r="W59" s="122">
        <f t="shared" si="20"/>
        <v>834899.92</v>
      </c>
      <c r="X59" s="122">
        <f>SUM(X39:X58)</f>
        <v>28456571.5</v>
      </c>
      <c r="Y59" s="122">
        <f t="shared" si="20"/>
        <v>0</v>
      </c>
      <c r="Z59" s="122">
        <f t="shared" si="20"/>
        <v>28456571.5</v>
      </c>
    </row>
    <row r="60" spans="1:26" x14ac:dyDescent="0.25">
      <c r="A60" s="330" t="s">
        <v>276</v>
      </c>
      <c r="B60" s="331"/>
      <c r="C60" s="331"/>
      <c r="D60" s="331"/>
      <c r="E60" s="331"/>
      <c r="F60" s="331"/>
      <c r="G60" s="331"/>
      <c r="H60" s="331"/>
      <c r="I60" s="331"/>
      <c r="J60" s="331"/>
      <c r="K60" s="331"/>
      <c r="L60" s="331"/>
      <c r="M60" s="331"/>
      <c r="N60" s="331"/>
      <c r="O60" s="331"/>
      <c r="P60" s="331"/>
      <c r="Q60" s="331"/>
      <c r="R60" s="331"/>
      <c r="S60" s="331"/>
      <c r="T60" s="331"/>
      <c r="U60" s="331"/>
      <c r="V60" s="331"/>
      <c r="W60" s="331"/>
      <c r="X60" s="331"/>
      <c r="Y60" s="331"/>
      <c r="Z60" s="331"/>
    </row>
    <row r="61" spans="1:26" ht="31.5" customHeight="1" x14ac:dyDescent="0.25">
      <c r="A61" s="327" t="s">
        <v>415</v>
      </c>
      <c r="B61" s="327"/>
      <c r="C61" s="327"/>
      <c r="D61" s="327"/>
      <c r="E61" s="327"/>
      <c r="F61" s="327"/>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327" t="s">
        <v>416</v>
      </c>
      <c r="B62" s="327"/>
      <c r="C62" s="327"/>
      <c r="D62" s="327"/>
      <c r="E62" s="327"/>
      <c r="F62" s="327"/>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834899.92</v>
      </c>
      <c r="X62" s="121">
        <f>X40+X61</f>
        <v>834899.92</v>
      </c>
      <c r="Y62" s="121">
        <f t="shared" si="24"/>
        <v>0</v>
      </c>
      <c r="Z62" s="121">
        <f t="shared" si="24"/>
        <v>834899.92</v>
      </c>
    </row>
    <row r="63" spans="1:26" ht="29.25" customHeight="1" x14ac:dyDescent="0.25">
      <c r="A63" s="327" t="s">
        <v>417</v>
      </c>
      <c r="B63" s="327"/>
      <c r="C63" s="327"/>
      <c r="D63" s="327"/>
      <c r="E63" s="327"/>
      <c r="F63" s="327"/>
      <c r="G63" s="118">
        <v>54</v>
      </c>
      <c r="H63" s="121">
        <f>SUM(H50:H58)</f>
        <v>0</v>
      </c>
      <c r="I63" s="121">
        <f t="shared" ref="I63:Z63" si="27">SUM(I50:I58)</f>
        <v>0</v>
      </c>
      <c r="J63" s="121">
        <f t="shared" si="27"/>
        <v>0</v>
      </c>
      <c r="K63" s="121">
        <f t="shared" si="27"/>
        <v>759183.84</v>
      </c>
      <c r="L63" s="121">
        <f t="shared" si="27"/>
        <v>759183.84</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708592.11</v>
      </c>
      <c r="W63" s="121">
        <f t="shared" si="27"/>
        <v>-1467775.95</v>
      </c>
      <c r="X63" s="121">
        <f>SUM(X50:X58)</f>
        <v>-759183.84</v>
      </c>
      <c r="Y63" s="121">
        <f t="shared" si="27"/>
        <v>0</v>
      </c>
      <c r="Z63" s="121">
        <f t="shared" si="27"/>
        <v>-759183.84</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274"/>
  <sheetViews>
    <sheetView topLeftCell="A43" zoomScale="66" zoomScaleNormal="66" workbookViewId="0">
      <selection activeCell="A55" sqref="A55:D63"/>
    </sheetView>
  </sheetViews>
  <sheetFormatPr defaultRowHeight="12.5" x14ac:dyDescent="0.25"/>
  <cols>
    <col min="9" max="9" width="95" customWidth="1"/>
  </cols>
  <sheetData>
    <row r="1" spans="1:9" x14ac:dyDescent="0.25">
      <c r="A1" s="343" t="s">
        <v>454</v>
      </c>
      <c r="B1" s="344"/>
      <c r="C1" s="344"/>
      <c r="D1" s="344"/>
      <c r="E1" s="344"/>
      <c r="F1" s="344"/>
      <c r="G1" s="344"/>
      <c r="H1" s="344"/>
      <c r="I1" s="344"/>
    </row>
    <row r="2" spans="1:9" x14ac:dyDescent="0.25">
      <c r="A2" s="344"/>
      <c r="B2" s="344"/>
      <c r="C2" s="344"/>
      <c r="D2" s="344"/>
      <c r="E2" s="344"/>
      <c r="F2" s="344"/>
      <c r="G2" s="344"/>
      <c r="H2" s="344"/>
      <c r="I2" s="344"/>
    </row>
    <row r="3" spans="1:9" x14ac:dyDescent="0.25">
      <c r="A3" s="344"/>
      <c r="B3" s="344"/>
      <c r="C3" s="344"/>
      <c r="D3" s="344"/>
      <c r="E3" s="344"/>
      <c r="F3" s="344"/>
      <c r="G3" s="344"/>
      <c r="H3" s="344"/>
      <c r="I3" s="344"/>
    </row>
    <row r="4" spans="1:9" x14ac:dyDescent="0.25">
      <c r="A4" s="344"/>
      <c r="B4" s="344"/>
      <c r="C4" s="344"/>
      <c r="D4" s="344"/>
      <c r="E4" s="344"/>
      <c r="F4" s="344"/>
      <c r="G4" s="344"/>
      <c r="H4" s="344"/>
      <c r="I4" s="344"/>
    </row>
    <row r="5" spans="1:9" x14ac:dyDescent="0.25">
      <c r="A5" s="344"/>
      <c r="B5" s="344"/>
      <c r="C5" s="344"/>
      <c r="D5" s="344"/>
      <c r="E5" s="344"/>
      <c r="F5" s="344"/>
      <c r="G5" s="344"/>
      <c r="H5" s="344"/>
      <c r="I5" s="344"/>
    </row>
    <row r="6" spans="1:9" x14ac:dyDescent="0.25">
      <c r="A6" s="344"/>
      <c r="B6" s="344"/>
      <c r="C6" s="344"/>
      <c r="D6" s="344"/>
      <c r="E6" s="344"/>
      <c r="F6" s="344"/>
      <c r="G6" s="344"/>
      <c r="H6" s="344"/>
      <c r="I6" s="344"/>
    </row>
    <row r="7" spans="1:9" x14ac:dyDescent="0.25">
      <c r="A7" s="344"/>
      <c r="B7" s="344"/>
      <c r="C7" s="344"/>
      <c r="D7" s="344"/>
      <c r="E7" s="344"/>
      <c r="F7" s="344"/>
      <c r="G7" s="344"/>
      <c r="H7" s="344"/>
      <c r="I7" s="344"/>
    </row>
    <row r="8" spans="1:9" x14ac:dyDescent="0.25">
      <c r="A8" s="344"/>
      <c r="B8" s="344"/>
      <c r="C8" s="344"/>
      <c r="D8" s="344"/>
      <c r="E8" s="344"/>
      <c r="F8" s="344"/>
      <c r="G8" s="344"/>
      <c r="H8" s="344"/>
      <c r="I8" s="344"/>
    </row>
    <row r="9" spans="1:9" x14ac:dyDescent="0.25">
      <c r="A9" s="344"/>
      <c r="B9" s="344"/>
      <c r="C9" s="344"/>
      <c r="D9" s="344"/>
      <c r="E9" s="344"/>
      <c r="F9" s="344"/>
      <c r="G9" s="344"/>
      <c r="H9" s="344"/>
      <c r="I9" s="344"/>
    </row>
    <row r="10" spans="1:9" x14ac:dyDescent="0.25">
      <c r="A10" s="344"/>
      <c r="B10" s="344"/>
      <c r="C10" s="344"/>
      <c r="D10" s="344"/>
      <c r="E10" s="344"/>
      <c r="F10" s="344"/>
      <c r="G10" s="344"/>
      <c r="H10" s="344"/>
      <c r="I10" s="344"/>
    </row>
    <row r="11" spans="1:9" x14ac:dyDescent="0.25">
      <c r="A11" s="344"/>
      <c r="B11" s="344"/>
      <c r="C11" s="344"/>
      <c r="D11" s="344"/>
      <c r="E11" s="344"/>
      <c r="F11" s="344"/>
      <c r="G11" s="344"/>
      <c r="H11" s="344"/>
      <c r="I11" s="344"/>
    </row>
    <row r="12" spans="1:9" x14ac:dyDescent="0.25">
      <c r="A12" s="344"/>
      <c r="B12" s="344"/>
      <c r="C12" s="344"/>
      <c r="D12" s="344"/>
      <c r="E12" s="344"/>
      <c r="F12" s="344"/>
      <c r="G12" s="344"/>
      <c r="H12" s="344"/>
      <c r="I12" s="344"/>
    </row>
    <row r="13" spans="1:9" x14ac:dyDescent="0.25">
      <c r="A13" s="344"/>
      <c r="B13" s="344"/>
      <c r="C13" s="344"/>
      <c r="D13" s="344"/>
      <c r="E13" s="344"/>
      <c r="F13" s="344"/>
      <c r="G13" s="344"/>
      <c r="H13" s="344"/>
      <c r="I13" s="344"/>
    </row>
    <row r="14" spans="1:9" x14ac:dyDescent="0.25">
      <c r="A14" s="344"/>
      <c r="B14" s="344"/>
      <c r="C14" s="344"/>
      <c r="D14" s="344"/>
      <c r="E14" s="344"/>
      <c r="F14" s="344"/>
      <c r="G14" s="344"/>
      <c r="H14" s="344"/>
      <c r="I14" s="344"/>
    </row>
    <row r="15" spans="1:9" x14ac:dyDescent="0.25">
      <c r="A15" s="344"/>
      <c r="B15" s="344"/>
      <c r="C15" s="344"/>
      <c r="D15" s="344"/>
      <c r="E15" s="344"/>
      <c r="F15" s="344"/>
      <c r="G15" s="344"/>
      <c r="H15" s="344"/>
      <c r="I15" s="344"/>
    </row>
    <row r="16" spans="1:9" x14ac:dyDescent="0.25">
      <c r="A16" s="344"/>
      <c r="B16" s="344"/>
      <c r="C16" s="344"/>
      <c r="D16" s="344"/>
      <c r="E16" s="344"/>
      <c r="F16" s="344"/>
      <c r="G16" s="344"/>
      <c r="H16" s="344"/>
      <c r="I16" s="344"/>
    </row>
    <row r="17" spans="1:9" x14ac:dyDescent="0.25">
      <c r="A17" s="344"/>
      <c r="B17" s="344"/>
      <c r="C17" s="344"/>
      <c r="D17" s="344"/>
      <c r="E17" s="344"/>
      <c r="F17" s="344"/>
      <c r="G17" s="344"/>
      <c r="H17" s="344"/>
      <c r="I17" s="344"/>
    </row>
    <row r="18" spans="1:9" x14ac:dyDescent="0.25">
      <c r="A18" s="344"/>
      <c r="B18" s="344"/>
      <c r="C18" s="344"/>
      <c r="D18" s="344"/>
      <c r="E18" s="344"/>
      <c r="F18" s="344"/>
      <c r="G18" s="344"/>
      <c r="H18" s="344"/>
      <c r="I18" s="344"/>
    </row>
    <row r="19" spans="1:9" x14ac:dyDescent="0.25">
      <c r="A19" s="344"/>
      <c r="B19" s="344"/>
      <c r="C19" s="344"/>
      <c r="D19" s="344"/>
      <c r="E19" s="344"/>
      <c r="F19" s="344"/>
      <c r="G19" s="344"/>
      <c r="H19" s="344"/>
      <c r="I19" s="344"/>
    </row>
    <row r="20" spans="1:9" x14ac:dyDescent="0.25">
      <c r="A20" s="344"/>
      <c r="B20" s="344"/>
      <c r="C20" s="344"/>
      <c r="D20" s="344"/>
      <c r="E20" s="344"/>
      <c r="F20" s="344"/>
      <c r="G20" s="344"/>
      <c r="H20" s="344"/>
      <c r="I20" s="344"/>
    </row>
    <row r="21" spans="1:9" x14ac:dyDescent="0.25">
      <c r="A21" s="344"/>
      <c r="B21" s="344"/>
      <c r="C21" s="344"/>
      <c r="D21" s="344"/>
      <c r="E21" s="344"/>
      <c r="F21" s="344"/>
      <c r="G21" s="344"/>
      <c r="H21" s="344"/>
      <c r="I21" s="344"/>
    </row>
    <row r="22" spans="1:9" x14ac:dyDescent="0.25">
      <c r="A22" s="344"/>
      <c r="B22" s="344"/>
      <c r="C22" s="344"/>
      <c r="D22" s="344"/>
      <c r="E22" s="344"/>
      <c r="F22" s="344"/>
      <c r="G22" s="344"/>
      <c r="H22" s="344"/>
      <c r="I22" s="344"/>
    </row>
    <row r="23" spans="1:9" x14ac:dyDescent="0.25">
      <c r="A23" s="344"/>
      <c r="B23" s="344"/>
      <c r="C23" s="344"/>
      <c r="D23" s="344"/>
      <c r="E23" s="344"/>
      <c r="F23" s="344"/>
      <c r="G23" s="344"/>
      <c r="H23" s="344"/>
      <c r="I23" s="344"/>
    </row>
    <row r="24" spans="1:9" x14ac:dyDescent="0.25">
      <c r="A24" s="344"/>
      <c r="B24" s="344"/>
      <c r="C24" s="344"/>
      <c r="D24" s="344"/>
      <c r="E24" s="344"/>
      <c r="F24" s="344"/>
      <c r="G24" s="344"/>
      <c r="H24" s="344"/>
      <c r="I24" s="344"/>
    </row>
    <row r="25" spans="1:9" x14ac:dyDescent="0.25">
      <c r="A25" s="344"/>
      <c r="B25" s="344"/>
      <c r="C25" s="344"/>
      <c r="D25" s="344"/>
      <c r="E25" s="344"/>
      <c r="F25" s="344"/>
      <c r="G25" s="344"/>
      <c r="H25" s="344"/>
      <c r="I25" s="344"/>
    </row>
    <row r="26" spans="1:9" x14ac:dyDescent="0.25">
      <c r="A26" s="344"/>
      <c r="B26" s="344"/>
      <c r="C26" s="344"/>
      <c r="D26" s="344"/>
      <c r="E26" s="344"/>
      <c r="F26" s="344"/>
      <c r="G26" s="344"/>
      <c r="H26" s="344"/>
      <c r="I26" s="344"/>
    </row>
    <row r="27" spans="1:9" x14ac:dyDescent="0.25">
      <c r="A27" s="344"/>
      <c r="B27" s="344"/>
      <c r="C27" s="344"/>
      <c r="D27" s="344"/>
      <c r="E27" s="344"/>
      <c r="F27" s="344"/>
      <c r="G27" s="344"/>
      <c r="H27" s="344"/>
      <c r="I27" s="344"/>
    </row>
    <row r="28" spans="1:9" x14ac:dyDescent="0.25">
      <c r="A28" s="344"/>
      <c r="B28" s="344"/>
      <c r="C28" s="344"/>
      <c r="D28" s="344"/>
      <c r="E28" s="344"/>
      <c r="F28" s="344"/>
      <c r="G28" s="344"/>
      <c r="H28" s="344"/>
      <c r="I28" s="344"/>
    </row>
    <row r="29" spans="1:9" x14ac:dyDescent="0.25">
      <c r="A29" s="344"/>
      <c r="B29" s="344"/>
      <c r="C29" s="344"/>
      <c r="D29" s="344"/>
      <c r="E29" s="344"/>
      <c r="F29" s="344"/>
      <c r="G29" s="344"/>
      <c r="H29" s="344"/>
      <c r="I29" s="344"/>
    </row>
    <row r="30" spans="1:9" x14ac:dyDescent="0.25">
      <c r="A30" s="344"/>
      <c r="B30" s="344"/>
      <c r="C30" s="344"/>
      <c r="D30" s="344"/>
      <c r="E30" s="344"/>
      <c r="F30" s="344"/>
      <c r="G30" s="344"/>
      <c r="H30" s="344"/>
      <c r="I30" s="344"/>
    </row>
    <row r="31" spans="1:9" x14ac:dyDescent="0.25">
      <c r="A31" s="344"/>
      <c r="B31" s="344"/>
      <c r="C31" s="344"/>
      <c r="D31" s="344"/>
      <c r="E31" s="344"/>
      <c r="F31" s="344"/>
      <c r="G31" s="344"/>
      <c r="H31" s="344"/>
      <c r="I31" s="344"/>
    </row>
    <row r="32" spans="1:9" x14ac:dyDescent="0.25">
      <c r="A32" s="344"/>
      <c r="B32" s="344"/>
      <c r="C32" s="344"/>
      <c r="D32" s="344"/>
      <c r="E32" s="344"/>
      <c r="F32" s="344"/>
      <c r="G32" s="344"/>
      <c r="H32" s="344"/>
      <c r="I32" s="344"/>
    </row>
    <row r="33" spans="1:9" x14ac:dyDescent="0.25">
      <c r="A33" s="344"/>
      <c r="B33" s="344"/>
      <c r="C33" s="344"/>
      <c r="D33" s="344"/>
      <c r="E33" s="344"/>
      <c r="F33" s="344"/>
      <c r="G33" s="344"/>
      <c r="H33" s="344"/>
      <c r="I33" s="344"/>
    </row>
    <row r="34" spans="1:9" x14ac:dyDescent="0.25">
      <c r="A34" s="344"/>
      <c r="B34" s="344"/>
      <c r="C34" s="344"/>
      <c r="D34" s="344"/>
      <c r="E34" s="344"/>
      <c r="F34" s="344"/>
      <c r="G34" s="344"/>
      <c r="H34" s="344"/>
      <c r="I34" s="344"/>
    </row>
    <row r="35" spans="1:9" x14ac:dyDescent="0.25">
      <c r="A35" s="344"/>
      <c r="B35" s="344"/>
      <c r="C35" s="344"/>
      <c r="D35" s="344"/>
      <c r="E35" s="344"/>
      <c r="F35" s="344"/>
      <c r="G35" s="344"/>
      <c r="H35" s="344"/>
      <c r="I35" s="344"/>
    </row>
    <row r="36" spans="1:9" x14ac:dyDescent="0.25">
      <c r="A36" s="344"/>
      <c r="B36" s="344"/>
      <c r="C36" s="344"/>
      <c r="D36" s="344"/>
      <c r="E36" s="344"/>
      <c r="F36" s="344"/>
      <c r="G36" s="344"/>
      <c r="H36" s="344"/>
      <c r="I36" s="344"/>
    </row>
    <row r="37" spans="1:9" x14ac:dyDescent="0.25">
      <c r="A37" s="344"/>
      <c r="B37" s="344"/>
      <c r="C37" s="344"/>
      <c r="D37" s="344"/>
      <c r="E37" s="344"/>
      <c r="F37" s="344"/>
      <c r="G37" s="344"/>
      <c r="H37" s="344"/>
      <c r="I37" s="344"/>
    </row>
    <row r="38" spans="1:9" x14ac:dyDescent="0.25">
      <c r="A38" s="344"/>
      <c r="B38" s="344"/>
      <c r="C38" s="344"/>
      <c r="D38" s="344"/>
      <c r="E38" s="344"/>
      <c r="F38" s="344"/>
      <c r="G38" s="344"/>
      <c r="H38" s="344"/>
      <c r="I38" s="344"/>
    </row>
    <row r="39" spans="1:9" ht="185.25" customHeight="1" x14ac:dyDescent="0.25">
      <c r="A39" s="344"/>
      <c r="B39" s="344"/>
      <c r="C39" s="344"/>
      <c r="D39" s="344"/>
      <c r="E39" s="344"/>
      <c r="F39" s="344"/>
      <c r="G39" s="344"/>
      <c r="H39" s="344"/>
      <c r="I39" s="344"/>
    </row>
    <row r="40" spans="1:9" ht="223.5" customHeight="1" x14ac:dyDescent="0.25">
      <c r="A40" s="344"/>
      <c r="B40" s="344"/>
      <c r="C40" s="344"/>
      <c r="D40" s="344"/>
      <c r="E40" s="344"/>
      <c r="F40" s="344"/>
      <c r="G40" s="344"/>
      <c r="H40" s="344"/>
      <c r="I40" s="344"/>
    </row>
    <row r="42" spans="1:9" ht="13" x14ac:dyDescent="0.3">
      <c r="A42" s="123" t="s">
        <v>469</v>
      </c>
    </row>
    <row r="43" spans="1:9" x14ac:dyDescent="0.25">
      <c r="A43" t="s">
        <v>470</v>
      </c>
    </row>
    <row r="45" spans="1:9" ht="13" x14ac:dyDescent="0.3">
      <c r="A45" s="123" t="s">
        <v>471</v>
      </c>
    </row>
    <row r="46" spans="1:9" x14ac:dyDescent="0.25">
      <c r="A46" t="s">
        <v>472</v>
      </c>
    </row>
    <row r="48" spans="1:9" ht="13" x14ac:dyDescent="0.3">
      <c r="A48" s="123" t="s">
        <v>473</v>
      </c>
    </row>
    <row r="49" spans="1:4" x14ac:dyDescent="0.25">
      <c r="A49" t="s">
        <v>474</v>
      </c>
    </row>
    <row r="51" spans="1:4" ht="13" x14ac:dyDescent="0.3">
      <c r="A51" s="123" t="s">
        <v>475</v>
      </c>
    </row>
    <row r="53" spans="1:4" ht="13" x14ac:dyDescent="0.3">
      <c r="A53" s="123" t="s">
        <v>476</v>
      </c>
    </row>
    <row r="54" spans="1:4" ht="15" x14ac:dyDescent="0.25">
      <c r="A54" s="124" t="s">
        <v>477</v>
      </c>
    </row>
    <row r="55" spans="1:4" ht="15" thickBot="1" x14ac:dyDescent="0.3">
      <c r="A55" s="126" t="s">
        <v>478</v>
      </c>
      <c r="B55" s="127" t="s">
        <v>479</v>
      </c>
      <c r="C55" s="129"/>
      <c r="D55" s="127" t="s">
        <v>480</v>
      </c>
    </row>
    <row r="56" spans="1:4" ht="14.5" x14ac:dyDescent="0.35">
      <c r="A56" s="130"/>
      <c r="B56" s="131"/>
      <c r="C56" s="131"/>
      <c r="D56" s="131"/>
    </row>
    <row r="57" spans="1:4" ht="84.5" thickBot="1" x14ac:dyDescent="0.3">
      <c r="A57" s="126" t="s">
        <v>657</v>
      </c>
      <c r="B57" s="132">
        <v>673</v>
      </c>
      <c r="C57" s="129"/>
      <c r="D57" s="132">
        <v>16</v>
      </c>
    </row>
    <row r="58" spans="1:4" ht="56" x14ac:dyDescent="0.25">
      <c r="A58" s="133" t="s">
        <v>481</v>
      </c>
      <c r="B58" s="134">
        <v>673</v>
      </c>
      <c r="C58" s="129"/>
      <c r="D58" s="134">
        <v>16</v>
      </c>
    </row>
    <row r="59" spans="1:4" ht="14.5" x14ac:dyDescent="0.25">
      <c r="A59" s="129"/>
      <c r="B59" s="129"/>
      <c r="C59" s="129"/>
      <c r="D59" s="129"/>
    </row>
    <row r="60" spans="1:4" ht="42.5" thickBot="1" x14ac:dyDescent="0.3">
      <c r="A60" s="126" t="s">
        <v>482</v>
      </c>
      <c r="B60" s="132">
        <v>3</v>
      </c>
      <c r="C60" s="129"/>
      <c r="D60" s="132">
        <v>2</v>
      </c>
    </row>
    <row r="61" spans="1:4" ht="56.5" thickBot="1" x14ac:dyDescent="0.3">
      <c r="A61" s="133" t="s">
        <v>483</v>
      </c>
      <c r="B61" s="135">
        <v>3</v>
      </c>
      <c r="C61" s="129"/>
      <c r="D61" s="135">
        <v>2</v>
      </c>
    </row>
    <row r="62" spans="1:4" ht="15" thickBot="1" x14ac:dyDescent="0.3">
      <c r="A62" s="129"/>
      <c r="B62" s="136"/>
      <c r="C62" s="129"/>
      <c r="D62" s="136"/>
    </row>
    <row r="63" spans="1:4" ht="42.5" thickBot="1" x14ac:dyDescent="0.4">
      <c r="A63" s="133" t="s">
        <v>484</v>
      </c>
      <c r="B63" s="137">
        <v>676</v>
      </c>
      <c r="C63" s="131"/>
      <c r="D63" s="137">
        <v>18</v>
      </c>
    </row>
    <row r="64" spans="1:4" ht="13" thickTop="1" x14ac:dyDescent="0.25">
      <c r="A64" s="139"/>
    </row>
    <row r="65" spans="1:4" ht="322" x14ac:dyDescent="0.25">
      <c r="A65" s="140" t="s">
        <v>485</v>
      </c>
    </row>
    <row r="67" spans="1:4" ht="15" x14ac:dyDescent="0.25">
      <c r="A67" s="124" t="s">
        <v>486</v>
      </c>
    </row>
    <row r="68" spans="1:4" ht="15" x14ac:dyDescent="0.25">
      <c r="A68" s="141"/>
    </row>
    <row r="69" spans="1:4" ht="15" x14ac:dyDescent="0.25">
      <c r="A69" s="142" t="s">
        <v>487</v>
      </c>
    </row>
    <row r="70" spans="1:4" ht="15" x14ac:dyDescent="0.25">
      <c r="A70" s="142"/>
    </row>
    <row r="71" spans="1:4" ht="28" x14ac:dyDescent="0.25">
      <c r="A71" s="345" t="s">
        <v>478</v>
      </c>
      <c r="B71" s="143" t="s">
        <v>488</v>
      </c>
      <c r="C71" s="346"/>
      <c r="D71" s="143" t="s">
        <v>489</v>
      </c>
    </row>
    <row r="72" spans="1:4" ht="14.5" thickBot="1" x14ac:dyDescent="0.3">
      <c r="A72" s="345"/>
      <c r="B72" s="127" t="s">
        <v>479</v>
      </c>
      <c r="C72" s="346"/>
      <c r="D72" s="127" t="s">
        <v>480</v>
      </c>
    </row>
    <row r="73" spans="1:4" ht="14.5" x14ac:dyDescent="0.35">
      <c r="A73" s="129"/>
      <c r="B73" s="129"/>
      <c r="C73" s="131"/>
      <c r="D73" s="129"/>
    </row>
    <row r="74" spans="1:4" ht="42" x14ac:dyDescent="0.25">
      <c r="A74" s="126" t="s">
        <v>490</v>
      </c>
      <c r="B74" s="144">
        <v>2120</v>
      </c>
      <c r="C74" s="129"/>
      <c r="D74" s="144">
        <v>2085</v>
      </c>
    </row>
    <row r="75" spans="1:4" ht="42" x14ac:dyDescent="0.25">
      <c r="A75" s="126" t="s">
        <v>491</v>
      </c>
      <c r="B75" s="145">
        <v>19</v>
      </c>
      <c r="C75" s="129"/>
      <c r="D75" s="145">
        <v>17</v>
      </c>
    </row>
    <row r="76" spans="1:4" ht="42" x14ac:dyDescent="0.25">
      <c r="A76" s="126" t="s">
        <v>492</v>
      </c>
      <c r="B76" s="145">
        <v>31</v>
      </c>
      <c r="C76" s="129"/>
      <c r="D76" s="145">
        <v>25</v>
      </c>
    </row>
    <row r="77" spans="1:4" ht="28" x14ac:dyDescent="0.25">
      <c r="A77" s="126" t="s">
        <v>493</v>
      </c>
      <c r="B77" s="145">
        <v>4</v>
      </c>
      <c r="C77" s="129"/>
      <c r="D77" s="145">
        <v>4</v>
      </c>
    </row>
    <row r="78" spans="1:4" ht="56.5" thickBot="1" x14ac:dyDescent="0.3">
      <c r="A78" s="126" t="s">
        <v>494</v>
      </c>
      <c r="B78" s="132">
        <v>153</v>
      </c>
      <c r="C78" s="129"/>
      <c r="D78" s="132">
        <v>153</v>
      </c>
    </row>
    <row r="79" spans="1:4" ht="56.5" thickBot="1" x14ac:dyDescent="0.3">
      <c r="A79" s="133" t="s">
        <v>495</v>
      </c>
      <c r="B79" s="146">
        <v>2327</v>
      </c>
      <c r="C79" s="129"/>
      <c r="D79" s="146">
        <v>2284</v>
      </c>
    </row>
    <row r="80" spans="1:4" ht="15.5" thickTop="1" x14ac:dyDescent="0.25">
      <c r="A80" s="147"/>
    </row>
    <row r="81" spans="1:4" ht="280" x14ac:dyDescent="0.25">
      <c r="A81" s="148" t="s">
        <v>496</v>
      </c>
    </row>
    <row r="82" spans="1:4" ht="15" x14ac:dyDescent="0.25">
      <c r="A82" s="142" t="s">
        <v>497</v>
      </c>
    </row>
    <row r="83" spans="1:4" ht="15" x14ac:dyDescent="0.25">
      <c r="A83" s="142"/>
    </row>
    <row r="84" spans="1:4" ht="28" x14ac:dyDescent="0.25">
      <c r="A84" s="345" t="s">
        <v>478</v>
      </c>
      <c r="B84" s="143" t="s">
        <v>488</v>
      </c>
      <c r="C84" s="346"/>
      <c r="D84" s="143" t="s">
        <v>489</v>
      </c>
    </row>
    <row r="85" spans="1:4" ht="14.5" thickBot="1" x14ac:dyDescent="0.3">
      <c r="A85" s="345"/>
      <c r="B85" s="127" t="s">
        <v>479</v>
      </c>
      <c r="C85" s="346"/>
      <c r="D85" s="127" t="s">
        <v>480</v>
      </c>
    </row>
    <row r="86" spans="1:4" ht="14.5" x14ac:dyDescent="0.35">
      <c r="A86" s="129"/>
      <c r="B86" s="129"/>
      <c r="C86" s="131"/>
      <c r="D86" s="129"/>
    </row>
    <row r="87" spans="1:4" ht="70" x14ac:dyDescent="0.25">
      <c r="A87" s="126" t="s">
        <v>498</v>
      </c>
      <c r="B87" s="144">
        <v>9376</v>
      </c>
      <c r="C87" s="129"/>
      <c r="D87" s="144">
        <v>9271</v>
      </c>
    </row>
    <row r="88" spans="1:4" ht="42.5" thickBot="1" x14ac:dyDescent="0.3">
      <c r="A88" s="126" t="s">
        <v>499</v>
      </c>
      <c r="B88" s="132">
        <v>5</v>
      </c>
      <c r="C88" s="129"/>
      <c r="D88" s="132">
        <v>5</v>
      </c>
    </row>
    <row r="89" spans="1:4" ht="84.5" thickBot="1" x14ac:dyDescent="0.3">
      <c r="A89" s="133" t="s">
        <v>500</v>
      </c>
      <c r="B89" s="146">
        <v>9381</v>
      </c>
      <c r="C89" s="129"/>
      <c r="D89" s="146">
        <v>9276</v>
      </c>
    </row>
    <row r="90" spans="1:4" ht="13" thickTop="1" x14ac:dyDescent="0.25"/>
    <row r="91" spans="1:4" ht="15" x14ac:dyDescent="0.25">
      <c r="A91" s="142" t="s">
        <v>501</v>
      </c>
    </row>
    <row r="92" spans="1:4" ht="15" x14ac:dyDescent="0.25">
      <c r="A92" s="142"/>
    </row>
    <row r="93" spans="1:4" ht="28" x14ac:dyDescent="0.25">
      <c r="A93" s="345" t="s">
        <v>478</v>
      </c>
      <c r="B93" s="143" t="s">
        <v>488</v>
      </c>
      <c r="C93" s="346"/>
      <c r="D93" s="143" t="s">
        <v>489</v>
      </c>
    </row>
    <row r="94" spans="1:4" ht="14.5" thickBot="1" x14ac:dyDescent="0.3">
      <c r="A94" s="345"/>
      <c r="B94" s="127" t="s">
        <v>479</v>
      </c>
      <c r="C94" s="346"/>
      <c r="D94" s="127" t="s">
        <v>480</v>
      </c>
    </row>
    <row r="95" spans="1:4" ht="14.5" x14ac:dyDescent="0.35">
      <c r="A95" s="129"/>
      <c r="B95" s="129"/>
      <c r="C95" s="131"/>
      <c r="D95" s="129"/>
    </row>
    <row r="96" spans="1:4" ht="28" x14ac:dyDescent="0.25">
      <c r="A96" s="126" t="s">
        <v>502</v>
      </c>
      <c r="B96" s="144">
        <v>2316</v>
      </c>
      <c r="C96" s="129"/>
      <c r="D96" s="144">
        <v>2341</v>
      </c>
    </row>
    <row r="97" spans="1:4" ht="70" x14ac:dyDescent="0.25">
      <c r="A97" s="126" t="s">
        <v>503</v>
      </c>
      <c r="B97" s="145">
        <v>-208</v>
      </c>
      <c r="C97" s="129"/>
      <c r="D97" s="145">
        <v>-264</v>
      </c>
    </row>
    <row r="98" spans="1:4" ht="70" x14ac:dyDescent="0.25">
      <c r="A98" s="126" t="s">
        <v>504</v>
      </c>
      <c r="B98" s="144">
        <v>10261</v>
      </c>
      <c r="C98" s="129"/>
      <c r="D98" s="144">
        <v>9859</v>
      </c>
    </row>
    <row r="99" spans="1:4" ht="70" x14ac:dyDescent="0.25">
      <c r="A99" s="126" t="s">
        <v>505</v>
      </c>
      <c r="B99" s="144">
        <v>-1654</v>
      </c>
      <c r="C99" s="129"/>
      <c r="D99" s="144">
        <v>-1654</v>
      </c>
    </row>
    <row r="100" spans="1:4" ht="56.5" thickBot="1" x14ac:dyDescent="0.3">
      <c r="A100" s="126" t="s">
        <v>506</v>
      </c>
      <c r="B100" s="132">
        <v>99</v>
      </c>
      <c r="C100" s="129"/>
      <c r="D100" s="132">
        <v>99</v>
      </c>
    </row>
    <row r="101" spans="1:4" ht="84.5" thickBot="1" x14ac:dyDescent="0.4">
      <c r="A101" s="133" t="s">
        <v>507</v>
      </c>
      <c r="B101" s="146">
        <v>10814</v>
      </c>
      <c r="C101" s="131"/>
      <c r="D101" s="146">
        <v>10381</v>
      </c>
    </row>
    <row r="102" spans="1:4" ht="13" thickTop="1" x14ac:dyDescent="0.25"/>
    <row r="103" spans="1:4" ht="15" x14ac:dyDescent="0.25">
      <c r="A103" s="142" t="s">
        <v>508</v>
      </c>
    </row>
    <row r="104" spans="1:4" ht="28" x14ac:dyDescent="0.25">
      <c r="A104" s="345" t="s">
        <v>478</v>
      </c>
      <c r="B104" s="143" t="s">
        <v>488</v>
      </c>
      <c r="C104" s="346"/>
      <c r="D104" s="143" t="s">
        <v>489</v>
      </c>
    </row>
    <row r="105" spans="1:4" ht="14.5" thickBot="1" x14ac:dyDescent="0.3">
      <c r="A105" s="345"/>
      <c r="B105" s="127" t="s">
        <v>479</v>
      </c>
      <c r="C105" s="346"/>
      <c r="D105" s="127" t="s">
        <v>480</v>
      </c>
    </row>
    <row r="106" spans="1:4" ht="14.5" x14ac:dyDescent="0.35">
      <c r="A106" s="129"/>
      <c r="B106" s="129"/>
      <c r="C106" s="131"/>
      <c r="D106" s="129"/>
    </row>
    <row r="107" spans="1:4" ht="70" x14ac:dyDescent="0.25">
      <c r="A107" s="126" t="s">
        <v>509</v>
      </c>
      <c r="B107" s="145">
        <v>208</v>
      </c>
      <c r="C107" s="149"/>
      <c r="D107" s="145">
        <v>264</v>
      </c>
    </row>
    <row r="108" spans="1:4" ht="70" x14ac:dyDescent="0.25">
      <c r="A108" s="126" t="s">
        <v>510</v>
      </c>
      <c r="B108" s="144">
        <v>1654</v>
      </c>
      <c r="C108" s="149"/>
      <c r="D108" s="144">
        <v>1654</v>
      </c>
    </row>
    <row r="109" spans="1:4" ht="56.5" thickBot="1" x14ac:dyDescent="0.3">
      <c r="A109" s="126" t="s">
        <v>511</v>
      </c>
      <c r="B109" s="150">
        <v>6048</v>
      </c>
      <c r="C109" s="129"/>
      <c r="D109" s="150">
        <v>6046</v>
      </c>
    </row>
    <row r="110" spans="1:4" ht="84.5" thickBot="1" x14ac:dyDescent="0.4">
      <c r="A110" s="133" t="s">
        <v>512</v>
      </c>
      <c r="B110" s="146">
        <v>7910</v>
      </c>
      <c r="C110" s="131"/>
      <c r="D110" s="146">
        <v>7964</v>
      </c>
    </row>
    <row r="111" spans="1:4" ht="13" thickTop="1" x14ac:dyDescent="0.25"/>
    <row r="112" spans="1:4" ht="14" x14ac:dyDescent="0.25">
      <c r="A112" s="151" t="s">
        <v>513</v>
      </c>
    </row>
    <row r="113" spans="1:4" ht="28" x14ac:dyDescent="0.25">
      <c r="A113" s="345" t="s">
        <v>478</v>
      </c>
      <c r="B113" s="143" t="s">
        <v>488</v>
      </c>
      <c r="C113" s="346"/>
      <c r="D113" s="143" t="s">
        <v>489</v>
      </c>
    </row>
    <row r="114" spans="1:4" ht="14.5" thickBot="1" x14ac:dyDescent="0.3">
      <c r="A114" s="345"/>
      <c r="B114" s="127" t="s">
        <v>479</v>
      </c>
      <c r="C114" s="346"/>
      <c r="D114" s="127" t="s">
        <v>480</v>
      </c>
    </row>
    <row r="115" spans="1:4" ht="14.5" x14ac:dyDescent="0.35">
      <c r="A115" s="129"/>
      <c r="B115" s="129"/>
      <c r="C115" s="131"/>
      <c r="D115" s="129"/>
    </row>
    <row r="116" spans="1:4" ht="56" x14ac:dyDescent="0.25">
      <c r="A116" s="126" t="s">
        <v>501</v>
      </c>
      <c r="B116" s="144">
        <v>12676</v>
      </c>
      <c r="C116" s="129"/>
      <c r="D116" s="144">
        <v>12299</v>
      </c>
    </row>
    <row r="117" spans="1:4" ht="56.5" thickBot="1" x14ac:dyDescent="0.3">
      <c r="A117" s="126" t="s">
        <v>514</v>
      </c>
      <c r="B117" s="150">
        <v>6048</v>
      </c>
      <c r="C117" s="129"/>
      <c r="D117" s="150">
        <v>6046</v>
      </c>
    </row>
    <row r="118" spans="1:4" ht="56" x14ac:dyDescent="0.35">
      <c r="A118" s="152" t="s">
        <v>515</v>
      </c>
      <c r="B118" s="153">
        <v>18724</v>
      </c>
      <c r="C118" s="131"/>
      <c r="D118" s="153">
        <v>18345</v>
      </c>
    </row>
    <row r="119" spans="1:4" ht="84.5" thickBot="1" x14ac:dyDescent="0.3">
      <c r="A119" s="126" t="s">
        <v>516</v>
      </c>
      <c r="B119" s="132">
        <v>-58</v>
      </c>
      <c r="C119" s="149"/>
      <c r="D119" s="132">
        <v>-8</v>
      </c>
    </row>
    <row r="120" spans="1:4" ht="28.5" thickBot="1" x14ac:dyDescent="0.4">
      <c r="A120" s="152" t="s">
        <v>517</v>
      </c>
      <c r="B120" s="154">
        <v>18666</v>
      </c>
      <c r="C120" s="128"/>
      <c r="D120" s="154">
        <v>18337</v>
      </c>
    </row>
    <row r="121" spans="1:4" ht="13" thickTop="1" x14ac:dyDescent="0.25"/>
    <row r="122" spans="1:4" ht="15" x14ac:dyDescent="0.25">
      <c r="A122" s="124" t="s">
        <v>518</v>
      </c>
    </row>
    <row r="123" spans="1:4" ht="409.5" x14ac:dyDescent="0.25">
      <c r="A123" s="140" t="s">
        <v>519</v>
      </c>
    </row>
    <row r="125" spans="1:4" ht="15" x14ac:dyDescent="0.25">
      <c r="A125" s="124" t="s">
        <v>520</v>
      </c>
    </row>
    <row r="126" spans="1:4" ht="238" x14ac:dyDescent="0.25">
      <c r="A126" s="140" t="s">
        <v>521</v>
      </c>
    </row>
    <row r="127" spans="1:4" s="123" customFormat="1" ht="13" x14ac:dyDescent="0.3">
      <c r="A127" s="123" t="s">
        <v>522</v>
      </c>
    </row>
    <row r="128" spans="1:4" s="123" customFormat="1" ht="13" x14ac:dyDescent="0.3"/>
    <row r="129" spans="1:4" s="123" customFormat="1" ht="13" x14ac:dyDescent="0.3">
      <c r="A129" s="123" t="s">
        <v>523</v>
      </c>
    </row>
    <row r="130" spans="1:4" s="123" customFormat="1" ht="13" x14ac:dyDescent="0.3">
      <c r="A130" t="s">
        <v>529</v>
      </c>
    </row>
    <row r="131" spans="1:4" s="123" customFormat="1" ht="13" x14ac:dyDescent="0.3">
      <c r="A131" t="s">
        <v>530</v>
      </c>
    </row>
    <row r="132" spans="1:4" s="123" customFormat="1" ht="13" x14ac:dyDescent="0.3">
      <c r="A132" t="s">
        <v>531</v>
      </c>
    </row>
    <row r="133" spans="1:4" s="123" customFormat="1" ht="13" x14ac:dyDescent="0.3">
      <c r="A133" t="s">
        <v>532</v>
      </c>
    </row>
    <row r="134" spans="1:4" s="123" customFormat="1" ht="13" x14ac:dyDescent="0.3">
      <c r="A134" t="s">
        <v>533</v>
      </c>
    </row>
    <row r="135" spans="1:4" s="123" customFormat="1" ht="13" x14ac:dyDescent="0.3">
      <c r="A135" t="s">
        <v>534</v>
      </c>
    </row>
    <row r="136" spans="1:4" s="123" customFormat="1" ht="13" x14ac:dyDescent="0.3">
      <c r="A136" t="s">
        <v>535</v>
      </c>
    </row>
    <row r="137" spans="1:4" s="123" customFormat="1" ht="13" x14ac:dyDescent="0.3">
      <c r="A137" t="s">
        <v>536</v>
      </c>
    </row>
    <row r="138" spans="1:4" s="123" customFormat="1" ht="13" x14ac:dyDescent="0.3">
      <c r="A138" t="s">
        <v>537</v>
      </c>
    </row>
    <row r="140" spans="1:4" s="123" customFormat="1" ht="13" x14ac:dyDescent="0.3">
      <c r="A140" s="123" t="s">
        <v>524</v>
      </c>
    </row>
    <row r="141" spans="1:4" x14ac:dyDescent="0.25">
      <c r="A141" t="s">
        <v>538</v>
      </c>
    </row>
    <row r="143" spans="1:4" s="123" customFormat="1" ht="13" x14ac:dyDescent="0.3">
      <c r="A143" s="123" t="s">
        <v>525</v>
      </c>
    </row>
    <row r="144" spans="1:4" s="123" customFormat="1" ht="15" x14ac:dyDescent="0.3">
      <c r="A144" s="142" t="s">
        <v>539</v>
      </c>
      <c r="B144"/>
      <c r="C144"/>
      <c r="D144"/>
    </row>
    <row r="145" spans="1:4" s="123" customFormat="1" ht="28" x14ac:dyDescent="0.3">
      <c r="A145" s="345" t="s">
        <v>478</v>
      </c>
      <c r="B145" s="143" t="s">
        <v>488</v>
      </c>
      <c r="C145" s="346"/>
      <c r="D145" s="143" t="s">
        <v>489</v>
      </c>
    </row>
    <row r="146" spans="1:4" s="123" customFormat="1" ht="14.5" thickBot="1" x14ac:dyDescent="0.35">
      <c r="A146" s="345"/>
      <c r="B146" s="127" t="s">
        <v>540</v>
      </c>
      <c r="C146" s="346"/>
      <c r="D146" s="127" t="s">
        <v>541</v>
      </c>
    </row>
    <row r="147" spans="1:4" s="123" customFormat="1" ht="56" x14ac:dyDescent="0.3">
      <c r="A147" s="126" t="s">
        <v>542</v>
      </c>
      <c r="B147" s="145">
        <v>392</v>
      </c>
      <c r="C147" s="129"/>
      <c r="D147" s="145">
        <v>40</v>
      </c>
    </row>
    <row r="148" spans="1:4" s="123" customFormat="1" ht="84" x14ac:dyDescent="0.3">
      <c r="A148" s="126" t="s">
        <v>543</v>
      </c>
      <c r="B148" s="144">
        <v>23681</v>
      </c>
      <c r="C148" s="129"/>
      <c r="D148" s="144">
        <v>22978</v>
      </c>
    </row>
    <row r="149" spans="1:4" s="123" customFormat="1" ht="42" x14ac:dyDescent="0.3">
      <c r="A149" s="126" t="s">
        <v>544</v>
      </c>
      <c r="B149" s="145">
        <v>770</v>
      </c>
      <c r="C149" s="129"/>
      <c r="D149" s="145">
        <v>770</v>
      </c>
    </row>
    <row r="150" spans="1:4" s="123" customFormat="1" ht="42.5" thickBot="1" x14ac:dyDescent="0.35">
      <c r="A150" s="126" t="s">
        <v>545</v>
      </c>
      <c r="B150" s="132">
        <v>3</v>
      </c>
      <c r="C150" s="149"/>
      <c r="D150" s="132">
        <v>3</v>
      </c>
    </row>
    <row r="151" spans="1:4" s="123" customFormat="1" ht="15" thickBot="1" x14ac:dyDescent="0.35">
      <c r="A151" s="133" t="s">
        <v>546</v>
      </c>
      <c r="B151" s="146">
        <v>24846</v>
      </c>
      <c r="C151" s="129"/>
      <c r="D151" s="146">
        <v>23791</v>
      </c>
    </row>
    <row r="152" spans="1:4" s="123" customFormat="1" ht="15.5" thickTop="1" x14ac:dyDescent="0.3">
      <c r="A152" s="155"/>
      <c r="B152"/>
      <c r="C152"/>
      <c r="D152"/>
    </row>
    <row r="153" spans="1:4" s="123" customFormat="1" ht="266" x14ac:dyDescent="0.3">
      <c r="A153" s="148" t="s">
        <v>547</v>
      </c>
      <c r="B153"/>
      <c r="C153"/>
      <c r="D153"/>
    </row>
    <row r="155" spans="1:4" s="123" customFormat="1" ht="13" x14ac:dyDescent="0.3">
      <c r="A155" s="123" t="s">
        <v>526</v>
      </c>
    </row>
    <row r="156" spans="1:4" ht="15" x14ac:dyDescent="0.25">
      <c r="A156" s="124" t="s">
        <v>548</v>
      </c>
    </row>
    <row r="157" spans="1:4" ht="15" x14ac:dyDescent="0.25">
      <c r="A157" s="124"/>
    </row>
    <row r="158" spans="1:4" ht="15" thickBot="1" x14ac:dyDescent="0.3">
      <c r="A158" s="126" t="s">
        <v>478</v>
      </c>
      <c r="B158" s="127" t="s">
        <v>479</v>
      </c>
      <c r="C158" s="129"/>
      <c r="D158" s="127" t="s">
        <v>480</v>
      </c>
    </row>
    <row r="159" spans="1:4" ht="14.5" x14ac:dyDescent="0.35">
      <c r="A159" s="130"/>
      <c r="B159" s="131"/>
      <c r="C159" s="131"/>
      <c r="D159" s="131"/>
    </row>
    <row r="160" spans="1:4" ht="56" x14ac:dyDescent="0.25">
      <c r="A160" s="126" t="s">
        <v>549</v>
      </c>
      <c r="B160" s="145">
        <v>3</v>
      </c>
      <c r="C160" s="129"/>
      <c r="D160" s="145">
        <v>2</v>
      </c>
    </row>
    <row r="161" spans="1:4" ht="42" x14ac:dyDescent="0.25">
      <c r="A161" s="126" t="s">
        <v>550</v>
      </c>
      <c r="B161" s="145">
        <v>12</v>
      </c>
      <c r="C161" s="129"/>
      <c r="D161" s="145">
        <v>1</v>
      </c>
    </row>
    <row r="162" spans="1:4" ht="42" x14ac:dyDescent="0.25">
      <c r="A162" s="126" t="s">
        <v>551</v>
      </c>
      <c r="B162" s="145">
        <v>68</v>
      </c>
      <c r="C162" s="129"/>
      <c r="D162" s="145">
        <v>71</v>
      </c>
    </row>
    <row r="163" spans="1:4" ht="70" x14ac:dyDescent="0.25">
      <c r="A163" s="126" t="s">
        <v>552</v>
      </c>
      <c r="B163" s="145">
        <v>9</v>
      </c>
      <c r="C163" s="129"/>
      <c r="D163" s="145">
        <v>11</v>
      </c>
    </row>
    <row r="164" spans="1:4" ht="42" x14ac:dyDescent="0.25">
      <c r="A164" s="126" t="s">
        <v>553</v>
      </c>
      <c r="B164" s="145">
        <v>7</v>
      </c>
      <c r="C164" s="129"/>
      <c r="D164" s="145">
        <v>6</v>
      </c>
    </row>
    <row r="165" spans="1:4" ht="42" x14ac:dyDescent="0.25">
      <c r="A165" s="126" t="s">
        <v>554</v>
      </c>
      <c r="B165" s="145">
        <v>16</v>
      </c>
      <c r="C165" s="129"/>
      <c r="D165" s="145">
        <v>12</v>
      </c>
    </row>
    <row r="166" spans="1:4" ht="28" x14ac:dyDescent="0.25">
      <c r="A166" s="126" t="s">
        <v>555</v>
      </c>
      <c r="B166" s="145">
        <v>5</v>
      </c>
      <c r="C166" s="129"/>
      <c r="D166" s="145">
        <v>2</v>
      </c>
    </row>
    <row r="167" spans="1:4" ht="28" x14ac:dyDescent="0.25">
      <c r="A167" s="126" t="s">
        <v>556</v>
      </c>
      <c r="B167" s="145">
        <v>11</v>
      </c>
      <c r="C167" s="129"/>
      <c r="D167" s="145">
        <v>11</v>
      </c>
    </row>
    <row r="168" spans="1:4" ht="56" x14ac:dyDescent="0.25">
      <c r="A168" s="126" t="s">
        <v>557</v>
      </c>
      <c r="B168" s="145">
        <v>7</v>
      </c>
      <c r="C168" s="129"/>
      <c r="D168" s="145">
        <v>5</v>
      </c>
    </row>
    <row r="169" spans="1:4" ht="28" x14ac:dyDescent="0.25">
      <c r="A169" s="126" t="s">
        <v>558</v>
      </c>
      <c r="B169" s="145">
        <v>1</v>
      </c>
      <c r="C169" s="129"/>
      <c r="D169" s="145">
        <v>3</v>
      </c>
    </row>
    <row r="170" spans="1:4" ht="56" x14ac:dyDescent="0.25">
      <c r="A170" s="126" t="s">
        <v>559</v>
      </c>
      <c r="B170" s="145">
        <v>3</v>
      </c>
      <c r="C170" s="129"/>
      <c r="D170" s="145">
        <v>3</v>
      </c>
    </row>
    <row r="171" spans="1:4" ht="28.5" thickBot="1" x14ac:dyDescent="0.3">
      <c r="A171" s="126" t="s">
        <v>560</v>
      </c>
      <c r="B171" s="132">
        <v>2</v>
      </c>
      <c r="C171" s="129"/>
      <c r="D171" s="132" t="s">
        <v>561</v>
      </c>
    </row>
    <row r="172" spans="1:4" ht="56.5" thickBot="1" x14ac:dyDescent="0.3">
      <c r="A172" s="152" t="s">
        <v>562</v>
      </c>
      <c r="B172" s="156">
        <v>144</v>
      </c>
      <c r="C172" s="129"/>
      <c r="D172" s="156">
        <v>127</v>
      </c>
    </row>
    <row r="173" spans="1:4" ht="13" thickTop="1" x14ac:dyDescent="0.25"/>
    <row r="174" spans="1:4" ht="15" x14ac:dyDescent="0.25">
      <c r="A174" s="124" t="s">
        <v>563</v>
      </c>
    </row>
    <row r="175" spans="1:4" ht="15" thickBot="1" x14ac:dyDescent="0.3">
      <c r="A175" s="126" t="s">
        <v>478</v>
      </c>
      <c r="B175" s="127" t="s">
        <v>479</v>
      </c>
      <c r="C175" s="129"/>
      <c r="D175" s="127" t="s">
        <v>480</v>
      </c>
    </row>
    <row r="176" spans="1:4" ht="14.5" x14ac:dyDescent="0.35">
      <c r="A176" s="130"/>
      <c r="B176" s="131"/>
      <c r="C176" s="131"/>
      <c r="D176" s="131"/>
    </row>
    <row r="177" spans="1:7" ht="112" x14ac:dyDescent="0.25">
      <c r="A177" s="126" t="s">
        <v>564</v>
      </c>
      <c r="B177" s="145">
        <v>423</v>
      </c>
      <c r="C177" s="149"/>
      <c r="D177" s="145">
        <v>401</v>
      </c>
    </row>
    <row r="178" spans="1:7" ht="70" x14ac:dyDescent="0.25">
      <c r="A178" s="126" t="s">
        <v>565</v>
      </c>
      <c r="B178" s="145">
        <v>560</v>
      </c>
      <c r="C178" s="149"/>
      <c r="D178" s="144">
        <v>1032</v>
      </c>
    </row>
    <row r="179" spans="1:7" ht="112.5" thickBot="1" x14ac:dyDescent="0.3">
      <c r="A179" s="126" t="s">
        <v>566</v>
      </c>
      <c r="B179" s="132">
        <v>1</v>
      </c>
      <c r="C179" s="129"/>
      <c r="D179" s="132" t="s">
        <v>561</v>
      </c>
    </row>
    <row r="180" spans="1:7" ht="56" x14ac:dyDescent="0.25">
      <c r="A180" s="152" t="s">
        <v>567</v>
      </c>
      <c r="B180" s="143">
        <v>984</v>
      </c>
      <c r="C180" s="129"/>
      <c r="D180" s="153">
        <v>1433</v>
      </c>
    </row>
    <row r="181" spans="1:7" ht="14.5" x14ac:dyDescent="0.25">
      <c r="A181" s="129"/>
      <c r="B181" s="129"/>
      <c r="C181" s="129"/>
      <c r="D181" s="129"/>
    </row>
    <row r="182" spans="1:7" ht="70" x14ac:dyDescent="0.25">
      <c r="A182" s="126" t="s">
        <v>568</v>
      </c>
      <c r="B182" s="145">
        <v>-121</v>
      </c>
      <c r="C182" s="129"/>
      <c r="D182" s="145">
        <v>-104</v>
      </c>
    </row>
    <row r="183" spans="1:7" ht="56.5" thickBot="1" x14ac:dyDescent="0.3">
      <c r="A183" s="126" t="s">
        <v>569</v>
      </c>
      <c r="B183" s="132">
        <v>-18</v>
      </c>
      <c r="C183" s="129"/>
      <c r="D183" s="132">
        <v>-18</v>
      </c>
    </row>
    <row r="184" spans="1:7" ht="56.5" thickBot="1" x14ac:dyDescent="0.3">
      <c r="A184" s="152" t="s">
        <v>570</v>
      </c>
      <c r="B184" s="127">
        <v>-139</v>
      </c>
      <c r="C184" s="129"/>
      <c r="D184" s="127">
        <v>-122</v>
      </c>
    </row>
    <row r="185" spans="1:7" ht="15" thickBot="1" x14ac:dyDescent="0.3">
      <c r="A185" s="129"/>
      <c r="B185" s="136"/>
      <c r="C185" s="129"/>
      <c r="D185" s="136"/>
    </row>
    <row r="186" spans="1:7" ht="70.5" thickBot="1" x14ac:dyDescent="0.3">
      <c r="A186" s="152" t="s">
        <v>571</v>
      </c>
      <c r="B186" s="156">
        <v>845</v>
      </c>
      <c r="C186" s="129"/>
      <c r="D186" s="154">
        <v>1311</v>
      </c>
    </row>
    <row r="187" spans="1:7" ht="15.5" thickTop="1" x14ac:dyDescent="0.25">
      <c r="A187" s="141"/>
    </row>
    <row r="188" spans="1:7" ht="13" x14ac:dyDescent="0.3">
      <c r="A188" s="123" t="s">
        <v>527</v>
      </c>
    </row>
    <row r="189" spans="1:7" ht="14" x14ac:dyDescent="0.25">
      <c r="A189" s="138"/>
    </row>
    <row r="190" spans="1:7" ht="14" x14ac:dyDescent="0.25">
      <c r="A190" s="151" t="s">
        <v>572</v>
      </c>
    </row>
    <row r="191" spans="1:7" ht="15" x14ac:dyDescent="0.25">
      <c r="A191" s="157"/>
    </row>
    <row r="192" spans="1:7" ht="38" thickBot="1" x14ac:dyDescent="0.3">
      <c r="A192" s="158" t="s">
        <v>573</v>
      </c>
      <c r="B192" s="159" t="s">
        <v>574</v>
      </c>
      <c r="C192" s="159" t="s">
        <v>575</v>
      </c>
      <c r="D192" s="160" t="s">
        <v>576</v>
      </c>
      <c r="E192" s="160" t="s">
        <v>577</v>
      </c>
      <c r="F192" s="160" t="s">
        <v>578</v>
      </c>
      <c r="G192" s="161" t="s">
        <v>579</v>
      </c>
    </row>
    <row r="193" spans="1:7" ht="12.5" customHeight="1" x14ac:dyDescent="0.25">
      <c r="A193" s="347" t="s">
        <v>580</v>
      </c>
      <c r="B193" s="163"/>
      <c r="C193" s="163"/>
      <c r="D193" s="163"/>
      <c r="E193" s="163"/>
      <c r="F193" s="163"/>
      <c r="G193" s="163"/>
    </row>
    <row r="194" spans="1:7" ht="37.5" x14ac:dyDescent="0.25">
      <c r="A194" s="348"/>
      <c r="B194" s="164" t="s">
        <v>581</v>
      </c>
      <c r="C194" s="163"/>
      <c r="D194" s="163"/>
      <c r="E194" s="166" t="s">
        <v>584</v>
      </c>
      <c r="F194" s="163"/>
      <c r="G194" s="163"/>
    </row>
    <row r="195" spans="1:7" ht="25" x14ac:dyDescent="0.25">
      <c r="A195" s="348"/>
      <c r="B195" s="164" t="s">
        <v>582</v>
      </c>
      <c r="C195" s="165">
        <v>9859</v>
      </c>
      <c r="D195" s="164" t="s">
        <v>583</v>
      </c>
      <c r="E195" s="167"/>
      <c r="F195" s="165">
        <v>9859</v>
      </c>
      <c r="G195" s="162" t="s">
        <v>585</v>
      </c>
    </row>
    <row r="196" spans="1:7" ht="37.5" customHeight="1" x14ac:dyDescent="0.25">
      <c r="A196" s="348" t="s">
        <v>586</v>
      </c>
      <c r="B196" s="163"/>
      <c r="C196" s="163"/>
      <c r="D196" s="163"/>
      <c r="E196" s="163"/>
      <c r="F196" s="163"/>
      <c r="G196" s="163"/>
    </row>
    <row r="197" spans="1:7" ht="25" x14ac:dyDescent="0.25">
      <c r="A197" s="348"/>
      <c r="B197" s="163"/>
      <c r="C197" s="163"/>
      <c r="D197" s="163"/>
      <c r="E197" s="163"/>
      <c r="F197" s="163"/>
      <c r="G197" s="162" t="s">
        <v>585</v>
      </c>
    </row>
    <row r="198" spans="1:7" x14ac:dyDescent="0.25">
      <c r="A198" s="348"/>
      <c r="B198" s="168">
        <v>0</v>
      </c>
      <c r="C198" s="165">
        <v>6046</v>
      </c>
      <c r="D198" s="164" t="s">
        <v>480</v>
      </c>
      <c r="E198" s="164" t="s">
        <v>587</v>
      </c>
      <c r="F198" s="165">
        <v>6046</v>
      </c>
      <c r="G198" s="125"/>
    </row>
    <row r="199" spans="1:7" ht="37.5" customHeight="1" x14ac:dyDescent="0.25">
      <c r="A199" s="348" t="s">
        <v>588</v>
      </c>
      <c r="B199" s="163"/>
      <c r="C199" s="163"/>
      <c r="D199" s="163"/>
      <c r="E199" s="349" t="s">
        <v>591</v>
      </c>
      <c r="F199" s="163"/>
      <c r="G199" s="348" t="s">
        <v>592</v>
      </c>
    </row>
    <row r="200" spans="1:7" ht="25" x14ac:dyDescent="0.25">
      <c r="A200" s="348"/>
      <c r="B200" s="164" t="s">
        <v>589</v>
      </c>
      <c r="C200" s="164">
        <v>21</v>
      </c>
      <c r="D200" s="164" t="s">
        <v>590</v>
      </c>
      <c r="E200" s="349"/>
      <c r="F200" s="164">
        <v>21</v>
      </c>
      <c r="G200" s="348"/>
    </row>
    <row r="201" spans="1:7" ht="37.5" customHeight="1" x14ac:dyDescent="0.25">
      <c r="A201" s="348" t="s">
        <v>593</v>
      </c>
      <c r="B201" s="163"/>
      <c r="C201" s="163"/>
      <c r="D201" s="163"/>
      <c r="E201" s="349" t="s">
        <v>591</v>
      </c>
      <c r="F201" s="163"/>
      <c r="G201" s="163"/>
    </row>
    <row r="202" spans="1:7" ht="25" x14ac:dyDescent="0.25">
      <c r="A202" s="348"/>
      <c r="B202" s="169">
        <v>3.2500000000000001E-2</v>
      </c>
      <c r="C202" s="165">
        <v>2320</v>
      </c>
      <c r="D202" s="164" t="s">
        <v>594</v>
      </c>
      <c r="E202" s="349"/>
      <c r="F202" s="165">
        <v>2320</v>
      </c>
      <c r="G202" s="162" t="s">
        <v>585</v>
      </c>
    </row>
    <row r="203" spans="1:7" ht="37.5" x14ac:dyDescent="0.25">
      <c r="A203" s="162" t="s">
        <v>595</v>
      </c>
      <c r="B203" s="164" t="s">
        <v>596</v>
      </c>
      <c r="C203" s="164">
        <v>99</v>
      </c>
      <c r="D203" s="164" t="s">
        <v>583</v>
      </c>
      <c r="E203" s="164" t="s">
        <v>596</v>
      </c>
      <c r="F203" s="164">
        <v>99</v>
      </c>
      <c r="G203" s="162" t="s">
        <v>597</v>
      </c>
    </row>
    <row r="205" spans="1:7" ht="13" x14ac:dyDescent="0.3">
      <c r="A205" s="123" t="s">
        <v>528</v>
      </c>
    </row>
    <row r="206" spans="1:7" ht="336" x14ac:dyDescent="0.25">
      <c r="A206" s="140" t="s">
        <v>598</v>
      </c>
    </row>
    <row r="207" spans="1:7" ht="13" x14ac:dyDescent="0.3">
      <c r="A207" s="123" t="s">
        <v>599</v>
      </c>
    </row>
    <row r="209" spans="1:2" ht="13" x14ac:dyDescent="0.3">
      <c r="A209" s="123" t="s">
        <v>600</v>
      </c>
    </row>
    <row r="210" spans="1:2" ht="15" x14ac:dyDescent="0.25">
      <c r="A210" s="124" t="s">
        <v>601</v>
      </c>
    </row>
    <row r="211" spans="1:2" ht="14" x14ac:dyDescent="0.25">
      <c r="A211" s="151" t="s">
        <v>602</v>
      </c>
    </row>
    <row r="212" spans="1:2" ht="15" x14ac:dyDescent="0.25">
      <c r="A212" s="157"/>
    </row>
    <row r="213" spans="1:2" ht="14" x14ac:dyDescent="0.25">
      <c r="A213" s="170"/>
      <c r="B213" s="171" t="s">
        <v>478</v>
      </c>
    </row>
    <row r="214" spans="1:2" ht="56" x14ac:dyDescent="0.25">
      <c r="A214" s="152" t="s">
        <v>603</v>
      </c>
      <c r="B214" s="172">
        <v>678</v>
      </c>
    </row>
    <row r="215" spans="1:2" ht="56" x14ac:dyDescent="0.25">
      <c r="A215" s="126" t="s">
        <v>604</v>
      </c>
      <c r="B215" s="173" t="s">
        <v>561</v>
      </c>
    </row>
    <row r="216" spans="1:2" ht="70" x14ac:dyDescent="0.25">
      <c r="A216" s="126" t="s">
        <v>605</v>
      </c>
      <c r="B216" s="173" t="s">
        <v>561</v>
      </c>
    </row>
    <row r="217" spans="1:2" ht="56" x14ac:dyDescent="0.25">
      <c r="A217" s="152" t="s">
        <v>606</v>
      </c>
      <c r="B217" s="172">
        <v>678</v>
      </c>
    </row>
    <row r="219" spans="1:2" ht="13" x14ac:dyDescent="0.3">
      <c r="A219" s="123" t="s">
        <v>607</v>
      </c>
    </row>
    <row r="220" spans="1:2" ht="13" x14ac:dyDescent="0.3">
      <c r="A220" s="123"/>
    </row>
    <row r="221" spans="1:2" ht="13" x14ac:dyDescent="0.3">
      <c r="A221" s="123" t="s">
        <v>608</v>
      </c>
    </row>
    <row r="222" spans="1:2" ht="13" x14ac:dyDescent="0.3">
      <c r="A222" s="123"/>
    </row>
    <row r="223" spans="1:2" ht="13" x14ac:dyDescent="0.3">
      <c r="A223" s="123" t="s">
        <v>609</v>
      </c>
    </row>
    <row r="224" spans="1:2" ht="13" x14ac:dyDescent="0.3">
      <c r="A224" s="123"/>
    </row>
    <row r="225" spans="1:8" ht="13" x14ac:dyDescent="0.3">
      <c r="A225" s="123" t="s">
        <v>610</v>
      </c>
    </row>
    <row r="226" spans="1:8" x14ac:dyDescent="0.25">
      <c r="A226" t="s">
        <v>611</v>
      </c>
      <c r="E226" t="s">
        <v>612</v>
      </c>
    </row>
    <row r="228" spans="1:8" ht="15" x14ac:dyDescent="0.25">
      <c r="A228" s="142" t="s">
        <v>613</v>
      </c>
    </row>
    <row r="229" spans="1:8" ht="14" x14ac:dyDescent="0.25">
      <c r="A229" s="151" t="s">
        <v>614</v>
      </c>
    </row>
    <row r="230" spans="1:8" ht="15" x14ac:dyDescent="0.25">
      <c r="A230" s="157"/>
    </row>
    <row r="231" spans="1:8" ht="56" x14ac:dyDescent="0.25">
      <c r="A231" s="174"/>
      <c r="B231" s="143" t="s">
        <v>615</v>
      </c>
      <c r="C231" s="350"/>
      <c r="D231" s="176" t="s">
        <v>616</v>
      </c>
      <c r="E231" s="350"/>
      <c r="F231" s="143" t="s">
        <v>489</v>
      </c>
      <c r="G231" s="350"/>
      <c r="H231" s="176" t="s">
        <v>616</v>
      </c>
    </row>
    <row r="232" spans="1:8" ht="14.5" thickBot="1" x14ac:dyDescent="0.3">
      <c r="A232" s="175" t="s">
        <v>573</v>
      </c>
      <c r="B232" s="127" t="s">
        <v>479</v>
      </c>
      <c r="C232" s="350"/>
      <c r="D232" s="127" t="s">
        <v>617</v>
      </c>
      <c r="E232" s="350"/>
      <c r="F232" s="127" t="s">
        <v>480</v>
      </c>
      <c r="G232" s="350"/>
      <c r="H232" s="127" t="s">
        <v>617</v>
      </c>
    </row>
    <row r="233" spans="1:8" ht="70" customHeight="1" x14ac:dyDescent="0.25">
      <c r="A233" s="351" t="s">
        <v>618</v>
      </c>
      <c r="B233" s="174"/>
      <c r="C233" s="350"/>
      <c r="D233" s="174"/>
      <c r="E233" s="350"/>
      <c r="F233" s="174"/>
      <c r="G233" s="350"/>
      <c r="H233" s="174"/>
    </row>
    <row r="234" spans="1:8" ht="14" x14ac:dyDescent="0.25">
      <c r="A234" s="351"/>
      <c r="B234" s="177">
        <v>36241</v>
      </c>
      <c r="C234" s="350"/>
      <c r="D234" s="145">
        <v>100</v>
      </c>
      <c r="E234" s="350"/>
      <c r="F234" s="177">
        <v>36241</v>
      </c>
      <c r="G234" s="350"/>
      <c r="H234" s="145">
        <v>100</v>
      </c>
    </row>
    <row r="235" spans="1:8" ht="14" x14ac:dyDescent="0.25">
      <c r="A235" s="138"/>
    </row>
    <row r="236" spans="1:8" ht="14" x14ac:dyDescent="0.25">
      <c r="A236" s="151" t="s">
        <v>619</v>
      </c>
    </row>
    <row r="238" spans="1:8" ht="13" x14ac:dyDescent="0.3">
      <c r="A238" s="123" t="s">
        <v>620</v>
      </c>
    </row>
    <row r="239" spans="1:8" ht="13" x14ac:dyDescent="0.3">
      <c r="A239" s="123"/>
    </row>
    <row r="240" spans="1:8" ht="13" x14ac:dyDescent="0.3">
      <c r="A240" s="123" t="s">
        <v>621</v>
      </c>
    </row>
    <row r="241" spans="1:12" ht="13" x14ac:dyDescent="0.3">
      <c r="A241" s="123"/>
    </row>
    <row r="242" spans="1:12" ht="13" x14ac:dyDescent="0.3">
      <c r="A242" s="123" t="s">
        <v>622</v>
      </c>
    </row>
    <row r="243" spans="1:12" ht="13" x14ac:dyDescent="0.3">
      <c r="A243" s="123"/>
    </row>
    <row r="244" spans="1:12" ht="13" x14ac:dyDescent="0.3">
      <c r="A244" s="123" t="s">
        <v>623</v>
      </c>
    </row>
    <row r="245" spans="1:12" ht="13" x14ac:dyDescent="0.3">
      <c r="A245" s="123"/>
    </row>
    <row r="246" spans="1:12" ht="13" x14ac:dyDescent="0.3">
      <c r="A246" s="123" t="s">
        <v>624</v>
      </c>
    </row>
    <row r="247" spans="1:12" ht="13" x14ac:dyDescent="0.3">
      <c r="A247" s="123"/>
    </row>
    <row r="248" spans="1:12" ht="13" x14ac:dyDescent="0.3">
      <c r="A248" s="123" t="s">
        <v>625</v>
      </c>
    </row>
    <row r="249" spans="1:12" ht="13" x14ac:dyDescent="0.3">
      <c r="A249" s="123" t="s">
        <v>626</v>
      </c>
    </row>
    <row r="250" spans="1:12" ht="13" x14ac:dyDescent="0.3">
      <c r="A250" s="352" t="s">
        <v>627</v>
      </c>
      <c r="B250" s="352"/>
      <c r="C250" s="178"/>
      <c r="D250" s="178"/>
      <c r="E250" s="178"/>
      <c r="F250" s="178"/>
      <c r="G250" s="178"/>
      <c r="H250" s="353"/>
      <c r="I250" s="353"/>
      <c r="J250" s="178"/>
      <c r="K250" s="178"/>
      <c r="L250" s="178"/>
    </row>
    <row r="251" spans="1:12" ht="13" x14ac:dyDescent="0.3">
      <c r="A251" s="179"/>
      <c r="B251" s="178"/>
      <c r="C251" s="179"/>
      <c r="D251" s="179"/>
      <c r="E251" s="179"/>
      <c r="F251" s="179"/>
      <c r="G251" s="179"/>
      <c r="H251" s="354"/>
      <c r="I251" s="354"/>
      <c r="J251" s="179"/>
      <c r="K251" s="179"/>
      <c r="L251" s="179"/>
    </row>
    <row r="252" spans="1:12" x14ac:dyDescent="0.25">
      <c r="A252" s="180" t="s">
        <v>628</v>
      </c>
      <c r="B252" s="180" t="s">
        <v>629</v>
      </c>
      <c r="C252" s="180" t="s">
        <v>630</v>
      </c>
      <c r="D252" s="352" t="s">
        <v>631</v>
      </c>
      <c r="E252" s="352"/>
      <c r="F252" s="352"/>
      <c r="G252" s="352"/>
      <c r="H252" s="352"/>
      <c r="I252" s="355"/>
      <c r="J252" s="355"/>
      <c r="K252" s="355"/>
      <c r="L252" s="355"/>
    </row>
    <row r="253" spans="1:12" ht="24" x14ac:dyDescent="0.25">
      <c r="A253" s="181" t="s">
        <v>632</v>
      </c>
      <c r="B253" s="182">
        <v>90</v>
      </c>
      <c r="C253" s="183" t="s">
        <v>633</v>
      </c>
      <c r="D253" s="356" t="s">
        <v>634</v>
      </c>
      <c r="E253" s="356"/>
      <c r="F253" s="356"/>
      <c r="G253" s="356"/>
      <c r="H253" s="356"/>
      <c r="I253" s="355"/>
      <c r="J253" s="355"/>
      <c r="K253" s="355"/>
      <c r="L253" s="355"/>
    </row>
    <row r="254" spans="1:12" ht="13" thickBot="1" x14ac:dyDescent="0.3">
      <c r="A254" s="184" t="s">
        <v>561</v>
      </c>
      <c r="B254" s="185" t="s">
        <v>561</v>
      </c>
      <c r="C254" s="186" t="s">
        <v>635</v>
      </c>
      <c r="D254" s="357"/>
      <c r="E254" s="357"/>
      <c r="F254" s="357"/>
      <c r="G254" s="357"/>
      <c r="H254" s="357"/>
      <c r="I254" s="355"/>
      <c r="J254" s="355"/>
      <c r="K254" s="355"/>
      <c r="L254" s="355"/>
    </row>
    <row r="255" spans="1:12" ht="13" x14ac:dyDescent="0.3">
      <c r="A255" s="179"/>
      <c r="B255" s="178"/>
      <c r="C255" s="179"/>
      <c r="D255" s="187"/>
      <c r="E255" s="187"/>
      <c r="F255" s="187"/>
      <c r="G255" s="187"/>
      <c r="H255" s="358"/>
      <c r="I255" s="358"/>
      <c r="J255" s="187"/>
      <c r="K255" s="187"/>
      <c r="L255" s="187"/>
    </row>
    <row r="256" spans="1:12" x14ac:dyDescent="0.25">
      <c r="A256" s="180" t="s">
        <v>628</v>
      </c>
      <c r="B256" s="180" t="s">
        <v>629</v>
      </c>
      <c r="C256" s="180" t="s">
        <v>630</v>
      </c>
      <c r="D256" s="352" t="s">
        <v>631</v>
      </c>
      <c r="E256" s="352"/>
      <c r="F256" s="352"/>
      <c r="G256" s="352"/>
      <c r="H256" s="352"/>
      <c r="I256" s="355"/>
      <c r="J256" s="355"/>
      <c r="K256" s="355"/>
      <c r="L256" s="355"/>
    </row>
    <row r="257" spans="1:12" ht="48" x14ac:dyDescent="0.25">
      <c r="A257" s="181" t="s">
        <v>636</v>
      </c>
      <c r="B257" s="182">
        <v>46</v>
      </c>
      <c r="C257" s="183" t="s">
        <v>637</v>
      </c>
      <c r="D257" s="356" t="s">
        <v>638</v>
      </c>
      <c r="E257" s="356"/>
      <c r="F257" s="356"/>
      <c r="G257" s="356"/>
      <c r="H257" s="356"/>
      <c r="I257" s="355"/>
      <c r="J257" s="355"/>
      <c r="K257" s="355"/>
      <c r="L257" s="355"/>
    </row>
    <row r="258" spans="1:12" x14ac:dyDescent="0.25">
      <c r="A258" s="181" t="s">
        <v>561</v>
      </c>
      <c r="B258" s="182" t="s">
        <v>561</v>
      </c>
      <c r="C258" s="183" t="s">
        <v>639</v>
      </c>
      <c r="D258" s="356"/>
      <c r="E258" s="356"/>
      <c r="F258" s="356"/>
      <c r="G258" s="356"/>
      <c r="H258" s="356"/>
      <c r="I258" s="355"/>
      <c r="J258" s="355"/>
      <c r="K258" s="355"/>
      <c r="L258" s="355"/>
    </row>
    <row r="259" spans="1:12" ht="13" thickBot="1" x14ac:dyDescent="0.3">
      <c r="A259" s="184" t="s">
        <v>561</v>
      </c>
      <c r="B259" s="188" t="s">
        <v>561</v>
      </c>
      <c r="C259" s="186" t="s">
        <v>640</v>
      </c>
      <c r="D259" s="357"/>
      <c r="E259" s="357"/>
      <c r="F259" s="357"/>
      <c r="G259" s="357"/>
      <c r="H259" s="357"/>
      <c r="I259" s="355"/>
      <c r="J259" s="355"/>
      <c r="K259" s="355"/>
      <c r="L259" s="355"/>
    </row>
    <row r="260" spans="1:12" ht="13" x14ac:dyDescent="0.3">
      <c r="A260" s="179"/>
      <c r="B260" s="178"/>
      <c r="C260" s="179"/>
      <c r="D260" s="187"/>
      <c r="E260" s="187"/>
      <c r="F260" s="187"/>
      <c r="G260" s="187"/>
      <c r="H260" s="358"/>
      <c r="I260" s="358"/>
      <c r="J260" s="187"/>
      <c r="K260" s="187"/>
      <c r="L260" s="187"/>
    </row>
    <row r="261" spans="1:12" x14ac:dyDescent="0.25">
      <c r="A261" s="180" t="s">
        <v>628</v>
      </c>
      <c r="B261" s="180" t="s">
        <v>629</v>
      </c>
      <c r="C261" s="180" t="s">
        <v>630</v>
      </c>
      <c r="D261" s="352" t="s">
        <v>631</v>
      </c>
      <c r="E261" s="352"/>
      <c r="F261" s="352"/>
      <c r="G261" s="352"/>
      <c r="H261" s="352"/>
      <c r="I261" s="355"/>
      <c r="J261" s="355"/>
      <c r="K261" s="355"/>
      <c r="L261" s="355"/>
    </row>
    <row r="262" spans="1:12" ht="72" x14ac:dyDescent="0.25">
      <c r="A262" s="181" t="s">
        <v>641</v>
      </c>
      <c r="B262" s="182">
        <v>124</v>
      </c>
      <c r="C262" s="183" t="s">
        <v>561</v>
      </c>
      <c r="D262" s="356" t="s">
        <v>642</v>
      </c>
      <c r="E262" s="356"/>
      <c r="F262" s="356"/>
      <c r="G262" s="356"/>
      <c r="H262" s="356"/>
      <c r="I262" s="355"/>
      <c r="J262" s="355"/>
      <c r="K262" s="355"/>
      <c r="L262" s="355"/>
    </row>
    <row r="263" spans="1:12" ht="24.5" thickBot="1" x14ac:dyDescent="0.3">
      <c r="A263" s="184" t="s">
        <v>643</v>
      </c>
      <c r="B263" s="188">
        <v>109</v>
      </c>
      <c r="C263" s="186" t="s">
        <v>644</v>
      </c>
      <c r="D263" s="357"/>
      <c r="E263" s="357"/>
      <c r="F263" s="357"/>
      <c r="G263" s="357"/>
      <c r="H263" s="357"/>
      <c r="I263" s="355"/>
      <c r="J263" s="355"/>
      <c r="K263" s="355"/>
      <c r="L263" s="355"/>
    </row>
    <row r="264" spans="1:12" ht="13" x14ac:dyDescent="0.3">
      <c r="A264" s="179"/>
      <c r="B264" s="178"/>
      <c r="C264" s="178"/>
      <c r="D264" s="179"/>
      <c r="E264" s="179"/>
      <c r="F264" s="179"/>
      <c r="G264" s="179"/>
      <c r="H264" s="354"/>
      <c r="I264" s="354"/>
      <c r="J264" s="179"/>
      <c r="K264" s="179"/>
      <c r="L264" s="179"/>
    </row>
    <row r="265" spans="1:12" ht="13" x14ac:dyDescent="0.3">
      <c r="A265" s="352" t="s">
        <v>102</v>
      </c>
      <c r="B265" s="352"/>
      <c r="C265" s="178"/>
      <c r="D265" s="354"/>
      <c r="E265" s="354"/>
      <c r="F265" s="354"/>
      <c r="G265" s="354"/>
      <c r="H265" s="354"/>
      <c r="I265" s="355"/>
      <c r="J265" s="355"/>
      <c r="K265" s="355"/>
      <c r="L265" s="355"/>
    </row>
    <row r="266" spans="1:12" ht="13" x14ac:dyDescent="0.3">
      <c r="A266" s="179"/>
      <c r="B266" s="178"/>
      <c r="C266" s="178"/>
      <c r="D266" s="354"/>
      <c r="E266" s="354"/>
      <c r="F266" s="354"/>
      <c r="G266" s="354"/>
      <c r="H266" s="354"/>
      <c r="I266" s="355"/>
      <c r="J266" s="355"/>
      <c r="K266" s="355"/>
      <c r="L266" s="355"/>
    </row>
    <row r="267" spans="1:12" x14ac:dyDescent="0.25">
      <c r="A267" s="180" t="s">
        <v>628</v>
      </c>
      <c r="B267" s="180" t="s">
        <v>629</v>
      </c>
      <c r="C267" s="180" t="s">
        <v>630</v>
      </c>
      <c r="D267" s="352" t="s">
        <v>631</v>
      </c>
      <c r="E267" s="352"/>
      <c r="F267" s="352"/>
      <c r="G267" s="352"/>
      <c r="H267" s="352"/>
      <c r="I267" s="355"/>
      <c r="J267" s="355"/>
      <c r="K267" s="355"/>
      <c r="L267" s="355"/>
    </row>
    <row r="268" spans="1:12" ht="132" x14ac:dyDescent="0.25">
      <c r="A268" s="181" t="s">
        <v>645</v>
      </c>
      <c r="B268" s="182" t="s">
        <v>646</v>
      </c>
      <c r="C268" s="183" t="s">
        <v>482</v>
      </c>
      <c r="D268" s="356" t="s">
        <v>647</v>
      </c>
      <c r="E268" s="356"/>
      <c r="F268" s="356"/>
      <c r="G268" s="356"/>
      <c r="H268" s="356"/>
      <c r="I268" s="355"/>
      <c r="J268" s="355"/>
      <c r="K268" s="355"/>
      <c r="L268" s="355"/>
    </row>
    <row r="269" spans="1:12" ht="108" x14ac:dyDescent="0.25">
      <c r="A269" s="181" t="s">
        <v>648</v>
      </c>
      <c r="B269" s="182" t="s">
        <v>649</v>
      </c>
      <c r="C269" s="181" t="s">
        <v>650</v>
      </c>
      <c r="D269" s="356"/>
      <c r="E269" s="356"/>
      <c r="F269" s="356"/>
      <c r="G269" s="356"/>
      <c r="H269" s="356"/>
      <c r="I269" s="355"/>
      <c r="J269" s="355"/>
      <c r="K269" s="355"/>
      <c r="L269" s="355"/>
    </row>
    <row r="270" spans="1:12" ht="13" thickBot="1" x14ac:dyDescent="0.3">
      <c r="A270" s="184" t="s">
        <v>561</v>
      </c>
      <c r="B270" s="188" t="s">
        <v>561</v>
      </c>
      <c r="C270" s="186" t="s">
        <v>651</v>
      </c>
      <c r="D270" s="357"/>
      <c r="E270" s="357"/>
      <c r="F270" s="357"/>
      <c r="G270" s="357"/>
      <c r="H270" s="357"/>
      <c r="I270" s="355"/>
      <c r="J270" s="355"/>
      <c r="K270" s="355"/>
      <c r="L270" s="355"/>
    </row>
    <row r="271" spans="1:12" ht="13" x14ac:dyDescent="0.3">
      <c r="A271" s="178"/>
      <c r="B271" s="178"/>
      <c r="C271" s="178"/>
      <c r="D271" s="178"/>
      <c r="E271" s="178"/>
      <c r="F271" s="178"/>
      <c r="G271" s="178"/>
      <c r="H271" s="353"/>
      <c r="I271" s="353"/>
      <c r="J271" s="178"/>
      <c r="K271" s="178"/>
      <c r="L271" s="178"/>
    </row>
    <row r="272" spans="1:12" x14ac:dyDescent="0.25">
      <c r="A272" s="180" t="s">
        <v>628</v>
      </c>
      <c r="B272" s="180" t="s">
        <v>629</v>
      </c>
      <c r="C272" s="180" t="s">
        <v>630</v>
      </c>
      <c r="D272" s="352" t="s">
        <v>631</v>
      </c>
      <c r="E272" s="352"/>
      <c r="F272" s="352"/>
      <c r="G272" s="352"/>
      <c r="H272" s="352"/>
      <c r="I272" s="355"/>
      <c r="J272" s="355"/>
      <c r="K272" s="355"/>
      <c r="L272" s="355"/>
    </row>
    <row r="273" spans="1:12" ht="24" x14ac:dyDescent="0.25">
      <c r="A273" s="181" t="s">
        <v>652</v>
      </c>
      <c r="B273" s="182">
        <v>13</v>
      </c>
      <c r="C273" s="183" t="s">
        <v>653</v>
      </c>
      <c r="D273" s="356" t="s">
        <v>654</v>
      </c>
      <c r="E273" s="356"/>
      <c r="F273" s="356"/>
      <c r="G273" s="356"/>
      <c r="H273" s="356"/>
      <c r="I273" s="355"/>
      <c r="J273" s="355"/>
      <c r="K273" s="355"/>
      <c r="L273" s="355"/>
    </row>
    <row r="274" spans="1:12" ht="72.5" thickBot="1" x14ac:dyDescent="0.3">
      <c r="A274" s="184" t="s">
        <v>655</v>
      </c>
      <c r="B274" s="188">
        <v>23</v>
      </c>
      <c r="C274" s="186" t="s">
        <v>656</v>
      </c>
      <c r="D274" s="357"/>
      <c r="E274" s="357"/>
      <c r="F274" s="357"/>
      <c r="G274" s="357"/>
      <c r="H274" s="357"/>
      <c r="I274" s="355"/>
      <c r="J274" s="355"/>
      <c r="K274" s="355"/>
      <c r="L274" s="355"/>
    </row>
  </sheetData>
  <mergeCells count="66">
    <mergeCell ref="H271:I271"/>
    <mergeCell ref="D272:H272"/>
    <mergeCell ref="I272:L272"/>
    <mergeCell ref="D273:H274"/>
    <mergeCell ref="I273:L273"/>
    <mergeCell ref="I274:L274"/>
    <mergeCell ref="D267:H267"/>
    <mergeCell ref="I267:L267"/>
    <mergeCell ref="D268:H270"/>
    <mergeCell ref="I268:L268"/>
    <mergeCell ref="I269:L269"/>
    <mergeCell ref="I270:L270"/>
    <mergeCell ref="H264:I264"/>
    <mergeCell ref="A265:B265"/>
    <mergeCell ref="D265:H265"/>
    <mergeCell ref="I265:L265"/>
    <mergeCell ref="D266:H266"/>
    <mergeCell ref="I266:L266"/>
    <mergeCell ref="H260:I260"/>
    <mergeCell ref="D261:H261"/>
    <mergeCell ref="I261:L261"/>
    <mergeCell ref="D262:H263"/>
    <mergeCell ref="I262:L262"/>
    <mergeCell ref="I263:L263"/>
    <mergeCell ref="H255:I255"/>
    <mergeCell ref="D256:H256"/>
    <mergeCell ref="I256:L256"/>
    <mergeCell ref="D257:H259"/>
    <mergeCell ref="I257:L257"/>
    <mergeCell ref="I258:L258"/>
    <mergeCell ref="I259:L259"/>
    <mergeCell ref="H250:I250"/>
    <mergeCell ref="H251:I251"/>
    <mergeCell ref="D252:H252"/>
    <mergeCell ref="I252:L252"/>
    <mergeCell ref="D253:H254"/>
    <mergeCell ref="I253:L253"/>
    <mergeCell ref="I254:L254"/>
    <mergeCell ref="A233:A234"/>
    <mergeCell ref="C233:C234"/>
    <mergeCell ref="E233:E234"/>
    <mergeCell ref="G233:G234"/>
    <mergeCell ref="A250:B250"/>
    <mergeCell ref="E199:E200"/>
    <mergeCell ref="G199:G200"/>
    <mergeCell ref="A201:A202"/>
    <mergeCell ref="E201:E202"/>
    <mergeCell ref="C231:C232"/>
    <mergeCell ref="E231:E232"/>
    <mergeCell ref="G231:G232"/>
    <mergeCell ref="A145:A146"/>
    <mergeCell ref="C145:C146"/>
    <mergeCell ref="A193:A195"/>
    <mergeCell ref="A196:A198"/>
    <mergeCell ref="A199:A200"/>
    <mergeCell ref="A93:A94"/>
    <mergeCell ref="C93:C94"/>
    <mergeCell ref="A104:A105"/>
    <mergeCell ref="C104:C105"/>
    <mergeCell ref="A113:A114"/>
    <mergeCell ref="C113:C114"/>
    <mergeCell ref="A1:I40"/>
    <mergeCell ref="A71:A72"/>
    <mergeCell ref="C71:C72"/>
    <mergeCell ref="A84:A85"/>
    <mergeCell ref="C84:C8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Tea Milicki</cp:lastModifiedBy>
  <cp:lastPrinted>2026-04-22T20:38:22Z</cp:lastPrinted>
  <dcterms:created xsi:type="dcterms:W3CDTF">2008-10-17T11:51:54Z</dcterms:created>
  <dcterms:modified xsi:type="dcterms:W3CDTF">2026-04-30T13:59:04Z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