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FIN\IZVJEŠTAJI\INGRA D.D\2025\IV KV\GFI POD\NEREVIDIRANO\"/>
    </mc:Choice>
  </mc:AlternateContent>
  <xr:revisionPtr revIDLastSave="0" documentId="13_ncr:1_{4740A66F-E9E6-494A-B2BF-7254D23C0DC2}" xr6:coauthVersionLast="47" xr6:coauthVersionMax="47" xr10:uidLastSave="{00000000-0000-0000-0000-000000000000}"/>
  <bookViews>
    <workbookView xWindow="-110" yWindow="-110" windowWidth="258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Bilješke!$A$1:$AO$256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53"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<sst xmlns="http://schemas.openxmlformats.org/spreadsheetml/2006/main" count="803" uniqueCount="659">
  <si>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</si>
  <si>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</si>
  <si>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</si>
  <si>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</si>
  <si>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</si>
  <si>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</si>
  <si>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</si>
  <si>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</si>
  <si>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</si>
  <si>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</si>
  <si>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</si>
  <si>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</si>
  <si>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</si>
  <si>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</si>
  <si>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</si>
  <si>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</si>
  <si>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</si>
  <si>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</si>
  <si>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</si>
  <si>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</si>
  <si>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</si>
  <si>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</si>
  <si>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</si>
  <si>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</si>
  <si>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</si>
  <si>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</si>
  <si>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</si>
  <si>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</si>
  <si>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</si>
  <si>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</si>
  <si>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</si>
  <si>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</si>
  <si>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</si>
  <si>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</si>
  <si>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</si>
  <si>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</si>
  <si>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</si>
  <si>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</si>
  <si>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</si>
  <si>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</si>
  <si>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</si>
  <si>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</si>
  <si>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</si>
  <si>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</si>
  <si>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</si>
  <si>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</si>
  <si>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</si>
  <si>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</si>
  <si>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</si>
  <si>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</si>
  <si>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</si>
  <si>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</si>
  <si>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</si>
  <si>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</si>
  <si>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</si>
  <si>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</si>
  <si>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</si>
  <si>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</si>
  <si>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</si>
  <si>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</si>
  <si>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</si>
  <si>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</si>
  <si>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</si>
  <si>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</si>
  <si>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</si>
  <si>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</si>
  <si>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</si>
  <si>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</si>
  <si>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</si>
  <si>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</si>
  <si>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</si>
  <si>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</si>
  <si>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</si>
  <si>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</si>
  <si>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</si>
  <si>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</si>
  <si>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</si>
  <si>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</si>
  <si>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</si>
  <si>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</si>
  <si>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</si>
  <si>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</si>
  <si>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</si>
  <si>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</si>
  <si>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</si>
  <si>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</si>
  <si>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</si>
  <si>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</si>
  <si>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</si>
  <si>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</si>
  <si>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</si>
  <si>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</si>
  <si>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</si>
  <si>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</si>
  <si>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</si>
  <si>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</si>
  <si>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</si>
  <si>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</si>
  <si>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</si>
  <si>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</si>
  <si>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</si>
  <si>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</si>
  <si>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</si>
  <si>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</si>
  <si>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</si>
  <si>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</si>
  <si>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</si>
  <si>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</si>
  <si>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</si>
  <si>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</si>
  <si>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</si>
  <si>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</si>
  <si>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</si>
  <si>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</si>
  <si>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</si>
  <si>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</si>
  <si>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</si>
  <si>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</si>
  <si>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</si>
  <si>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</si>
  <si>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</si>
  <si>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</si>
  <si>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</si>
  <si>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</si>
  <si>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</si>
  <si>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</si>
  <si>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</si>
  <si>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</si>
  <si>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</si>
  <si>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</si>
  <si>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</si>
  <si>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</si>
  <si>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</si>
  <si>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</si>
  <si>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</si>
  <si>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</si>
  <si>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</si>
  <si>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</si>
  <si>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</si>
  <si>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</si>
  <si>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</si>
  <si>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</si>
  <si>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</si>
  <si>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</si>
  <si>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</si>
  <si>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</si>
  <si>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</si>
  <si>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</si>
  <si>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</si>
  <si>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</si>
  <si>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</si>
  <si>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</si>
  <si>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</si>
  <si>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</si>
  <si>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</si>
  <si>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</si>
  <si>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</si>
  <si>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</si>
  <si>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</si>
  <si>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</si>
  <si>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</si>
  <si>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</si>
  <si>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</si>
  <si>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</si>
  <si>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</si>
  <si>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</si>
  <si>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</si>
  <si>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</si>
  <si>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</si>
  <si>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</si>
  <si>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</si>
  <si>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</si>
  <si>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</si>
  <si>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</si>
  <si>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</si>
  <si>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</si>
  <si>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</si>
  <si>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</si>
  <si>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</si>
  <si>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</si>
  <si>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</si>
  <si>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</si>
  <si>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</si>
  <si>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</si>
  <si>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</si>
  <si>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</si>
  <si>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</si>
  <si>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</si>
  <si>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</si>
  <si>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</si>
  <si>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</si>
  <si>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</si>
  <si>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</si>
  <si>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</si>
  <si>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</si>
  <si>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</si>
  <si>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</si>
  <si>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</si>
  <si>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</si>
  <si>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</si>
  <si>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</si>
  <si>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</si>
  <si>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</si>
  <si>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</si>
  <si>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</si>
  <si>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</si>
  <si>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</si>
  <si>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</si>
  <si>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</si>
  <si>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</si>
  <si>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</si>
  <si>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</si>
  <si>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</si>
  <si>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</si>
  <si>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</si>
  <si>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</si>
  <si>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</si>
  <si>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</si>
  <si>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</si>
  <si>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</si>
  <si>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</si>
  <si>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</si>
  <si>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</si>
  <si>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</si>
  <si>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</si>
  <si>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</si>
  <si>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</si>
  <si>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</si>
  <si>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</si>
  <si>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</si>
  <si>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</si>
  <si>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</si>
  <si>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</si>
  <si>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</si>
  <si>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</si>
  <si>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</si>
  <si>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</si>
  <si>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</si>
  <si>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</si>
  <si>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</si>
  <si>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</si>
  <si>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</si>
  <si>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</si>
  <si>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</si>
  <si>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</si>
  <si>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</si>
  <si>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</si>
  <si>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</si>
  <si>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</si>
  <si>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</si>
  <si>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</si>
  <si>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</si>
  <si>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</si>
  <si>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</si>
  <si>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</si>
  <si>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</si>
  <si>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</si>
  <si>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</si>
  <si>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</si>
  <si>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</si>
  <si>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</si>
  <si>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</si>
  <si>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</si>
  <si>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</si>
  <si>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</si>
  <si>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</si>
  <si>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</si>
  <si>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</si>
  <si>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</si>
  <si>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</si>
  <si>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</si>
  <si>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</si>
  <si>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</si>
  <si>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</si>
  <si>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</si>
  <si>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</si>
  <si>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</si>
  <si>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</si>
  <si>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</si>
  <si>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</si>
  <si>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</si>
  <si>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</si>
  <si>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</si>
  <si>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</si>
  <si>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</si>
  <si>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</si>
  <si>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</si>
  <si>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</si>
  <si>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</si>
  <si>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</si>
  <si>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</si>
  <si>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</si>
  <si>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</si>
  <si>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</si>
  <si>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</si>
  <si>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</si>
  <si>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</si>
  <si>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</si>
  <si>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</si>
  <si>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</si>
  <si>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</si>
  <si>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</si>
  <si>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</si>
  <si>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</si>
  <si>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</si>
  <si>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</si>
  <si>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</si>
  <si>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</si>
  <si>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</si>
  <si>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</si>
  <si>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</si>
  <si>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</si>
  <si>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</si>
  <si>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</si>
  <si>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</si>
  <si>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</si>
  <si>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</si>
  <si>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</si>
  <si>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</si>
  <si>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</si>
  <si>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</si>
  <si>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</si>
  <si>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</si>
  <si>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</si>
  <si>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</si>
  <si>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</si>
  <si>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</si>
  <si>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</si>
  <si>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</si>
  <si>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</si>
  <si>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</si>
  <si>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</si>
  <si>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</si>
  <si>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</si>
  <si>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</si>
  <si>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</si>
  <si>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</si>
  <si>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</si>
  <si>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</si>
  <si>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</si>
  <si>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</si>
  <si>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</si>
  <si>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</si>
  <si>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</si>
  <si>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</si>
  <si>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</si>
  <si>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</si>
  <si>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</si>
  <si>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</si>
  <si>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</si>
  <si>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</si>
  <si>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</si>
  <si>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</si>
  <si>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</si>
  <si>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</si>
  <si>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</si>
  <si>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</si>
  <si>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</si>
  <si>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</si>
  <si>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</si>
  <si>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</si>
  <si>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</si>
  <si>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</si>
  <si>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</si>
  <si>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</si>
  <si>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</si>
  <si>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</si>
  <si>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</si>
  <si>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</si>
  <si>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</si>
  <si>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</si>
  <si>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</si>
  <si>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</si>
  <si>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</si>
  <si>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</si>
  <si>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</si>
  <si>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</si>
  <si>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</si>
  <si>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</si>
  <si>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</si>
  <si>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</si>
  <si>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</si>
  <si>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</si>
  <si>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</si>
  <si>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</si>
  <si>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</si>
  <si>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</si>
  <si>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</si>
  <si>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</si>
  <si>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</si>
  <si>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</si>
  <si>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</si>
  <si>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</si>
  <si>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</si>
  <si>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</si>
  <si>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</si>
  <si>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</si>
  <si>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</si>
  <si>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</si>
  <si>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</si>
  <si>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</si>
  <si>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</si>
  <si>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</si>
  <si>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</si>
  <si>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</si>
  <si>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</si>
  <si>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</si>
  <si>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</si>
  <si>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</si>
  <si>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</si>
  <si>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</si>
  <si>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</si>
  <si>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</si>
  <si>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</si>
  <si>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</si>
  <si>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</si>
  <si>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</si>
  <si>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</si>
  <si>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</si>
  <si>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</si>
  <si>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</si>
  <si>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</si>
  <si>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</si>
  <si>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</si>
  <si>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</si>
  <si>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</si>
  <si>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</si>
  <si>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</si>
  <si>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</si>
  <si>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</si>
  <si>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</si>
  <si>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</si>
  <si>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</si>
  <si>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</si>
  <si>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</si>
  <si>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</si>
  <si>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</si>
  <si>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</si>
  <si>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</si>
  <si>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</si>
  <si>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</si>
  <si>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</si>
  <si>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</si>
  <si>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</si>
  <si>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</si>
  <si>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</si>
  <si>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</si>
  <si>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</si>
  <si>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</si>
  <si>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</si>
  <si>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</si>
  <si>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</si>
  <si>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</si>
  <si>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</si>
  <si>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</si>
  <si>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</si>
  <si>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</si>
  <si>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</si>
  <si>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</si>
  <si>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</si>
  <si>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</si>
  <si>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Obveznik: Ingra d.d.</t>
  </si>
  <si>
    <t>ir@ingra.hr</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</si>
  <si>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</si>
  <si>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</si>
  <si>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</si>
  <si>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</si>
  <si>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</si>
  <si>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</si>
  <si>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</si>
  <si>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</si>
  <si>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</si>
  <si>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</si>
  <si>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</si>
  <si>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</si>
  <si>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</si>
  <si>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</si>
  <si>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</si>
  <si>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</si>
  <si>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</si>
  <si>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</si>
  <si>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</si>
  <si>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</si>
  <si>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</si>
  <si>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</si>
  <si>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</si>
  <si>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</si>
  <si>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</si>
  <si>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EUR '000</t>
  </si>
  <si>
    <t>Prihodi od izvođenja projekata /i/</t>
  </si>
  <si>
    <t>Ukupni prihodi od prodaje</t>
  </si>
  <si>
    <t>Ostali poslovni prihodi</t>
  </si>
  <si>
    <t>Ukupni ostali poslovni prihodi</t>
  </si>
  <si>
    <t xml:space="preserve">Ukupni poslovni prihodi </t>
  </si>
  <si>
    <t>Ključne značajke bilance</t>
  </si>
  <si>
    <t>Materijalna imovina</t>
  </si>
  <si>
    <t>Postrojenja i oprema</t>
  </si>
  <si>
    <t>Ostala imovina</t>
  </si>
  <si>
    <t>Ukupno materijalna imovina</t>
  </si>
  <si>
    <t>Ulaganja u vrijednosne papire</t>
  </si>
  <si>
    <t>Obveznice ovisnog društva LANIŠTE d.o.o.</t>
  </si>
  <si>
    <t>Ostale obveznice</t>
  </si>
  <si>
    <t>Ulaganja u fondove</t>
  </si>
  <si>
    <t>Ukupno ulaganja u vrijednosne papire</t>
  </si>
  <si>
    <t>Dugoročne financijske obveze</t>
  </si>
  <si>
    <t>Obveze za najam</t>
  </si>
  <si>
    <t>(Kratkoročni dio dugoročnih najmova)</t>
  </si>
  <si>
    <t>Obveze za primljene zajmove</t>
  </si>
  <si>
    <t>(Kratkoročni dio primljenih zajmova)</t>
  </si>
  <si>
    <t>-</t>
  </si>
  <si>
    <t>Obveze za sudužništva</t>
  </si>
  <si>
    <t>Ukupne dugoročne financijske obveze</t>
  </si>
  <si>
    <t>Kratkoročne financijske obveze</t>
  </si>
  <si>
    <t>Kratkoročni dio dugoročnih najmova</t>
  </si>
  <si>
    <t>Kratkoročni dio primljenih zajmova</t>
  </si>
  <si>
    <t>Kratkoročni primljeni zajmovi</t>
  </si>
  <si>
    <t>Ukupne kratkoročne financijske obveze</t>
  </si>
  <si>
    <t>Ukupne financijske obveze</t>
  </si>
  <si>
    <t>Umanjeno za novac i novčane ekvivalente</t>
  </si>
  <si>
    <t>Neto dug</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</si>
  <si>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</si>
  <si>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</si>
  <si>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</si>
  <si>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</si>
  <si>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</si>
  <si>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</si>
  <si>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</si>
  <si>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</si>
  <si>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</si>
  <si>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</si>
  <si>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Financijske obveze - garancije</t>
  </si>
  <si>
    <t>Najznačajniji poslovni rashodi</t>
  </si>
  <si>
    <t>Troškovi sirovina i materijala</t>
  </si>
  <si>
    <t>Usluge kooperanata</t>
  </si>
  <si>
    <t>Ostale vanjske usluge</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</si>
  <si>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</si>
  <si>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</si>
  <si>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</si>
  <si>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</si>
  <si>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</si>
  <si>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</si>
  <si>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</si>
  <si>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</si>
  <si>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</si>
  <si>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</si>
  <si>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Financijski prihodi i rashodi</t>
  </si>
  <si>
    <t>Prihodi od fer vrednovanja financijske imovine kroz P&amp;L</t>
  </si>
  <si>
    <t>Ukupni financijski prihodi</t>
  </si>
  <si>
    <t>Kamate po osnovi primljenih zajmova</t>
  </si>
  <si>
    <t>Kamatni rashodi po osnovi najmova</t>
  </si>
  <si>
    <t>Ukupni financijski rashodi</t>
  </si>
  <si>
    <t>Kamatna stopa</t>
  </si>
  <si>
    <t>Nominalni iznos</t>
  </si>
  <si>
    <t>Dospijeće</t>
  </si>
  <si>
    <t>Način otplate glavnice</t>
  </si>
  <si>
    <t>Obveze za dugoročne zajmove prema povezanim društvima</t>
  </si>
  <si>
    <t>2031.</t>
  </si>
  <si>
    <t>Kvartalni anuiteti</t>
  </si>
  <si>
    <t>Obveze za kratkoročne zajmove prema povezanim društvima</t>
  </si>
  <si>
    <t>Revolving</t>
  </si>
  <si>
    <t>Sudužništvo Matice Ingre d.d.</t>
  </si>
  <si>
    <t>Obveze za najam prema leasing društvima</t>
  </si>
  <si>
    <t>3,5% - 4,0%</t>
  </si>
  <si>
    <t>2025. - 2027.</t>
  </si>
  <si>
    <t>Mjesečni anuiteti</t>
  </si>
  <si>
    <t>Vlasništvo nad automobilima</t>
  </si>
  <si>
    <t>Obveze za najam prema povezanim društvima</t>
  </si>
  <si>
    <t>2040.</t>
  </si>
  <si>
    <t>Neosigurano</t>
  </si>
  <si>
    <t>n/p</t>
  </si>
  <si>
    <t>Odgođeni porezi</t>
  </si>
  <si>
    <t>Kretanje odgođene porezne obveze tijekom promatranog razdoblja bilo je kako slijedi:</t>
  </si>
  <si>
    <t>INGRA NEKRETNINE d.o.o.</t>
  </si>
  <si>
    <t xml:space="preserve">ALEXANDERA VON HUMBOLDTA 4B, ZAGREB </t>
  </si>
  <si>
    <t>Ulaganja u ovisna društva</t>
  </si>
  <si>
    <t>Ulaganja u ovisna društva prikazana su u nastavku:</t>
  </si>
  <si>
    <t>Udio u kapitalu</t>
  </si>
  <si>
    <t>%</t>
  </si>
  <si>
    <t>IZVJEŠTAJ O FINANCIJSKOM POLOŽAJU</t>
  </si>
  <si>
    <t>Naziv pozicije u GFI POD izvještaju</t>
  </si>
  <si>
    <t>AOP</t>
  </si>
  <si>
    <t>Naziv pozicije u MSFI izvještaju</t>
  </si>
  <si>
    <t>Objašnjenje</t>
  </si>
  <si>
    <t>Rezerviranja</t>
  </si>
  <si>
    <t>Rezerviranja (dugoročna)</t>
  </si>
  <si>
    <t xml:space="preserve">Sukladno MSFI-jevima, rezerviranja se, kao i svi drugi oblici obveza, klasificiraju na kratkoročnu i dugoročnu poziciju. U GFI POD izvještaju ne postoji takva klasifikacija. </t>
  </si>
  <si>
    <t>Rezerviranja (kratkoročna)</t>
  </si>
  <si>
    <t>Potraživanja (kratkoročna)</t>
  </si>
  <si>
    <t xml:space="preserve">Potraživanja od kupaca i ostala potraživanja </t>
  </si>
  <si>
    <t>Sukladno MSFI-jevima, ugovorna imovina zasebno se iskazuje u MSFI izvještajima, dok GFI POD izvještaj nema takvu poziciju. Isto vrijedi i za potraživanje za porez na dobit.</t>
  </si>
  <si>
    <t>Potraživanja za porez na dobit</t>
  </si>
  <si>
    <t>Ugovorna imovina</t>
  </si>
  <si>
    <t>Odgođeno plaćanje troškova i prihodi budućeg razdoblja</t>
  </si>
  <si>
    <t>Kratkoročne obveze</t>
  </si>
  <si>
    <t>Kratkoročne obveze (neuključujući rezerviranja)</t>
  </si>
  <si>
    <t>Ostali poslovni prihodi s poduzetnicima unutar grupe, Ostali poslovni prihodi (izvan grupe)</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</si>
  <si>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</si>
  <si>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</si>
  <si>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</si>
  <si>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</si>
  <si>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</si>
  <si>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Ostali dobici / (gubici) - neto</t>
  </si>
  <si>
    <t>Troškovi osobllja</t>
  </si>
  <si>
    <t>Troškovi osoblja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</si>
  <si>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</si>
  <si>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</si>
  <si>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</si>
  <si>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DODATNO</t>
  </si>
  <si>
    <t>Objašnjeno u konsolidiranim izvještajima.</t>
  </si>
  <si>
    <t>Značajne usklade između revidiranih godišnjih izvještaja (MSFI izvještaja) i GFI-POD izvještaja</t>
  </si>
  <si>
    <t>Nepredvidive obveze</t>
  </si>
  <si>
    <t>Razlika se odnosi se na ukalkulirane obveze prema dobavljačima. Navedene obveze se u MSFI izvještajima iskazuje kao dio obveza prema dobavljačima i ostalih obveza, dok se u GFI POD izvještaju takva obveza iskazuje odvojeno, kao ukalkulirani trošak (odgođeno plaćanje troškova).</t>
  </si>
  <si>
    <t xml:space="preserve">Najznačajniji poslovni prihodi </t>
  </si>
  <si>
    <t>2024.</t>
  </si>
  <si>
    <t xml:space="preserve">31. prosinca </t>
  </si>
  <si>
    <t>Informacije o vlastitim dionicama</t>
  </si>
  <si>
    <t>Vanbilančni zapisi</t>
  </si>
  <si>
    <t>Nepriznati porezni gubici</t>
  </si>
  <si>
    <t>Nepriznata imovina</t>
  </si>
  <si>
    <t>Ukupno</t>
  </si>
  <si>
    <t>Kamatni prihodi po osnovi ulaganja u dužničke instrumente</t>
  </si>
  <si>
    <t>Prihodi od udjela u dobiti ovisnih društava</t>
  </si>
  <si>
    <t>Gubici od fer vrednovanja financijske imovine kroz P&amp;L</t>
  </si>
  <si>
    <t>EUR ‘000</t>
  </si>
  <si>
    <t>Knjigo- vodstveni iznos</t>
  </si>
  <si>
    <t>4,25% -</t>
  </si>
  <si>
    <t>Sudužništva / jamstva</t>
  </si>
  <si>
    <t>Stanje na dan 31. prosinca 2024.</t>
  </si>
  <si>
    <t>31. prosinca</t>
  </si>
  <si>
    <t>INGRA NEKRETNINE d.o.o. OIB: 00620908601</t>
  </si>
  <si>
    <t>Društvo INGRA NEKRETNINE d.o.o. imatelj je svih udjela u društvu Lanište d.o.o.</t>
  </si>
  <si>
    <t>2025.</t>
  </si>
  <si>
    <t xml:space="preserve"> 2025.</t>
  </si>
  <si>
    <t>/i/ Najvećim dijelom odnosi se na dva ugovora za izvođenje dijela građevinskih i montažerskih radova u okviru izgradnje vodno-komunalne infrastrukture aglomeracija, koji su pred završetkom.</t>
  </si>
  <si>
    <t>Prihodi od ostalih kamata</t>
  </si>
  <si>
    <t>Financijski prihodi / rashodi – neto</t>
  </si>
  <si>
    <t>Poslovna zgrada - najam</t>
  </si>
  <si>
    <t>Automobili - najam</t>
  </si>
  <si>
    <t>Imovina u izgradnji /i/</t>
  </si>
  <si>
    <t>Izračun neto duga prikazan je u nastavku:</t>
  </si>
  <si>
    <t>Osiguranje</t>
  </si>
  <si>
    <t>Financijske obveze - sudužništva/jamstva /i/</t>
  </si>
  <si>
    <t>stanje na dan 31.12.2025.</t>
  </si>
  <si>
    <t>u razdoblju 01.01.2025. do 31.12.2025.</t>
  </si>
  <si>
    <t xml:space="preserve">BILJEŠKE UZ FINANCIJSKE IZVJEŠTAJE - TFI
(koji se sastavljaju za tromjesečna razdoblja)
Naziv izdavatelja:   INGRA d.d.
OIB:   14049708426
Izvještajno razdoblje: 01.01.2025. - 31.12.2025.
Bilješke uz financijske izvještaje za tromjesečna razdoblja uključuju:
</t>
  </si>
  <si>
    <t>Protiv Društva se u svojstvu tuženika na dan izvještaja o financijskom položaju vodi nekoliko sudskih procesa. Financijski učinci najznačajnijih sudskih procesa iznose približno 2,4 milijuna eura (iznos ne uključuje zatezne kamate i sudske troškove).</t>
  </si>
  <si>
    <t>Društvo na dan 31. prosinca 2025. godine posjeduje ukupno 372.670 vlastitih dionica koje čine 2,75% temeljnog kapitala Društva.</t>
  </si>
  <si>
    <t xml:space="preserve"> 2024.</t>
  </si>
  <si>
    <t>/i/ Na dan 31. prosinca 2025. godine odnosi se na 5 (31. prosinca 2024. godine:  3) financijska instrumenta (kreditne obveze i obveznice).</t>
  </si>
  <si>
    <t xml:space="preserve">Ostali financijski prihodi </t>
  </si>
  <si>
    <t>Ostali kamatni rashodi</t>
  </si>
  <si>
    <t>4,5%, fiksna</t>
  </si>
  <si>
    <t>2026.</t>
  </si>
  <si>
    <t>Pregled obveza na dan 31. prosinca 2025. godine:</t>
  </si>
  <si>
    <t>Prosječan broj zaposlenih utvrđen kao prosjek stanja zaposlenih na dan 1. siječnja i krajem svakog tromjesečja prethodne i tekuće godine u 2025. godini: 13 (2024. godina: 14).</t>
  </si>
  <si>
    <t>Priznato u računu dobiti i gubitka</t>
  </si>
  <si>
    <t>Priznato u ostaloj sveobuhvatnoj dobiti</t>
  </si>
  <si>
    <t>Stanje na dan 31. prosinca 2025.</t>
  </si>
  <si>
    <t>/i/ Odnosi se na dva projekta razvoja sunčanih elektrana na Baniji - Roviška 1 i Roviška 2. Projekti su u fazi izrade projektne dokumentacije i ishođenja dozvola.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</si>
</sst>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6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name val="Trebuchet MS"/>
      <family val="2"/>
      <charset val="238"/>
    </font>
    <font>
      <sz val="9"/>
      <color rgb="FF000000"/>
      <name val="Trebuchet MS"/>
      <family val="2"/>
      <charset val="238"/>
    </font>
    <font>
      <b/>
      <sz val="9"/>
      <color rgb="FF000000"/>
      <name val="Trebuchet MS"/>
      <family val="2"/>
      <charset val="238"/>
    </font>
    <font>
      <sz val="11"/>
      <name val="Trebuchet MS"/>
      <family val="2"/>
      <charset val="238"/>
    </font>
    <font>
      <i/>
      <sz val="11"/>
      <name val="Trebuchet MS"/>
      <family val="2"/>
      <charset val="238"/>
    </font>
    <font>
      <sz val="9"/>
      <name val="Trebuchet MS"/>
      <family val="2"/>
      <charset val="238"/>
    </font>
    <font>
      <sz val="12"/>
      <name val="Trebuchet MS"/>
      <family val="2"/>
      <charset val="238"/>
    </font>
    <font>
      <sz val="8.5"/>
      <color rgb="FF000000"/>
      <name val="Trebuchet MS"/>
      <family val="2"/>
      <charset val="238"/>
    </font>
    <font>
      <b/>
      <sz val="1"/>
      <name val="Trebuchet MS"/>
      <family val="2"/>
      <charset val="238"/>
    </font>
    <font>
      <sz val="11"/>
      <color rgb="FF000000"/>
      <name val="Trebuchet MS"/>
      <family val="2"/>
      <charset val="238"/>
    </font>
    <font>
      <b/>
      <sz val="8"/>
      <color rgb="FF000000"/>
      <name val="Trebuchet MS"/>
      <family val="2"/>
      <charset val="238"/>
    </font>
    <font>
      <sz val="8"/>
      <color rgb="FF000000"/>
      <name val="Trebuchet MS"/>
      <family val="2"/>
      <charset val="238"/>
    </font>
    <font>
      <b/>
      <sz val="10"/>
      <color rgb="FF231F20"/>
      <name val="Montserrat"/>
      <charset val="238"/>
    </font>
    <font>
      <sz val="9"/>
      <color rgb="FF231F20"/>
      <name val="Montserrat"/>
      <charset val="238"/>
    </font>
    <font>
      <b/>
      <sz val="9"/>
      <color rgb="FF231F20"/>
      <name val="Montserrat SemiBold"/>
      <charset val="238"/>
    </font>
    <font>
      <sz val="10"/>
      <name val="Montserrat"/>
      <charset val="238"/>
    </font>
    <font>
      <sz val="8"/>
      <color rgb="FF231F20"/>
      <name val="Montserrat"/>
      <charset val="238"/>
    </font>
    <font>
      <sz val="8"/>
      <name val="Montserrat"/>
      <charset val="238"/>
    </font>
    <font>
      <b/>
      <sz val="8"/>
      <color rgb="FF231F20"/>
      <name val="Montserrat SemiBold"/>
      <charset val="238"/>
    </font>
    <font>
      <sz val="9"/>
      <color rgb="FF000000"/>
      <name val="Times New Roman"/>
      <family val="1"/>
      <charset val="238"/>
    </font>
    <font>
      <b/>
      <sz val="9"/>
      <color rgb="FFFFFFFF"/>
      <name val="Montserrat SemiBold"/>
      <charset val="238"/>
    </font>
    <font>
      <sz val="9"/>
      <name val="Montserrat"/>
      <charset val="238"/>
    </font>
    <font>
      <sz val="8"/>
      <name val="Times New Roman"/>
      <family val="1"/>
      <charset val="238"/>
    </font>
    <font>
      <sz val="11"/>
      <name val="Calibri"/>
      <family val="2"/>
      <charset val="238"/>
    </font>
    <font>
      <b/>
      <sz val="9"/>
      <color rgb="FF231F20"/>
      <name val="Montserrat"/>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3E7E"/>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double">
        <color indexed="64"/>
      </bottom>
      <diagonal/>
    </border>
    <border>
      <left/>
      <right/>
      <top/>
      <bottom style="medium">
        <color rgb="FF231F20"/>
      </bottom>
      <diagonal/>
    </border>
    <border>
      <left/>
      <right/>
      <top style="medium">
        <color rgb="FF231F20"/>
      </top>
      <bottom/>
      <diagonal/>
    </border>
    <border>
      <left/>
      <right style="medium">
        <color rgb="FFFFFFFF"/>
      </right>
      <top/>
      <bottom/>
      <diagonal/>
    </border>
    <border>
      <left/>
      <right/>
      <top/>
      <bottom style="double">
        <color rgb="FF231F20"/>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9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 fillId="0" borderId="0" xfId="0" applyFont="1" applyAlignment="1">
      <alignment horizontal="left" vertical="top"/>
    </xf>
    <xf numFmtId="0" fontId="35" fillId="0" borderId="0" xfId="0" applyFont="1" applyAlignment="1">
      <alignment vertical="center"/>
    </xf>
    <xf numFmtId="0" fontId="36" fillId="0" borderId="0" xfId="0" applyFont="1" applyAlignment="1">
      <alignment vertical="center"/>
    </xf>
    <xf numFmtId="0" fontId="37"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0" fillId="0" borderId="0" xfId="0" applyFont="1" applyAlignment="1">
      <alignment vertical="top" wrapText="1"/>
    </xf>
    <xf numFmtId="0" fontId="36" fillId="0" borderId="0" xfId="0" applyFont="1" applyAlignment="1">
      <alignment vertical="center" wrapText="1"/>
    </xf>
    <xf numFmtId="3" fontId="36" fillId="0" borderId="39" xfId="0" applyNumberFormat="1" applyFont="1" applyBorder="1" applyAlignment="1">
      <alignment horizontal="right" vertical="center" wrapText="1"/>
    </xf>
    <xf numFmtId="0" fontId="30" fillId="0" borderId="0" xfId="0" applyFont="1" applyAlignment="1">
      <alignment vertical="center" wrapText="1"/>
    </xf>
    <xf numFmtId="0" fontId="37" fillId="0" borderId="0" xfId="0" applyFont="1" applyAlignment="1">
      <alignment vertical="center" wrapText="1"/>
    </xf>
    <xf numFmtId="3" fontId="37" fillId="0" borderId="0" xfId="0" applyNumberFormat="1" applyFont="1" applyAlignment="1">
      <alignment horizontal="right" vertical="center" wrapText="1"/>
    </xf>
    <xf numFmtId="0" fontId="36" fillId="0" borderId="39" xfId="0" applyFont="1" applyBorder="1" applyAlignment="1">
      <alignment horizontal="right" vertical="center" wrapText="1"/>
    </xf>
    <xf numFmtId="0" fontId="37" fillId="0" borderId="0" xfId="0" applyFont="1" applyAlignment="1">
      <alignment horizontal="right" vertical="center" wrapText="1"/>
    </xf>
    <xf numFmtId="3" fontId="37" fillId="0" borderId="40" xfId="0" applyNumberFormat="1" applyFont="1" applyBorder="1" applyAlignment="1">
      <alignment horizontal="right" vertical="center" wrapText="1"/>
    </xf>
    <xf numFmtId="0" fontId="38" fillId="0" borderId="0" xfId="0" applyFont="1" applyAlignment="1">
      <alignment horizontal="justify" vertical="center"/>
    </xf>
    <xf numFmtId="0" fontId="39" fillId="0" borderId="0" xfId="0" applyFont="1" applyAlignment="1">
      <alignment horizontal="justify" vertical="center"/>
    </xf>
    <xf numFmtId="0" fontId="2" fillId="0" borderId="0" xfId="0" applyFont="1" applyAlignment="1">
      <alignment vertical="center" wrapText="1"/>
    </xf>
    <xf numFmtId="0" fontId="36" fillId="0" borderId="0" xfId="0" applyFont="1" applyAlignment="1">
      <alignment horizontal="right" vertical="center" wrapText="1"/>
    </xf>
    <xf numFmtId="3" fontId="40" fillId="0" borderId="0" xfId="0" applyNumberFormat="1" applyFont="1" applyAlignment="1">
      <alignment horizontal="right" vertical="center"/>
    </xf>
    <xf numFmtId="3" fontId="36" fillId="0" borderId="0" xfId="0" applyNumberFormat="1" applyFont="1" applyAlignment="1">
      <alignment horizontal="right" vertical="center" wrapText="1"/>
    </xf>
    <xf numFmtId="0" fontId="41" fillId="0" borderId="0" xfId="0" applyFont="1" applyAlignment="1">
      <alignment horizontal="justify" vertical="center"/>
    </xf>
    <xf numFmtId="0" fontId="42" fillId="0" borderId="0" xfId="0" applyFont="1" applyAlignment="1">
      <alignment vertical="center" wrapText="1"/>
    </xf>
    <xf numFmtId="0" fontId="42" fillId="0" borderId="0" xfId="0" applyFont="1" applyAlignment="1">
      <alignment horizontal="center" vertical="center" wrapText="1"/>
    </xf>
    <xf numFmtId="0" fontId="42" fillId="0" borderId="0" xfId="0" applyFont="1" applyAlignment="1">
      <alignment horizontal="right" vertical="center" wrapText="1"/>
    </xf>
    <xf numFmtId="0" fontId="42" fillId="0" borderId="0" xfId="0" applyFont="1" applyAlignment="1">
      <alignment horizontal="justify" vertical="center" wrapText="1"/>
    </xf>
    <xf numFmtId="0" fontId="43" fillId="0" borderId="0" xfId="0" applyFont="1" applyAlignment="1">
      <alignment vertical="center"/>
    </xf>
    <xf numFmtId="0" fontId="44" fillId="0" borderId="0" xfId="0" applyFont="1" applyAlignment="1">
      <alignment vertical="center" wrapText="1"/>
    </xf>
    <xf numFmtId="0" fontId="45"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xf>
    <xf numFmtId="0" fontId="46" fillId="0" borderId="39" xfId="0" applyFont="1" applyBorder="1" applyAlignment="1">
      <alignment vertical="center" wrapText="1"/>
    </xf>
    <xf numFmtId="0" fontId="46" fillId="0" borderId="39" xfId="0" applyFont="1" applyBorder="1" applyAlignment="1">
      <alignment horizontal="center" vertical="center"/>
    </xf>
    <xf numFmtId="0" fontId="46" fillId="0" borderId="39" xfId="0" applyFont="1" applyBorder="1" applyAlignment="1">
      <alignment vertical="center"/>
    </xf>
    <xf numFmtId="0" fontId="46" fillId="0" borderId="39" xfId="0" applyFont="1" applyBorder="1" applyAlignment="1">
      <alignment horizontal="center" vertical="center" wrapText="1"/>
    </xf>
    <xf numFmtId="0" fontId="6" fillId="0" borderId="0" xfId="0" applyFont="1"/>
    <xf numFmtId="0" fontId="2" fillId="0" borderId="0" xfId="0" applyFont="1"/>
    <xf numFmtId="0" fontId="37" fillId="0" borderId="0" xfId="0" applyFont="1" applyAlignment="1">
      <alignment horizontal="center" vertical="center" wrapText="1"/>
    </xf>
    <xf numFmtId="0" fontId="48" fillId="0" borderId="0" xfId="0" applyFont="1" applyAlignment="1">
      <alignment horizontal="left" vertical="center" indent="2"/>
    </xf>
    <xf numFmtId="0" fontId="50" fillId="0" borderId="0" xfId="0" applyFont="1" applyAlignment="1">
      <alignment vertical="center"/>
    </xf>
    <xf numFmtId="0" fontId="51" fillId="0" borderId="41" xfId="0" applyFont="1" applyBorder="1" applyAlignment="1">
      <alignment horizontal="left" vertical="center" wrapText="1"/>
    </xf>
    <xf numFmtId="0" fontId="53" fillId="0" borderId="41" xfId="0" applyFont="1" applyBorder="1" applyAlignment="1">
      <alignment horizontal="left" vertical="center" wrapText="1" indent="1"/>
    </xf>
    <xf numFmtId="0" fontId="53" fillId="0" borderId="41" xfId="0" applyFont="1" applyBorder="1" applyAlignment="1">
      <alignment horizontal="center" vertical="center" wrapText="1"/>
    </xf>
    <xf numFmtId="0" fontId="53" fillId="0" borderId="41" xfId="0" applyFont="1" applyBorder="1" applyAlignment="1">
      <alignment horizontal="left" vertical="center" wrapText="1"/>
    </xf>
    <xf numFmtId="0" fontId="51" fillId="0" borderId="0" xfId="0" applyFont="1" applyAlignment="1">
      <alignment horizontal="left" vertical="center" wrapText="1"/>
    </xf>
    <xf numFmtId="0" fontId="52" fillId="0" borderId="0" xfId="0" applyFont="1" applyAlignment="1">
      <alignment horizontal="left" vertical="center" wrapText="1"/>
    </xf>
    <xf numFmtId="0" fontId="51" fillId="0" borderId="0" xfId="0" applyFont="1" applyAlignment="1">
      <alignment horizontal="center" vertical="center" wrapText="1"/>
    </xf>
    <xf numFmtId="3" fontId="51" fillId="0" borderId="0" xfId="0" applyNumberFormat="1" applyFont="1" applyAlignment="1">
      <alignment horizontal="center" vertical="center" wrapText="1"/>
    </xf>
    <xf numFmtId="0" fontId="51" fillId="0" borderId="0" xfId="0" applyFont="1" applyAlignment="1">
      <alignment horizontal="left" vertical="center" wrapText="1" indent="1"/>
    </xf>
    <xf numFmtId="0" fontId="0" fillId="0" borderId="0" xfId="0" applyAlignment="1">
      <alignment vertical="top" wrapText="1"/>
    </xf>
    <xf numFmtId="9" fontId="51" fillId="0" borderId="0" xfId="0" applyNumberFormat="1" applyFont="1" applyAlignment="1">
      <alignment horizontal="center" vertical="center" wrapText="1"/>
    </xf>
    <xf numFmtId="10" fontId="51" fillId="0" borderId="0" xfId="0" applyNumberFormat="1" applyFont="1" applyAlignment="1">
      <alignment horizontal="center" vertical="center" wrapText="1"/>
    </xf>
    <xf numFmtId="0" fontId="47" fillId="0" borderId="0" xfId="0" applyFont="1" applyAlignment="1">
      <alignment horizontal="left" vertical="center" indent="2"/>
    </xf>
    <xf numFmtId="0" fontId="54" fillId="16" borderId="43" xfId="0" applyFont="1" applyFill="1" applyBorder="1" applyAlignment="1">
      <alignment vertical="center" wrapText="1"/>
    </xf>
    <xf numFmtId="0" fontId="55" fillId="16" borderId="0" xfId="0" applyFont="1" applyFill="1" applyAlignment="1">
      <alignment horizontal="center" vertical="center" wrapText="1"/>
    </xf>
    <xf numFmtId="0" fontId="49" fillId="0" borderId="0" xfId="0" applyFont="1" applyAlignment="1">
      <alignment vertical="center" wrapText="1"/>
    </xf>
    <xf numFmtId="0" fontId="49" fillId="0" borderId="0" xfId="0" applyFont="1" applyAlignment="1">
      <alignment horizontal="center" vertical="center" wrapText="1"/>
    </xf>
    <xf numFmtId="0" fontId="48" fillId="0" borderId="0" xfId="0" applyFont="1" applyAlignment="1">
      <alignment vertical="center" wrapText="1"/>
    </xf>
    <xf numFmtId="0" fontId="48" fillId="0" borderId="0" xfId="0" applyFont="1" applyAlignment="1">
      <alignment horizontal="center" vertical="center" wrapText="1"/>
    </xf>
    <xf numFmtId="0" fontId="56" fillId="0" borderId="0" xfId="0" applyFont="1" applyAlignment="1">
      <alignment horizontal="left" vertical="center" wrapText="1"/>
    </xf>
    <xf numFmtId="0" fontId="48" fillId="0" borderId="0" xfId="0" applyFont="1" applyAlignment="1">
      <alignment horizontal="left" vertical="center" wrapText="1"/>
    </xf>
    <xf numFmtId="0" fontId="49" fillId="0" borderId="0" xfId="0" applyFont="1" applyAlignment="1">
      <alignment horizontal="right" vertical="center" wrapText="1"/>
    </xf>
    <xf numFmtId="0" fontId="49" fillId="0" borderId="41" xfId="0" applyFont="1" applyBorder="1" applyAlignment="1">
      <alignment horizontal="right" vertical="center" wrapText="1"/>
    </xf>
    <xf numFmtId="0" fontId="49" fillId="0" borderId="0" xfId="0" applyFont="1" applyAlignment="1">
      <alignment horizontal="right" vertical="center" wrapText="1" indent="2"/>
    </xf>
    <xf numFmtId="3" fontId="48" fillId="0" borderId="0" xfId="0" applyNumberFormat="1" applyFont="1" applyAlignment="1">
      <alignment horizontal="left" vertical="center" wrapText="1" indent="3"/>
    </xf>
    <xf numFmtId="0" fontId="48" fillId="0" borderId="0" xfId="0" applyFont="1" applyAlignment="1">
      <alignment horizontal="right" vertical="center" wrapText="1"/>
    </xf>
    <xf numFmtId="0" fontId="58" fillId="0" borderId="0" xfId="0" applyFont="1" applyAlignment="1">
      <alignment wrapText="1"/>
    </xf>
    <xf numFmtId="0" fontId="58" fillId="0" borderId="0" xfId="0" applyFont="1" applyAlignment="1">
      <alignment vertical="center" wrapText="1"/>
    </xf>
    <xf numFmtId="3" fontId="48" fillId="0" borderId="0" xfId="0" applyNumberFormat="1" applyFont="1" applyAlignment="1">
      <alignment horizontal="right" vertical="center" wrapText="1"/>
    </xf>
    <xf numFmtId="0" fontId="48" fillId="0" borderId="41" xfId="0" applyFont="1" applyBorder="1" applyAlignment="1">
      <alignment horizontal="right" vertical="center" wrapText="1"/>
    </xf>
    <xf numFmtId="0" fontId="59" fillId="0" borderId="0" xfId="0" applyFont="1" applyAlignment="1">
      <alignment vertical="center" wrapText="1"/>
    </xf>
    <xf numFmtId="3" fontId="59" fillId="0" borderId="44" xfId="0" applyNumberFormat="1" applyFont="1" applyBorder="1" applyAlignment="1">
      <alignment horizontal="right" vertical="center" wrapText="1"/>
    </xf>
    <xf numFmtId="0" fontId="58" fillId="0" borderId="0" xfId="0" applyFont="1" applyAlignment="1">
      <alignment vertical="center"/>
    </xf>
    <xf numFmtId="3" fontId="48" fillId="0" borderId="41" xfId="0" applyNumberFormat="1" applyFont="1" applyBorder="1" applyAlignment="1">
      <alignment horizontal="right" vertical="center" wrapText="1"/>
    </xf>
    <xf numFmtId="0" fontId="58" fillId="0" borderId="0" xfId="0" applyFont="1" applyAlignment="1">
      <alignment vertical="top" wrapText="1"/>
    </xf>
    <xf numFmtId="0" fontId="49" fillId="0" borderId="44" xfId="0" applyFont="1" applyBorder="1" applyAlignment="1">
      <alignment horizontal="right" vertical="center" wrapText="1"/>
    </xf>
    <xf numFmtId="3" fontId="49" fillId="0" borderId="0" xfId="0" applyNumberFormat="1" applyFont="1" applyAlignment="1">
      <alignment horizontal="right" vertical="center" wrapText="1"/>
    </xf>
    <xf numFmtId="3" fontId="49" fillId="0" borderId="44" xfId="0" applyNumberFormat="1" applyFont="1" applyBorder="1" applyAlignment="1">
      <alignment horizontal="right" vertical="center" wrapText="1"/>
    </xf>
    <xf numFmtId="0" fontId="49" fillId="0" borderId="0" xfId="0" applyFont="1"/>
    <xf numFmtId="0" fontId="57" fillId="0" borderId="0" xfId="0" applyFont="1" applyAlignment="1">
      <alignment horizontal="left" vertical="center" wrapText="1"/>
    </xf>
    <xf numFmtId="3" fontId="59" fillId="0" borderId="0" xfId="0" applyNumberFormat="1" applyFont="1" applyAlignment="1">
      <alignment horizontal="right" vertical="center" wrapText="1"/>
    </xf>
    <xf numFmtId="0" fontId="56" fillId="0" borderId="0" xfId="0" applyFont="1" applyAlignment="1">
      <alignment horizontal="justify" vertical="center"/>
    </xf>
    <xf numFmtId="0" fontId="0" fillId="0" borderId="0" xfId="0" applyAlignment="1">
      <alignment vertical="center" wrapText="1"/>
    </xf>
    <xf numFmtId="0" fontId="58" fillId="0" borderId="0" xfId="0" applyFont="1"/>
    <xf numFmtId="0" fontId="48" fillId="0" borderId="39" xfId="0" applyFont="1" applyBorder="1" applyAlignment="1">
      <alignment horizontal="right"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0" fillId="0" borderId="0" xfId="0" applyFont="1"/>
    <xf numFmtId="0" fontId="45" fillId="0" borderId="0" xfId="0" applyFont="1" applyAlignment="1">
      <alignment vertical="center"/>
    </xf>
    <xf numFmtId="0" fontId="2" fillId="0" borderId="0" xfId="0" applyFont="1" applyAlignment="1">
      <alignment vertical="center" wrapText="1"/>
    </xf>
    <xf numFmtId="0" fontId="46" fillId="0" borderId="0" xfId="0" applyFont="1" applyAlignment="1">
      <alignment vertical="center" wrapText="1"/>
    </xf>
    <xf numFmtId="0" fontId="46" fillId="0" borderId="39" xfId="0" applyFont="1" applyBorder="1" applyAlignment="1">
      <alignment vertical="center" wrapText="1"/>
    </xf>
    <xf numFmtId="0" fontId="30" fillId="0" borderId="0" xfId="0" applyFont="1" applyAlignment="1">
      <alignment wrapText="1"/>
    </xf>
    <xf numFmtId="0" fontId="30"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8" fillId="0" borderId="0" xfId="0" applyFont="1" applyAlignment="1">
      <alignment vertical="center" wrapText="1"/>
    </xf>
    <xf numFmtId="0" fontId="58" fillId="0" borderId="0" xfId="0" applyFont="1" applyAlignment="1">
      <alignment wrapText="1"/>
    </xf>
    <xf numFmtId="0" fontId="51" fillId="0" borderId="42" xfId="0" applyFont="1" applyBorder="1"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wrapText="1" inden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abSelected="1" view="pageBreakPreview" zoomScaleNormal="100" zoomScaleSheetLayoutView="100" workbookViewId="0">
      <selection activeCell="E8" sqref="E8"/>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55" t="s">
        <v>307</v>
      </c>
      <c r="B1" s="256"/>
      <c r="C1" s="256"/>
      <c r="D1" s="78"/>
      <c r="E1" s="78"/>
      <c r="F1" s="78"/>
      <c r="G1" s="78"/>
      <c r="H1" s="78"/>
      <c r="I1" s="78"/>
      <c r="J1" s="79"/>
    </row>
    <row r="2" spans="1:20" ht="14.4" customHeight="1" x14ac:dyDescent="0.35">
      <c r="A2" s="257" t="s">
        <v>323</v>
      </c>
      <c r="B2" s="258"/>
      <c r="C2" s="258"/>
      <c r="D2" s="258"/>
      <c r="E2" s="258"/>
      <c r="F2" s="258"/>
      <c r="G2" s="258"/>
      <c r="H2" s="258"/>
      <c r="I2" s="258"/>
      <c r="J2" s="259"/>
      <c r="N2" s="81">
        <v>1</v>
      </c>
    </row>
    <row r="3" spans="1:20" x14ac:dyDescent="0.35">
      <c r="A3" s="83"/>
      <c r="B3" s="84"/>
      <c r="C3" s="84"/>
      <c r="D3" s="84"/>
      <c r="E3" s="84"/>
      <c r="F3" s="84"/>
      <c r="G3" s="84"/>
      <c r="H3" s="84"/>
      <c r="I3" s="84"/>
      <c r="J3" s="85"/>
      <c r="N3" s="81">
        <v>2</v>
      </c>
    </row>
    <row r="4" spans="1:20" ht="33.65" customHeight="1" x14ac:dyDescent="0.35">
      <c r="A4" s="260" t="s">
        <v>308</v>
      </c>
      <c r="B4" s="261"/>
      <c r="C4" s="261"/>
      <c r="D4" s="261"/>
      <c r="E4" s="262">
        <v>45658</v>
      </c>
      <c r="F4" s="263"/>
      <c r="G4" s="86" t="s">
        <v>0</v>
      </c>
      <c r="H4" s="262">
        <v>46022</v>
      </c>
      <c r="I4" s="263"/>
      <c r="J4" s="87"/>
      <c r="N4" s="81">
        <v>3</v>
      </c>
    </row>
    <row r="5" spans="1:20" s="80" customFormat="1" ht="10.25" customHeight="1" x14ac:dyDescent="0.35">
      <c r="A5" s="264"/>
      <c r="B5" s="265"/>
      <c r="C5" s="265"/>
      <c r="D5" s="265"/>
      <c r="E5" s="265"/>
      <c r="F5" s="265"/>
      <c r="G5" s="265"/>
      <c r="H5" s="265"/>
      <c r="I5" s="265"/>
      <c r="J5" s="266"/>
      <c r="N5" s="81">
        <v>4</v>
      </c>
    </row>
    <row r="6" spans="1:20" ht="20.399999999999999" customHeight="1" x14ac:dyDescent="0.35">
      <c r="A6" s="88"/>
      <c r="B6" s="89" t="s">
        <v>329</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330</v>
      </c>
      <c r="C8" s="90"/>
      <c r="D8" s="90"/>
      <c r="E8" s="42">
        <v>4</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51" t="s">
        <v>331</v>
      </c>
      <c r="B10" s="252"/>
      <c r="C10" s="252"/>
      <c r="D10" s="252"/>
      <c r="E10" s="252"/>
      <c r="F10" s="252"/>
      <c r="G10" s="252"/>
      <c r="H10" s="252"/>
      <c r="I10" s="252"/>
      <c r="J10" s="95"/>
    </row>
    <row r="11" spans="1:20" ht="24.65" customHeight="1" x14ac:dyDescent="0.35">
      <c r="A11" s="239" t="s">
        <v>309</v>
      </c>
      <c r="B11" s="253"/>
      <c r="C11" s="245" t="s">
        <v>448</v>
      </c>
      <c r="D11" s="246"/>
      <c r="E11" s="96"/>
      <c r="F11" s="212" t="s">
        <v>332</v>
      </c>
      <c r="G11" s="249"/>
      <c r="H11" s="228" t="s">
        <v>450</v>
      </c>
      <c r="I11" s="229"/>
      <c r="J11" s="97"/>
    </row>
    <row r="12" spans="1:20" ht="14.4" customHeight="1" x14ac:dyDescent="0.35">
      <c r="A12" s="98"/>
      <c r="B12" s="77"/>
      <c r="C12" s="77"/>
      <c r="D12" s="77"/>
      <c r="E12" s="254"/>
      <c r="F12" s="254"/>
      <c r="G12" s="254"/>
      <c r="H12" s="254"/>
      <c r="I12" s="99"/>
      <c r="J12" s="97"/>
    </row>
    <row r="13" spans="1:20" ht="21" customHeight="1" x14ac:dyDescent="0.35">
      <c r="A13" s="211" t="s">
        <v>324</v>
      </c>
      <c r="B13" s="249"/>
      <c r="C13" s="245" t="s">
        <v>451</v>
      </c>
      <c r="D13" s="246"/>
      <c r="E13" s="267"/>
      <c r="F13" s="254"/>
      <c r="G13" s="254"/>
      <c r="H13" s="254"/>
      <c r="I13" s="99"/>
      <c r="J13" s="97"/>
    </row>
    <row r="14" spans="1:20" ht="11" customHeight="1" x14ac:dyDescent="0.35">
      <c r="A14" s="96"/>
      <c r="B14" s="99"/>
      <c r="C14" s="77"/>
      <c r="D14" s="77"/>
      <c r="E14" s="218"/>
      <c r="F14" s="218"/>
      <c r="G14" s="218"/>
      <c r="H14" s="218"/>
      <c r="I14" s="77"/>
      <c r="J14" s="100"/>
    </row>
    <row r="15" spans="1:20" ht="23" customHeight="1" x14ac:dyDescent="0.35">
      <c r="A15" s="211" t="s">
        <v>310</v>
      </c>
      <c r="B15" s="249"/>
      <c r="C15" s="245" t="s">
        <v>452</v>
      </c>
      <c r="D15" s="246"/>
      <c r="E15" s="250"/>
      <c r="F15" s="241"/>
      <c r="G15" s="101" t="s">
        <v>333</v>
      </c>
      <c r="H15" s="228" t="s">
        <v>449</v>
      </c>
      <c r="I15" s="229"/>
      <c r="J15" s="102"/>
    </row>
    <row r="16" spans="1:20" ht="11" customHeight="1" x14ac:dyDescent="0.35">
      <c r="A16" s="96"/>
      <c r="B16" s="99"/>
      <c r="C16" s="77"/>
      <c r="D16" s="77"/>
      <c r="E16" s="218"/>
      <c r="F16" s="218"/>
      <c r="G16" s="218"/>
      <c r="H16" s="218"/>
      <c r="I16" s="77"/>
      <c r="J16" s="100"/>
    </row>
    <row r="17" spans="1:10" ht="23" customHeight="1" x14ac:dyDescent="0.35">
      <c r="A17" s="103"/>
      <c r="B17" s="101" t="s">
        <v>334</v>
      </c>
      <c r="C17" s="245" t="s">
        <v>453</v>
      </c>
      <c r="D17" s="246"/>
      <c r="E17" s="104"/>
      <c r="F17" s="104"/>
      <c r="G17" s="104"/>
      <c r="H17" s="104"/>
      <c r="I17" s="104"/>
      <c r="J17" s="102"/>
    </row>
    <row r="18" spans="1:10" x14ac:dyDescent="0.35">
      <c r="A18" s="247"/>
      <c r="B18" s="248"/>
      <c r="C18" s="218"/>
      <c r="D18" s="218"/>
      <c r="E18" s="218"/>
      <c r="F18" s="218"/>
      <c r="G18" s="218"/>
      <c r="H18" s="218"/>
      <c r="I18" s="77"/>
      <c r="J18" s="100"/>
    </row>
    <row r="19" spans="1:10" x14ac:dyDescent="0.35">
      <c r="A19" s="239" t="s">
        <v>311</v>
      </c>
      <c r="B19" s="240"/>
      <c r="C19" s="219" t="s">
        <v>454</v>
      </c>
      <c r="D19" s="220"/>
      <c r="E19" s="220"/>
      <c r="F19" s="220"/>
      <c r="G19" s="220"/>
      <c r="H19" s="220"/>
      <c r="I19" s="220"/>
      <c r="J19" s="221"/>
    </row>
    <row r="20" spans="1:10" x14ac:dyDescent="0.35">
      <c r="A20" s="98"/>
      <c r="B20" s="77"/>
      <c r="C20" s="105"/>
      <c r="D20" s="77"/>
      <c r="E20" s="218"/>
      <c r="F20" s="218"/>
      <c r="G20" s="218"/>
      <c r="H20" s="218"/>
      <c r="I20" s="77"/>
      <c r="J20" s="100"/>
    </row>
    <row r="21" spans="1:10" x14ac:dyDescent="0.35">
      <c r="A21" s="239" t="s">
        <v>312</v>
      </c>
      <c r="B21" s="240"/>
      <c r="C21" s="228">
        <v>10000</v>
      </c>
      <c r="D21" s="229"/>
      <c r="E21" s="218"/>
      <c r="F21" s="218"/>
      <c r="G21" s="219" t="s">
        <v>455</v>
      </c>
      <c r="H21" s="220"/>
      <c r="I21" s="220"/>
      <c r="J21" s="221"/>
    </row>
    <row r="22" spans="1:10" x14ac:dyDescent="0.35">
      <c r="A22" s="98"/>
      <c r="B22" s="77"/>
      <c r="C22" s="77"/>
      <c r="D22" s="77"/>
      <c r="E22" s="218"/>
      <c r="F22" s="218"/>
      <c r="G22" s="218"/>
      <c r="H22" s="218"/>
      <c r="I22" s="77"/>
      <c r="J22" s="100"/>
    </row>
    <row r="23" spans="1:10" x14ac:dyDescent="0.35">
      <c r="A23" s="239" t="s">
        <v>313</v>
      </c>
      <c r="B23" s="240"/>
      <c r="C23" s="219" t="s">
        <v>456</v>
      </c>
      <c r="D23" s="220"/>
      <c r="E23" s="220"/>
      <c r="F23" s="220"/>
      <c r="G23" s="220"/>
      <c r="H23" s="220"/>
      <c r="I23" s="220"/>
      <c r="J23" s="221"/>
    </row>
    <row r="24" spans="1:10" x14ac:dyDescent="0.35">
      <c r="A24" s="98"/>
      <c r="B24" s="77"/>
      <c r="C24" s="77"/>
      <c r="D24" s="77"/>
      <c r="E24" s="218"/>
      <c r="F24" s="218"/>
      <c r="G24" s="218"/>
      <c r="H24" s="218"/>
      <c r="I24" s="77"/>
      <c r="J24" s="100"/>
    </row>
    <row r="25" spans="1:10" x14ac:dyDescent="0.35">
      <c r="A25" s="239" t="s">
        <v>314</v>
      </c>
      <c r="B25" s="240"/>
      <c r="C25" s="242" t="s">
        <v>462</v>
      </c>
      <c r="D25" s="243"/>
      <c r="E25" s="243"/>
      <c r="F25" s="243"/>
      <c r="G25" s="243"/>
      <c r="H25" s="243"/>
      <c r="I25" s="243"/>
      <c r="J25" s="244"/>
    </row>
    <row r="26" spans="1:10" x14ac:dyDescent="0.35">
      <c r="A26" s="98"/>
      <c r="B26" s="77"/>
      <c r="C26" s="105"/>
      <c r="D26" s="77"/>
      <c r="E26" s="218"/>
      <c r="F26" s="218"/>
      <c r="G26" s="218"/>
      <c r="H26" s="218"/>
      <c r="I26" s="77"/>
      <c r="J26" s="100"/>
    </row>
    <row r="27" spans="1:10" x14ac:dyDescent="0.35">
      <c r="A27" s="239" t="s">
        <v>315</v>
      </c>
      <c r="B27" s="240"/>
      <c r="C27" s="242" t="s">
        <v>460</v>
      </c>
      <c r="D27" s="243"/>
      <c r="E27" s="243"/>
      <c r="F27" s="243"/>
      <c r="G27" s="243"/>
      <c r="H27" s="243"/>
      <c r="I27" s="243"/>
      <c r="J27" s="244"/>
    </row>
    <row r="28" spans="1:10" ht="14" customHeight="1" x14ac:dyDescent="0.35">
      <c r="A28" s="98"/>
      <c r="B28" s="77"/>
      <c r="C28" s="105"/>
      <c r="D28" s="77"/>
      <c r="E28" s="218"/>
      <c r="F28" s="218"/>
      <c r="G28" s="218"/>
      <c r="H28" s="218"/>
      <c r="I28" s="77"/>
      <c r="J28" s="100"/>
    </row>
    <row r="29" spans="1:10" ht="23" customHeight="1" x14ac:dyDescent="0.35">
      <c r="A29" s="211" t="s">
        <v>325</v>
      </c>
      <c r="B29" s="240"/>
      <c r="C29" s="44">
        <v>14</v>
      </c>
      <c r="D29" s="106"/>
      <c r="E29" s="222"/>
      <c r="F29" s="222"/>
      <c r="G29" s="222"/>
      <c r="H29" s="222"/>
      <c r="I29" s="107"/>
      <c r="J29" s="108"/>
    </row>
    <row r="30" spans="1:10" x14ac:dyDescent="0.35">
      <c r="A30" s="98"/>
      <c r="B30" s="77"/>
      <c r="C30" s="77"/>
      <c r="D30" s="77"/>
      <c r="E30" s="218"/>
      <c r="F30" s="218"/>
      <c r="G30" s="218"/>
      <c r="H30" s="218"/>
      <c r="I30" s="107"/>
      <c r="J30" s="108"/>
    </row>
    <row r="31" spans="1:10" x14ac:dyDescent="0.35">
      <c r="A31" s="239" t="s">
        <v>316</v>
      </c>
      <c r="B31" s="240"/>
      <c r="C31" s="45" t="s">
        <v>336</v>
      </c>
      <c r="D31" s="238" t="s">
        <v>335</v>
      </c>
      <c r="E31" s="226"/>
      <c r="F31" s="226"/>
      <c r="G31" s="226"/>
      <c r="H31" s="77"/>
      <c r="I31" s="109" t="s">
        <v>336</v>
      </c>
      <c r="J31" s="110" t="s">
        <v>337</v>
      </c>
    </row>
    <row r="32" spans="1:10" x14ac:dyDescent="0.35">
      <c r="A32" s="239"/>
      <c r="B32" s="240"/>
      <c r="C32" s="111"/>
      <c r="D32" s="86"/>
      <c r="E32" s="241"/>
      <c r="F32" s="241"/>
      <c r="G32" s="241"/>
      <c r="H32" s="241"/>
      <c r="I32" s="107"/>
      <c r="J32" s="108"/>
    </row>
    <row r="33" spans="1:10" x14ac:dyDescent="0.35">
      <c r="A33" s="239" t="s">
        <v>326</v>
      </c>
      <c r="B33" s="240"/>
      <c r="C33" s="44" t="s">
        <v>339</v>
      </c>
      <c r="D33" s="238" t="s">
        <v>338</v>
      </c>
      <c r="E33" s="226"/>
      <c r="F33" s="226"/>
      <c r="G33" s="226"/>
      <c r="H33" s="104"/>
      <c r="I33" s="109" t="s">
        <v>339</v>
      </c>
      <c r="J33" s="110" t="s">
        <v>340</v>
      </c>
    </row>
    <row r="34" spans="1:10" x14ac:dyDescent="0.35">
      <c r="A34" s="98"/>
      <c r="B34" s="77"/>
      <c r="C34" s="77"/>
      <c r="D34" s="77"/>
      <c r="E34" s="218"/>
      <c r="F34" s="218"/>
      <c r="G34" s="218"/>
      <c r="H34" s="218"/>
      <c r="I34" s="77"/>
      <c r="J34" s="100"/>
    </row>
    <row r="35" spans="1:10" x14ac:dyDescent="0.35">
      <c r="A35" s="238" t="s">
        <v>327</v>
      </c>
      <c r="B35" s="226"/>
      <c r="C35" s="226"/>
      <c r="D35" s="226"/>
      <c r="E35" s="226" t="s">
        <v>317</v>
      </c>
      <c r="F35" s="226"/>
      <c r="G35" s="226"/>
      <c r="H35" s="226"/>
      <c r="I35" s="226"/>
      <c r="J35" s="112" t="s">
        <v>318</v>
      </c>
    </row>
    <row r="36" spans="1:10" x14ac:dyDescent="0.35">
      <c r="A36" s="98"/>
      <c r="B36" s="77"/>
      <c r="C36" s="77"/>
      <c r="D36" s="77"/>
      <c r="E36" s="218"/>
      <c r="F36" s="218"/>
      <c r="G36" s="218"/>
      <c r="H36" s="218"/>
      <c r="I36" s="77"/>
      <c r="J36" s="108"/>
    </row>
    <row r="37" spans="1:10" x14ac:dyDescent="0.35">
      <c r="A37" s="234"/>
      <c r="B37" s="235"/>
      <c r="C37" s="235"/>
      <c r="D37" s="235"/>
      <c r="E37" s="234"/>
      <c r="F37" s="235"/>
      <c r="G37" s="235"/>
      <c r="H37" s="235"/>
      <c r="I37" s="236"/>
      <c r="J37" s="76"/>
    </row>
    <row r="38" spans="1:10" x14ac:dyDescent="0.35">
      <c r="A38" s="98"/>
      <c r="B38" s="77"/>
      <c r="C38" s="105"/>
      <c r="D38" s="237"/>
      <c r="E38" s="237"/>
      <c r="F38" s="237"/>
      <c r="G38" s="237"/>
      <c r="H38" s="237"/>
      <c r="I38" s="237"/>
      <c r="J38" s="100"/>
    </row>
    <row r="39" spans="1:10" x14ac:dyDescent="0.35">
      <c r="A39" s="234"/>
      <c r="B39" s="235"/>
      <c r="C39" s="235"/>
      <c r="D39" s="236"/>
      <c r="E39" s="234"/>
      <c r="F39" s="235"/>
      <c r="G39" s="235"/>
      <c r="H39" s="235"/>
      <c r="I39" s="236"/>
      <c r="J39" s="44"/>
    </row>
    <row r="40" spans="1:10" x14ac:dyDescent="0.35">
      <c r="A40" s="98"/>
      <c r="B40" s="77"/>
      <c r="C40" s="105"/>
      <c r="D40" s="113"/>
      <c r="E40" s="237"/>
      <c r="F40" s="237"/>
      <c r="G40" s="237"/>
      <c r="H40" s="237"/>
      <c r="I40" s="99"/>
      <c r="J40" s="100"/>
    </row>
    <row r="41" spans="1:10" x14ac:dyDescent="0.35">
      <c r="A41" s="234"/>
      <c r="B41" s="235"/>
      <c r="C41" s="235"/>
      <c r="D41" s="236"/>
      <c r="E41" s="234"/>
      <c r="F41" s="235"/>
      <c r="G41" s="235"/>
      <c r="H41" s="235"/>
      <c r="I41" s="236"/>
      <c r="J41" s="44"/>
    </row>
    <row r="42" spans="1:10" x14ac:dyDescent="0.35">
      <c r="A42" s="98"/>
      <c r="B42" s="77"/>
      <c r="C42" s="105"/>
      <c r="D42" s="113"/>
      <c r="E42" s="237"/>
      <c r="F42" s="237"/>
      <c r="G42" s="237"/>
      <c r="H42" s="237"/>
      <c r="I42" s="99"/>
      <c r="J42" s="100"/>
    </row>
    <row r="43" spans="1:10" x14ac:dyDescent="0.35">
      <c r="A43" s="234"/>
      <c r="B43" s="235"/>
      <c r="C43" s="235"/>
      <c r="D43" s="236"/>
      <c r="E43" s="234"/>
      <c r="F43" s="235"/>
      <c r="G43" s="235"/>
      <c r="H43" s="235"/>
      <c r="I43" s="236"/>
      <c r="J43" s="44"/>
    </row>
    <row r="44" spans="1:10" x14ac:dyDescent="0.35">
      <c r="A44" s="114"/>
      <c r="B44" s="105"/>
      <c r="C44" s="232"/>
      <c r="D44" s="232"/>
      <c r="E44" s="218"/>
      <c r="F44" s="218"/>
      <c r="G44" s="232"/>
      <c r="H44" s="232"/>
      <c r="I44" s="232"/>
      <c r="J44" s="100"/>
    </row>
    <row r="45" spans="1:10" x14ac:dyDescent="0.35">
      <c r="A45" s="234"/>
      <c r="B45" s="235"/>
      <c r="C45" s="235"/>
      <c r="D45" s="236"/>
      <c r="E45" s="234"/>
      <c r="F45" s="235"/>
      <c r="G45" s="235"/>
      <c r="H45" s="235"/>
      <c r="I45" s="236"/>
      <c r="J45" s="44"/>
    </row>
    <row r="46" spans="1:10" x14ac:dyDescent="0.35">
      <c r="A46" s="114"/>
      <c r="B46" s="105"/>
      <c r="C46" s="105"/>
      <c r="D46" s="77"/>
      <c r="E46" s="218"/>
      <c r="F46" s="218"/>
      <c r="G46" s="232"/>
      <c r="H46" s="232"/>
      <c r="I46" s="77"/>
      <c r="J46" s="100"/>
    </row>
    <row r="47" spans="1:10" x14ac:dyDescent="0.35">
      <c r="A47" s="234"/>
      <c r="B47" s="235"/>
      <c r="C47" s="235"/>
      <c r="D47" s="236"/>
      <c r="E47" s="234"/>
      <c r="F47" s="235"/>
      <c r="G47" s="235"/>
      <c r="H47" s="235"/>
      <c r="I47" s="236"/>
      <c r="J47" s="44"/>
    </row>
    <row r="48" spans="1:10" x14ac:dyDescent="0.35">
      <c r="A48" s="114"/>
      <c r="B48" s="105"/>
      <c r="C48" s="105"/>
      <c r="D48" s="77"/>
      <c r="E48" s="218"/>
      <c r="F48" s="218"/>
      <c r="G48" s="232"/>
      <c r="H48" s="232"/>
      <c r="I48" s="77"/>
      <c r="J48" s="115" t="s">
        <v>341</v>
      </c>
    </row>
    <row r="49" spans="1:10" x14ac:dyDescent="0.35">
      <c r="A49" s="114"/>
      <c r="B49" s="105"/>
      <c r="C49" s="105"/>
      <c r="D49" s="77"/>
      <c r="E49" s="218"/>
      <c r="F49" s="218"/>
      <c r="G49" s="232"/>
      <c r="H49" s="232"/>
      <c r="I49" s="77"/>
      <c r="J49" s="115" t="s">
        <v>342</v>
      </c>
    </row>
    <row r="50" spans="1:10" ht="14.4" customHeight="1" x14ac:dyDescent="0.35">
      <c r="A50" s="211" t="s">
        <v>319</v>
      </c>
      <c r="B50" s="212"/>
      <c r="C50" s="228"/>
      <c r="D50" s="229"/>
      <c r="E50" s="230" t="s">
        <v>343</v>
      </c>
      <c r="F50" s="231"/>
      <c r="G50" s="219"/>
      <c r="H50" s="220"/>
      <c r="I50" s="220"/>
      <c r="J50" s="221"/>
    </row>
    <row r="51" spans="1:10" x14ac:dyDescent="0.35">
      <c r="A51" s="114"/>
      <c r="B51" s="105"/>
      <c r="C51" s="232"/>
      <c r="D51" s="232"/>
      <c r="E51" s="218"/>
      <c r="F51" s="218"/>
      <c r="G51" s="233" t="s">
        <v>344</v>
      </c>
      <c r="H51" s="233"/>
      <c r="I51" s="233"/>
      <c r="J51" s="91"/>
    </row>
    <row r="52" spans="1:10" ht="14" customHeight="1" x14ac:dyDescent="0.35">
      <c r="A52" s="211" t="s">
        <v>320</v>
      </c>
      <c r="B52" s="212"/>
      <c r="C52" s="219" t="s">
        <v>459</v>
      </c>
      <c r="D52" s="220"/>
      <c r="E52" s="220"/>
      <c r="F52" s="220"/>
      <c r="G52" s="220"/>
      <c r="H52" s="220"/>
      <c r="I52" s="220"/>
      <c r="J52" s="221"/>
    </row>
    <row r="53" spans="1:10" x14ac:dyDescent="0.35">
      <c r="A53" s="98"/>
      <c r="B53" s="77"/>
      <c r="C53" s="222" t="s">
        <v>321</v>
      </c>
      <c r="D53" s="222"/>
      <c r="E53" s="222"/>
      <c r="F53" s="222"/>
      <c r="G53" s="222"/>
      <c r="H53" s="222"/>
      <c r="I53" s="222"/>
      <c r="J53" s="100"/>
    </row>
    <row r="54" spans="1:10" x14ac:dyDescent="0.35">
      <c r="A54" s="211" t="s">
        <v>322</v>
      </c>
      <c r="B54" s="212"/>
      <c r="C54" s="223" t="s">
        <v>458</v>
      </c>
      <c r="D54" s="224"/>
      <c r="E54" s="225"/>
      <c r="F54" s="218"/>
      <c r="G54" s="218"/>
      <c r="H54" s="226"/>
      <c r="I54" s="226"/>
      <c r="J54" s="227"/>
    </row>
    <row r="55" spans="1:10" x14ac:dyDescent="0.35">
      <c r="A55" s="98"/>
      <c r="B55" s="77"/>
      <c r="C55" s="105"/>
      <c r="D55" s="77"/>
      <c r="E55" s="218"/>
      <c r="F55" s="218"/>
      <c r="G55" s="218"/>
      <c r="H55" s="218"/>
      <c r="I55" s="77"/>
      <c r="J55" s="100"/>
    </row>
    <row r="56" spans="1:10" ht="14.4" customHeight="1" x14ac:dyDescent="0.35">
      <c r="A56" s="211" t="s">
        <v>314</v>
      </c>
      <c r="B56" s="212"/>
      <c r="C56" s="213" t="s">
        <v>457</v>
      </c>
      <c r="D56" s="214"/>
      <c r="E56" s="214"/>
      <c r="F56" s="214"/>
      <c r="G56" s="214"/>
      <c r="H56" s="214"/>
      <c r="I56" s="214"/>
      <c r="J56" s="215"/>
    </row>
    <row r="57" spans="1:10" x14ac:dyDescent="0.35">
      <c r="A57" s="98"/>
      <c r="B57" s="77"/>
      <c r="C57" s="77"/>
      <c r="D57" s="77"/>
      <c r="E57" s="218"/>
      <c r="F57" s="218"/>
      <c r="G57" s="218"/>
      <c r="H57" s="218"/>
      <c r="I57" s="77"/>
      <c r="J57" s="100"/>
    </row>
    <row r="58" spans="1:10" x14ac:dyDescent="0.35">
      <c r="A58" s="211" t="s">
        <v>345</v>
      </c>
      <c r="B58" s="212"/>
      <c r="C58" s="213"/>
      <c r="D58" s="214"/>
      <c r="E58" s="214"/>
      <c r="F58" s="214"/>
      <c r="G58" s="214"/>
      <c r="H58" s="214"/>
      <c r="I58" s="214"/>
      <c r="J58" s="215"/>
    </row>
    <row r="59" spans="1:10" ht="14.4" customHeight="1" x14ac:dyDescent="0.35">
      <c r="A59" s="98"/>
      <c r="B59" s="77"/>
      <c r="C59" s="216" t="s">
        <v>346</v>
      </c>
      <c r="D59" s="216"/>
      <c r="E59" s="216"/>
      <c r="F59" s="216"/>
      <c r="G59" s="77"/>
      <c r="H59" s="77"/>
      <c r="I59" s="77"/>
      <c r="J59" s="100"/>
    </row>
    <row r="60" spans="1:10" x14ac:dyDescent="0.35">
      <c r="A60" s="211" t="s">
        <v>347</v>
      </c>
      <c r="B60" s="212"/>
      <c r="C60" s="213"/>
      <c r="D60" s="214"/>
      <c r="E60" s="214"/>
      <c r="F60" s="214"/>
      <c r="G60" s="214"/>
      <c r="H60" s="214"/>
      <c r="I60" s="214"/>
      <c r="J60" s="215"/>
    </row>
    <row r="61" spans="1:10" ht="14.4" customHeight="1" x14ac:dyDescent="0.35">
      <c r="A61" s="116"/>
      <c r="B61" s="117"/>
      <c r="C61" s="217" t="s">
        <v>348</v>
      </c>
      <c r="D61" s="217"/>
      <c r="E61" s="217"/>
      <c r="F61" s="217"/>
      <c r="G61" s="217"/>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zoomScale="80" zoomScaleNormal="100" zoomScaleSheetLayoutView="80" workbookViewId="0">
      <selection activeCell="I119" sqref="I119:I123"/>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275" t="s">
        <v>1</v>
      </c>
      <c r="B1" s="276"/>
      <c r="C1" s="276"/>
      <c r="D1" s="276"/>
      <c r="E1" s="276"/>
      <c r="F1" s="276"/>
      <c r="G1" s="276"/>
      <c r="H1" s="276"/>
      <c r="I1" s="276"/>
    </row>
    <row r="2" spans="1:9" x14ac:dyDescent="0.25">
      <c r="A2" s="277" t="s">
        <v>642</v>
      </c>
      <c r="B2" s="278"/>
      <c r="C2" s="278"/>
      <c r="D2" s="278"/>
      <c r="E2" s="278"/>
      <c r="F2" s="278"/>
      <c r="G2" s="278"/>
      <c r="H2" s="278"/>
      <c r="I2" s="278"/>
    </row>
    <row r="3" spans="1:9" x14ac:dyDescent="0.25">
      <c r="A3" s="279" t="s">
        <v>447</v>
      </c>
      <c r="B3" s="279"/>
      <c r="C3" s="279"/>
      <c r="D3" s="279"/>
      <c r="E3" s="279"/>
      <c r="F3" s="279"/>
      <c r="G3" s="279"/>
      <c r="H3" s="279"/>
      <c r="I3" s="279"/>
    </row>
    <row r="4" spans="1:9" x14ac:dyDescent="0.25">
      <c r="A4" s="280" t="s">
        <v>461</v>
      </c>
      <c r="B4" s="281"/>
      <c r="C4" s="281"/>
      <c r="D4" s="281"/>
      <c r="E4" s="281"/>
      <c r="F4" s="281"/>
      <c r="G4" s="281"/>
      <c r="H4" s="281"/>
      <c r="I4" s="282"/>
    </row>
    <row r="5" spans="1:9" ht="31.5" x14ac:dyDescent="0.25">
      <c r="A5" s="285" t="s">
        <v>2</v>
      </c>
      <c r="B5" s="286"/>
      <c r="C5" s="286"/>
      <c r="D5" s="286"/>
      <c r="E5" s="286"/>
      <c r="F5" s="286"/>
      <c r="G5" s="124" t="s">
        <v>101</v>
      </c>
      <c r="H5" s="10" t="s">
        <v>296</v>
      </c>
      <c r="I5" s="10" t="s">
        <v>297</v>
      </c>
    </row>
    <row r="6" spans="1:9" x14ac:dyDescent="0.25">
      <c r="A6" s="283">
        <v>1</v>
      </c>
      <c r="B6" s="284"/>
      <c r="C6" s="284"/>
      <c r="D6" s="284"/>
      <c r="E6" s="284"/>
      <c r="F6" s="284"/>
      <c r="G6" s="123">
        <v>2</v>
      </c>
      <c r="H6" s="10">
        <v>3</v>
      </c>
      <c r="I6" s="10">
        <v>4</v>
      </c>
    </row>
    <row r="7" spans="1:9" x14ac:dyDescent="0.25">
      <c r="A7" s="287"/>
      <c r="B7" s="287"/>
      <c r="C7" s="287"/>
      <c r="D7" s="287"/>
      <c r="E7" s="287"/>
      <c r="F7" s="287"/>
      <c r="G7" s="287"/>
      <c r="H7" s="287"/>
      <c r="I7" s="287"/>
    </row>
    <row r="8" spans="1:9" ht="12.75" customHeight="1" x14ac:dyDescent="0.25">
      <c r="A8" s="269" t="s">
        <v>4</v>
      </c>
      <c r="B8" s="269"/>
      <c r="C8" s="269"/>
      <c r="D8" s="269"/>
      <c r="E8" s="269"/>
      <c r="F8" s="269"/>
      <c r="G8" s="11">
        <v>1</v>
      </c>
      <c r="H8" s="18">
        <v>0</v>
      </c>
      <c r="I8" s="18">
        <v>0</v>
      </c>
    </row>
    <row r="9" spans="1:9" ht="12.75" customHeight="1" x14ac:dyDescent="0.25">
      <c r="A9" s="270" t="s">
        <v>302</v>
      </c>
      <c r="B9" s="270"/>
      <c r="C9" s="270"/>
      <c r="D9" s="270"/>
      <c r="E9" s="270"/>
      <c r="F9" s="270"/>
      <c r="G9" s="12">
        <v>2</v>
      </c>
      <c r="H9" s="120">
        <f>H10+H17+H27+H38+H43</f>
        <v>49117920</v>
      </c>
      <c r="I9" s="120">
        <f>I10+I17+I27+I38+I43</f>
        <v>48212738</v>
      </c>
    </row>
    <row r="10" spans="1:9" ht="12.75" customHeight="1" x14ac:dyDescent="0.25">
      <c r="A10" s="272" t="s">
        <v>5</v>
      </c>
      <c r="B10" s="272"/>
      <c r="C10" s="272"/>
      <c r="D10" s="272"/>
      <c r="E10" s="272"/>
      <c r="F10" s="272"/>
      <c r="G10" s="12">
        <v>3</v>
      </c>
      <c r="H10" s="120">
        <f>H11+H12+H13+H14+H15+H16</f>
        <v>101884</v>
      </c>
      <c r="I10" s="120">
        <f>I11+I12+I13+I14+I15+I16</f>
        <v>90563</v>
      </c>
    </row>
    <row r="11" spans="1:9" ht="12.75" customHeight="1" x14ac:dyDescent="0.25">
      <c r="A11" s="268" t="s">
        <v>6</v>
      </c>
      <c r="B11" s="268"/>
      <c r="C11" s="268"/>
      <c r="D11" s="268"/>
      <c r="E11" s="268"/>
      <c r="F11" s="268"/>
      <c r="G11" s="11">
        <v>4</v>
      </c>
      <c r="H11" s="18">
        <v>0</v>
      </c>
      <c r="I11" s="18">
        <v>0</v>
      </c>
    </row>
    <row r="12" spans="1:9" ht="23" customHeight="1" x14ac:dyDescent="0.25">
      <c r="A12" s="268" t="s">
        <v>7</v>
      </c>
      <c r="B12" s="268"/>
      <c r="C12" s="268"/>
      <c r="D12" s="268"/>
      <c r="E12" s="268"/>
      <c r="F12" s="268"/>
      <c r="G12" s="11">
        <v>5</v>
      </c>
      <c r="H12" s="18">
        <v>101884</v>
      </c>
      <c r="I12" s="18">
        <v>90563</v>
      </c>
    </row>
    <row r="13" spans="1:9" ht="12.75" customHeight="1" x14ac:dyDescent="0.25">
      <c r="A13" s="268" t="s">
        <v>8</v>
      </c>
      <c r="B13" s="268"/>
      <c r="C13" s="268"/>
      <c r="D13" s="268"/>
      <c r="E13" s="268"/>
      <c r="F13" s="268"/>
      <c r="G13" s="11">
        <v>6</v>
      </c>
      <c r="H13" s="18">
        <v>0</v>
      </c>
      <c r="I13" s="18">
        <v>0</v>
      </c>
    </row>
    <row r="14" spans="1:9" ht="12.75" customHeight="1" x14ac:dyDescent="0.25">
      <c r="A14" s="268" t="s">
        <v>9</v>
      </c>
      <c r="B14" s="268"/>
      <c r="C14" s="268"/>
      <c r="D14" s="268"/>
      <c r="E14" s="268"/>
      <c r="F14" s="268"/>
      <c r="G14" s="11">
        <v>7</v>
      </c>
      <c r="H14" s="18">
        <v>0</v>
      </c>
      <c r="I14" s="18">
        <v>0</v>
      </c>
    </row>
    <row r="15" spans="1:9" ht="12.75" customHeight="1" x14ac:dyDescent="0.25">
      <c r="A15" s="268" t="s">
        <v>10</v>
      </c>
      <c r="B15" s="268"/>
      <c r="C15" s="268"/>
      <c r="D15" s="268"/>
      <c r="E15" s="268"/>
      <c r="F15" s="268"/>
      <c r="G15" s="11">
        <v>8</v>
      </c>
      <c r="H15" s="18">
        <v>0</v>
      </c>
      <c r="I15" s="18">
        <v>0</v>
      </c>
    </row>
    <row r="16" spans="1:9" ht="12.75" customHeight="1" x14ac:dyDescent="0.25">
      <c r="A16" s="268" t="s">
        <v>11</v>
      </c>
      <c r="B16" s="268"/>
      <c r="C16" s="268"/>
      <c r="D16" s="268"/>
      <c r="E16" s="268"/>
      <c r="F16" s="268"/>
      <c r="G16" s="11">
        <v>9</v>
      </c>
      <c r="H16" s="18">
        <v>0</v>
      </c>
      <c r="I16" s="18">
        <v>0</v>
      </c>
    </row>
    <row r="17" spans="1:9" ht="12.75" customHeight="1" x14ac:dyDescent="0.25">
      <c r="A17" s="272" t="s">
        <v>12</v>
      </c>
      <c r="B17" s="272"/>
      <c r="C17" s="272"/>
      <c r="D17" s="272"/>
      <c r="E17" s="272"/>
      <c r="F17" s="272"/>
      <c r="G17" s="12">
        <v>10</v>
      </c>
      <c r="H17" s="120">
        <f>H18+H19+H20+H21+H22+H23+H24+H25+H26</f>
        <v>2321568</v>
      </c>
      <c r="I17" s="120">
        <f>I18+I19+I20+I21+I22+I23+I24+I25+I26</f>
        <v>2326548</v>
      </c>
    </row>
    <row r="18" spans="1:9" ht="12.75" customHeight="1" x14ac:dyDescent="0.25">
      <c r="A18" s="268" t="s">
        <v>13</v>
      </c>
      <c r="B18" s="268"/>
      <c r="C18" s="268"/>
      <c r="D18" s="268"/>
      <c r="E18" s="268"/>
      <c r="F18" s="268"/>
      <c r="G18" s="11">
        <v>11</v>
      </c>
      <c r="H18" s="18">
        <v>0</v>
      </c>
      <c r="I18" s="18">
        <v>0</v>
      </c>
    </row>
    <row r="19" spans="1:9" ht="12.75" customHeight="1" x14ac:dyDescent="0.25">
      <c r="A19" s="268" t="s">
        <v>14</v>
      </c>
      <c r="B19" s="268"/>
      <c r="C19" s="268"/>
      <c r="D19" s="268"/>
      <c r="E19" s="268"/>
      <c r="F19" s="268"/>
      <c r="G19" s="11">
        <v>12</v>
      </c>
      <c r="H19" s="18">
        <v>2096130</v>
      </c>
      <c r="I19" s="18">
        <v>2119738</v>
      </c>
    </row>
    <row r="20" spans="1:9" ht="12.75" customHeight="1" x14ac:dyDescent="0.25">
      <c r="A20" s="268" t="s">
        <v>15</v>
      </c>
      <c r="B20" s="268"/>
      <c r="C20" s="268"/>
      <c r="D20" s="268"/>
      <c r="E20" s="268"/>
      <c r="F20" s="268"/>
      <c r="G20" s="11">
        <v>13</v>
      </c>
      <c r="H20" s="18">
        <v>15529</v>
      </c>
      <c r="I20" s="18">
        <v>19018</v>
      </c>
    </row>
    <row r="21" spans="1:9" ht="12.75" customHeight="1" x14ac:dyDescent="0.25">
      <c r="A21" s="268" t="s">
        <v>16</v>
      </c>
      <c r="B21" s="268"/>
      <c r="C21" s="268"/>
      <c r="D21" s="268"/>
      <c r="E21" s="268"/>
      <c r="F21" s="268"/>
      <c r="G21" s="11">
        <v>14</v>
      </c>
      <c r="H21" s="18">
        <v>67652</v>
      </c>
      <c r="I21" s="18">
        <v>30565</v>
      </c>
    </row>
    <row r="22" spans="1:9" ht="12.75" customHeight="1" x14ac:dyDescent="0.25">
      <c r="A22" s="268" t="s">
        <v>17</v>
      </c>
      <c r="B22" s="268"/>
      <c r="C22" s="268"/>
      <c r="D22" s="268"/>
      <c r="E22" s="268"/>
      <c r="F22" s="268"/>
      <c r="G22" s="11">
        <v>15</v>
      </c>
      <c r="H22" s="18">
        <v>0</v>
      </c>
      <c r="I22" s="18">
        <v>0</v>
      </c>
    </row>
    <row r="23" spans="1:9" ht="12.75" customHeight="1" x14ac:dyDescent="0.25">
      <c r="A23" s="268" t="s">
        <v>18</v>
      </c>
      <c r="B23" s="268"/>
      <c r="C23" s="268"/>
      <c r="D23" s="268"/>
      <c r="E23" s="268"/>
      <c r="F23" s="268"/>
      <c r="G23" s="11">
        <v>16</v>
      </c>
      <c r="H23" s="18">
        <v>0</v>
      </c>
      <c r="I23" s="18">
        <v>0</v>
      </c>
    </row>
    <row r="24" spans="1:9" ht="12.75" customHeight="1" x14ac:dyDescent="0.25">
      <c r="A24" s="268" t="s">
        <v>19</v>
      </c>
      <c r="B24" s="268"/>
      <c r="C24" s="268"/>
      <c r="D24" s="268"/>
      <c r="E24" s="268"/>
      <c r="F24" s="268"/>
      <c r="G24" s="11">
        <v>17</v>
      </c>
      <c r="H24" s="18">
        <v>0</v>
      </c>
      <c r="I24" s="18">
        <v>0</v>
      </c>
    </row>
    <row r="25" spans="1:9" ht="12.75" customHeight="1" x14ac:dyDescent="0.25">
      <c r="A25" s="268" t="s">
        <v>20</v>
      </c>
      <c r="B25" s="268"/>
      <c r="C25" s="268"/>
      <c r="D25" s="268"/>
      <c r="E25" s="268"/>
      <c r="F25" s="268"/>
      <c r="G25" s="11">
        <v>18</v>
      </c>
      <c r="H25" s="18">
        <v>3822</v>
      </c>
      <c r="I25" s="18">
        <v>3822</v>
      </c>
    </row>
    <row r="26" spans="1:9" ht="12.75" customHeight="1" x14ac:dyDescent="0.25">
      <c r="A26" s="268" t="s">
        <v>21</v>
      </c>
      <c r="B26" s="268"/>
      <c r="C26" s="268"/>
      <c r="D26" s="268"/>
      <c r="E26" s="268"/>
      <c r="F26" s="268"/>
      <c r="G26" s="11">
        <v>19</v>
      </c>
      <c r="H26" s="18">
        <v>138435</v>
      </c>
      <c r="I26" s="18">
        <v>153405</v>
      </c>
    </row>
    <row r="27" spans="1:9" ht="12.75" customHeight="1" x14ac:dyDescent="0.25">
      <c r="A27" s="272" t="s">
        <v>22</v>
      </c>
      <c r="B27" s="272"/>
      <c r="C27" s="272"/>
      <c r="D27" s="272"/>
      <c r="E27" s="272"/>
      <c r="F27" s="272"/>
      <c r="G27" s="12">
        <v>20</v>
      </c>
      <c r="H27" s="120">
        <f>SUM(H28:H37)</f>
        <v>46603577</v>
      </c>
      <c r="I27" s="120">
        <f>SUM(I28:I37)</f>
        <v>45670316</v>
      </c>
    </row>
    <row r="28" spans="1:9" ht="12.75" customHeight="1" x14ac:dyDescent="0.25">
      <c r="A28" s="268" t="s">
        <v>23</v>
      </c>
      <c r="B28" s="268"/>
      <c r="C28" s="268"/>
      <c r="D28" s="268"/>
      <c r="E28" s="268"/>
      <c r="F28" s="268"/>
      <c r="G28" s="11">
        <v>21</v>
      </c>
      <c r="H28" s="18">
        <v>36180430</v>
      </c>
      <c r="I28" s="18">
        <v>36241290</v>
      </c>
    </row>
    <row r="29" spans="1:9" ht="12.75" customHeight="1" x14ac:dyDescent="0.25">
      <c r="A29" s="268" t="s">
        <v>24</v>
      </c>
      <c r="B29" s="268"/>
      <c r="C29" s="268"/>
      <c r="D29" s="268"/>
      <c r="E29" s="268"/>
      <c r="F29" s="268"/>
      <c r="G29" s="11">
        <v>22</v>
      </c>
      <c r="H29" s="18">
        <v>10103265</v>
      </c>
      <c r="I29" s="18">
        <v>9376485</v>
      </c>
    </row>
    <row r="30" spans="1:9" ht="12.75" customHeight="1" x14ac:dyDescent="0.25">
      <c r="A30" s="268" t="s">
        <v>25</v>
      </c>
      <c r="B30" s="268"/>
      <c r="C30" s="268"/>
      <c r="D30" s="268"/>
      <c r="E30" s="268"/>
      <c r="F30" s="268"/>
      <c r="G30" s="11">
        <v>23</v>
      </c>
      <c r="H30" s="18">
        <v>0</v>
      </c>
      <c r="I30" s="18">
        <v>0</v>
      </c>
    </row>
    <row r="31" spans="1:9" ht="24" customHeight="1" x14ac:dyDescent="0.25">
      <c r="A31" s="268" t="s">
        <v>26</v>
      </c>
      <c r="B31" s="268"/>
      <c r="C31" s="268"/>
      <c r="D31" s="268"/>
      <c r="E31" s="268"/>
      <c r="F31" s="268"/>
      <c r="G31" s="11">
        <v>24</v>
      </c>
      <c r="H31" s="18">
        <v>0</v>
      </c>
      <c r="I31" s="18">
        <v>0</v>
      </c>
    </row>
    <row r="32" spans="1:9" ht="23.4" customHeight="1" x14ac:dyDescent="0.25">
      <c r="A32" s="268" t="s">
        <v>27</v>
      </c>
      <c r="B32" s="268"/>
      <c r="C32" s="268"/>
      <c r="D32" s="268"/>
      <c r="E32" s="268"/>
      <c r="F32" s="268"/>
      <c r="G32" s="11">
        <v>25</v>
      </c>
      <c r="H32" s="18">
        <v>0</v>
      </c>
      <c r="I32" s="18">
        <v>0</v>
      </c>
    </row>
    <row r="33" spans="1:9" ht="21.65" customHeight="1" x14ac:dyDescent="0.25">
      <c r="A33" s="268" t="s">
        <v>28</v>
      </c>
      <c r="B33" s="268"/>
      <c r="C33" s="268"/>
      <c r="D33" s="268"/>
      <c r="E33" s="268"/>
      <c r="F33" s="268"/>
      <c r="G33" s="11">
        <v>26</v>
      </c>
      <c r="H33" s="18">
        <v>0</v>
      </c>
      <c r="I33" s="18">
        <v>0</v>
      </c>
    </row>
    <row r="34" spans="1:9" ht="12.75" customHeight="1" x14ac:dyDescent="0.25">
      <c r="A34" s="268" t="s">
        <v>29</v>
      </c>
      <c r="B34" s="268"/>
      <c r="C34" s="268"/>
      <c r="D34" s="268"/>
      <c r="E34" s="268"/>
      <c r="F34" s="268"/>
      <c r="G34" s="11">
        <v>27</v>
      </c>
      <c r="H34" s="18">
        <v>268355</v>
      </c>
      <c r="I34" s="18">
        <v>5039</v>
      </c>
    </row>
    <row r="35" spans="1:9" ht="12.75" customHeight="1" x14ac:dyDescent="0.25">
      <c r="A35" s="268" t="s">
        <v>30</v>
      </c>
      <c r="B35" s="268"/>
      <c r="C35" s="268"/>
      <c r="D35" s="268"/>
      <c r="E35" s="268"/>
      <c r="F35" s="268"/>
      <c r="G35" s="11">
        <v>28</v>
      </c>
      <c r="H35" s="18">
        <v>51527</v>
      </c>
      <c r="I35" s="18">
        <v>47502</v>
      </c>
    </row>
    <row r="36" spans="1:9" ht="12.75" customHeight="1" x14ac:dyDescent="0.25">
      <c r="A36" s="268" t="s">
        <v>31</v>
      </c>
      <c r="B36" s="268"/>
      <c r="C36" s="268"/>
      <c r="D36" s="268"/>
      <c r="E36" s="268"/>
      <c r="F36" s="268"/>
      <c r="G36" s="11">
        <v>29</v>
      </c>
      <c r="H36" s="18">
        <v>0</v>
      </c>
      <c r="I36" s="18">
        <v>0</v>
      </c>
    </row>
    <row r="37" spans="1:9" ht="12.75" customHeight="1" x14ac:dyDescent="0.25">
      <c r="A37" s="268" t="s">
        <v>32</v>
      </c>
      <c r="B37" s="268"/>
      <c r="C37" s="268"/>
      <c r="D37" s="268"/>
      <c r="E37" s="268"/>
      <c r="F37" s="268"/>
      <c r="G37" s="11">
        <v>30</v>
      </c>
      <c r="H37" s="18">
        <v>0</v>
      </c>
      <c r="I37" s="18">
        <v>0</v>
      </c>
    </row>
    <row r="38" spans="1:9" ht="12.75" customHeight="1" x14ac:dyDescent="0.25">
      <c r="A38" s="272" t="s">
        <v>33</v>
      </c>
      <c r="B38" s="272"/>
      <c r="C38" s="272"/>
      <c r="D38" s="272"/>
      <c r="E38" s="272"/>
      <c r="F38" s="272"/>
      <c r="G38" s="12">
        <v>31</v>
      </c>
      <c r="H38" s="120">
        <f>H39+H40+H41+H42</f>
        <v>90891</v>
      </c>
      <c r="I38" s="120">
        <f>I39+I40+I41+I42</f>
        <v>125311</v>
      </c>
    </row>
    <row r="39" spans="1:9" ht="12.75" customHeight="1" x14ac:dyDescent="0.25">
      <c r="A39" s="268" t="s">
        <v>34</v>
      </c>
      <c r="B39" s="268"/>
      <c r="C39" s="268"/>
      <c r="D39" s="268"/>
      <c r="E39" s="268"/>
      <c r="F39" s="268"/>
      <c r="G39" s="11">
        <v>32</v>
      </c>
      <c r="H39" s="18">
        <v>0</v>
      </c>
      <c r="I39" s="18">
        <v>0</v>
      </c>
    </row>
    <row r="40" spans="1:9" ht="12.75" customHeight="1" x14ac:dyDescent="0.25">
      <c r="A40" s="268" t="s">
        <v>35</v>
      </c>
      <c r="B40" s="268"/>
      <c r="C40" s="268"/>
      <c r="D40" s="268"/>
      <c r="E40" s="268"/>
      <c r="F40" s="268"/>
      <c r="G40" s="11">
        <v>33</v>
      </c>
      <c r="H40" s="18">
        <v>0</v>
      </c>
      <c r="I40" s="18">
        <v>0</v>
      </c>
    </row>
    <row r="41" spans="1:9" ht="12.75" customHeight="1" x14ac:dyDescent="0.25">
      <c r="A41" s="268" t="s">
        <v>36</v>
      </c>
      <c r="B41" s="268"/>
      <c r="C41" s="268"/>
      <c r="D41" s="268"/>
      <c r="E41" s="268"/>
      <c r="F41" s="268"/>
      <c r="G41" s="11">
        <v>34</v>
      </c>
      <c r="H41" s="18">
        <v>90891</v>
      </c>
      <c r="I41" s="18">
        <v>125311</v>
      </c>
    </row>
    <row r="42" spans="1:9" ht="12.75" customHeight="1" x14ac:dyDescent="0.25">
      <c r="A42" s="268" t="s">
        <v>37</v>
      </c>
      <c r="B42" s="268"/>
      <c r="C42" s="268"/>
      <c r="D42" s="268"/>
      <c r="E42" s="268"/>
      <c r="F42" s="268"/>
      <c r="G42" s="11">
        <v>35</v>
      </c>
      <c r="H42" s="18">
        <v>0</v>
      </c>
      <c r="I42" s="18">
        <v>0</v>
      </c>
    </row>
    <row r="43" spans="1:9" ht="12.75" customHeight="1" x14ac:dyDescent="0.25">
      <c r="A43" s="268" t="s">
        <v>38</v>
      </c>
      <c r="B43" s="268"/>
      <c r="C43" s="268"/>
      <c r="D43" s="268"/>
      <c r="E43" s="268"/>
      <c r="F43" s="268"/>
      <c r="G43" s="11">
        <v>36</v>
      </c>
      <c r="H43" s="18">
        <v>0</v>
      </c>
      <c r="I43" s="18">
        <v>0</v>
      </c>
    </row>
    <row r="44" spans="1:9" ht="12.75" customHeight="1" x14ac:dyDescent="0.25">
      <c r="A44" s="270" t="s">
        <v>303</v>
      </c>
      <c r="B44" s="270"/>
      <c r="C44" s="270"/>
      <c r="D44" s="270"/>
      <c r="E44" s="270"/>
      <c r="F44" s="270"/>
      <c r="G44" s="12">
        <v>37</v>
      </c>
      <c r="H44" s="120">
        <f>H45+H53+H60+H70</f>
        <v>1192718</v>
      </c>
      <c r="I44" s="120">
        <f>I45+I53+I60+I70</f>
        <v>1060475</v>
      </c>
    </row>
    <row r="45" spans="1:9" ht="12.75" customHeight="1" x14ac:dyDescent="0.25">
      <c r="A45" s="272" t="s">
        <v>39</v>
      </c>
      <c r="B45" s="272"/>
      <c r="C45" s="272"/>
      <c r="D45" s="272"/>
      <c r="E45" s="272"/>
      <c r="F45" s="272"/>
      <c r="G45" s="12">
        <v>38</v>
      </c>
      <c r="H45" s="120">
        <f>SUM(H46:H52)</f>
        <v>0</v>
      </c>
      <c r="I45" s="120">
        <f>SUM(I46:I52)</f>
        <v>8</v>
      </c>
    </row>
    <row r="46" spans="1:9" ht="12.75" customHeight="1" x14ac:dyDescent="0.25">
      <c r="A46" s="268" t="s">
        <v>40</v>
      </c>
      <c r="B46" s="268"/>
      <c r="C46" s="268"/>
      <c r="D46" s="268"/>
      <c r="E46" s="268"/>
      <c r="F46" s="268"/>
      <c r="G46" s="11">
        <v>39</v>
      </c>
      <c r="H46" s="18">
        <v>0</v>
      </c>
      <c r="I46" s="18">
        <v>8</v>
      </c>
    </row>
    <row r="47" spans="1:9" ht="12.75" customHeight="1" x14ac:dyDescent="0.25">
      <c r="A47" s="268" t="s">
        <v>41</v>
      </c>
      <c r="B47" s="268"/>
      <c r="C47" s="268"/>
      <c r="D47" s="268"/>
      <c r="E47" s="268"/>
      <c r="F47" s="268"/>
      <c r="G47" s="11">
        <v>40</v>
      </c>
      <c r="H47" s="18">
        <v>0</v>
      </c>
      <c r="I47" s="18">
        <v>0</v>
      </c>
    </row>
    <row r="48" spans="1:9" ht="12.75" customHeight="1" x14ac:dyDescent="0.25">
      <c r="A48" s="268" t="s">
        <v>42</v>
      </c>
      <c r="B48" s="268"/>
      <c r="C48" s="268"/>
      <c r="D48" s="268"/>
      <c r="E48" s="268"/>
      <c r="F48" s="268"/>
      <c r="G48" s="11">
        <v>41</v>
      </c>
      <c r="H48" s="18">
        <v>0</v>
      </c>
      <c r="I48" s="18">
        <v>0</v>
      </c>
    </row>
    <row r="49" spans="1:9" ht="12.75" customHeight="1" x14ac:dyDescent="0.25">
      <c r="A49" s="268" t="s">
        <v>43</v>
      </c>
      <c r="B49" s="268"/>
      <c r="C49" s="268"/>
      <c r="D49" s="268"/>
      <c r="E49" s="268"/>
      <c r="F49" s="268"/>
      <c r="G49" s="11">
        <v>42</v>
      </c>
      <c r="H49" s="18">
        <v>0</v>
      </c>
      <c r="I49" s="18">
        <v>0</v>
      </c>
    </row>
    <row r="50" spans="1:9" ht="12.75" customHeight="1" x14ac:dyDescent="0.25">
      <c r="A50" s="268" t="s">
        <v>44</v>
      </c>
      <c r="B50" s="268"/>
      <c r="C50" s="268"/>
      <c r="D50" s="268"/>
      <c r="E50" s="268"/>
      <c r="F50" s="268"/>
      <c r="G50" s="11">
        <v>43</v>
      </c>
      <c r="H50" s="18">
        <v>0</v>
      </c>
      <c r="I50" s="18">
        <v>0</v>
      </c>
    </row>
    <row r="51" spans="1:9" ht="12.75" customHeight="1" x14ac:dyDescent="0.25">
      <c r="A51" s="268" t="s">
        <v>45</v>
      </c>
      <c r="B51" s="268"/>
      <c r="C51" s="268"/>
      <c r="D51" s="268"/>
      <c r="E51" s="268"/>
      <c r="F51" s="268"/>
      <c r="G51" s="11">
        <v>44</v>
      </c>
      <c r="H51" s="18">
        <v>0</v>
      </c>
      <c r="I51" s="18">
        <v>0</v>
      </c>
    </row>
    <row r="52" spans="1:9" ht="12.75" customHeight="1" x14ac:dyDescent="0.25">
      <c r="A52" s="268" t="s">
        <v>46</v>
      </c>
      <c r="B52" s="268"/>
      <c r="C52" s="268"/>
      <c r="D52" s="268"/>
      <c r="E52" s="268"/>
      <c r="F52" s="268"/>
      <c r="G52" s="11">
        <v>45</v>
      </c>
      <c r="H52" s="18">
        <v>0</v>
      </c>
      <c r="I52" s="18">
        <v>0</v>
      </c>
    </row>
    <row r="53" spans="1:9" ht="12.75" customHeight="1" x14ac:dyDescent="0.25">
      <c r="A53" s="272" t="s">
        <v>47</v>
      </c>
      <c r="B53" s="272"/>
      <c r="C53" s="272"/>
      <c r="D53" s="272"/>
      <c r="E53" s="272"/>
      <c r="F53" s="272"/>
      <c r="G53" s="12">
        <v>46</v>
      </c>
      <c r="H53" s="120">
        <f>SUM(H54:H59)</f>
        <v>798002</v>
      </c>
      <c r="I53" s="120">
        <f>SUM(I54:I59)</f>
        <v>963738</v>
      </c>
    </row>
    <row r="54" spans="1:9" ht="12.75" customHeight="1" x14ac:dyDescent="0.25">
      <c r="A54" s="268" t="s">
        <v>48</v>
      </c>
      <c r="B54" s="268"/>
      <c r="C54" s="268"/>
      <c r="D54" s="268"/>
      <c r="E54" s="268"/>
      <c r="F54" s="268"/>
      <c r="G54" s="11">
        <v>47</v>
      </c>
      <c r="H54" s="18">
        <v>320124</v>
      </c>
      <c r="I54" s="18">
        <v>405</v>
      </c>
    </row>
    <row r="55" spans="1:9" ht="12.75" customHeight="1" x14ac:dyDescent="0.25">
      <c r="A55" s="268" t="s">
        <v>49</v>
      </c>
      <c r="B55" s="268"/>
      <c r="C55" s="268"/>
      <c r="D55" s="268"/>
      <c r="E55" s="268"/>
      <c r="F55" s="268"/>
      <c r="G55" s="11">
        <v>48</v>
      </c>
      <c r="H55" s="18">
        <v>0</v>
      </c>
      <c r="I55" s="18">
        <v>0</v>
      </c>
    </row>
    <row r="56" spans="1:9" ht="12.75" customHeight="1" x14ac:dyDescent="0.25">
      <c r="A56" s="268" t="s">
        <v>50</v>
      </c>
      <c r="B56" s="268"/>
      <c r="C56" s="268"/>
      <c r="D56" s="268"/>
      <c r="E56" s="268"/>
      <c r="F56" s="268"/>
      <c r="G56" s="11">
        <v>49</v>
      </c>
      <c r="H56" s="18">
        <v>48340</v>
      </c>
      <c r="I56" s="18">
        <v>116471</v>
      </c>
    </row>
    <row r="57" spans="1:9" ht="12.75" customHeight="1" x14ac:dyDescent="0.25">
      <c r="A57" s="268" t="s">
        <v>51</v>
      </c>
      <c r="B57" s="268"/>
      <c r="C57" s="268"/>
      <c r="D57" s="268"/>
      <c r="E57" s="268"/>
      <c r="F57" s="268"/>
      <c r="G57" s="11">
        <v>50</v>
      </c>
      <c r="H57" s="18">
        <v>0</v>
      </c>
      <c r="I57" s="18">
        <v>0</v>
      </c>
    </row>
    <row r="58" spans="1:9" ht="12.75" customHeight="1" x14ac:dyDescent="0.25">
      <c r="A58" s="268" t="s">
        <v>52</v>
      </c>
      <c r="B58" s="268"/>
      <c r="C58" s="268"/>
      <c r="D58" s="268"/>
      <c r="E58" s="268"/>
      <c r="F58" s="268"/>
      <c r="G58" s="11">
        <v>51</v>
      </c>
      <c r="H58" s="18">
        <v>94391</v>
      </c>
      <c r="I58" s="18">
        <v>21415</v>
      </c>
    </row>
    <row r="59" spans="1:9" ht="12.75" customHeight="1" x14ac:dyDescent="0.25">
      <c r="A59" s="268" t="s">
        <v>53</v>
      </c>
      <c r="B59" s="268"/>
      <c r="C59" s="268"/>
      <c r="D59" s="268"/>
      <c r="E59" s="268"/>
      <c r="F59" s="268"/>
      <c r="G59" s="11">
        <v>52</v>
      </c>
      <c r="H59" s="18">
        <v>335147</v>
      </c>
      <c r="I59" s="18">
        <v>825447</v>
      </c>
    </row>
    <row r="60" spans="1:9" ht="12.75" customHeight="1" x14ac:dyDescent="0.25">
      <c r="A60" s="272" t="s">
        <v>54</v>
      </c>
      <c r="B60" s="272"/>
      <c r="C60" s="272"/>
      <c r="D60" s="272"/>
      <c r="E60" s="272"/>
      <c r="F60" s="272"/>
      <c r="G60" s="12">
        <v>53</v>
      </c>
      <c r="H60" s="120">
        <f>SUM(H61:H69)</f>
        <v>381529</v>
      </c>
      <c r="I60" s="120">
        <f>SUM(I61:I69)</f>
        <v>39227</v>
      </c>
    </row>
    <row r="61" spans="1:9" ht="12.75" customHeight="1" x14ac:dyDescent="0.25">
      <c r="A61" s="268" t="s">
        <v>23</v>
      </c>
      <c r="B61" s="268"/>
      <c r="C61" s="268"/>
      <c r="D61" s="268"/>
      <c r="E61" s="268"/>
      <c r="F61" s="268"/>
      <c r="G61" s="11">
        <v>54</v>
      </c>
      <c r="H61" s="18">
        <v>0</v>
      </c>
      <c r="I61" s="18">
        <v>0</v>
      </c>
    </row>
    <row r="62" spans="1:9" ht="27.65" customHeight="1" x14ac:dyDescent="0.25">
      <c r="A62" s="268" t="s">
        <v>24</v>
      </c>
      <c r="B62" s="268"/>
      <c r="C62" s="268"/>
      <c r="D62" s="268"/>
      <c r="E62" s="268"/>
      <c r="F62" s="268"/>
      <c r="G62" s="11">
        <v>55</v>
      </c>
      <c r="H62" s="18">
        <v>0</v>
      </c>
      <c r="I62" s="18">
        <v>0</v>
      </c>
    </row>
    <row r="63" spans="1:9" ht="12.75" customHeight="1" x14ac:dyDescent="0.25">
      <c r="A63" s="268" t="s">
        <v>25</v>
      </c>
      <c r="B63" s="268"/>
      <c r="C63" s="268"/>
      <c r="D63" s="268"/>
      <c r="E63" s="268"/>
      <c r="F63" s="268"/>
      <c r="G63" s="11">
        <v>56</v>
      </c>
      <c r="H63" s="18">
        <v>306958</v>
      </c>
      <c r="I63" s="18">
        <v>0</v>
      </c>
    </row>
    <row r="64" spans="1:9" ht="26" customHeight="1" x14ac:dyDescent="0.25">
      <c r="A64" s="268" t="s">
        <v>55</v>
      </c>
      <c r="B64" s="268"/>
      <c r="C64" s="268"/>
      <c r="D64" s="268"/>
      <c r="E64" s="268"/>
      <c r="F64" s="268"/>
      <c r="G64" s="11">
        <v>57</v>
      </c>
      <c r="H64" s="18">
        <v>0</v>
      </c>
      <c r="I64" s="18">
        <v>0</v>
      </c>
    </row>
    <row r="65" spans="1:9" ht="21.65" customHeight="1" x14ac:dyDescent="0.25">
      <c r="A65" s="268" t="s">
        <v>27</v>
      </c>
      <c r="B65" s="268"/>
      <c r="C65" s="268"/>
      <c r="D65" s="268"/>
      <c r="E65" s="268"/>
      <c r="F65" s="268"/>
      <c r="G65" s="11">
        <v>58</v>
      </c>
      <c r="H65" s="18">
        <v>0</v>
      </c>
      <c r="I65" s="18">
        <v>0</v>
      </c>
    </row>
    <row r="66" spans="1:9" ht="21.65" customHeight="1" x14ac:dyDescent="0.25">
      <c r="A66" s="268" t="s">
        <v>28</v>
      </c>
      <c r="B66" s="268"/>
      <c r="C66" s="268"/>
      <c r="D66" s="268"/>
      <c r="E66" s="268"/>
      <c r="F66" s="268"/>
      <c r="G66" s="11">
        <v>59</v>
      </c>
      <c r="H66" s="18">
        <v>0</v>
      </c>
      <c r="I66" s="18">
        <v>0</v>
      </c>
    </row>
    <row r="67" spans="1:9" ht="12.75" customHeight="1" x14ac:dyDescent="0.25">
      <c r="A67" s="268" t="s">
        <v>29</v>
      </c>
      <c r="B67" s="268"/>
      <c r="C67" s="268"/>
      <c r="D67" s="268"/>
      <c r="E67" s="268"/>
      <c r="F67" s="268"/>
      <c r="G67" s="11">
        <v>60</v>
      </c>
      <c r="H67" s="18">
        <v>0</v>
      </c>
      <c r="I67" s="18">
        <v>0</v>
      </c>
    </row>
    <row r="68" spans="1:9" ht="12.75" customHeight="1" x14ac:dyDescent="0.25">
      <c r="A68" s="268" t="s">
        <v>30</v>
      </c>
      <c r="B68" s="268"/>
      <c r="C68" s="268"/>
      <c r="D68" s="268"/>
      <c r="E68" s="268"/>
      <c r="F68" s="268"/>
      <c r="G68" s="11">
        <v>61</v>
      </c>
      <c r="H68" s="18">
        <v>74571</v>
      </c>
      <c r="I68" s="18">
        <v>39227</v>
      </c>
    </row>
    <row r="69" spans="1:9" ht="12.75" customHeight="1" x14ac:dyDescent="0.25">
      <c r="A69" s="268" t="s">
        <v>56</v>
      </c>
      <c r="B69" s="268"/>
      <c r="C69" s="268"/>
      <c r="D69" s="268"/>
      <c r="E69" s="268"/>
      <c r="F69" s="268"/>
      <c r="G69" s="11">
        <v>62</v>
      </c>
      <c r="H69" s="18">
        <v>0</v>
      </c>
      <c r="I69" s="18">
        <v>0</v>
      </c>
    </row>
    <row r="70" spans="1:9" ht="12.75" customHeight="1" x14ac:dyDescent="0.25">
      <c r="A70" s="268" t="s">
        <v>57</v>
      </c>
      <c r="B70" s="268"/>
      <c r="C70" s="268"/>
      <c r="D70" s="268"/>
      <c r="E70" s="268"/>
      <c r="F70" s="268"/>
      <c r="G70" s="11">
        <v>63</v>
      </c>
      <c r="H70" s="18">
        <v>13187</v>
      </c>
      <c r="I70" s="18">
        <v>57502</v>
      </c>
    </row>
    <row r="71" spans="1:9" ht="12.75" customHeight="1" x14ac:dyDescent="0.25">
      <c r="A71" s="269" t="s">
        <v>58</v>
      </c>
      <c r="B71" s="269"/>
      <c r="C71" s="269"/>
      <c r="D71" s="269"/>
      <c r="E71" s="269"/>
      <c r="F71" s="269"/>
      <c r="G71" s="11">
        <v>64</v>
      </c>
      <c r="H71" s="18">
        <v>0</v>
      </c>
      <c r="I71" s="18">
        <v>0</v>
      </c>
    </row>
    <row r="72" spans="1:9" ht="12.75" customHeight="1" x14ac:dyDescent="0.25">
      <c r="A72" s="270" t="s">
        <v>304</v>
      </c>
      <c r="B72" s="270"/>
      <c r="C72" s="270"/>
      <c r="D72" s="270"/>
      <c r="E72" s="270"/>
      <c r="F72" s="270"/>
      <c r="G72" s="12">
        <v>65</v>
      </c>
      <c r="H72" s="120">
        <f>H8+H9+H44+H71</f>
        <v>50310638</v>
      </c>
      <c r="I72" s="120">
        <f>I8+I9+I44+I71</f>
        <v>49273213</v>
      </c>
    </row>
    <row r="73" spans="1:9" ht="12.75" customHeight="1" x14ac:dyDescent="0.25">
      <c r="A73" s="269" t="s">
        <v>59</v>
      </c>
      <c r="B73" s="269"/>
      <c r="C73" s="269"/>
      <c r="D73" s="269"/>
      <c r="E73" s="269"/>
      <c r="F73" s="269"/>
      <c r="G73" s="11">
        <v>66</v>
      </c>
      <c r="H73" s="18">
        <v>23893858</v>
      </c>
      <c r="I73" s="18">
        <v>24845745</v>
      </c>
    </row>
    <row r="74" spans="1:9" x14ac:dyDescent="0.25">
      <c r="A74" s="273" t="s">
        <v>60</v>
      </c>
      <c r="B74" s="274"/>
      <c r="C74" s="274"/>
      <c r="D74" s="274"/>
      <c r="E74" s="274"/>
      <c r="F74" s="274"/>
      <c r="G74" s="274"/>
      <c r="H74" s="274"/>
      <c r="I74" s="274"/>
    </row>
    <row r="75" spans="1:9" ht="12.75" customHeight="1" x14ac:dyDescent="0.25">
      <c r="A75" s="270" t="s">
        <v>353</v>
      </c>
      <c r="B75" s="270"/>
      <c r="C75" s="270"/>
      <c r="D75" s="270"/>
      <c r="E75" s="270"/>
      <c r="F75" s="270"/>
      <c r="G75" s="12">
        <v>67</v>
      </c>
      <c r="H75" s="121">
        <f>H76+H77+H78+H84+H85+H91+H94+H97</f>
        <v>27268999</v>
      </c>
      <c r="I75" s="121">
        <f>I76+I77+I78+I84+I85+I91+I94+I97</f>
        <v>28380855</v>
      </c>
    </row>
    <row r="76" spans="1:9" ht="12.75" customHeight="1" x14ac:dyDescent="0.25">
      <c r="A76" s="268" t="s">
        <v>61</v>
      </c>
      <c r="B76" s="268"/>
      <c r="C76" s="268"/>
      <c r="D76" s="268"/>
      <c r="E76" s="268"/>
      <c r="F76" s="268"/>
      <c r="G76" s="11">
        <v>68</v>
      </c>
      <c r="H76" s="18">
        <v>17977570</v>
      </c>
      <c r="I76" s="18">
        <v>17977570</v>
      </c>
    </row>
    <row r="77" spans="1:9" ht="12.75" customHeight="1" x14ac:dyDescent="0.25">
      <c r="A77" s="268" t="s">
        <v>62</v>
      </c>
      <c r="B77" s="268"/>
      <c r="C77" s="268"/>
      <c r="D77" s="268"/>
      <c r="E77" s="268"/>
      <c r="F77" s="268"/>
      <c r="G77" s="11">
        <v>69</v>
      </c>
      <c r="H77" s="18">
        <v>0</v>
      </c>
      <c r="I77" s="18">
        <v>0</v>
      </c>
    </row>
    <row r="78" spans="1:9" ht="12.75" customHeight="1" x14ac:dyDescent="0.25">
      <c r="A78" s="272" t="s">
        <v>63</v>
      </c>
      <c r="B78" s="272"/>
      <c r="C78" s="272"/>
      <c r="D78" s="272"/>
      <c r="E78" s="272"/>
      <c r="F78" s="272"/>
      <c r="G78" s="12">
        <v>70</v>
      </c>
      <c r="H78" s="121">
        <f>SUM(H79:H83)</f>
        <v>898878</v>
      </c>
      <c r="I78" s="121">
        <f>SUM(I79:I83)</f>
        <v>898878</v>
      </c>
    </row>
    <row r="79" spans="1:9" ht="12.75" customHeight="1" x14ac:dyDescent="0.25">
      <c r="A79" s="268" t="s">
        <v>64</v>
      </c>
      <c r="B79" s="268"/>
      <c r="C79" s="268"/>
      <c r="D79" s="268"/>
      <c r="E79" s="268"/>
      <c r="F79" s="268"/>
      <c r="G79" s="11">
        <v>71</v>
      </c>
      <c r="H79" s="18">
        <v>898878</v>
      </c>
      <c r="I79" s="18">
        <v>898878</v>
      </c>
    </row>
    <row r="80" spans="1:9" ht="12.75" customHeight="1" x14ac:dyDescent="0.25">
      <c r="A80" s="268" t="s">
        <v>65</v>
      </c>
      <c r="B80" s="268"/>
      <c r="C80" s="268"/>
      <c r="D80" s="268"/>
      <c r="E80" s="268"/>
      <c r="F80" s="268"/>
      <c r="G80" s="11">
        <v>72</v>
      </c>
      <c r="H80" s="18">
        <v>797825</v>
      </c>
      <c r="I80" s="18">
        <v>1035445</v>
      </c>
    </row>
    <row r="81" spans="1:9" ht="12.75" customHeight="1" x14ac:dyDescent="0.25">
      <c r="A81" s="268" t="s">
        <v>66</v>
      </c>
      <c r="B81" s="268"/>
      <c r="C81" s="268"/>
      <c r="D81" s="268"/>
      <c r="E81" s="268"/>
      <c r="F81" s="268"/>
      <c r="G81" s="11">
        <v>73</v>
      </c>
      <c r="H81" s="18">
        <v>-797825</v>
      </c>
      <c r="I81" s="18">
        <v>-1035445</v>
      </c>
    </row>
    <row r="82" spans="1:9" ht="12.75" customHeight="1" x14ac:dyDescent="0.25">
      <c r="A82" s="268" t="s">
        <v>67</v>
      </c>
      <c r="B82" s="268"/>
      <c r="C82" s="268"/>
      <c r="D82" s="268"/>
      <c r="E82" s="268"/>
      <c r="F82" s="268"/>
      <c r="G82" s="11">
        <v>74</v>
      </c>
      <c r="H82" s="18">
        <v>0</v>
      </c>
      <c r="I82" s="18">
        <v>0</v>
      </c>
    </row>
    <row r="83" spans="1:9" ht="12.75" customHeight="1" x14ac:dyDescent="0.25">
      <c r="A83" s="268" t="s">
        <v>68</v>
      </c>
      <c r="B83" s="268"/>
      <c r="C83" s="268"/>
      <c r="D83" s="268"/>
      <c r="E83" s="268"/>
      <c r="F83" s="268"/>
      <c r="G83" s="11">
        <v>75</v>
      </c>
      <c r="H83" s="18">
        <v>0</v>
      </c>
      <c r="I83" s="18">
        <v>0</v>
      </c>
    </row>
    <row r="84" spans="1:9" ht="12.75" customHeight="1" x14ac:dyDescent="0.25">
      <c r="A84" s="271" t="s">
        <v>69</v>
      </c>
      <c r="B84" s="271"/>
      <c r="C84" s="271"/>
      <c r="D84" s="271"/>
      <c r="E84" s="271"/>
      <c r="F84" s="271"/>
      <c r="G84" s="46">
        <v>76</v>
      </c>
      <c r="H84" s="47">
        <v>0</v>
      </c>
      <c r="I84" s="47">
        <v>0</v>
      </c>
    </row>
    <row r="85" spans="1:9" ht="12.75" customHeight="1" x14ac:dyDescent="0.25">
      <c r="A85" s="272" t="s">
        <v>445</v>
      </c>
      <c r="B85" s="272"/>
      <c r="C85" s="272"/>
      <c r="D85" s="272"/>
      <c r="E85" s="272"/>
      <c r="F85" s="272"/>
      <c r="G85" s="12">
        <v>77</v>
      </c>
      <c r="H85" s="120">
        <f>H86+H87+H88+H89+H90</f>
        <v>3464778</v>
      </c>
      <c r="I85" s="120">
        <f>I86+I87+I88+I89+I90</f>
        <v>3087644</v>
      </c>
    </row>
    <row r="86" spans="1:9" ht="25.5" customHeight="1" x14ac:dyDescent="0.25">
      <c r="A86" s="268" t="s">
        <v>446</v>
      </c>
      <c r="B86" s="268"/>
      <c r="C86" s="268"/>
      <c r="D86" s="268"/>
      <c r="E86" s="268"/>
      <c r="F86" s="268"/>
      <c r="G86" s="11">
        <v>78</v>
      </c>
      <c r="H86" s="18">
        <v>3464778</v>
      </c>
      <c r="I86" s="18">
        <v>3087644</v>
      </c>
    </row>
    <row r="87" spans="1:9" ht="12.75" customHeight="1" x14ac:dyDescent="0.25">
      <c r="A87" s="268" t="s">
        <v>70</v>
      </c>
      <c r="B87" s="268"/>
      <c r="C87" s="268"/>
      <c r="D87" s="268"/>
      <c r="E87" s="268"/>
      <c r="F87" s="268"/>
      <c r="G87" s="11">
        <v>79</v>
      </c>
      <c r="H87" s="18">
        <v>0</v>
      </c>
      <c r="I87" s="18">
        <v>0</v>
      </c>
    </row>
    <row r="88" spans="1:9" ht="12.75" customHeight="1" x14ac:dyDescent="0.25">
      <c r="A88" s="268" t="s">
        <v>71</v>
      </c>
      <c r="B88" s="268"/>
      <c r="C88" s="268"/>
      <c r="D88" s="268"/>
      <c r="E88" s="268"/>
      <c r="F88" s="268"/>
      <c r="G88" s="11">
        <v>80</v>
      </c>
      <c r="H88" s="18">
        <v>0</v>
      </c>
      <c r="I88" s="18">
        <v>0</v>
      </c>
    </row>
    <row r="89" spans="1:9" ht="12.75" customHeight="1" x14ac:dyDescent="0.25">
      <c r="A89" s="268" t="s">
        <v>349</v>
      </c>
      <c r="B89" s="268"/>
      <c r="C89" s="268"/>
      <c r="D89" s="268"/>
      <c r="E89" s="268"/>
      <c r="F89" s="268"/>
      <c r="G89" s="11">
        <v>81</v>
      </c>
      <c r="H89" s="18">
        <v>0</v>
      </c>
      <c r="I89" s="18">
        <v>0</v>
      </c>
    </row>
    <row r="90" spans="1:9" ht="12.75" customHeight="1" x14ac:dyDescent="0.25">
      <c r="A90" s="268" t="s">
        <v>350</v>
      </c>
      <c r="B90" s="268"/>
      <c r="C90" s="268"/>
      <c r="D90" s="268"/>
      <c r="E90" s="268"/>
      <c r="F90" s="268"/>
      <c r="G90" s="11">
        <v>82</v>
      </c>
      <c r="H90" s="18">
        <v>0</v>
      </c>
      <c r="I90" s="18">
        <v>0</v>
      </c>
    </row>
    <row r="91" spans="1:9" ht="12.75" customHeight="1" x14ac:dyDescent="0.25">
      <c r="A91" s="272" t="s">
        <v>351</v>
      </c>
      <c r="B91" s="272"/>
      <c r="C91" s="272"/>
      <c r="D91" s="272"/>
      <c r="E91" s="272"/>
      <c r="F91" s="272"/>
      <c r="G91" s="12">
        <v>83</v>
      </c>
      <c r="H91" s="120">
        <f>H92-H93</f>
        <v>4260611</v>
      </c>
      <c r="I91" s="120">
        <f>I92-I93</f>
        <v>4948987</v>
      </c>
    </row>
    <row r="92" spans="1:9" ht="12.75" customHeight="1" x14ac:dyDescent="0.25">
      <c r="A92" s="268" t="s">
        <v>72</v>
      </c>
      <c r="B92" s="268"/>
      <c r="C92" s="268"/>
      <c r="D92" s="268"/>
      <c r="E92" s="268"/>
      <c r="F92" s="268"/>
      <c r="G92" s="11">
        <v>84</v>
      </c>
      <c r="H92" s="18">
        <v>4260611</v>
      </c>
      <c r="I92" s="18">
        <v>4948987</v>
      </c>
    </row>
    <row r="93" spans="1:9" ht="12.75" customHeight="1" x14ac:dyDescent="0.25">
      <c r="A93" s="268" t="s">
        <v>73</v>
      </c>
      <c r="B93" s="268"/>
      <c r="C93" s="268"/>
      <c r="D93" s="268"/>
      <c r="E93" s="268"/>
      <c r="F93" s="268"/>
      <c r="G93" s="11">
        <v>85</v>
      </c>
      <c r="H93" s="18">
        <v>0</v>
      </c>
      <c r="I93" s="18">
        <v>0</v>
      </c>
    </row>
    <row r="94" spans="1:9" ht="12.75" customHeight="1" x14ac:dyDescent="0.25">
      <c r="A94" s="272" t="s">
        <v>352</v>
      </c>
      <c r="B94" s="272"/>
      <c r="C94" s="272"/>
      <c r="D94" s="272"/>
      <c r="E94" s="272"/>
      <c r="F94" s="272"/>
      <c r="G94" s="12">
        <v>86</v>
      </c>
      <c r="H94" s="120">
        <f>H95-H96</f>
        <v>667162</v>
      </c>
      <c r="I94" s="120">
        <f>I95-I96</f>
        <v>1467776</v>
      </c>
    </row>
    <row r="95" spans="1:9" ht="12.75" customHeight="1" x14ac:dyDescent="0.25">
      <c r="A95" s="268" t="s">
        <v>74</v>
      </c>
      <c r="B95" s="268"/>
      <c r="C95" s="268"/>
      <c r="D95" s="268"/>
      <c r="E95" s="268"/>
      <c r="F95" s="268"/>
      <c r="G95" s="11">
        <v>87</v>
      </c>
      <c r="H95" s="18">
        <v>667162</v>
      </c>
      <c r="I95" s="18">
        <v>1467776</v>
      </c>
    </row>
    <row r="96" spans="1:9" ht="12.75" customHeight="1" x14ac:dyDescent="0.25">
      <c r="A96" s="268" t="s">
        <v>75</v>
      </c>
      <c r="B96" s="268"/>
      <c r="C96" s="268"/>
      <c r="D96" s="268"/>
      <c r="E96" s="268"/>
      <c r="F96" s="268"/>
      <c r="G96" s="11">
        <v>88</v>
      </c>
      <c r="H96" s="18">
        <v>0</v>
      </c>
      <c r="I96" s="18">
        <v>0</v>
      </c>
    </row>
    <row r="97" spans="1:9" ht="12.75" customHeight="1" x14ac:dyDescent="0.25">
      <c r="A97" s="268" t="s">
        <v>76</v>
      </c>
      <c r="B97" s="268"/>
      <c r="C97" s="268"/>
      <c r="D97" s="268"/>
      <c r="E97" s="268"/>
      <c r="F97" s="268"/>
      <c r="G97" s="11">
        <v>89</v>
      </c>
      <c r="H97" s="18">
        <v>0</v>
      </c>
      <c r="I97" s="18">
        <v>0</v>
      </c>
    </row>
    <row r="98" spans="1:9" ht="12.75" customHeight="1" x14ac:dyDescent="0.25">
      <c r="A98" s="270" t="s">
        <v>354</v>
      </c>
      <c r="B98" s="270"/>
      <c r="C98" s="270"/>
      <c r="D98" s="270"/>
      <c r="E98" s="270"/>
      <c r="F98" s="270"/>
      <c r="G98" s="12">
        <v>90</v>
      </c>
      <c r="H98" s="120">
        <f>SUM(H99:H104)</f>
        <v>832963</v>
      </c>
      <c r="I98" s="120">
        <f>SUM(I99:I104)</f>
        <v>507561</v>
      </c>
    </row>
    <row r="99" spans="1:9" ht="12.75" customHeight="1" x14ac:dyDescent="0.25">
      <c r="A99" s="268" t="s">
        <v>77</v>
      </c>
      <c r="B99" s="268"/>
      <c r="C99" s="268"/>
      <c r="D99" s="268"/>
      <c r="E99" s="268"/>
      <c r="F99" s="268"/>
      <c r="G99" s="11">
        <v>91</v>
      </c>
      <c r="H99" s="18">
        <v>832963</v>
      </c>
      <c r="I99" s="18">
        <v>507561</v>
      </c>
    </row>
    <row r="100" spans="1:9" ht="12.75" customHeight="1" x14ac:dyDescent="0.25">
      <c r="A100" s="268" t="s">
        <v>78</v>
      </c>
      <c r="B100" s="268"/>
      <c r="C100" s="268"/>
      <c r="D100" s="268"/>
      <c r="E100" s="268"/>
      <c r="F100" s="268"/>
      <c r="G100" s="11">
        <v>92</v>
      </c>
      <c r="H100" s="18">
        <v>0</v>
      </c>
      <c r="I100" s="18">
        <v>0</v>
      </c>
    </row>
    <row r="101" spans="1:9" ht="12.75" customHeight="1" x14ac:dyDescent="0.25">
      <c r="A101" s="268" t="s">
        <v>79</v>
      </c>
      <c r="B101" s="268"/>
      <c r="C101" s="268"/>
      <c r="D101" s="268"/>
      <c r="E101" s="268"/>
      <c r="F101" s="268"/>
      <c r="G101" s="11">
        <v>93</v>
      </c>
      <c r="H101" s="18">
        <v>0</v>
      </c>
      <c r="I101" s="18">
        <v>0</v>
      </c>
    </row>
    <row r="102" spans="1:9" ht="12.75" customHeight="1" x14ac:dyDescent="0.25">
      <c r="A102" s="268" t="s">
        <v>80</v>
      </c>
      <c r="B102" s="268"/>
      <c r="C102" s="268"/>
      <c r="D102" s="268"/>
      <c r="E102" s="268"/>
      <c r="F102" s="268"/>
      <c r="G102" s="11">
        <v>94</v>
      </c>
      <c r="H102" s="18">
        <v>0</v>
      </c>
      <c r="I102" s="18">
        <v>0</v>
      </c>
    </row>
    <row r="103" spans="1:9" ht="12.75" customHeight="1" x14ac:dyDescent="0.25">
      <c r="A103" s="268" t="s">
        <v>81</v>
      </c>
      <c r="B103" s="268"/>
      <c r="C103" s="268"/>
      <c r="D103" s="268"/>
      <c r="E103" s="268"/>
      <c r="F103" s="268"/>
      <c r="G103" s="11">
        <v>95</v>
      </c>
      <c r="H103" s="18">
        <v>0</v>
      </c>
      <c r="I103" s="18">
        <v>0</v>
      </c>
    </row>
    <row r="104" spans="1:9" ht="12.75" customHeight="1" x14ac:dyDescent="0.25">
      <c r="A104" s="268" t="s">
        <v>82</v>
      </c>
      <c r="B104" s="268"/>
      <c r="C104" s="268"/>
      <c r="D104" s="268"/>
      <c r="E104" s="268"/>
      <c r="F104" s="268"/>
      <c r="G104" s="11">
        <v>96</v>
      </c>
      <c r="H104" s="18">
        <v>0</v>
      </c>
      <c r="I104" s="18">
        <v>0</v>
      </c>
    </row>
    <row r="105" spans="1:9" ht="12.75" customHeight="1" x14ac:dyDescent="0.25">
      <c r="A105" s="270" t="s">
        <v>355</v>
      </c>
      <c r="B105" s="270"/>
      <c r="C105" s="270"/>
      <c r="D105" s="270"/>
      <c r="E105" s="270"/>
      <c r="F105" s="270"/>
      <c r="G105" s="12">
        <v>97</v>
      </c>
      <c r="H105" s="120">
        <f>SUM(H106:H116)</f>
        <v>13588705</v>
      </c>
      <c r="I105" s="120">
        <f>SUM(I106:I116)</f>
        <v>11854590</v>
      </c>
    </row>
    <row r="106" spans="1:9" ht="12.75" customHeight="1" x14ac:dyDescent="0.25">
      <c r="A106" s="268" t="s">
        <v>83</v>
      </c>
      <c r="B106" s="268"/>
      <c r="C106" s="268"/>
      <c r="D106" s="268"/>
      <c r="E106" s="268"/>
      <c r="F106" s="268"/>
      <c r="G106" s="11">
        <v>98</v>
      </c>
      <c r="H106" s="18">
        <v>0</v>
      </c>
      <c r="I106" s="18">
        <v>0</v>
      </c>
    </row>
    <row r="107" spans="1:9" ht="24.65" customHeight="1" x14ac:dyDescent="0.25">
      <c r="A107" s="268" t="s">
        <v>84</v>
      </c>
      <c r="B107" s="268"/>
      <c r="C107" s="268"/>
      <c r="D107" s="268"/>
      <c r="E107" s="268"/>
      <c r="F107" s="268"/>
      <c r="G107" s="11">
        <v>99</v>
      </c>
      <c r="H107" s="18">
        <v>12436586</v>
      </c>
      <c r="I107" s="18">
        <v>10803278</v>
      </c>
    </row>
    <row r="108" spans="1:9" ht="12.75" customHeight="1" x14ac:dyDescent="0.25">
      <c r="A108" s="268" t="s">
        <v>85</v>
      </c>
      <c r="B108" s="268"/>
      <c r="C108" s="268"/>
      <c r="D108" s="268"/>
      <c r="E108" s="268"/>
      <c r="F108" s="268"/>
      <c r="G108" s="11">
        <v>100</v>
      </c>
      <c r="H108" s="18">
        <v>0</v>
      </c>
      <c r="I108" s="18">
        <v>0</v>
      </c>
    </row>
    <row r="109" spans="1:9" ht="21.65" customHeight="1" x14ac:dyDescent="0.25">
      <c r="A109" s="268" t="s">
        <v>86</v>
      </c>
      <c r="B109" s="268"/>
      <c r="C109" s="268"/>
      <c r="D109" s="268"/>
      <c r="E109" s="268"/>
      <c r="F109" s="268"/>
      <c r="G109" s="11">
        <v>101</v>
      </c>
      <c r="H109" s="18">
        <v>0</v>
      </c>
      <c r="I109" s="18">
        <v>0</v>
      </c>
    </row>
    <row r="110" spans="1:9" ht="12.75" customHeight="1" x14ac:dyDescent="0.25">
      <c r="A110" s="268" t="s">
        <v>87</v>
      </c>
      <c r="B110" s="268"/>
      <c r="C110" s="268"/>
      <c r="D110" s="268"/>
      <c r="E110" s="268"/>
      <c r="F110" s="268"/>
      <c r="G110" s="11">
        <v>102</v>
      </c>
      <c r="H110" s="18">
        <v>0</v>
      </c>
      <c r="I110" s="18">
        <v>0</v>
      </c>
    </row>
    <row r="111" spans="1:9" ht="12.75" customHeight="1" x14ac:dyDescent="0.25">
      <c r="A111" s="268" t="s">
        <v>88</v>
      </c>
      <c r="B111" s="268"/>
      <c r="C111" s="268"/>
      <c r="D111" s="268"/>
      <c r="E111" s="268"/>
      <c r="F111" s="268"/>
      <c r="G111" s="11">
        <v>103</v>
      </c>
      <c r="H111" s="18">
        <v>25911</v>
      </c>
      <c r="I111" s="18">
        <v>11093</v>
      </c>
    </row>
    <row r="112" spans="1:9" ht="12.75" customHeight="1" x14ac:dyDescent="0.25">
      <c r="A112" s="268" t="s">
        <v>89</v>
      </c>
      <c r="B112" s="268"/>
      <c r="C112" s="268"/>
      <c r="D112" s="268"/>
      <c r="E112" s="268"/>
      <c r="F112" s="268"/>
      <c r="G112" s="11">
        <v>104</v>
      </c>
      <c r="H112" s="18">
        <v>0</v>
      </c>
      <c r="I112" s="18">
        <v>0</v>
      </c>
    </row>
    <row r="113" spans="1:9" ht="12.75" customHeight="1" x14ac:dyDescent="0.25">
      <c r="A113" s="268" t="s">
        <v>90</v>
      </c>
      <c r="B113" s="268"/>
      <c r="C113" s="268"/>
      <c r="D113" s="268"/>
      <c r="E113" s="268"/>
      <c r="F113" s="268"/>
      <c r="G113" s="11">
        <v>105</v>
      </c>
      <c r="H113" s="18">
        <v>0</v>
      </c>
      <c r="I113" s="18">
        <v>0</v>
      </c>
    </row>
    <row r="114" spans="1:9" ht="12.75" customHeight="1" x14ac:dyDescent="0.25">
      <c r="A114" s="268" t="s">
        <v>91</v>
      </c>
      <c r="B114" s="268"/>
      <c r="C114" s="268"/>
      <c r="D114" s="268"/>
      <c r="E114" s="268"/>
      <c r="F114" s="268"/>
      <c r="G114" s="11">
        <v>106</v>
      </c>
      <c r="H114" s="18">
        <v>0</v>
      </c>
      <c r="I114" s="18">
        <v>0</v>
      </c>
    </row>
    <row r="115" spans="1:9" ht="12.75" customHeight="1" x14ac:dyDescent="0.25">
      <c r="A115" s="268" t="s">
        <v>92</v>
      </c>
      <c r="B115" s="268"/>
      <c r="C115" s="268"/>
      <c r="D115" s="268"/>
      <c r="E115" s="268"/>
      <c r="F115" s="268"/>
      <c r="G115" s="11">
        <v>107</v>
      </c>
      <c r="H115" s="18">
        <v>365647</v>
      </c>
      <c r="I115" s="18">
        <v>362443</v>
      </c>
    </row>
    <row r="116" spans="1:9" ht="12.75" customHeight="1" x14ac:dyDescent="0.25">
      <c r="A116" s="268" t="s">
        <v>93</v>
      </c>
      <c r="B116" s="268"/>
      <c r="C116" s="268"/>
      <c r="D116" s="268"/>
      <c r="E116" s="268"/>
      <c r="F116" s="268"/>
      <c r="G116" s="11">
        <v>108</v>
      </c>
      <c r="H116" s="18">
        <v>760561</v>
      </c>
      <c r="I116" s="18">
        <v>677776</v>
      </c>
    </row>
    <row r="117" spans="1:9" ht="12.75" customHeight="1" x14ac:dyDescent="0.25">
      <c r="A117" s="270" t="s">
        <v>356</v>
      </c>
      <c r="B117" s="270"/>
      <c r="C117" s="270"/>
      <c r="D117" s="270"/>
      <c r="E117" s="270"/>
      <c r="F117" s="270"/>
      <c r="G117" s="12">
        <v>109</v>
      </c>
      <c r="H117" s="120">
        <f>SUM(H118:H131)</f>
        <v>8619971</v>
      </c>
      <c r="I117" s="120">
        <f>SUM(I118:I131)</f>
        <v>8530207</v>
      </c>
    </row>
    <row r="118" spans="1:9" ht="12.75" customHeight="1" x14ac:dyDescent="0.25">
      <c r="A118" s="268" t="s">
        <v>83</v>
      </c>
      <c r="B118" s="268"/>
      <c r="C118" s="268"/>
      <c r="D118" s="268"/>
      <c r="E118" s="268"/>
      <c r="F118" s="268"/>
      <c r="G118" s="11">
        <v>110</v>
      </c>
      <c r="H118" s="18">
        <v>293232</v>
      </c>
      <c r="I118" s="18">
        <v>303327</v>
      </c>
    </row>
    <row r="119" spans="1:9" ht="22.25" customHeight="1" x14ac:dyDescent="0.25">
      <c r="A119" s="268" t="s">
        <v>84</v>
      </c>
      <c r="B119" s="268"/>
      <c r="C119" s="268"/>
      <c r="D119" s="268"/>
      <c r="E119" s="268"/>
      <c r="F119" s="268"/>
      <c r="G119" s="11">
        <v>111</v>
      </c>
      <c r="H119" s="18">
        <v>7911517</v>
      </c>
      <c r="I119" s="18">
        <v>7895529</v>
      </c>
    </row>
    <row r="120" spans="1:9" ht="12.75" customHeight="1" x14ac:dyDescent="0.25">
      <c r="A120" s="268" t="s">
        <v>85</v>
      </c>
      <c r="B120" s="268"/>
      <c r="C120" s="268"/>
      <c r="D120" s="268"/>
      <c r="E120" s="268"/>
      <c r="F120" s="268"/>
      <c r="G120" s="11">
        <v>112</v>
      </c>
      <c r="H120" s="18">
        <v>0</v>
      </c>
      <c r="I120" s="18">
        <v>0</v>
      </c>
    </row>
    <row r="121" spans="1:9" ht="23.4" customHeight="1" x14ac:dyDescent="0.25">
      <c r="A121" s="268" t="s">
        <v>86</v>
      </c>
      <c r="B121" s="268"/>
      <c r="C121" s="268"/>
      <c r="D121" s="268"/>
      <c r="E121" s="268"/>
      <c r="F121" s="268"/>
      <c r="G121" s="11">
        <v>113</v>
      </c>
      <c r="H121" s="18">
        <v>0</v>
      </c>
      <c r="I121" s="18">
        <v>0</v>
      </c>
    </row>
    <row r="122" spans="1:9" ht="12.75" customHeight="1" x14ac:dyDescent="0.25">
      <c r="A122" s="268" t="s">
        <v>87</v>
      </c>
      <c r="B122" s="268"/>
      <c r="C122" s="268"/>
      <c r="D122" s="268"/>
      <c r="E122" s="268"/>
      <c r="F122" s="268"/>
      <c r="G122" s="11">
        <v>114</v>
      </c>
      <c r="H122" s="18">
        <v>0</v>
      </c>
      <c r="I122" s="18">
        <v>0</v>
      </c>
    </row>
    <row r="123" spans="1:9" ht="12.75" customHeight="1" x14ac:dyDescent="0.25">
      <c r="A123" s="268" t="s">
        <v>88</v>
      </c>
      <c r="B123" s="268"/>
      <c r="C123" s="268"/>
      <c r="D123" s="268"/>
      <c r="E123" s="268"/>
      <c r="F123" s="268"/>
      <c r="G123" s="11">
        <v>115</v>
      </c>
      <c r="H123" s="18">
        <v>30136</v>
      </c>
      <c r="I123" s="18">
        <v>14819</v>
      </c>
    </row>
    <row r="124" spans="1:9" ht="12.75" customHeight="1" x14ac:dyDescent="0.25">
      <c r="A124" s="268" t="s">
        <v>89</v>
      </c>
      <c r="B124" s="268"/>
      <c r="C124" s="268"/>
      <c r="D124" s="268"/>
      <c r="E124" s="268"/>
      <c r="F124" s="268"/>
      <c r="G124" s="11">
        <v>116</v>
      </c>
      <c r="H124" s="18">
        <v>0</v>
      </c>
      <c r="I124" s="18">
        <v>0</v>
      </c>
    </row>
    <row r="125" spans="1:9" ht="12.75" customHeight="1" x14ac:dyDescent="0.25">
      <c r="A125" s="268" t="s">
        <v>90</v>
      </c>
      <c r="B125" s="268"/>
      <c r="C125" s="268"/>
      <c r="D125" s="268"/>
      <c r="E125" s="268"/>
      <c r="F125" s="268"/>
      <c r="G125" s="11">
        <v>117</v>
      </c>
      <c r="H125" s="18">
        <v>191390</v>
      </c>
      <c r="I125" s="18">
        <v>223269</v>
      </c>
    </row>
    <row r="126" spans="1:9" x14ac:dyDescent="0.25">
      <c r="A126" s="268" t="s">
        <v>91</v>
      </c>
      <c r="B126" s="268"/>
      <c r="C126" s="268"/>
      <c r="D126" s="268"/>
      <c r="E126" s="268"/>
      <c r="F126" s="268"/>
      <c r="G126" s="11">
        <v>118</v>
      </c>
      <c r="H126" s="18">
        <v>0</v>
      </c>
      <c r="I126" s="18">
        <v>0</v>
      </c>
    </row>
    <row r="127" spans="1:9" x14ac:dyDescent="0.25">
      <c r="A127" s="268" t="s">
        <v>94</v>
      </c>
      <c r="B127" s="268"/>
      <c r="C127" s="268"/>
      <c r="D127" s="268"/>
      <c r="E127" s="268"/>
      <c r="F127" s="268"/>
      <c r="G127" s="11">
        <v>119</v>
      </c>
      <c r="H127" s="18">
        <v>37373</v>
      </c>
      <c r="I127" s="18">
        <v>34301</v>
      </c>
    </row>
    <row r="128" spans="1:9" x14ac:dyDescent="0.25">
      <c r="A128" s="268" t="s">
        <v>95</v>
      </c>
      <c r="B128" s="268"/>
      <c r="C128" s="268"/>
      <c r="D128" s="268"/>
      <c r="E128" s="268"/>
      <c r="F128" s="268"/>
      <c r="G128" s="11">
        <v>120</v>
      </c>
      <c r="H128" s="18">
        <v>144739</v>
      </c>
      <c r="I128" s="18">
        <v>48255</v>
      </c>
    </row>
    <row r="129" spans="1:9" x14ac:dyDescent="0.25">
      <c r="A129" s="268" t="s">
        <v>96</v>
      </c>
      <c r="B129" s="268"/>
      <c r="C129" s="268"/>
      <c r="D129" s="268"/>
      <c r="E129" s="268"/>
      <c r="F129" s="268"/>
      <c r="G129" s="11">
        <v>121</v>
      </c>
      <c r="H129" s="18">
        <v>0</v>
      </c>
      <c r="I129" s="18">
        <v>0</v>
      </c>
    </row>
    <row r="130" spans="1:9" x14ac:dyDescent="0.25">
      <c r="A130" s="268" t="s">
        <v>97</v>
      </c>
      <c r="B130" s="268"/>
      <c r="C130" s="268"/>
      <c r="D130" s="268"/>
      <c r="E130" s="268"/>
      <c r="F130" s="268"/>
      <c r="G130" s="11">
        <v>122</v>
      </c>
      <c r="H130" s="18">
        <v>0</v>
      </c>
      <c r="I130" s="18">
        <v>0</v>
      </c>
    </row>
    <row r="131" spans="1:9" x14ac:dyDescent="0.25">
      <c r="A131" s="268" t="s">
        <v>98</v>
      </c>
      <c r="B131" s="268"/>
      <c r="C131" s="268"/>
      <c r="D131" s="268"/>
      <c r="E131" s="268"/>
      <c r="F131" s="268"/>
      <c r="G131" s="11">
        <v>123</v>
      </c>
      <c r="H131" s="18">
        <v>11584</v>
      </c>
      <c r="I131" s="18">
        <v>10707</v>
      </c>
    </row>
    <row r="132" spans="1:9" ht="22.25" customHeight="1" x14ac:dyDescent="0.25">
      <c r="A132" s="269" t="s">
        <v>99</v>
      </c>
      <c r="B132" s="269"/>
      <c r="C132" s="269"/>
      <c r="D132" s="269"/>
      <c r="E132" s="269"/>
      <c r="F132" s="269"/>
      <c r="G132" s="11">
        <v>124</v>
      </c>
      <c r="H132" s="18">
        <v>0</v>
      </c>
      <c r="I132" s="18">
        <v>0</v>
      </c>
    </row>
    <row r="133" spans="1:9" ht="12.75" customHeight="1" x14ac:dyDescent="0.25">
      <c r="A133" s="270" t="s">
        <v>357</v>
      </c>
      <c r="B133" s="270"/>
      <c r="C133" s="270"/>
      <c r="D133" s="270"/>
      <c r="E133" s="270"/>
      <c r="F133" s="270"/>
      <c r="G133" s="12">
        <v>125</v>
      </c>
      <c r="H133" s="120">
        <f>H75+H98+H105+H117+H132</f>
        <v>50310638</v>
      </c>
      <c r="I133" s="120">
        <f>I75+I98+I105+I117+I132</f>
        <v>49273213</v>
      </c>
    </row>
    <row r="134" spans="1:9" x14ac:dyDescent="0.25">
      <c r="A134" s="269" t="s">
        <v>100</v>
      </c>
      <c r="B134" s="269"/>
      <c r="C134" s="269"/>
      <c r="D134" s="269"/>
      <c r="E134" s="269"/>
      <c r="F134" s="269"/>
      <c r="G134" s="11">
        <v>126</v>
      </c>
      <c r="H134" s="18">
        <v>23893858</v>
      </c>
      <c r="I134" s="18">
        <v>24845745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zoomScale="90" zoomScaleNormal="85" zoomScaleSheetLayoutView="90" workbookViewId="0">
      <selection activeCell="Q16" sqref="Q16"/>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305" t="s">
        <v>102</v>
      </c>
      <c r="B1" s="306"/>
      <c r="C1" s="306"/>
      <c r="D1" s="306"/>
      <c r="E1" s="306"/>
      <c r="F1" s="306"/>
      <c r="G1" s="306"/>
      <c r="H1" s="306"/>
      <c r="I1" s="306"/>
    </row>
    <row r="2" spans="1:11" x14ac:dyDescent="0.25">
      <c r="A2" s="307" t="s">
        <v>643</v>
      </c>
      <c r="B2" s="308"/>
      <c r="C2" s="308"/>
      <c r="D2" s="308"/>
      <c r="E2" s="308"/>
      <c r="F2" s="308"/>
      <c r="G2" s="308"/>
      <c r="H2" s="308"/>
      <c r="I2" s="308"/>
    </row>
    <row r="3" spans="1:11" x14ac:dyDescent="0.25">
      <c r="A3" s="309" t="s">
        <v>447</v>
      </c>
      <c r="B3" s="310"/>
      <c r="C3" s="310"/>
      <c r="D3" s="310"/>
      <c r="E3" s="310"/>
      <c r="F3" s="310"/>
      <c r="G3" s="310"/>
      <c r="H3" s="310"/>
      <c r="I3" s="310"/>
      <c r="J3" s="311"/>
      <c r="K3" s="311"/>
    </row>
    <row r="4" spans="1:11" x14ac:dyDescent="0.25">
      <c r="A4" s="312" t="s">
        <v>461</v>
      </c>
      <c r="B4" s="313"/>
      <c r="C4" s="313"/>
      <c r="D4" s="313"/>
      <c r="E4" s="313"/>
      <c r="F4" s="313"/>
      <c r="G4" s="313"/>
      <c r="H4" s="313"/>
      <c r="I4" s="313"/>
      <c r="J4" s="314"/>
      <c r="K4" s="314"/>
    </row>
    <row r="5" spans="1:11" ht="22.25" customHeight="1" x14ac:dyDescent="0.25">
      <c r="A5" s="315" t="s">
        <v>2</v>
      </c>
      <c r="B5" s="316"/>
      <c r="C5" s="316"/>
      <c r="D5" s="316"/>
      <c r="E5" s="316"/>
      <c r="F5" s="316"/>
      <c r="G5" s="315" t="s">
        <v>103</v>
      </c>
      <c r="H5" s="317" t="s">
        <v>301</v>
      </c>
      <c r="I5" s="318"/>
      <c r="J5" s="317" t="s">
        <v>279</v>
      </c>
      <c r="K5" s="318"/>
    </row>
    <row r="6" spans="1:11" x14ac:dyDescent="0.25">
      <c r="A6" s="316"/>
      <c r="B6" s="316"/>
      <c r="C6" s="316"/>
      <c r="D6" s="316"/>
      <c r="E6" s="316"/>
      <c r="F6" s="316"/>
      <c r="G6" s="316"/>
      <c r="H6" s="50" t="s">
        <v>294</v>
      </c>
      <c r="I6" s="50" t="s">
        <v>295</v>
      </c>
      <c r="J6" s="50" t="s">
        <v>294</v>
      </c>
      <c r="K6" s="50" t="s">
        <v>295</v>
      </c>
    </row>
    <row r="7" spans="1:11" x14ac:dyDescent="0.25">
      <c r="A7" s="303">
        <v>1</v>
      </c>
      <c r="B7" s="304"/>
      <c r="C7" s="304"/>
      <c r="D7" s="304"/>
      <c r="E7" s="304"/>
      <c r="F7" s="304"/>
      <c r="G7" s="51">
        <v>2</v>
      </c>
      <c r="H7" s="50">
        <v>3</v>
      </c>
      <c r="I7" s="50">
        <v>4</v>
      </c>
      <c r="J7" s="50">
        <v>5</v>
      </c>
      <c r="K7" s="50">
        <v>6</v>
      </c>
    </row>
    <row r="8" spans="1:11" ht="12.75" customHeight="1" x14ac:dyDescent="0.25">
      <c r="A8" s="299" t="s">
        <v>358</v>
      </c>
      <c r="B8" s="299"/>
      <c r="C8" s="299"/>
      <c r="D8" s="299"/>
      <c r="E8" s="299"/>
      <c r="F8" s="299"/>
      <c r="G8" s="12">
        <v>1</v>
      </c>
      <c r="H8" s="52">
        <f>SUM(H9:H13)</f>
        <v>1176087</v>
      </c>
      <c r="I8" s="52">
        <f>SUM(I9:I13)</f>
        <v>164516</v>
      </c>
      <c r="J8" s="52">
        <f>SUM(J9:J13)</f>
        <v>852331</v>
      </c>
      <c r="K8" s="52">
        <f>SUM(K9:K13)</f>
        <v>113819</v>
      </c>
    </row>
    <row r="9" spans="1:11" ht="12.75" customHeight="1" x14ac:dyDescent="0.25">
      <c r="A9" s="268" t="s">
        <v>115</v>
      </c>
      <c r="B9" s="268"/>
      <c r="C9" s="268"/>
      <c r="D9" s="268"/>
      <c r="E9" s="268"/>
      <c r="F9" s="268"/>
      <c r="G9" s="11">
        <v>2</v>
      </c>
      <c r="H9" s="53">
        <v>146114</v>
      </c>
      <c r="I9" s="53">
        <v>5639</v>
      </c>
      <c r="J9" s="53">
        <v>3886</v>
      </c>
      <c r="K9" s="53">
        <v>3886</v>
      </c>
    </row>
    <row r="10" spans="1:11" ht="12.75" customHeight="1" x14ac:dyDescent="0.25">
      <c r="A10" s="268" t="s">
        <v>116</v>
      </c>
      <c r="B10" s="268"/>
      <c r="C10" s="268"/>
      <c r="D10" s="268"/>
      <c r="E10" s="268"/>
      <c r="F10" s="268"/>
      <c r="G10" s="11">
        <v>3</v>
      </c>
      <c r="H10" s="53">
        <v>946819</v>
      </c>
      <c r="I10" s="53">
        <v>88317</v>
      </c>
      <c r="J10" s="53">
        <v>836333</v>
      </c>
      <c r="K10" s="53">
        <v>107467</v>
      </c>
    </row>
    <row r="11" spans="1:11" ht="12.75" customHeight="1" x14ac:dyDescent="0.25">
      <c r="A11" s="268" t="s">
        <v>117</v>
      </c>
      <c r="B11" s="268"/>
      <c r="C11" s="268"/>
      <c r="D11" s="268"/>
      <c r="E11" s="268"/>
      <c r="F11" s="268"/>
      <c r="G11" s="11">
        <v>4</v>
      </c>
      <c r="H11" s="53">
        <v>0</v>
      </c>
      <c r="I11" s="53">
        <v>0</v>
      </c>
      <c r="J11" s="53">
        <v>0</v>
      </c>
      <c r="K11" s="53">
        <v>0</v>
      </c>
    </row>
    <row r="12" spans="1:11" ht="12.75" customHeight="1" x14ac:dyDescent="0.25">
      <c r="A12" s="268" t="s">
        <v>118</v>
      </c>
      <c r="B12" s="268"/>
      <c r="C12" s="268"/>
      <c r="D12" s="268"/>
      <c r="E12" s="268"/>
      <c r="F12" s="268"/>
      <c r="G12" s="11">
        <v>5</v>
      </c>
      <c r="H12" s="53">
        <v>5358</v>
      </c>
      <c r="I12" s="53">
        <v>1339</v>
      </c>
      <c r="J12" s="53">
        <v>5357</v>
      </c>
      <c r="K12" s="53">
        <v>1339</v>
      </c>
    </row>
    <row r="13" spans="1:11" ht="12.75" customHeight="1" x14ac:dyDescent="0.25">
      <c r="A13" s="268" t="s">
        <v>119</v>
      </c>
      <c r="B13" s="268"/>
      <c r="C13" s="268"/>
      <c r="D13" s="268"/>
      <c r="E13" s="268"/>
      <c r="F13" s="268"/>
      <c r="G13" s="11">
        <v>6</v>
      </c>
      <c r="H13" s="53">
        <v>77796</v>
      </c>
      <c r="I13" s="53">
        <v>69221</v>
      </c>
      <c r="J13" s="53">
        <v>6755</v>
      </c>
      <c r="K13" s="53">
        <v>1127</v>
      </c>
    </row>
    <row r="14" spans="1:11" ht="12.75" customHeight="1" x14ac:dyDescent="0.25">
      <c r="A14" s="299" t="s">
        <v>359</v>
      </c>
      <c r="B14" s="299"/>
      <c r="C14" s="299"/>
      <c r="D14" s="299"/>
      <c r="E14" s="299"/>
      <c r="F14" s="299"/>
      <c r="G14" s="12">
        <v>7</v>
      </c>
      <c r="H14" s="52">
        <f>H15+H16+H20+H24+H25+H26+H29+H36</f>
        <v>3406571</v>
      </c>
      <c r="I14" s="52">
        <f>I15+I16+I20+I24+I25+I26+I29+I36</f>
        <v>1121363</v>
      </c>
      <c r="J14" s="52">
        <f>J15+J16+J20+J24+J25+J26+J29+J36</f>
        <v>2376062</v>
      </c>
      <c r="K14" s="52">
        <f>K15+K16+K20+K24+K25+K26+K29+K36</f>
        <v>865831</v>
      </c>
    </row>
    <row r="15" spans="1:11" ht="12.75" customHeight="1" x14ac:dyDescent="0.25">
      <c r="A15" s="268" t="s">
        <v>104</v>
      </c>
      <c r="B15" s="268"/>
      <c r="C15" s="268"/>
      <c r="D15" s="268"/>
      <c r="E15" s="268"/>
      <c r="F15" s="268"/>
      <c r="G15" s="11">
        <v>8</v>
      </c>
      <c r="H15" s="53">
        <v>0</v>
      </c>
      <c r="I15" s="53">
        <v>0</v>
      </c>
      <c r="J15" s="53">
        <v>0</v>
      </c>
      <c r="K15" s="53">
        <v>0</v>
      </c>
    </row>
    <row r="16" spans="1:11" ht="12.75" customHeight="1" x14ac:dyDescent="0.25">
      <c r="A16" s="272" t="s">
        <v>439</v>
      </c>
      <c r="B16" s="272"/>
      <c r="C16" s="272"/>
      <c r="D16" s="272"/>
      <c r="E16" s="272"/>
      <c r="F16" s="272"/>
      <c r="G16" s="12">
        <v>9</v>
      </c>
      <c r="H16" s="52">
        <f>SUM(H17:H19)</f>
        <v>1502520</v>
      </c>
      <c r="I16" s="52">
        <f>SUM(I17:I19)</f>
        <v>223277</v>
      </c>
      <c r="J16" s="52">
        <f>SUM(J17:J19)</f>
        <v>948846</v>
      </c>
      <c r="K16" s="52">
        <f>SUM(K17:K19)</f>
        <v>281366</v>
      </c>
    </row>
    <row r="17" spans="1:11" ht="12.75" customHeight="1" x14ac:dyDescent="0.25">
      <c r="A17" s="302" t="s">
        <v>120</v>
      </c>
      <c r="B17" s="302"/>
      <c r="C17" s="302"/>
      <c r="D17" s="302"/>
      <c r="E17" s="302"/>
      <c r="F17" s="302"/>
      <c r="G17" s="11">
        <v>10</v>
      </c>
      <c r="H17" s="53">
        <v>156173</v>
      </c>
      <c r="I17" s="53">
        <v>11248</v>
      </c>
      <c r="J17" s="53">
        <v>81913</v>
      </c>
      <c r="K17" s="53">
        <v>10499</v>
      </c>
    </row>
    <row r="18" spans="1:11" ht="12.75" customHeight="1" x14ac:dyDescent="0.25">
      <c r="A18" s="302" t="s">
        <v>121</v>
      </c>
      <c r="B18" s="302"/>
      <c r="C18" s="302"/>
      <c r="D18" s="302"/>
      <c r="E18" s="302"/>
      <c r="F18" s="302"/>
      <c r="G18" s="11">
        <v>11</v>
      </c>
      <c r="H18" s="53">
        <v>0</v>
      </c>
      <c r="I18" s="53">
        <v>0</v>
      </c>
      <c r="J18" s="53">
        <v>0</v>
      </c>
      <c r="K18" s="53">
        <v>0</v>
      </c>
    </row>
    <row r="19" spans="1:11" ht="12.75" customHeight="1" x14ac:dyDescent="0.25">
      <c r="A19" s="302" t="s">
        <v>122</v>
      </c>
      <c r="B19" s="302"/>
      <c r="C19" s="302"/>
      <c r="D19" s="302"/>
      <c r="E19" s="302"/>
      <c r="F19" s="302"/>
      <c r="G19" s="11">
        <v>12</v>
      </c>
      <c r="H19" s="53">
        <v>1346347</v>
      </c>
      <c r="I19" s="53">
        <v>212029</v>
      </c>
      <c r="J19" s="53">
        <v>866933</v>
      </c>
      <c r="K19" s="53">
        <v>270867</v>
      </c>
    </row>
    <row r="20" spans="1:11" ht="12.75" customHeight="1" x14ac:dyDescent="0.25">
      <c r="A20" s="272" t="s">
        <v>440</v>
      </c>
      <c r="B20" s="272"/>
      <c r="C20" s="272"/>
      <c r="D20" s="272"/>
      <c r="E20" s="272"/>
      <c r="F20" s="272"/>
      <c r="G20" s="12">
        <v>13</v>
      </c>
      <c r="H20" s="52">
        <f>SUM(H21:H23)</f>
        <v>744131</v>
      </c>
      <c r="I20" s="52">
        <f>SUM(I21:I23)</f>
        <v>188964</v>
      </c>
      <c r="J20" s="52">
        <f>SUM(J21:J23)</f>
        <v>768483</v>
      </c>
      <c r="K20" s="52">
        <f>SUM(K21:K23)</f>
        <v>187520</v>
      </c>
    </row>
    <row r="21" spans="1:11" ht="12.75" customHeight="1" x14ac:dyDescent="0.25">
      <c r="A21" s="302" t="s">
        <v>105</v>
      </c>
      <c r="B21" s="302"/>
      <c r="C21" s="302"/>
      <c r="D21" s="302"/>
      <c r="E21" s="302"/>
      <c r="F21" s="302"/>
      <c r="G21" s="11">
        <v>14</v>
      </c>
      <c r="H21" s="53">
        <v>449858</v>
      </c>
      <c r="I21" s="53">
        <v>114947</v>
      </c>
      <c r="J21" s="53">
        <v>462587</v>
      </c>
      <c r="K21" s="53">
        <v>114027</v>
      </c>
    </row>
    <row r="22" spans="1:11" ht="12.75" customHeight="1" x14ac:dyDescent="0.25">
      <c r="A22" s="302" t="s">
        <v>106</v>
      </c>
      <c r="B22" s="302"/>
      <c r="C22" s="302"/>
      <c r="D22" s="302"/>
      <c r="E22" s="302"/>
      <c r="F22" s="302"/>
      <c r="G22" s="11">
        <v>15</v>
      </c>
      <c r="H22" s="53">
        <v>197729</v>
      </c>
      <c r="I22" s="53">
        <v>49533</v>
      </c>
      <c r="J22" s="53">
        <v>204225</v>
      </c>
      <c r="K22" s="53">
        <v>48980</v>
      </c>
    </row>
    <row r="23" spans="1:11" ht="12.75" customHeight="1" x14ac:dyDescent="0.25">
      <c r="A23" s="302" t="s">
        <v>107</v>
      </c>
      <c r="B23" s="302"/>
      <c r="C23" s="302"/>
      <c r="D23" s="302"/>
      <c r="E23" s="302"/>
      <c r="F23" s="302"/>
      <c r="G23" s="11">
        <v>16</v>
      </c>
      <c r="H23" s="53">
        <v>96544</v>
      </c>
      <c r="I23" s="53">
        <v>24484</v>
      </c>
      <c r="J23" s="53">
        <v>101671</v>
      </c>
      <c r="K23" s="53">
        <v>24513</v>
      </c>
    </row>
    <row r="24" spans="1:11" ht="12.75" customHeight="1" x14ac:dyDescent="0.25">
      <c r="A24" s="268" t="s">
        <v>108</v>
      </c>
      <c r="B24" s="268"/>
      <c r="C24" s="268"/>
      <c r="D24" s="268"/>
      <c r="E24" s="268"/>
      <c r="F24" s="268"/>
      <c r="G24" s="11">
        <v>17</v>
      </c>
      <c r="H24" s="53">
        <v>190182</v>
      </c>
      <c r="I24" s="53">
        <v>48190</v>
      </c>
      <c r="J24" s="53">
        <v>190644</v>
      </c>
      <c r="K24" s="53">
        <v>48657</v>
      </c>
    </row>
    <row r="25" spans="1:11" ht="12.75" customHeight="1" x14ac:dyDescent="0.25">
      <c r="A25" s="268" t="s">
        <v>109</v>
      </c>
      <c r="B25" s="268"/>
      <c r="C25" s="268"/>
      <c r="D25" s="268"/>
      <c r="E25" s="268"/>
      <c r="F25" s="268"/>
      <c r="G25" s="11">
        <v>18</v>
      </c>
      <c r="H25" s="53">
        <v>199899</v>
      </c>
      <c r="I25" s="53">
        <v>47215</v>
      </c>
      <c r="J25" s="53">
        <v>198055</v>
      </c>
      <c r="K25" s="53">
        <v>46114</v>
      </c>
    </row>
    <row r="26" spans="1:11" ht="12.75" customHeight="1" x14ac:dyDescent="0.25">
      <c r="A26" s="272" t="s">
        <v>441</v>
      </c>
      <c r="B26" s="272"/>
      <c r="C26" s="272"/>
      <c r="D26" s="272"/>
      <c r="E26" s="272"/>
      <c r="F26" s="272"/>
      <c r="G26" s="12">
        <v>19</v>
      </c>
      <c r="H26" s="52">
        <f>H27+H28</f>
        <v>4725</v>
      </c>
      <c r="I26" s="52">
        <f>I27+I28</f>
        <v>4725</v>
      </c>
      <c r="J26" s="52">
        <f>J27+J28</f>
        <v>35423</v>
      </c>
      <c r="K26" s="52">
        <f>K27+K28</f>
        <v>35423</v>
      </c>
    </row>
    <row r="27" spans="1:11" ht="12.75" customHeight="1" x14ac:dyDescent="0.25">
      <c r="A27" s="302" t="s">
        <v>123</v>
      </c>
      <c r="B27" s="302"/>
      <c r="C27" s="302"/>
      <c r="D27" s="302"/>
      <c r="E27" s="302"/>
      <c r="F27" s="302"/>
      <c r="G27" s="11">
        <v>20</v>
      </c>
      <c r="H27" s="53">
        <v>4725</v>
      </c>
      <c r="I27" s="53">
        <v>4725</v>
      </c>
      <c r="J27" s="53">
        <v>35423</v>
      </c>
      <c r="K27" s="53">
        <v>35423</v>
      </c>
    </row>
    <row r="28" spans="1:11" ht="12.75" customHeight="1" x14ac:dyDescent="0.25">
      <c r="A28" s="302" t="s">
        <v>124</v>
      </c>
      <c r="B28" s="302"/>
      <c r="C28" s="302"/>
      <c r="D28" s="302"/>
      <c r="E28" s="302"/>
      <c r="F28" s="302"/>
      <c r="G28" s="11">
        <v>21</v>
      </c>
      <c r="H28" s="53">
        <v>0</v>
      </c>
      <c r="I28" s="53">
        <v>0</v>
      </c>
      <c r="J28" s="53">
        <v>0</v>
      </c>
      <c r="K28" s="53">
        <v>0</v>
      </c>
    </row>
    <row r="29" spans="1:11" ht="12.75" customHeight="1" x14ac:dyDescent="0.25">
      <c r="A29" s="272" t="s">
        <v>442</v>
      </c>
      <c r="B29" s="272"/>
      <c r="C29" s="272"/>
      <c r="D29" s="272"/>
      <c r="E29" s="272"/>
      <c r="F29" s="272"/>
      <c r="G29" s="12">
        <v>22</v>
      </c>
      <c r="H29" s="52">
        <f>SUM(H30:H35)</f>
        <v>745655</v>
      </c>
      <c r="I29" s="52">
        <f>SUM(I30:I35)</f>
        <v>592590</v>
      </c>
      <c r="J29" s="52">
        <f>SUM(J30:J35)</f>
        <v>234611</v>
      </c>
      <c r="K29" s="52">
        <f>SUM(K30:K35)</f>
        <v>266751</v>
      </c>
    </row>
    <row r="30" spans="1:11" ht="12.75" customHeight="1" x14ac:dyDescent="0.25">
      <c r="A30" s="302" t="s">
        <v>125</v>
      </c>
      <c r="B30" s="302"/>
      <c r="C30" s="302"/>
      <c r="D30" s="302"/>
      <c r="E30" s="302"/>
      <c r="F30" s="302"/>
      <c r="G30" s="11">
        <v>23</v>
      </c>
      <c r="H30" s="53">
        <v>745655</v>
      </c>
      <c r="I30" s="53">
        <v>592590</v>
      </c>
      <c r="J30" s="53">
        <v>234611</v>
      </c>
      <c r="K30" s="53">
        <v>266751</v>
      </c>
    </row>
    <row r="31" spans="1:11" ht="12.75" customHeight="1" x14ac:dyDescent="0.25">
      <c r="A31" s="302" t="s">
        <v>126</v>
      </c>
      <c r="B31" s="302"/>
      <c r="C31" s="302"/>
      <c r="D31" s="302"/>
      <c r="E31" s="302"/>
      <c r="F31" s="302"/>
      <c r="G31" s="11">
        <v>24</v>
      </c>
      <c r="H31" s="53">
        <v>0</v>
      </c>
      <c r="I31" s="53">
        <v>0</v>
      </c>
      <c r="J31" s="53">
        <v>0</v>
      </c>
      <c r="K31" s="53">
        <v>0</v>
      </c>
    </row>
    <row r="32" spans="1:11" ht="12.75" customHeight="1" x14ac:dyDescent="0.25">
      <c r="A32" s="302" t="s">
        <v>127</v>
      </c>
      <c r="B32" s="302"/>
      <c r="C32" s="302"/>
      <c r="D32" s="302"/>
      <c r="E32" s="302"/>
      <c r="F32" s="302"/>
      <c r="G32" s="11">
        <v>25</v>
      </c>
      <c r="H32" s="53">
        <v>0</v>
      </c>
      <c r="I32" s="53">
        <v>0</v>
      </c>
      <c r="J32" s="53">
        <v>0</v>
      </c>
      <c r="K32" s="53">
        <v>0</v>
      </c>
    </row>
    <row r="33" spans="1:11" ht="12.75" customHeight="1" x14ac:dyDescent="0.25">
      <c r="A33" s="302" t="s">
        <v>128</v>
      </c>
      <c r="B33" s="302"/>
      <c r="C33" s="302"/>
      <c r="D33" s="302"/>
      <c r="E33" s="302"/>
      <c r="F33" s="302"/>
      <c r="G33" s="11">
        <v>26</v>
      </c>
      <c r="H33" s="53">
        <v>0</v>
      </c>
      <c r="I33" s="53">
        <v>0</v>
      </c>
      <c r="J33" s="53">
        <v>0</v>
      </c>
      <c r="K33" s="53">
        <v>0</v>
      </c>
    </row>
    <row r="34" spans="1:11" ht="12.75" customHeight="1" x14ac:dyDescent="0.25">
      <c r="A34" s="302" t="s">
        <v>129</v>
      </c>
      <c r="B34" s="302"/>
      <c r="C34" s="302"/>
      <c r="D34" s="302"/>
      <c r="E34" s="302"/>
      <c r="F34" s="302"/>
      <c r="G34" s="11">
        <v>27</v>
      </c>
      <c r="H34" s="53">
        <v>0</v>
      </c>
      <c r="I34" s="53">
        <v>0</v>
      </c>
      <c r="J34" s="53">
        <v>0</v>
      </c>
      <c r="K34" s="53">
        <v>0</v>
      </c>
    </row>
    <row r="35" spans="1:11" ht="12.75" customHeight="1" x14ac:dyDescent="0.25">
      <c r="A35" s="302" t="s">
        <v>130</v>
      </c>
      <c r="B35" s="302"/>
      <c r="C35" s="302"/>
      <c r="D35" s="302"/>
      <c r="E35" s="302"/>
      <c r="F35" s="302"/>
      <c r="G35" s="11">
        <v>28</v>
      </c>
      <c r="H35" s="53">
        <v>0</v>
      </c>
      <c r="I35" s="53">
        <v>0</v>
      </c>
      <c r="J35" s="53">
        <v>0</v>
      </c>
      <c r="K35" s="53">
        <v>0</v>
      </c>
    </row>
    <row r="36" spans="1:11" ht="12.75" customHeight="1" x14ac:dyDescent="0.25">
      <c r="A36" s="268" t="s">
        <v>110</v>
      </c>
      <c r="B36" s="268"/>
      <c r="C36" s="268"/>
      <c r="D36" s="268"/>
      <c r="E36" s="268"/>
      <c r="F36" s="268"/>
      <c r="G36" s="11">
        <v>29</v>
      </c>
      <c r="H36" s="53">
        <v>19459</v>
      </c>
      <c r="I36" s="53">
        <v>16402</v>
      </c>
      <c r="J36" s="53">
        <v>0</v>
      </c>
      <c r="K36" s="53">
        <v>0</v>
      </c>
    </row>
    <row r="37" spans="1:11" ht="12.75" customHeight="1" x14ac:dyDescent="0.25">
      <c r="A37" s="299" t="s">
        <v>360</v>
      </c>
      <c r="B37" s="299"/>
      <c r="C37" s="299"/>
      <c r="D37" s="299"/>
      <c r="E37" s="299"/>
      <c r="F37" s="299"/>
      <c r="G37" s="12">
        <v>30</v>
      </c>
      <c r="H37" s="52">
        <f>SUM(H38:H47)</f>
        <v>3496646</v>
      </c>
      <c r="I37" s="52">
        <f>SUM(I38:I47)</f>
        <v>818557</v>
      </c>
      <c r="J37" s="52">
        <f>SUM(J38:J47)</f>
        <v>3543725</v>
      </c>
      <c r="K37" s="52">
        <f>SUM(K38:K47)</f>
        <v>924784</v>
      </c>
    </row>
    <row r="38" spans="1:11" ht="12.75" customHeight="1" x14ac:dyDescent="0.25">
      <c r="A38" s="268" t="s">
        <v>131</v>
      </c>
      <c r="B38" s="268"/>
      <c r="C38" s="268"/>
      <c r="D38" s="268"/>
      <c r="E38" s="268"/>
      <c r="F38" s="268"/>
      <c r="G38" s="11">
        <v>31</v>
      </c>
      <c r="H38" s="53">
        <v>1720000</v>
      </c>
      <c r="I38" s="53">
        <v>375000</v>
      </c>
      <c r="J38" s="53">
        <v>1724000</v>
      </c>
      <c r="K38" s="53">
        <v>404000</v>
      </c>
    </row>
    <row r="39" spans="1:11" ht="25.25" customHeight="1" x14ac:dyDescent="0.25">
      <c r="A39" s="268" t="s">
        <v>132</v>
      </c>
      <c r="B39" s="268"/>
      <c r="C39" s="268"/>
      <c r="D39" s="268"/>
      <c r="E39" s="268"/>
      <c r="F39" s="268"/>
      <c r="G39" s="11">
        <v>32</v>
      </c>
      <c r="H39" s="53">
        <v>0</v>
      </c>
      <c r="I39" s="53">
        <v>0</v>
      </c>
      <c r="J39" s="53">
        <v>0</v>
      </c>
      <c r="K39" s="53">
        <v>0</v>
      </c>
    </row>
    <row r="40" spans="1:11" ht="25.25" customHeight="1" x14ac:dyDescent="0.25">
      <c r="A40" s="268" t="s">
        <v>133</v>
      </c>
      <c r="B40" s="268"/>
      <c r="C40" s="268"/>
      <c r="D40" s="268"/>
      <c r="E40" s="268"/>
      <c r="F40" s="268"/>
      <c r="G40" s="11">
        <v>33</v>
      </c>
      <c r="H40" s="53">
        <v>1739734</v>
      </c>
      <c r="I40" s="53">
        <v>432434</v>
      </c>
      <c r="J40" s="53">
        <v>1685135</v>
      </c>
      <c r="K40" s="53">
        <v>416692</v>
      </c>
    </row>
    <row r="41" spans="1:11" ht="25.25" customHeight="1" x14ac:dyDescent="0.25">
      <c r="A41" s="268" t="s">
        <v>134</v>
      </c>
      <c r="B41" s="268"/>
      <c r="C41" s="268"/>
      <c r="D41" s="268"/>
      <c r="E41" s="268"/>
      <c r="F41" s="268"/>
      <c r="G41" s="11">
        <v>34</v>
      </c>
      <c r="H41" s="53">
        <v>0</v>
      </c>
      <c r="I41" s="53">
        <v>0</v>
      </c>
      <c r="J41" s="53">
        <v>0</v>
      </c>
      <c r="K41" s="53">
        <v>0</v>
      </c>
    </row>
    <row r="42" spans="1:11" ht="25.25" customHeight="1" x14ac:dyDescent="0.25">
      <c r="A42" s="268" t="s">
        <v>135</v>
      </c>
      <c r="B42" s="268"/>
      <c r="C42" s="268"/>
      <c r="D42" s="268"/>
      <c r="E42" s="268"/>
      <c r="F42" s="268"/>
      <c r="G42" s="11">
        <v>35</v>
      </c>
      <c r="H42" s="53">
        <v>0</v>
      </c>
      <c r="I42" s="53">
        <v>0</v>
      </c>
      <c r="J42" s="53">
        <v>107413</v>
      </c>
      <c r="K42" s="53">
        <v>107413</v>
      </c>
    </row>
    <row r="43" spans="1:11" ht="12.75" customHeight="1" x14ac:dyDescent="0.25">
      <c r="A43" s="268" t="s">
        <v>136</v>
      </c>
      <c r="B43" s="268"/>
      <c r="C43" s="268"/>
      <c r="D43" s="268"/>
      <c r="E43" s="268"/>
      <c r="F43" s="268"/>
      <c r="G43" s="11">
        <v>36</v>
      </c>
      <c r="H43" s="53">
        <v>4391</v>
      </c>
      <c r="I43" s="53">
        <v>280</v>
      </c>
      <c r="J43" s="53">
        <v>1754</v>
      </c>
      <c r="K43" s="53">
        <v>261</v>
      </c>
    </row>
    <row r="44" spans="1:11" ht="12.75" customHeight="1" x14ac:dyDescent="0.25">
      <c r="A44" s="268" t="s">
        <v>137</v>
      </c>
      <c r="B44" s="268"/>
      <c r="C44" s="268"/>
      <c r="D44" s="268"/>
      <c r="E44" s="268"/>
      <c r="F44" s="268"/>
      <c r="G44" s="11">
        <v>37</v>
      </c>
      <c r="H44" s="53">
        <v>143</v>
      </c>
      <c r="I44" s="53">
        <v>124</v>
      </c>
      <c r="J44" s="53">
        <v>0</v>
      </c>
      <c r="K44" s="53">
        <v>0</v>
      </c>
    </row>
    <row r="45" spans="1:11" ht="12.75" customHeight="1" x14ac:dyDescent="0.25">
      <c r="A45" s="268" t="s">
        <v>138</v>
      </c>
      <c r="B45" s="268"/>
      <c r="C45" s="268"/>
      <c r="D45" s="268"/>
      <c r="E45" s="268"/>
      <c r="F45" s="268"/>
      <c r="G45" s="11">
        <v>38</v>
      </c>
      <c r="H45" s="53">
        <v>281</v>
      </c>
      <c r="I45" s="53">
        <v>281</v>
      </c>
      <c r="J45" s="53">
        <v>0</v>
      </c>
      <c r="K45" s="53">
        <v>0</v>
      </c>
    </row>
    <row r="46" spans="1:11" ht="12.75" customHeight="1" x14ac:dyDescent="0.25">
      <c r="A46" s="268" t="s">
        <v>139</v>
      </c>
      <c r="B46" s="268"/>
      <c r="C46" s="268"/>
      <c r="D46" s="268"/>
      <c r="E46" s="268"/>
      <c r="F46" s="268"/>
      <c r="G46" s="11">
        <v>39</v>
      </c>
      <c r="H46" s="53">
        <v>32097</v>
      </c>
      <c r="I46" s="53">
        <v>10438</v>
      </c>
      <c r="J46" s="53">
        <v>25423</v>
      </c>
      <c r="K46" s="53">
        <v>-3582</v>
      </c>
    </row>
    <row r="47" spans="1:11" ht="12.75" customHeight="1" x14ac:dyDescent="0.25">
      <c r="A47" s="268" t="s">
        <v>140</v>
      </c>
      <c r="B47" s="268"/>
      <c r="C47" s="268"/>
      <c r="D47" s="268"/>
      <c r="E47" s="268"/>
      <c r="F47" s="268"/>
      <c r="G47" s="11">
        <v>40</v>
      </c>
      <c r="H47" s="53">
        <v>0</v>
      </c>
      <c r="I47" s="53">
        <v>0</v>
      </c>
      <c r="J47" s="53">
        <v>0</v>
      </c>
      <c r="K47" s="53">
        <v>0</v>
      </c>
    </row>
    <row r="48" spans="1:11" ht="12.75" customHeight="1" x14ac:dyDescent="0.25">
      <c r="A48" s="299" t="s">
        <v>361</v>
      </c>
      <c r="B48" s="299"/>
      <c r="C48" s="299"/>
      <c r="D48" s="299"/>
      <c r="E48" s="299"/>
      <c r="F48" s="299"/>
      <c r="G48" s="12">
        <v>41</v>
      </c>
      <c r="H48" s="52">
        <f>SUM(H49:H55)</f>
        <v>598951</v>
      </c>
      <c r="I48" s="52">
        <f>SUM(I49:I55)</f>
        <v>144132</v>
      </c>
      <c r="J48" s="52">
        <f>SUM(J49:J55)</f>
        <v>533050</v>
      </c>
      <c r="K48" s="52">
        <f>SUM(K49:K55)</f>
        <v>127700</v>
      </c>
    </row>
    <row r="49" spans="1:11" ht="25.25" customHeight="1" x14ac:dyDescent="0.25">
      <c r="A49" s="268" t="s">
        <v>141</v>
      </c>
      <c r="B49" s="268"/>
      <c r="C49" s="268"/>
      <c r="D49" s="268"/>
      <c r="E49" s="268"/>
      <c r="F49" s="268"/>
      <c r="G49" s="11">
        <v>42</v>
      </c>
      <c r="H49" s="53">
        <v>592503</v>
      </c>
      <c r="I49" s="53">
        <v>142100</v>
      </c>
      <c r="J49" s="53">
        <v>529150</v>
      </c>
      <c r="K49" s="53">
        <v>126616</v>
      </c>
    </row>
    <row r="50" spans="1:11" ht="12.75" customHeight="1" x14ac:dyDescent="0.25">
      <c r="A50" s="292" t="s">
        <v>142</v>
      </c>
      <c r="B50" s="292"/>
      <c r="C50" s="292"/>
      <c r="D50" s="292"/>
      <c r="E50" s="292"/>
      <c r="F50" s="292"/>
      <c r="G50" s="11">
        <v>43</v>
      </c>
      <c r="H50" s="53">
        <v>0</v>
      </c>
      <c r="I50" s="53">
        <v>0</v>
      </c>
      <c r="J50" s="53">
        <v>0</v>
      </c>
      <c r="K50" s="53">
        <v>0</v>
      </c>
    </row>
    <row r="51" spans="1:11" ht="12.75" customHeight="1" x14ac:dyDescent="0.25">
      <c r="A51" s="292" t="s">
        <v>143</v>
      </c>
      <c r="B51" s="292"/>
      <c r="C51" s="292"/>
      <c r="D51" s="292"/>
      <c r="E51" s="292"/>
      <c r="F51" s="292"/>
      <c r="G51" s="11">
        <v>44</v>
      </c>
      <c r="H51" s="53">
        <v>4300</v>
      </c>
      <c r="I51" s="53">
        <v>1666</v>
      </c>
      <c r="J51" s="53">
        <v>3900</v>
      </c>
      <c r="K51" s="53">
        <v>1084</v>
      </c>
    </row>
    <row r="52" spans="1:11" ht="12.75" customHeight="1" x14ac:dyDescent="0.25">
      <c r="A52" s="292" t="s">
        <v>144</v>
      </c>
      <c r="B52" s="292"/>
      <c r="C52" s="292"/>
      <c r="D52" s="292"/>
      <c r="E52" s="292"/>
      <c r="F52" s="292"/>
      <c r="G52" s="11">
        <v>45</v>
      </c>
      <c r="H52" s="53">
        <v>16</v>
      </c>
      <c r="I52" s="53">
        <v>16</v>
      </c>
      <c r="J52" s="53">
        <v>0</v>
      </c>
      <c r="K52" s="53">
        <v>0</v>
      </c>
    </row>
    <row r="53" spans="1:11" ht="12.75" customHeight="1" x14ac:dyDescent="0.25">
      <c r="A53" s="292" t="s">
        <v>145</v>
      </c>
      <c r="B53" s="292"/>
      <c r="C53" s="292"/>
      <c r="D53" s="292"/>
      <c r="E53" s="292"/>
      <c r="F53" s="292"/>
      <c r="G53" s="11">
        <v>46</v>
      </c>
      <c r="H53" s="53">
        <v>2132</v>
      </c>
      <c r="I53" s="53">
        <v>350</v>
      </c>
      <c r="J53" s="53">
        <v>0</v>
      </c>
      <c r="K53" s="53">
        <v>0</v>
      </c>
    </row>
    <row r="54" spans="1:11" ht="12.75" customHeight="1" x14ac:dyDescent="0.25">
      <c r="A54" s="292" t="s">
        <v>146</v>
      </c>
      <c r="B54" s="292"/>
      <c r="C54" s="292"/>
      <c r="D54" s="292"/>
      <c r="E54" s="292"/>
      <c r="F54" s="292"/>
      <c r="G54" s="11">
        <v>47</v>
      </c>
      <c r="H54" s="53">
        <v>0</v>
      </c>
      <c r="I54" s="53">
        <v>0</v>
      </c>
      <c r="J54" s="53">
        <v>0</v>
      </c>
      <c r="K54" s="53">
        <v>0</v>
      </c>
    </row>
    <row r="55" spans="1:11" ht="12.75" customHeight="1" x14ac:dyDescent="0.25">
      <c r="A55" s="292" t="s">
        <v>147</v>
      </c>
      <c r="B55" s="292"/>
      <c r="C55" s="292"/>
      <c r="D55" s="292"/>
      <c r="E55" s="292"/>
      <c r="F55" s="292"/>
      <c r="G55" s="11">
        <v>48</v>
      </c>
      <c r="H55" s="53">
        <v>0</v>
      </c>
      <c r="I55" s="53">
        <v>0</v>
      </c>
      <c r="J55" s="53">
        <v>0</v>
      </c>
      <c r="K55" s="53">
        <v>0</v>
      </c>
    </row>
    <row r="56" spans="1:11" ht="22.25" customHeight="1" x14ac:dyDescent="0.25">
      <c r="A56" s="301" t="s">
        <v>148</v>
      </c>
      <c r="B56" s="301"/>
      <c r="C56" s="301"/>
      <c r="D56" s="301"/>
      <c r="E56" s="301"/>
      <c r="F56" s="301"/>
      <c r="G56" s="11">
        <v>49</v>
      </c>
      <c r="H56" s="53">
        <v>0</v>
      </c>
      <c r="I56" s="53">
        <v>0</v>
      </c>
      <c r="J56" s="53">
        <v>0</v>
      </c>
      <c r="K56" s="53">
        <v>0</v>
      </c>
    </row>
    <row r="57" spans="1:11" ht="12.75" customHeight="1" x14ac:dyDescent="0.25">
      <c r="A57" s="301" t="s">
        <v>149</v>
      </c>
      <c r="B57" s="301"/>
      <c r="C57" s="301"/>
      <c r="D57" s="301"/>
      <c r="E57" s="301"/>
      <c r="F57" s="301"/>
      <c r="G57" s="11">
        <v>50</v>
      </c>
      <c r="H57" s="53">
        <v>0</v>
      </c>
      <c r="I57" s="53">
        <v>0</v>
      </c>
      <c r="J57" s="53">
        <v>0</v>
      </c>
      <c r="K57" s="53">
        <v>0</v>
      </c>
    </row>
    <row r="58" spans="1:11" ht="24.65" customHeight="1" x14ac:dyDescent="0.25">
      <c r="A58" s="301" t="s">
        <v>150</v>
      </c>
      <c r="B58" s="301"/>
      <c r="C58" s="301"/>
      <c r="D58" s="301"/>
      <c r="E58" s="301"/>
      <c r="F58" s="301"/>
      <c r="G58" s="11">
        <v>51</v>
      </c>
      <c r="H58" s="53">
        <v>0</v>
      </c>
      <c r="I58" s="53">
        <v>0</v>
      </c>
      <c r="J58" s="53">
        <v>0</v>
      </c>
      <c r="K58" s="53">
        <v>0</v>
      </c>
    </row>
    <row r="59" spans="1:11" ht="12.75" customHeight="1" x14ac:dyDescent="0.25">
      <c r="A59" s="301" t="s">
        <v>151</v>
      </c>
      <c r="B59" s="301"/>
      <c r="C59" s="301"/>
      <c r="D59" s="301"/>
      <c r="E59" s="301"/>
      <c r="F59" s="301"/>
      <c r="G59" s="11">
        <v>52</v>
      </c>
      <c r="H59" s="53">
        <v>0</v>
      </c>
      <c r="I59" s="53">
        <v>0</v>
      </c>
      <c r="J59" s="53">
        <v>0</v>
      </c>
      <c r="K59" s="53">
        <v>0</v>
      </c>
    </row>
    <row r="60" spans="1:11" ht="12.75" customHeight="1" x14ac:dyDescent="0.25">
      <c r="A60" s="299" t="s">
        <v>362</v>
      </c>
      <c r="B60" s="299"/>
      <c r="C60" s="299"/>
      <c r="D60" s="299"/>
      <c r="E60" s="299"/>
      <c r="F60" s="299"/>
      <c r="G60" s="12">
        <v>53</v>
      </c>
      <c r="H60" s="52">
        <f>H8+H37+H56+H57</f>
        <v>4672733</v>
      </c>
      <c r="I60" s="52">
        <f t="shared" ref="I60:K60" si="0">I8+I37+I56+I57</f>
        <v>983073</v>
      </c>
      <c r="J60" s="52">
        <f t="shared" si="0"/>
        <v>4396056</v>
      </c>
      <c r="K60" s="52">
        <f t="shared" si="0"/>
        <v>1038603</v>
      </c>
    </row>
    <row r="61" spans="1:11" ht="12.75" customHeight="1" x14ac:dyDescent="0.25">
      <c r="A61" s="299" t="s">
        <v>363</v>
      </c>
      <c r="B61" s="299"/>
      <c r="C61" s="299"/>
      <c r="D61" s="299"/>
      <c r="E61" s="299"/>
      <c r="F61" s="299"/>
      <c r="G61" s="12">
        <v>54</v>
      </c>
      <c r="H61" s="52">
        <f>H14+H48+H58+H59</f>
        <v>4005522</v>
      </c>
      <c r="I61" s="52">
        <f t="shared" ref="I61:K61" si="1">I14+I48+I58+I59</f>
        <v>1265495</v>
      </c>
      <c r="J61" s="52">
        <f t="shared" si="1"/>
        <v>2909112</v>
      </c>
      <c r="K61" s="52">
        <f t="shared" si="1"/>
        <v>993531</v>
      </c>
    </row>
    <row r="62" spans="1:11" ht="12.75" customHeight="1" x14ac:dyDescent="0.25">
      <c r="A62" s="299" t="s">
        <v>364</v>
      </c>
      <c r="B62" s="299"/>
      <c r="C62" s="299"/>
      <c r="D62" s="299"/>
      <c r="E62" s="299"/>
      <c r="F62" s="299"/>
      <c r="G62" s="12">
        <v>55</v>
      </c>
      <c r="H62" s="52">
        <f>H60-H61</f>
        <v>667211</v>
      </c>
      <c r="I62" s="52">
        <f t="shared" ref="I62:K62" si="2">I60-I61</f>
        <v>-282422</v>
      </c>
      <c r="J62" s="52">
        <f t="shared" si="2"/>
        <v>1486944</v>
      </c>
      <c r="K62" s="52">
        <f t="shared" si="2"/>
        <v>45072</v>
      </c>
    </row>
    <row r="63" spans="1:11" ht="12.75" customHeight="1" x14ac:dyDescent="0.25">
      <c r="A63" s="300" t="s">
        <v>365</v>
      </c>
      <c r="B63" s="300"/>
      <c r="C63" s="300"/>
      <c r="D63" s="300"/>
      <c r="E63" s="300"/>
      <c r="F63" s="300"/>
      <c r="G63" s="12">
        <v>56</v>
      </c>
      <c r="H63" s="52">
        <f>+IF((H60-H61)&gt;0,(H60-H61),0)</f>
        <v>667211</v>
      </c>
      <c r="I63" s="52">
        <f t="shared" ref="I63:K63" si="3">+IF((I60-I61)&gt;0,(I60-I61),0)</f>
        <v>0</v>
      </c>
      <c r="J63" s="52">
        <f t="shared" si="3"/>
        <v>1486944</v>
      </c>
      <c r="K63" s="52">
        <f t="shared" si="3"/>
        <v>45072</v>
      </c>
    </row>
    <row r="64" spans="1:11" ht="12.75" customHeight="1" x14ac:dyDescent="0.25">
      <c r="A64" s="300" t="s">
        <v>366</v>
      </c>
      <c r="B64" s="300"/>
      <c r="C64" s="300"/>
      <c r="D64" s="300"/>
      <c r="E64" s="300"/>
      <c r="F64" s="300"/>
      <c r="G64" s="12">
        <v>57</v>
      </c>
      <c r="H64" s="52">
        <f>+IF((H60-H61)&lt;0,(H60-H61),0)</f>
        <v>0</v>
      </c>
      <c r="I64" s="52">
        <f t="shared" ref="I64:K64" si="4">+IF((I60-I61)&lt;0,(I60-I61),0)</f>
        <v>-282422</v>
      </c>
      <c r="J64" s="52">
        <f t="shared" si="4"/>
        <v>0</v>
      </c>
      <c r="K64" s="52">
        <f t="shared" si="4"/>
        <v>0</v>
      </c>
    </row>
    <row r="65" spans="1:11" ht="12.75" customHeight="1" x14ac:dyDescent="0.25">
      <c r="A65" s="301" t="s">
        <v>111</v>
      </c>
      <c r="B65" s="301"/>
      <c r="C65" s="301"/>
      <c r="D65" s="301"/>
      <c r="E65" s="301"/>
      <c r="F65" s="301"/>
      <c r="G65" s="11">
        <v>58</v>
      </c>
      <c r="H65" s="53">
        <v>49</v>
      </c>
      <c r="I65" s="53">
        <v>0</v>
      </c>
      <c r="J65" s="53">
        <v>19168</v>
      </c>
      <c r="K65" s="53">
        <v>19168</v>
      </c>
    </row>
    <row r="66" spans="1:11" ht="12.75" customHeight="1" x14ac:dyDescent="0.25">
      <c r="A66" s="299" t="s">
        <v>367</v>
      </c>
      <c r="B66" s="299"/>
      <c r="C66" s="299"/>
      <c r="D66" s="299"/>
      <c r="E66" s="299"/>
      <c r="F66" s="299"/>
      <c r="G66" s="12">
        <v>59</v>
      </c>
      <c r="H66" s="52">
        <f>H62-H65</f>
        <v>667162</v>
      </c>
      <c r="I66" s="52">
        <f t="shared" ref="I66:K66" si="5">I62-I65</f>
        <v>-282422</v>
      </c>
      <c r="J66" s="52">
        <f t="shared" si="5"/>
        <v>1467776</v>
      </c>
      <c r="K66" s="52">
        <f t="shared" si="5"/>
        <v>25904</v>
      </c>
    </row>
    <row r="67" spans="1:11" ht="12.75" customHeight="1" x14ac:dyDescent="0.25">
      <c r="A67" s="300" t="s">
        <v>368</v>
      </c>
      <c r="B67" s="300"/>
      <c r="C67" s="300"/>
      <c r="D67" s="300"/>
      <c r="E67" s="300"/>
      <c r="F67" s="300"/>
      <c r="G67" s="12">
        <v>60</v>
      </c>
      <c r="H67" s="52">
        <f>+IF((H62-H65)&gt;0,(H62-H65),0)</f>
        <v>667162</v>
      </c>
      <c r="I67" s="52">
        <f t="shared" ref="I67:K67" si="6">+IF((I62-I65)&gt;0,(I62-I65),0)</f>
        <v>0</v>
      </c>
      <c r="J67" s="52">
        <f t="shared" si="6"/>
        <v>1467776</v>
      </c>
      <c r="K67" s="52">
        <f t="shared" si="6"/>
        <v>25904</v>
      </c>
    </row>
    <row r="68" spans="1:11" ht="12.75" customHeight="1" x14ac:dyDescent="0.25">
      <c r="A68" s="300" t="s">
        <v>369</v>
      </c>
      <c r="B68" s="300"/>
      <c r="C68" s="300"/>
      <c r="D68" s="300"/>
      <c r="E68" s="300"/>
      <c r="F68" s="300"/>
      <c r="G68" s="12">
        <v>61</v>
      </c>
      <c r="H68" s="52">
        <f>+IF((H62-H65)&lt;0,(H62-H65),0)</f>
        <v>0</v>
      </c>
      <c r="I68" s="52">
        <f t="shared" ref="I68:K68" si="7">+IF((I62-I65)&lt;0,(I62-I65),0)</f>
        <v>-282422</v>
      </c>
      <c r="J68" s="52">
        <f t="shared" si="7"/>
        <v>0</v>
      </c>
      <c r="K68" s="52">
        <f t="shared" si="7"/>
        <v>0</v>
      </c>
    </row>
    <row r="69" spans="1:11" x14ac:dyDescent="0.25">
      <c r="A69" s="293" t="s">
        <v>152</v>
      </c>
      <c r="B69" s="293"/>
      <c r="C69" s="293"/>
      <c r="D69" s="293"/>
      <c r="E69" s="293"/>
      <c r="F69" s="293"/>
      <c r="G69" s="294"/>
      <c r="H69" s="294"/>
      <c r="I69" s="294"/>
      <c r="J69" s="295"/>
      <c r="K69" s="295"/>
    </row>
    <row r="70" spans="1:11" ht="22.25" customHeight="1" x14ac:dyDescent="0.25">
      <c r="A70" s="299" t="s">
        <v>370</v>
      </c>
      <c r="B70" s="299"/>
      <c r="C70" s="299"/>
      <c r="D70" s="299"/>
      <c r="E70" s="299"/>
      <c r="F70" s="299"/>
      <c r="G70" s="12">
        <v>62</v>
      </c>
      <c r="H70" s="52">
        <f>H71-H72</f>
        <v>0</v>
      </c>
      <c r="I70" s="52">
        <f>I71-I72</f>
        <v>0</v>
      </c>
      <c r="J70" s="52">
        <f>J71-J72</f>
        <v>0</v>
      </c>
      <c r="K70" s="52">
        <f>K71-K72</f>
        <v>0</v>
      </c>
    </row>
    <row r="71" spans="1:11" ht="12.75" customHeight="1" x14ac:dyDescent="0.25">
      <c r="A71" s="292" t="s">
        <v>153</v>
      </c>
      <c r="B71" s="292"/>
      <c r="C71" s="292"/>
      <c r="D71" s="292"/>
      <c r="E71" s="292"/>
      <c r="F71" s="292"/>
      <c r="G71" s="11">
        <v>63</v>
      </c>
      <c r="H71" s="53">
        <v>0</v>
      </c>
      <c r="I71" s="53">
        <v>0</v>
      </c>
      <c r="J71" s="53">
        <v>0</v>
      </c>
      <c r="K71" s="53">
        <v>0</v>
      </c>
    </row>
    <row r="72" spans="1:11" ht="12.75" customHeight="1" x14ac:dyDescent="0.25">
      <c r="A72" s="292" t="s">
        <v>154</v>
      </c>
      <c r="B72" s="292"/>
      <c r="C72" s="292"/>
      <c r="D72" s="292"/>
      <c r="E72" s="292"/>
      <c r="F72" s="292"/>
      <c r="G72" s="11">
        <v>64</v>
      </c>
      <c r="H72" s="53">
        <v>0</v>
      </c>
      <c r="I72" s="53">
        <v>0</v>
      </c>
      <c r="J72" s="53">
        <v>0</v>
      </c>
      <c r="K72" s="53">
        <v>0</v>
      </c>
    </row>
    <row r="73" spans="1:11" ht="12.75" customHeight="1" x14ac:dyDescent="0.25">
      <c r="A73" s="301" t="s">
        <v>155</v>
      </c>
      <c r="B73" s="301"/>
      <c r="C73" s="301"/>
      <c r="D73" s="301"/>
      <c r="E73" s="301"/>
      <c r="F73" s="301"/>
      <c r="G73" s="11">
        <v>65</v>
      </c>
      <c r="H73" s="53">
        <v>0</v>
      </c>
      <c r="I73" s="53">
        <v>0</v>
      </c>
      <c r="J73" s="53">
        <v>0</v>
      </c>
      <c r="K73" s="53">
        <v>0</v>
      </c>
    </row>
    <row r="74" spans="1:11" ht="12.75" customHeight="1" x14ac:dyDescent="0.25">
      <c r="A74" s="300" t="s">
        <v>371</v>
      </c>
      <c r="B74" s="300"/>
      <c r="C74" s="300"/>
      <c r="D74" s="300"/>
      <c r="E74" s="300"/>
      <c r="F74" s="300"/>
      <c r="G74" s="12">
        <v>66</v>
      </c>
      <c r="H74" s="75">
        <v>0</v>
      </c>
      <c r="I74" s="75">
        <v>0</v>
      </c>
      <c r="J74" s="75">
        <v>0</v>
      </c>
      <c r="K74" s="75">
        <v>0</v>
      </c>
    </row>
    <row r="75" spans="1:11" ht="12.75" customHeight="1" x14ac:dyDescent="0.25">
      <c r="A75" s="300" t="s">
        <v>372</v>
      </c>
      <c r="B75" s="300"/>
      <c r="C75" s="300"/>
      <c r="D75" s="300"/>
      <c r="E75" s="300"/>
      <c r="F75" s="300"/>
      <c r="G75" s="12">
        <v>67</v>
      </c>
      <c r="H75" s="75">
        <v>0</v>
      </c>
      <c r="I75" s="75">
        <v>0</v>
      </c>
      <c r="J75" s="75">
        <v>0</v>
      </c>
      <c r="K75" s="75">
        <v>0</v>
      </c>
    </row>
    <row r="76" spans="1:11" x14ac:dyDescent="0.25">
      <c r="A76" s="293" t="s">
        <v>156</v>
      </c>
      <c r="B76" s="293"/>
      <c r="C76" s="293"/>
      <c r="D76" s="293"/>
      <c r="E76" s="293"/>
      <c r="F76" s="293"/>
      <c r="G76" s="294"/>
      <c r="H76" s="294"/>
      <c r="I76" s="294"/>
      <c r="J76" s="295"/>
      <c r="K76" s="295"/>
    </row>
    <row r="77" spans="1:11" ht="12.75" customHeight="1" x14ac:dyDescent="0.25">
      <c r="A77" s="299" t="s">
        <v>373</v>
      </c>
      <c r="B77" s="299"/>
      <c r="C77" s="299"/>
      <c r="D77" s="299"/>
      <c r="E77" s="299"/>
      <c r="F77" s="299"/>
      <c r="G77" s="12">
        <v>68</v>
      </c>
      <c r="H77" s="75">
        <v>0</v>
      </c>
      <c r="I77" s="75">
        <v>0</v>
      </c>
      <c r="J77" s="75">
        <v>0</v>
      </c>
      <c r="K77" s="75">
        <v>0</v>
      </c>
    </row>
    <row r="78" spans="1:11" ht="12.75" customHeight="1" x14ac:dyDescent="0.25">
      <c r="A78" s="298" t="s">
        <v>374</v>
      </c>
      <c r="B78" s="298"/>
      <c r="C78" s="298"/>
      <c r="D78" s="298"/>
      <c r="E78" s="298"/>
      <c r="F78" s="298"/>
      <c r="G78" s="46">
        <v>69</v>
      </c>
      <c r="H78" s="54">
        <v>0</v>
      </c>
      <c r="I78" s="54">
        <v>0</v>
      </c>
      <c r="J78" s="54">
        <v>0</v>
      </c>
      <c r="K78" s="54">
        <v>0</v>
      </c>
    </row>
    <row r="79" spans="1:11" ht="12.75" customHeight="1" x14ac:dyDescent="0.25">
      <c r="A79" s="298" t="s">
        <v>375</v>
      </c>
      <c r="B79" s="298"/>
      <c r="C79" s="298"/>
      <c r="D79" s="298"/>
      <c r="E79" s="298"/>
      <c r="F79" s="298"/>
      <c r="G79" s="46">
        <v>70</v>
      </c>
      <c r="H79" s="54">
        <v>0</v>
      </c>
      <c r="I79" s="54">
        <v>0</v>
      </c>
      <c r="J79" s="54">
        <v>0</v>
      </c>
      <c r="K79" s="54">
        <v>0</v>
      </c>
    </row>
    <row r="80" spans="1:11" ht="12.75" customHeight="1" x14ac:dyDescent="0.25">
      <c r="A80" s="299" t="s">
        <v>376</v>
      </c>
      <c r="B80" s="299"/>
      <c r="C80" s="299"/>
      <c r="D80" s="299"/>
      <c r="E80" s="299"/>
      <c r="F80" s="299"/>
      <c r="G80" s="12">
        <v>71</v>
      </c>
      <c r="H80" s="75">
        <v>0</v>
      </c>
      <c r="I80" s="75">
        <v>0</v>
      </c>
      <c r="J80" s="75">
        <v>0</v>
      </c>
      <c r="K80" s="75">
        <v>0</v>
      </c>
    </row>
    <row r="81" spans="1:11" ht="12.75" customHeight="1" x14ac:dyDescent="0.25">
      <c r="A81" s="299" t="s">
        <v>377</v>
      </c>
      <c r="B81" s="299"/>
      <c r="C81" s="299"/>
      <c r="D81" s="299"/>
      <c r="E81" s="299"/>
      <c r="F81" s="299"/>
      <c r="G81" s="12">
        <v>72</v>
      </c>
      <c r="H81" s="75">
        <v>0</v>
      </c>
      <c r="I81" s="75">
        <v>0</v>
      </c>
      <c r="J81" s="75">
        <v>0</v>
      </c>
      <c r="K81" s="75">
        <v>0</v>
      </c>
    </row>
    <row r="82" spans="1:11" ht="12.75" customHeight="1" x14ac:dyDescent="0.25">
      <c r="A82" s="300" t="s">
        <v>378</v>
      </c>
      <c r="B82" s="300"/>
      <c r="C82" s="300"/>
      <c r="D82" s="300"/>
      <c r="E82" s="300"/>
      <c r="F82" s="300"/>
      <c r="G82" s="12">
        <v>73</v>
      </c>
      <c r="H82" s="75">
        <v>0</v>
      </c>
      <c r="I82" s="75">
        <v>0</v>
      </c>
      <c r="J82" s="75">
        <v>0</v>
      </c>
      <c r="K82" s="75">
        <v>0</v>
      </c>
    </row>
    <row r="83" spans="1:11" ht="12.75" customHeight="1" x14ac:dyDescent="0.25">
      <c r="A83" s="300" t="s">
        <v>379</v>
      </c>
      <c r="B83" s="300"/>
      <c r="C83" s="300"/>
      <c r="D83" s="300"/>
      <c r="E83" s="300"/>
      <c r="F83" s="300"/>
      <c r="G83" s="12">
        <v>74</v>
      </c>
      <c r="H83" s="75">
        <v>0</v>
      </c>
      <c r="I83" s="75">
        <v>0</v>
      </c>
      <c r="J83" s="75">
        <v>0</v>
      </c>
      <c r="K83" s="75">
        <v>0</v>
      </c>
    </row>
    <row r="84" spans="1:11" x14ac:dyDescent="0.25">
      <c r="A84" s="293" t="s">
        <v>112</v>
      </c>
      <c r="B84" s="293"/>
      <c r="C84" s="293"/>
      <c r="D84" s="293"/>
      <c r="E84" s="293"/>
      <c r="F84" s="293"/>
      <c r="G84" s="294"/>
      <c r="H84" s="294"/>
      <c r="I84" s="294"/>
      <c r="J84" s="295"/>
      <c r="K84" s="295"/>
    </row>
    <row r="85" spans="1:11" ht="12.75" customHeight="1" x14ac:dyDescent="0.25">
      <c r="A85" s="288" t="s">
        <v>380</v>
      </c>
      <c r="B85" s="288"/>
      <c r="C85" s="288"/>
      <c r="D85" s="288"/>
      <c r="E85" s="288"/>
      <c r="F85" s="288"/>
      <c r="G85" s="12">
        <v>75</v>
      </c>
      <c r="H85" s="55">
        <f>H86+H87</f>
        <v>0</v>
      </c>
      <c r="I85" s="55">
        <f>I86+I87</f>
        <v>0</v>
      </c>
      <c r="J85" s="55">
        <f>J86+J87</f>
        <v>0</v>
      </c>
      <c r="K85" s="55">
        <f>K86+K87</f>
        <v>0</v>
      </c>
    </row>
    <row r="86" spans="1:11" ht="12.75" customHeight="1" x14ac:dyDescent="0.25">
      <c r="A86" s="289" t="s">
        <v>157</v>
      </c>
      <c r="B86" s="289"/>
      <c r="C86" s="289"/>
      <c r="D86" s="289"/>
      <c r="E86" s="289"/>
      <c r="F86" s="289"/>
      <c r="G86" s="11">
        <v>76</v>
      </c>
      <c r="H86" s="56">
        <v>0</v>
      </c>
      <c r="I86" s="56">
        <v>0</v>
      </c>
      <c r="J86" s="56">
        <v>0</v>
      </c>
      <c r="K86" s="56">
        <v>0</v>
      </c>
    </row>
    <row r="87" spans="1:11" ht="12.75" customHeight="1" x14ac:dyDescent="0.25">
      <c r="A87" s="289" t="s">
        <v>158</v>
      </c>
      <c r="B87" s="289"/>
      <c r="C87" s="289"/>
      <c r="D87" s="289"/>
      <c r="E87" s="289"/>
      <c r="F87" s="289"/>
      <c r="G87" s="11">
        <v>77</v>
      </c>
      <c r="H87" s="56">
        <v>0</v>
      </c>
      <c r="I87" s="56">
        <v>0</v>
      </c>
      <c r="J87" s="56">
        <v>0</v>
      </c>
      <c r="K87" s="56">
        <v>0</v>
      </c>
    </row>
    <row r="88" spans="1:11" x14ac:dyDescent="0.25">
      <c r="A88" s="296" t="s">
        <v>114</v>
      </c>
      <c r="B88" s="296"/>
      <c r="C88" s="296"/>
      <c r="D88" s="296"/>
      <c r="E88" s="296"/>
      <c r="F88" s="296"/>
      <c r="G88" s="297"/>
      <c r="H88" s="297"/>
      <c r="I88" s="297"/>
      <c r="J88" s="295"/>
      <c r="K88" s="295"/>
    </row>
    <row r="89" spans="1:11" ht="12.75" customHeight="1" x14ac:dyDescent="0.25">
      <c r="A89" s="269" t="s">
        <v>159</v>
      </c>
      <c r="B89" s="269"/>
      <c r="C89" s="269"/>
      <c r="D89" s="269"/>
      <c r="E89" s="269"/>
      <c r="F89" s="269"/>
      <c r="G89" s="11">
        <v>78</v>
      </c>
      <c r="H89" s="56">
        <v>667162</v>
      </c>
      <c r="I89" s="56">
        <v>-282422</v>
      </c>
      <c r="J89" s="56">
        <v>1467776</v>
      </c>
      <c r="K89" s="56">
        <v>25904</v>
      </c>
    </row>
    <row r="90" spans="1:11" ht="24" customHeight="1" x14ac:dyDescent="0.25">
      <c r="A90" s="270" t="s">
        <v>436</v>
      </c>
      <c r="B90" s="270"/>
      <c r="C90" s="270"/>
      <c r="D90" s="270"/>
      <c r="E90" s="270"/>
      <c r="F90" s="270"/>
      <c r="G90" s="12">
        <v>79</v>
      </c>
      <c r="H90" s="73">
        <f>H91+H98</f>
        <v>-273373</v>
      </c>
      <c r="I90" s="73">
        <f>I91+I98</f>
        <v>-274554</v>
      </c>
      <c r="J90" s="73">
        <f t="shared" ref="J90:K90" si="8">J91+J98</f>
        <v>-439732</v>
      </c>
      <c r="K90" s="73">
        <f t="shared" si="8"/>
        <v>-439732</v>
      </c>
    </row>
    <row r="91" spans="1:11" ht="24" customHeight="1" x14ac:dyDescent="0.25">
      <c r="A91" s="290" t="s">
        <v>443</v>
      </c>
      <c r="B91" s="290"/>
      <c r="C91" s="290"/>
      <c r="D91" s="290"/>
      <c r="E91" s="290"/>
      <c r="F91" s="290"/>
      <c r="G91" s="12">
        <v>80</v>
      </c>
      <c r="H91" s="73">
        <f>SUM(H92:H96)</f>
        <v>0</v>
      </c>
      <c r="I91" s="73">
        <f>SUM(I92:I96)</f>
        <v>0</v>
      </c>
      <c r="J91" s="73">
        <f t="shared" ref="J91:K91" si="9">SUM(J92:J96)</f>
        <v>20187</v>
      </c>
      <c r="K91" s="73">
        <f t="shared" si="9"/>
        <v>20187</v>
      </c>
    </row>
    <row r="92" spans="1:11" ht="25.5" customHeight="1" x14ac:dyDescent="0.25">
      <c r="A92" s="292" t="s">
        <v>381</v>
      </c>
      <c r="B92" s="292"/>
      <c r="C92" s="292"/>
      <c r="D92" s="292"/>
      <c r="E92" s="292"/>
      <c r="F92" s="292"/>
      <c r="G92" s="12">
        <v>81</v>
      </c>
      <c r="H92" s="56">
        <v>0</v>
      </c>
      <c r="I92" s="56">
        <v>0</v>
      </c>
      <c r="J92" s="56">
        <v>0</v>
      </c>
      <c r="K92" s="56">
        <v>0</v>
      </c>
    </row>
    <row r="93" spans="1:11" ht="38.25" customHeight="1" x14ac:dyDescent="0.25">
      <c r="A93" s="292" t="s">
        <v>382</v>
      </c>
      <c r="B93" s="292"/>
      <c r="C93" s="292"/>
      <c r="D93" s="292"/>
      <c r="E93" s="292"/>
      <c r="F93" s="292"/>
      <c r="G93" s="12">
        <v>82</v>
      </c>
      <c r="H93" s="56">
        <v>0</v>
      </c>
      <c r="I93" s="56">
        <v>0</v>
      </c>
      <c r="J93" s="56">
        <v>0</v>
      </c>
      <c r="K93" s="56">
        <v>0</v>
      </c>
    </row>
    <row r="94" spans="1:11" ht="38.25" customHeight="1" x14ac:dyDescent="0.25">
      <c r="A94" s="292" t="s">
        <v>383</v>
      </c>
      <c r="B94" s="292"/>
      <c r="C94" s="292"/>
      <c r="D94" s="292"/>
      <c r="E94" s="292"/>
      <c r="F94" s="292"/>
      <c r="G94" s="12">
        <v>83</v>
      </c>
      <c r="H94" s="56">
        <v>0</v>
      </c>
      <c r="I94" s="56">
        <v>0</v>
      </c>
      <c r="J94" s="56">
        <v>0</v>
      </c>
      <c r="K94" s="56">
        <v>0</v>
      </c>
    </row>
    <row r="95" spans="1:11" x14ac:dyDescent="0.25">
      <c r="A95" s="292" t="s">
        <v>384</v>
      </c>
      <c r="B95" s="292"/>
      <c r="C95" s="292"/>
      <c r="D95" s="292"/>
      <c r="E95" s="292"/>
      <c r="F95" s="292"/>
      <c r="G95" s="12">
        <v>84</v>
      </c>
      <c r="H95" s="56">
        <v>0</v>
      </c>
      <c r="I95" s="56">
        <v>0</v>
      </c>
      <c r="J95" s="56">
        <v>20187</v>
      </c>
      <c r="K95" s="56">
        <v>20187</v>
      </c>
    </row>
    <row r="96" spans="1:11" x14ac:dyDescent="0.25">
      <c r="A96" s="292" t="s">
        <v>385</v>
      </c>
      <c r="B96" s="292"/>
      <c r="C96" s="292"/>
      <c r="D96" s="292"/>
      <c r="E96" s="292"/>
      <c r="F96" s="292"/>
      <c r="G96" s="12">
        <v>85</v>
      </c>
      <c r="H96" s="56">
        <v>0</v>
      </c>
      <c r="I96" s="56">
        <v>0</v>
      </c>
      <c r="J96" s="56">
        <v>0</v>
      </c>
      <c r="K96" s="56">
        <v>0</v>
      </c>
    </row>
    <row r="97" spans="1:11" ht="26.25" customHeight="1" x14ac:dyDescent="0.25">
      <c r="A97" s="292" t="s">
        <v>386</v>
      </c>
      <c r="B97" s="292"/>
      <c r="C97" s="292"/>
      <c r="D97" s="292"/>
      <c r="E97" s="292"/>
      <c r="F97" s="292"/>
      <c r="G97" s="12">
        <v>86</v>
      </c>
      <c r="H97" s="56">
        <v>0</v>
      </c>
      <c r="I97" s="56">
        <v>0</v>
      </c>
      <c r="J97" s="56">
        <v>0</v>
      </c>
      <c r="K97" s="56">
        <v>0</v>
      </c>
    </row>
    <row r="98" spans="1:11" ht="25.5" customHeight="1" x14ac:dyDescent="0.25">
      <c r="A98" s="290" t="s">
        <v>437</v>
      </c>
      <c r="B98" s="290"/>
      <c r="C98" s="290"/>
      <c r="D98" s="290"/>
      <c r="E98" s="290"/>
      <c r="F98" s="290"/>
      <c r="G98" s="12">
        <v>87</v>
      </c>
      <c r="H98" s="73">
        <f>SUM(H99:H106)</f>
        <v>-273373</v>
      </c>
      <c r="I98" s="73">
        <f>SUM(I99:I106)</f>
        <v>-274554</v>
      </c>
      <c r="J98" s="73">
        <f t="shared" ref="J98:K98" si="10">SUM(J99:J106)</f>
        <v>-459919</v>
      </c>
      <c r="K98" s="73">
        <f t="shared" si="10"/>
        <v>-459919</v>
      </c>
    </row>
    <row r="99" spans="1:11" x14ac:dyDescent="0.25">
      <c r="A99" s="291" t="s">
        <v>160</v>
      </c>
      <c r="B99" s="291"/>
      <c r="C99" s="291"/>
      <c r="D99" s="291"/>
      <c r="E99" s="291"/>
      <c r="F99" s="291"/>
      <c r="G99" s="11">
        <v>88</v>
      </c>
      <c r="H99" s="56">
        <v>0</v>
      </c>
      <c r="I99" s="56">
        <v>0</v>
      </c>
      <c r="J99" s="56">
        <v>0</v>
      </c>
      <c r="K99" s="56">
        <v>0</v>
      </c>
    </row>
    <row r="100" spans="1:11" ht="36" customHeight="1" x14ac:dyDescent="0.25">
      <c r="A100" s="292" t="s">
        <v>387</v>
      </c>
      <c r="B100" s="292"/>
      <c r="C100" s="292"/>
      <c r="D100" s="292"/>
      <c r="E100" s="292"/>
      <c r="F100" s="292"/>
      <c r="G100" s="11">
        <v>89</v>
      </c>
      <c r="H100" s="56">
        <v>-273373</v>
      </c>
      <c r="I100" s="56">
        <v>-274554</v>
      </c>
      <c r="J100" s="56">
        <v>-459919</v>
      </c>
      <c r="K100" s="56">
        <v>-459919</v>
      </c>
    </row>
    <row r="101" spans="1:11" ht="22.25" customHeight="1" x14ac:dyDescent="0.25">
      <c r="A101" s="291" t="s">
        <v>161</v>
      </c>
      <c r="B101" s="291"/>
      <c r="C101" s="291"/>
      <c r="D101" s="291"/>
      <c r="E101" s="291"/>
      <c r="F101" s="291"/>
      <c r="G101" s="11">
        <v>90</v>
      </c>
      <c r="H101" s="56">
        <v>0</v>
      </c>
      <c r="I101" s="56">
        <v>0</v>
      </c>
      <c r="J101" s="56">
        <v>0</v>
      </c>
      <c r="K101" s="56">
        <v>0</v>
      </c>
    </row>
    <row r="102" spans="1:11" ht="22.25" customHeight="1" x14ac:dyDescent="0.25">
      <c r="A102" s="291" t="s">
        <v>162</v>
      </c>
      <c r="B102" s="291"/>
      <c r="C102" s="291"/>
      <c r="D102" s="291"/>
      <c r="E102" s="291"/>
      <c r="F102" s="291"/>
      <c r="G102" s="11">
        <v>91</v>
      </c>
      <c r="H102" s="56">
        <v>0</v>
      </c>
      <c r="I102" s="56">
        <v>0</v>
      </c>
      <c r="J102" s="56">
        <v>0</v>
      </c>
      <c r="K102" s="56">
        <v>0</v>
      </c>
    </row>
    <row r="103" spans="1:11" ht="22.25" customHeight="1" x14ac:dyDescent="0.25">
      <c r="A103" s="291" t="s">
        <v>163</v>
      </c>
      <c r="B103" s="291"/>
      <c r="C103" s="291"/>
      <c r="D103" s="291"/>
      <c r="E103" s="291"/>
      <c r="F103" s="291"/>
      <c r="G103" s="11">
        <v>92</v>
      </c>
      <c r="H103" s="56">
        <v>0</v>
      </c>
      <c r="I103" s="56">
        <v>0</v>
      </c>
      <c r="J103" s="56">
        <v>0</v>
      </c>
      <c r="K103" s="56">
        <v>0</v>
      </c>
    </row>
    <row r="104" spans="1:11" ht="12.75" customHeight="1" x14ac:dyDescent="0.25">
      <c r="A104" s="292" t="s">
        <v>388</v>
      </c>
      <c r="B104" s="292"/>
      <c r="C104" s="292"/>
      <c r="D104" s="292"/>
      <c r="E104" s="292"/>
      <c r="F104" s="292"/>
      <c r="G104" s="11">
        <v>93</v>
      </c>
      <c r="H104" s="56">
        <v>0</v>
      </c>
      <c r="I104" s="56">
        <v>0</v>
      </c>
      <c r="J104" s="56">
        <v>0</v>
      </c>
      <c r="K104" s="56">
        <v>0</v>
      </c>
    </row>
    <row r="105" spans="1:11" ht="26.25" customHeight="1" x14ac:dyDescent="0.25">
      <c r="A105" s="292" t="s">
        <v>389</v>
      </c>
      <c r="B105" s="292"/>
      <c r="C105" s="292"/>
      <c r="D105" s="292"/>
      <c r="E105" s="292"/>
      <c r="F105" s="292"/>
      <c r="G105" s="11">
        <v>94</v>
      </c>
      <c r="H105" s="56">
        <v>0</v>
      </c>
      <c r="I105" s="56">
        <v>0</v>
      </c>
      <c r="J105" s="56">
        <v>0</v>
      </c>
      <c r="K105" s="56">
        <v>0</v>
      </c>
    </row>
    <row r="106" spans="1:11" x14ac:dyDescent="0.25">
      <c r="A106" s="292" t="s">
        <v>390</v>
      </c>
      <c r="B106" s="292"/>
      <c r="C106" s="292"/>
      <c r="D106" s="292"/>
      <c r="E106" s="292"/>
      <c r="F106" s="292"/>
      <c r="G106" s="11">
        <v>95</v>
      </c>
      <c r="H106" s="56">
        <v>0</v>
      </c>
      <c r="I106" s="56">
        <v>0</v>
      </c>
      <c r="J106" s="56">
        <v>0</v>
      </c>
      <c r="K106" s="56">
        <v>0</v>
      </c>
    </row>
    <row r="107" spans="1:11" ht="24.75" customHeight="1" x14ac:dyDescent="0.25">
      <c r="A107" s="292" t="s">
        <v>391</v>
      </c>
      <c r="B107" s="292"/>
      <c r="C107" s="292"/>
      <c r="D107" s="292"/>
      <c r="E107" s="292"/>
      <c r="F107" s="292"/>
      <c r="G107" s="11">
        <v>96</v>
      </c>
      <c r="H107" s="56">
        <v>-49420</v>
      </c>
      <c r="I107" s="56">
        <v>-49420</v>
      </c>
      <c r="J107" s="56">
        <v>-82785</v>
      </c>
      <c r="K107" s="56">
        <v>-82785</v>
      </c>
    </row>
    <row r="108" spans="1:11" ht="23" customHeight="1" x14ac:dyDescent="0.25">
      <c r="A108" s="270" t="s">
        <v>438</v>
      </c>
      <c r="B108" s="270"/>
      <c r="C108" s="270"/>
      <c r="D108" s="270"/>
      <c r="E108" s="270"/>
      <c r="F108" s="270"/>
      <c r="G108" s="12">
        <v>97</v>
      </c>
      <c r="H108" s="73">
        <f>H91+H98-H107-H97</f>
        <v>-223953</v>
      </c>
      <c r="I108" s="73">
        <f>I91+I98-I107-I97</f>
        <v>-225134</v>
      </c>
      <c r="J108" s="73">
        <f t="shared" ref="J108:K108" si="11">J91+J98-J107-J97</f>
        <v>-356947</v>
      </c>
      <c r="K108" s="73">
        <f t="shared" si="11"/>
        <v>-356947</v>
      </c>
    </row>
    <row r="109" spans="1:11" ht="12.75" customHeight="1" x14ac:dyDescent="0.25">
      <c r="A109" s="270" t="s">
        <v>392</v>
      </c>
      <c r="B109" s="270"/>
      <c r="C109" s="270"/>
      <c r="D109" s="270"/>
      <c r="E109" s="270"/>
      <c r="F109" s="270"/>
      <c r="G109" s="12">
        <v>98</v>
      </c>
      <c r="H109" s="55">
        <f>H89+H108</f>
        <v>443209</v>
      </c>
      <c r="I109" s="55">
        <f>I89+I108</f>
        <v>-507556</v>
      </c>
      <c r="J109" s="55">
        <f t="shared" ref="J109:K109" si="12">J89+J108</f>
        <v>1110829</v>
      </c>
      <c r="K109" s="55">
        <f t="shared" si="12"/>
        <v>-331043</v>
      </c>
    </row>
    <row r="110" spans="1:11" x14ac:dyDescent="0.25">
      <c r="A110" s="293" t="s">
        <v>164</v>
      </c>
      <c r="B110" s="293"/>
      <c r="C110" s="293"/>
      <c r="D110" s="293"/>
      <c r="E110" s="293"/>
      <c r="F110" s="293"/>
      <c r="G110" s="294"/>
      <c r="H110" s="294"/>
      <c r="I110" s="294"/>
      <c r="J110" s="295"/>
      <c r="K110" s="295"/>
    </row>
    <row r="111" spans="1:11" ht="12.75" customHeight="1" x14ac:dyDescent="0.25">
      <c r="A111" s="288" t="s">
        <v>393</v>
      </c>
      <c r="B111" s="288"/>
      <c r="C111" s="288"/>
      <c r="D111" s="288"/>
      <c r="E111" s="288"/>
      <c r="F111" s="288"/>
      <c r="G111" s="12">
        <v>99</v>
      </c>
      <c r="H111" s="55">
        <f>H112+H113</f>
        <v>0</v>
      </c>
      <c r="I111" s="55">
        <f>I112+I113</f>
        <v>0</v>
      </c>
      <c r="J111" s="55">
        <f>J112+J113</f>
        <v>0</v>
      </c>
      <c r="K111" s="55">
        <f>K112+K113</f>
        <v>0</v>
      </c>
    </row>
    <row r="112" spans="1:11" ht="12.75" customHeight="1" x14ac:dyDescent="0.25">
      <c r="A112" s="289" t="s">
        <v>113</v>
      </c>
      <c r="B112" s="289"/>
      <c r="C112" s="289"/>
      <c r="D112" s="289"/>
      <c r="E112" s="289"/>
      <c r="F112" s="289"/>
      <c r="G112" s="11">
        <v>100</v>
      </c>
      <c r="H112" s="56">
        <v>0</v>
      </c>
      <c r="I112" s="56">
        <v>0</v>
      </c>
      <c r="J112" s="56">
        <v>0</v>
      </c>
      <c r="K112" s="56">
        <v>0</v>
      </c>
    </row>
    <row r="113" spans="1:11" ht="12.75" customHeight="1" x14ac:dyDescent="0.25">
      <c r="A113" s="289" t="s">
        <v>165</v>
      </c>
      <c r="B113" s="289"/>
      <c r="C113" s="289"/>
      <c r="D113" s="289"/>
      <c r="E113" s="289"/>
      <c r="F113" s="28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80" zoomScaleNormal="100" zoomScaleSheetLayoutView="80" workbookViewId="0">
      <selection activeCell="O19" sqref="O19"/>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24" t="s">
        <v>166</v>
      </c>
      <c r="B1" s="325"/>
      <c r="C1" s="325"/>
      <c r="D1" s="325"/>
      <c r="E1" s="325"/>
      <c r="F1" s="325"/>
      <c r="G1" s="325"/>
      <c r="H1" s="325"/>
      <c r="I1" s="325"/>
    </row>
    <row r="2" spans="1:9" x14ac:dyDescent="0.25">
      <c r="A2" s="326" t="s">
        <v>643</v>
      </c>
      <c r="B2" s="278"/>
      <c r="C2" s="278"/>
      <c r="D2" s="278"/>
      <c r="E2" s="278"/>
      <c r="F2" s="278"/>
      <c r="G2" s="278"/>
      <c r="H2" s="278"/>
      <c r="I2" s="278"/>
    </row>
    <row r="3" spans="1:9" x14ac:dyDescent="0.25">
      <c r="A3" s="328" t="s">
        <v>447</v>
      </c>
      <c r="B3" s="329"/>
      <c r="C3" s="329"/>
      <c r="D3" s="329"/>
      <c r="E3" s="329"/>
      <c r="F3" s="329"/>
      <c r="G3" s="329"/>
      <c r="H3" s="329"/>
      <c r="I3" s="329"/>
    </row>
    <row r="4" spans="1:9" x14ac:dyDescent="0.25">
      <c r="A4" s="327" t="s">
        <v>461</v>
      </c>
      <c r="B4" s="281"/>
      <c r="C4" s="281"/>
      <c r="D4" s="281"/>
      <c r="E4" s="281"/>
      <c r="F4" s="281"/>
      <c r="G4" s="281"/>
      <c r="H4" s="281"/>
      <c r="I4" s="282"/>
    </row>
    <row r="5" spans="1:9" ht="22" x14ac:dyDescent="0.25">
      <c r="A5" s="330" t="s">
        <v>2</v>
      </c>
      <c r="B5" s="286"/>
      <c r="C5" s="286"/>
      <c r="D5" s="286"/>
      <c r="E5" s="286"/>
      <c r="F5" s="286"/>
      <c r="G5" s="64" t="s">
        <v>103</v>
      </c>
      <c r="H5" s="65" t="s">
        <v>301</v>
      </c>
      <c r="I5" s="65" t="s">
        <v>279</v>
      </c>
    </row>
    <row r="6" spans="1:9" x14ac:dyDescent="0.25">
      <c r="A6" s="331">
        <v>1</v>
      </c>
      <c r="B6" s="286"/>
      <c r="C6" s="286"/>
      <c r="D6" s="286"/>
      <c r="E6" s="286"/>
      <c r="F6" s="286"/>
      <c r="G6" s="66">
        <v>2</v>
      </c>
      <c r="H6" s="65" t="s">
        <v>167</v>
      </c>
      <c r="I6" s="65" t="s">
        <v>168</v>
      </c>
    </row>
    <row r="7" spans="1:9" x14ac:dyDescent="0.25">
      <c r="A7" s="321" t="s">
        <v>169</v>
      </c>
      <c r="B7" s="321"/>
      <c r="C7" s="321"/>
      <c r="D7" s="321"/>
      <c r="E7" s="321"/>
      <c r="F7" s="321"/>
      <c r="G7" s="321"/>
      <c r="H7" s="321"/>
      <c r="I7" s="321"/>
    </row>
    <row r="8" spans="1:9" ht="12.75" customHeight="1" x14ac:dyDescent="0.25">
      <c r="A8" s="268" t="s">
        <v>170</v>
      </c>
      <c r="B8" s="268"/>
      <c r="C8" s="268"/>
      <c r="D8" s="268"/>
      <c r="E8" s="268"/>
      <c r="F8" s="268"/>
      <c r="G8" s="67">
        <v>1</v>
      </c>
      <c r="H8" s="68">
        <v>667211</v>
      </c>
      <c r="I8" s="68">
        <v>1486944</v>
      </c>
    </row>
    <row r="9" spans="1:9" ht="12.75" customHeight="1" x14ac:dyDescent="0.25">
      <c r="A9" s="323" t="s">
        <v>171</v>
      </c>
      <c r="B9" s="323"/>
      <c r="C9" s="323"/>
      <c r="D9" s="323"/>
      <c r="E9" s="323"/>
      <c r="F9" s="323"/>
      <c r="G9" s="69">
        <v>2</v>
      </c>
      <c r="H9" s="70">
        <f>H10+H11+H12+H13+H14+H15+H16+H17</f>
        <v>-2004501</v>
      </c>
      <c r="I9" s="70">
        <f>I10+I11+I12+I13+I14+I15+I16+I17</f>
        <v>-2549998</v>
      </c>
    </row>
    <row r="10" spans="1:9" ht="12.75" customHeight="1" x14ac:dyDescent="0.25">
      <c r="A10" s="302" t="s">
        <v>172</v>
      </c>
      <c r="B10" s="302"/>
      <c r="C10" s="302"/>
      <c r="D10" s="302"/>
      <c r="E10" s="302"/>
      <c r="F10" s="302"/>
      <c r="G10" s="67">
        <v>3</v>
      </c>
      <c r="H10" s="68">
        <v>190182</v>
      </c>
      <c r="I10" s="68">
        <v>190644</v>
      </c>
    </row>
    <row r="11" spans="1:9" ht="22.25" customHeight="1" x14ac:dyDescent="0.25">
      <c r="A11" s="302" t="s">
        <v>173</v>
      </c>
      <c r="B11" s="302"/>
      <c r="C11" s="302"/>
      <c r="D11" s="302"/>
      <c r="E11" s="302"/>
      <c r="F11" s="302"/>
      <c r="G11" s="67">
        <v>4</v>
      </c>
      <c r="H11" s="68">
        <v>7361</v>
      </c>
      <c r="I11" s="68">
        <v>0</v>
      </c>
    </row>
    <row r="12" spans="1:9" ht="23.4" customHeight="1" x14ac:dyDescent="0.25">
      <c r="A12" s="302" t="s">
        <v>174</v>
      </c>
      <c r="B12" s="302"/>
      <c r="C12" s="302"/>
      <c r="D12" s="302"/>
      <c r="E12" s="302"/>
      <c r="F12" s="302"/>
      <c r="G12" s="67">
        <v>5</v>
      </c>
      <c r="H12" s="68">
        <v>-13142</v>
      </c>
      <c r="I12" s="68">
        <v>10000</v>
      </c>
    </row>
    <row r="13" spans="1:9" ht="12.75" customHeight="1" x14ac:dyDescent="0.25">
      <c r="A13" s="302" t="s">
        <v>175</v>
      </c>
      <c r="B13" s="302"/>
      <c r="C13" s="302"/>
      <c r="D13" s="302"/>
      <c r="E13" s="302"/>
      <c r="F13" s="302"/>
      <c r="G13" s="67">
        <v>6</v>
      </c>
      <c r="H13" s="68">
        <v>-3464269</v>
      </c>
      <c r="I13" s="68">
        <v>-3410889</v>
      </c>
    </row>
    <row r="14" spans="1:9" ht="12.75" customHeight="1" x14ac:dyDescent="0.25">
      <c r="A14" s="302" t="s">
        <v>176</v>
      </c>
      <c r="B14" s="302"/>
      <c r="C14" s="302"/>
      <c r="D14" s="302"/>
      <c r="E14" s="302"/>
      <c r="F14" s="302"/>
      <c r="G14" s="67">
        <v>7</v>
      </c>
      <c r="H14" s="68">
        <v>596803</v>
      </c>
      <c r="I14" s="68">
        <v>533050</v>
      </c>
    </row>
    <row r="15" spans="1:9" ht="12.75" customHeight="1" x14ac:dyDescent="0.25">
      <c r="A15" s="302" t="s">
        <v>177</v>
      </c>
      <c r="B15" s="302"/>
      <c r="C15" s="302"/>
      <c r="D15" s="302"/>
      <c r="E15" s="302"/>
      <c r="F15" s="302"/>
      <c r="G15" s="67">
        <v>8</v>
      </c>
      <c r="H15" s="68">
        <v>533790</v>
      </c>
      <c r="I15" s="68">
        <v>56163</v>
      </c>
    </row>
    <row r="16" spans="1:9" ht="12.75" customHeight="1" x14ac:dyDescent="0.25">
      <c r="A16" s="302" t="s">
        <v>178</v>
      </c>
      <c r="B16" s="302"/>
      <c r="C16" s="302"/>
      <c r="D16" s="302"/>
      <c r="E16" s="302"/>
      <c r="F16" s="302"/>
      <c r="G16" s="67">
        <v>9</v>
      </c>
      <c r="H16" s="68">
        <v>-264</v>
      </c>
      <c r="I16" s="68">
        <v>0</v>
      </c>
    </row>
    <row r="17" spans="1:9" ht="25.25" customHeight="1" x14ac:dyDescent="0.25">
      <c r="A17" s="302" t="s">
        <v>179</v>
      </c>
      <c r="B17" s="302"/>
      <c r="C17" s="302"/>
      <c r="D17" s="302"/>
      <c r="E17" s="302"/>
      <c r="F17" s="302"/>
      <c r="G17" s="67">
        <v>10</v>
      </c>
      <c r="H17" s="68">
        <v>145038</v>
      </c>
      <c r="I17" s="68">
        <v>71034</v>
      </c>
    </row>
    <row r="18" spans="1:9" ht="28.25" customHeight="1" x14ac:dyDescent="0.25">
      <c r="A18" s="319" t="s">
        <v>306</v>
      </c>
      <c r="B18" s="319"/>
      <c r="C18" s="319"/>
      <c r="D18" s="319"/>
      <c r="E18" s="319"/>
      <c r="F18" s="319"/>
      <c r="G18" s="69">
        <v>11</v>
      </c>
      <c r="H18" s="70">
        <f>H8+H9</f>
        <v>-1337290</v>
      </c>
      <c r="I18" s="70">
        <f>I8+I9</f>
        <v>-1063054</v>
      </c>
    </row>
    <row r="19" spans="1:9" ht="12.75" customHeight="1" x14ac:dyDescent="0.25">
      <c r="A19" s="323" t="s">
        <v>180</v>
      </c>
      <c r="B19" s="323"/>
      <c r="C19" s="323"/>
      <c r="D19" s="323"/>
      <c r="E19" s="323"/>
      <c r="F19" s="323"/>
      <c r="G19" s="69">
        <v>12</v>
      </c>
      <c r="H19" s="70">
        <f>H20+H21+H22+H23</f>
        <v>425793</v>
      </c>
      <c r="I19" s="70">
        <f>I20+I21+I22+I23</f>
        <v>-688692</v>
      </c>
    </row>
    <row r="20" spans="1:9" ht="12.75" customHeight="1" x14ac:dyDescent="0.25">
      <c r="A20" s="302" t="s">
        <v>181</v>
      </c>
      <c r="B20" s="302"/>
      <c r="C20" s="302"/>
      <c r="D20" s="302"/>
      <c r="E20" s="302"/>
      <c r="F20" s="302"/>
      <c r="G20" s="67">
        <v>13</v>
      </c>
      <c r="H20" s="68">
        <v>-615435</v>
      </c>
      <c r="I20" s="68">
        <v>-271496</v>
      </c>
    </row>
    <row r="21" spans="1:9" ht="12.75" customHeight="1" x14ac:dyDescent="0.25">
      <c r="A21" s="302" t="s">
        <v>182</v>
      </c>
      <c r="B21" s="302"/>
      <c r="C21" s="302"/>
      <c r="D21" s="302"/>
      <c r="E21" s="302"/>
      <c r="F21" s="302"/>
      <c r="G21" s="67">
        <v>14</v>
      </c>
      <c r="H21" s="68">
        <v>1041228</v>
      </c>
      <c r="I21" s="68">
        <v>-417188</v>
      </c>
    </row>
    <row r="22" spans="1:9" ht="12.75" customHeight="1" x14ac:dyDescent="0.25">
      <c r="A22" s="302" t="s">
        <v>183</v>
      </c>
      <c r="B22" s="302"/>
      <c r="C22" s="302"/>
      <c r="D22" s="302"/>
      <c r="E22" s="302"/>
      <c r="F22" s="302"/>
      <c r="G22" s="67">
        <v>15</v>
      </c>
      <c r="H22" s="68">
        <v>0</v>
      </c>
      <c r="I22" s="68">
        <v>-8</v>
      </c>
    </row>
    <row r="23" spans="1:9" ht="12.75" customHeight="1" x14ac:dyDescent="0.25">
      <c r="A23" s="302" t="s">
        <v>184</v>
      </c>
      <c r="B23" s="302"/>
      <c r="C23" s="302"/>
      <c r="D23" s="302"/>
      <c r="E23" s="302"/>
      <c r="F23" s="302"/>
      <c r="G23" s="67">
        <v>16</v>
      </c>
      <c r="H23" s="68">
        <v>0</v>
      </c>
      <c r="I23" s="68">
        <v>0</v>
      </c>
    </row>
    <row r="24" spans="1:9" ht="12.75" customHeight="1" x14ac:dyDescent="0.25">
      <c r="A24" s="319" t="s">
        <v>185</v>
      </c>
      <c r="B24" s="319"/>
      <c r="C24" s="319"/>
      <c r="D24" s="319"/>
      <c r="E24" s="319"/>
      <c r="F24" s="319"/>
      <c r="G24" s="69">
        <v>17</v>
      </c>
      <c r="H24" s="70">
        <f>H18+H19</f>
        <v>-911497</v>
      </c>
      <c r="I24" s="70">
        <f>I18+I19</f>
        <v>-1751746</v>
      </c>
    </row>
    <row r="25" spans="1:9" ht="12.75" customHeight="1" x14ac:dyDescent="0.25">
      <c r="A25" s="268" t="s">
        <v>186</v>
      </c>
      <c r="B25" s="268"/>
      <c r="C25" s="268"/>
      <c r="D25" s="268"/>
      <c r="E25" s="268"/>
      <c r="F25" s="268"/>
      <c r="G25" s="67">
        <v>18</v>
      </c>
      <c r="H25" s="68">
        <v>-75020</v>
      </c>
      <c r="I25" s="68">
        <v>-39477</v>
      </c>
    </row>
    <row r="26" spans="1:9" ht="12.75" customHeight="1" x14ac:dyDescent="0.25">
      <c r="A26" s="268" t="s">
        <v>187</v>
      </c>
      <c r="B26" s="268"/>
      <c r="C26" s="268"/>
      <c r="D26" s="268"/>
      <c r="E26" s="268"/>
      <c r="F26" s="268"/>
      <c r="G26" s="67">
        <v>19</v>
      </c>
      <c r="H26" s="68">
        <v>-14519</v>
      </c>
      <c r="I26" s="68">
        <v>94275</v>
      </c>
    </row>
    <row r="27" spans="1:9" ht="26" customHeight="1" x14ac:dyDescent="0.25">
      <c r="A27" s="320" t="s">
        <v>188</v>
      </c>
      <c r="B27" s="320"/>
      <c r="C27" s="320"/>
      <c r="D27" s="320"/>
      <c r="E27" s="320"/>
      <c r="F27" s="320"/>
      <c r="G27" s="69">
        <v>20</v>
      </c>
      <c r="H27" s="70">
        <f>H24+H25+H26</f>
        <v>-1001036</v>
      </c>
      <c r="I27" s="70">
        <f>I24+I25+I26</f>
        <v>-1696948</v>
      </c>
    </row>
    <row r="28" spans="1:9" x14ac:dyDescent="0.25">
      <c r="A28" s="321" t="s">
        <v>189</v>
      </c>
      <c r="B28" s="321"/>
      <c r="C28" s="321"/>
      <c r="D28" s="321"/>
      <c r="E28" s="321"/>
      <c r="F28" s="321"/>
      <c r="G28" s="321"/>
      <c r="H28" s="321"/>
      <c r="I28" s="321"/>
    </row>
    <row r="29" spans="1:9" ht="30.65" customHeight="1" x14ac:dyDescent="0.25">
      <c r="A29" s="268" t="s">
        <v>190</v>
      </c>
      <c r="B29" s="268"/>
      <c r="C29" s="268"/>
      <c r="D29" s="268"/>
      <c r="E29" s="268"/>
      <c r="F29" s="268"/>
      <c r="G29" s="67">
        <v>21</v>
      </c>
      <c r="H29" s="71">
        <v>43808</v>
      </c>
      <c r="I29" s="71">
        <v>0</v>
      </c>
    </row>
    <row r="30" spans="1:9" ht="12.75" customHeight="1" x14ac:dyDescent="0.25">
      <c r="A30" s="268" t="s">
        <v>191</v>
      </c>
      <c r="B30" s="268"/>
      <c r="C30" s="268"/>
      <c r="D30" s="268"/>
      <c r="E30" s="268"/>
      <c r="F30" s="268"/>
      <c r="G30" s="67">
        <v>22</v>
      </c>
      <c r="H30" s="71">
        <v>97174</v>
      </c>
      <c r="I30" s="71">
        <v>288739</v>
      </c>
    </row>
    <row r="31" spans="1:9" ht="12.75" customHeight="1" x14ac:dyDescent="0.25">
      <c r="A31" s="268" t="s">
        <v>192</v>
      </c>
      <c r="B31" s="268"/>
      <c r="C31" s="268"/>
      <c r="D31" s="268"/>
      <c r="E31" s="268"/>
      <c r="F31" s="268"/>
      <c r="G31" s="67">
        <v>23</v>
      </c>
      <c r="H31" s="71">
        <v>4624</v>
      </c>
      <c r="I31" s="71">
        <v>1754</v>
      </c>
    </row>
    <row r="32" spans="1:9" ht="12.75" customHeight="1" x14ac:dyDescent="0.25">
      <c r="A32" s="268" t="s">
        <v>193</v>
      </c>
      <c r="B32" s="268"/>
      <c r="C32" s="268"/>
      <c r="D32" s="268"/>
      <c r="E32" s="268"/>
      <c r="F32" s="268"/>
      <c r="G32" s="67">
        <v>24</v>
      </c>
      <c r="H32" s="71">
        <v>1720000</v>
      </c>
      <c r="I32" s="71">
        <v>1724000</v>
      </c>
    </row>
    <row r="33" spans="1:9" ht="12.75" customHeight="1" x14ac:dyDescent="0.25">
      <c r="A33" s="268" t="s">
        <v>194</v>
      </c>
      <c r="B33" s="268"/>
      <c r="C33" s="268"/>
      <c r="D33" s="268"/>
      <c r="E33" s="268"/>
      <c r="F33" s="268"/>
      <c r="G33" s="67">
        <v>25</v>
      </c>
      <c r="H33" s="71">
        <v>147050</v>
      </c>
      <c r="I33" s="71">
        <v>193746</v>
      </c>
    </row>
    <row r="34" spans="1:9" ht="12.75" customHeight="1" x14ac:dyDescent="0.25">
      <c r="A34" s="268" t="s">
        <v>195</v>
      </c>
      <c r="B34" s="268"/>
      <c r="C34" s="268"/>
      <c r="D34" s="268"/>
      <c r="E34" s="268"/>
      <c r="F34" s="268"/>
      <c r="G34" s="67">
        <v>26</v>
      </c>
      <c r="H34" s="71">
        <v>0</v>
      </c>
      <c r="I34" s="71">
        <v>0</v>
      </c>
    </row>
    <row r="35" spans="1:9" ht="26.4" customHeight="1" x14ac:dyDescent="0.25">
      <c r="A35" s="319" t="s">
        <v>196</v>
      </c>
      <c r="B35" s="319"/>
      <c r="C35" s="319"/>
      <c r="D35" s="319"/>
      <c r="E35" s="319"/>
      <c r="F35" s="319"/>
      <c r="G35" s="69">
        <v>27</v>
      </c>
      <c r="H35" s="72">
        <f>H29+H30+H31+H32+H33+H34</f>
        <v>2012656</v>
      </c>
      <c r="I35" s="72">
        <f>I29+I30+I31+I32+I33+I34</f>
        <v>2208239</v>
      </c>
    </row>
    <row r="36" spans="1:9" ht="23" customHeight="1" x14ac:dyDescent="0.25">
      <c r="A36" s="268" t="s">
        <v>197</v>
      </c>
      <c r="B36" s="268"/>
      <c r="C36" s="268"/>
      <c r="D36" s="268"/>
      <c r="E36" s="268"/>
      <c r="F36" s="268"/>
      <c r="G36" s="67">
        <v>28</v>
      </c>
      <c r="H36" s="71">
        <v>-38943</v>
      </c>
      <c r="I36" s="71">
        <v>-24565</v>
      </c>
    </row>
    <row r="37" spans="1:9" ht="12.75" customHeight="1" x14ac:dyDescent="0.25">
      <c r="A37" s="268" t="s">
        <v>198</v>
      </c>
      <c r="B37" s="268"/>
      <c r="C37" s="268"/>
      <c r="D37" s="268"/>
      <c r="E37" s="268"/>
      <c r="F37" s="268"/>
      <c r="G37" s="67">
        <v>29</v>
      </c>
      <c r="H37" s="71">
        <v>-84000</v>
      </c>
      <c r="I37" s="71">
        <v>0</v>
      </c>
    </row>
    <row r="38" spans="1:9" ht="12.75" customHeight="1" x14ac:dyDescent="0.25">
      <c r="A38" s="268" t="s">
        <v>199</v>
      </c>
      <c r="B38" s="268"/>
      <c r="C38" s="268"/>
      <c r="D38" s="268"/>
      <c r="E38" s="268"/>
      <c r="F38" s="268"/>
      <c r="G38" s="67">
        <v>30</v>
      </c>
      <c r="H38" s="71">
        <v>-605223</v>
      </c>
      <c r="I38" s="71">
        <v>0</v>
      </c>
    </row>
    <row r="39" spans="1:9" ht="12.75" customHeight="1" x14ac:dyDescent="0.25">
      <c r="A39" s="268" t="s">
        <v>200</v>
      </c>
      <c r="B39" s="268"/>
      <c r="C39" s="268"/>
      <c r="D39" s="268"/>
      <c r="E39" s="268"/>
      <c r="F39" s="268"/>
      <c r="G39" s="67">
        <v>31</v>
      </c>
      <c r="H39" s="71">
        <v>0</v>
      </c>
      <c r="I39" s="71">
        <v>0</v>
      </c>
    </row>
    <row r="40" spans="1:9" ht="12.75" customHeight="1" x14ac:dyDescent="0.25">
      <c r="A40" s="268" t="s">
        <v>201</v>
      </c>
      <c r="B40" s="268"/>
      <c r="C40" s="268"/>
      <c r="D40" s="268"/>
      <c r="E40" s="268"/>
      <c r="F40" s="268"/>
      <c r="G40" s="67">
        <v>32</v>
      </c>
      <c r="H40" s="71">
        <v>0</v>
      </c>
      <c r="I40" s="71">
        <v>0</v>
      </c>
    </row>
    <row r="41" spans="1:9" ht="24" customHeight="1" x14ac:dyDescent="0.25">
      <c r="A41" s="319" t="s">
        <v>202</v>
      </c>
      <c r="B41" s="319"/>
      <c r="C41" s="319"/>
      <c r="D41" s="319"/>
      <c r="E41" s="319"/>
      <c r="F41" s="319"/>
      <c r="G41" s="69">
        <v>33</v>
      </c>
      <c r="H41" s="72">
        <f>H36+H37+H38+H39+H40</f>
        <v>-728166</v>
      </c>
      <c r="I41" s="72">
        <f>I36+I37+I38+I39+I40</f>
        <v>-24565</v>
      </c>
    </row>
    <row r="42" spans="1:9" ht="29.4" customHeight="1" x14ac:dyDescent="0.25">
      <c r="A42" s="320" t="s">
        <v>203</v>
      </c>
      <c r="B42" s="320"/>
      <c r="C42" s="320"/>
      <c r="D42" s="320"/>
      <c r="E42" s="320"/>
      <c r="F42" s="320"/>
      <c r="G42" s="69">
        <v>34</v>
      </c>
      <c r="H42" s="72">
        <f>H35+H41</f>
        <v>1284490</v>
      </c>
      <c r="I42" s="72">
        <f>I35+I41</f>
        <v>2183674</v>
      </c>
    </row>
    <row r="43" spans="1:9" x14ac:dyDescent="0.25">
      <c r="A43" s="321" t="s">
        <v>204</v>
      </c>
      <c r="B43" s="321"/>
      <c r="C43" s="321"/>
      <c r="D43" s="321"/>
      <c r="E43" s="321"/>
      <c r="F43" s="321"/>
      <c r="G43" s="321"/>
      <c r="H43" s="321"/>
      <c r="I43" s="321"/>
    </row>
    <row r="44" spans="1:9" ht="12.75" customHeight="1" x14ac:dyDescent="0.25">
      <c r="A44" s="268" t="s">
        <v>205</v>
      </c>
      <c r="B44" s="268"/>
      <c r="C44" s="268"/>
      <c r="D44" s="268"/>
      <c r="E44" s="268"/>
      <c r="F44" s="268"/>
      <c r="G44" s="67">
        <v>35</v>
      </c>
      <c r="H44" s="71">
        <v>0</v>
      </c>
      <c r="I44" s="71">
        <v>0</v>
      </c>
    </row>
    <row r="45" spans="1:9" ht="25.25" customHeight="1" x14ac:dyDescent="0.25">
      <c r="A45" s="268" t="s">
        <v>206</v>
      </c>
      <c r="B45" s="268"/>
      <c r="C45" s="268"/>
      <c r="D45" s="268"/>
      <c r="E45" s="268"/>
      <c r="F45" s="268"/>
      <c r="G45" s="67">
        <v>36</v>
      </c>
      <c r="H45" s="71">
        <v>0</v>
      </c>
      <c r="I45" s="71">
        <v>0</v>
      </c>
    </row>
    <row r="46" spans="1:9" ht="12.75" customHeight="1" x14ac:dyDescent="0.25">
      <c r="A46" s="268" t="s">
        <v>207</v>
      </c>
      <c r="B46" s="268"/>
      <c r="C46" s="268"/>
      <c r="D46" s="268"/>
      <c r="E46" s="268"/>
      <c r="F46" s="268"/>
      <c r="G46" s="67">
        <v>37</v>
      </c>
      <c r="H46" s="71">
        <v>0</v>
      </c>
      <c r="I46" s="71">
        <v>0</v>
      </c>
    </row>
    <row r="47" spans="1:9" ht="12.75" customHeight="1" x14ac:dyDescent="0.25">
      <c r="A47" s="268" t="s">
        <v>208</v>
      </c>
      <c r="B47" s="268"/>
      <c r="C47" s="268"/>
      <c r="D47" s="268"/>
      <c r="E47" s="268"/>
      <c r="F47" s="268"/>
      <c r="G47" s="67">
        <v>38</v>
      </c>
      <c r="H47" s="71">
        <v>0</v>
      </c>
      <c r="I47" s="71">
        <v>0</v>
      </c>
    </row>
    <row r="48" spans="1:9" ht="22.25" customHeight="1" x14ac:dyDescent="0.25">
      <c r="A48" s="319" t="s">
        <v>209</v>
      </c>
      <c r="B48" s="319"/>
      <c r="C48" s="319"/>
      <c r="D48" s="319"/>
      <c r="E48" s="319"/>
      <c r="F48" s="319"/>
      <c r="G48" s="69">
        <v>39</v>
      </c>
      <c r="H48" s="72">
        <f>H44+H45+H46+H47</f>
        <v>0</v>
      </c>
      <c r="I48" s="72">
        <f>I44+I45+I46+I47</f>
        <v>0</v>
      </c>
    </row>
    <row r="49" spans="1:9" ht="24.65" customHeight="1" x14ac:dyDescent="0.25">
      <c r="A49" s="268" t="s">
        <v>305</v>
      </c>
      <c r="B49" s="268"/>
      <c r="C49" s="268"/>
      <c r="D49" s="268"/>
      <c r="E49" s="268"/>
      <c r="F49" s="268"/>
      <c r="G49" s="67">
        <v>40</v>
      </c>
      <c r="H49" s="71">
        <v>-201705</v>
      </c>
      <c r="I49" s="71">
        <v>-162646</v>
      </c>
    </row>
    <row r="50" spans="1:9" ht="12.75" customHeight="1" x14ac:dyDescent="0.25">
      <c r="A50" s="268" t="s">
        <v>210</v>
      </c>
      <c r="B50" s="268"/>
      <c r="C50" s="268"/>
      <c r="D50" s="268"/>
      <c r="E50" s="268"/>
      <c r="F50" s="268"/>
      <c r="G50" s="67">
        <v>41</v>
      </c>
      <c r="H50" s="71">
        <v>0</v>
      </c>
      <c r="I50" s="71">
        <v>0</v>
      </c>
    </row>
    <row r="51" spans="1:9" ht="12.75" customHeight="1" x14ac:dyDescent="0.25">
      <c r="A51" s="268" t="s">
        <v>211</v>
      </c>
      <c r="B51" s="268"/>
      <c r="C51" s="268"/>
      <c r="D51" s="268"/>
      <c r="E51" s="268"/>
      <c r="F51" s="268"/>
      <c r="G51" s="67">
        <v>42</v>
      </c>
      <c r="H51" s="71">
        <v>-87683</v>
      </c>
      <c r="I51" s="71">
        <v>-42145</v>
      </c>
    </row>
    <row r="52" spans="1:9" ht="23" customHeight="1" x14ac:dyDescent="0.25">
      <c r="A52" s="268" t="s">
        <v>212</v>
      </c>
      <c r="B52" s="268"/>
      <c r="C52" s="268"/>
      <c r="D52" s="268"/>
      <c r="E52" s="268"/>
      <c r="F52" s="268"/>
      <c r="G52" s="67">
        <v>43</v>
      </c>
      <c r="H52" s="71">
        <v>0</v>
      </c>
      <c r="I52" s="71">
        <v>-237620</v>
      </c>
    </row>
    <row r="53" spans="1:9" ht="12.75" customHeight="1" x14ac:dyDescent="0.25">
      <c r="A53" s="268" t="s">
        <v>213</v>
      </c>
      <c r="B53" s="268"/>
      <c r="C53" s="268"/>
      <c r="D53" s="268"/>
      <c r="E53" s="268"/>
      <c r="F53" s="268"/>
      <c r="G53" s="67">
        <v>44</v>
      </c>
      <c r="H53" s="71">
        <v>0</v>
      </c>
      <c r="I53" s="71">
        <v>0</v>
      </c>
    </row>
    <row r="54" spans="1:9" ht="30.65" customHeight="1" x14ac:dyDescent="0.25">
      <c r="A54" s="319" t="s">
        <v>214</v>
      </c>
      <c r="B54" s="319"/>
      <c r="C54" s="319"/>
      <c r="D54" s="319"/>
      <c r="E54" s="319"/>
      <c r="F54" s="319"/>
      <c r="G54" s="69">
        <v>45</v>
      </c>
      <c r="H54" s="72">
        <f>H49+H50+H51+H52+H53</f>
        <v>-289388</v>
      </c>
      <c r="I54" s="72">
        <f>I49+I50+I51+I52+I53</f>
        <v>-442411</v>
      </c>
    </row>
    <row r="55" spans="1:9" ht="29.4" customHeight="1" x14ac:dyDescent="0.25">
      <c r="A55" s="320" t="s">
        <v>215</v>
      </c>
      <c r="B55" s="320"/>
      <c r="C55" s="320"/>
      <c r="D55" s="320"/>
      <c r="E55" s="320"/>
      <c r="F55" s="320"/>
      <c r="G55" s="69">
        <v>46</v>
      </c>
      <c r="H55" s="72">
        <f>H48+H54</f>
        <v>-289388</v>
      </c>
      <c r="I55" s="72">
        <f>I48+I54</f>
        <v>-442411</v>
      </c>
    </row>
    <row r="56" spans="1:9" x14ac:dyDescent="0.25">
      <c r="A56" s="268" t="s">
        <v>216</v>
      </c>
      <c r="B56" s="268"/>
      <c r="C56" s="268"/>
      <c r="D56" s="268"/>
      <c r="E56" s="268"/>
      <c r="F56" s="268"/>
      <c r="G56" s="67">
        <v>47</v>
      </c>
      <c r="H56" s="71">
        <v>-12</v>
      </c>
      <c r="I56" s="71">
        <v>0</v>
      </c>
    </row>
    <row r="57" spans="1:9" ht="26.4" customHeight="1" x14ac:dyDescent="0.25">
      <c r="A57" s="320" t="s">
        <v>217</v>
      </c>
      <c r="B57" s="320"/>
      <c r="C57" s="320"/>
      <c r="D57" s="320"/>
      <c r="E57" s="320"/>
      <c r="F57" s="320"/>
      <c r="G57" s="69">
        <v>48</v>
      </c>
      <c r="H57" s="72">
        <f>H27+H42+H55+H56</f>
        <v>-5946</v>
      </c>
      <c r="I57" s="72">
        <f>I27+I42+I55+I56</f>
        <v>44315</v>
      </c>
    </row>
    <row r="58" spans="1:9" x14ac:dyDescent="0.25">
      <c r="A58" s="322" t="s">
        <v>218</v>
      </c>
      <c r="B58" s="322"/>
      <c r="C58" s="322"/>
      <c r="D58" s="322"/>
      <c r="E58" s="322"/>
      <c r="F58" s="322"/>
      <c r="G58" s="67">
        <v>49</v>
      </c>
      <c r="H58" s="71">
        <v>19133</v>
      </c>
      <c r="I58" s="71">
        <v>13187</v>
      </c>
    </row>
    <row r="59" spans="1:9" ht="31.25" customHeight="1" x14ac:dyDescent="0.25">
      <c r="A59" s="320" t="s">
        <v>219</v>
      </c>
      <c r="B59" s="320"/>
      <c r="C59" s="320"/>
      <c r="D59" s="320"/>
      <c r="E59" s="320"/>
      <c r="F59" s="320"/>
      <c r="G59" s="69">
        <v>50</v>
      </c>
      <c r="H59" s="72">
        <f>H57+H58</f>
        <v>13187</v>
      </c>
      <c r="I59" s="72">
        <f>I57+I58</f>
        <v>57502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Normal="100" zoomScaleSheetLayoutView="100" workbookViewId="0">
      <selection activeCell="A6" sqref="A6:F6"/>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24" t="s">
        <v>220</v>
      </c>
      <c r="B1" s="325"/>
      <c r="C1" s="325"/>
      <c r="D1" s="325"/>
      <c r="E1" s="325"/>
      <c r="F1" s="325"/>
      <c r="G1" s="325"/>
      <c r="H1" s="325"/>
      <c r="I1" s="325"/>
    </row>
    <row r="2" spans="1:9" ht="12.75" customHeight="1" x14ac:dyDescent="0.25">
      <c r="A2" s="326" t="s">
        <v>328</v>
      </c>
      <c r="B2" s="278"/>
      <c r="C2" s="278"/>
      <c r="D2" s="278"/>
      <c r="E2" s="278"/>
      <c r="F2" s="278"/>
      <c r="G2" s="278"/>
      <c r="H2" s="278"/>
      <c r="I2" s="278"/>
    </row>
    <row r="3" spans="1:9" x14ac:dyDescent="0.25">
      <c r="A3" s="334" t="s">
        <v>447</v>
      </c>
      <c r="B3" s="335"/>
      <c r="C3" s="335"/>
      <c r="D3" s="335"/>
      <c r="E3" s="335"/>
      <c r="F3" s="335"/>
      <c r="G3" s="335"/>
      <c r="H3" s="335"/>
      <c r="I3" s="335"/>
    </row>
    <row r="4" spans="1:9" x14ac:dyDescent="0.25">
      <c r="A4" s="327" t="s">
        <v>461</v>
      </c>
      <c r="B4" s="281"/>
      <c r="C4" s="281"/>
      <c r="D4" s="281"/>
      <c r="E4" s="281"/>
      <c r="F4" s="281"/>
      <c r="G4" s="281"/>
      <c r="H4" s="281"/>
      <c r="I4" s="282"/>
    </row>
    <row r="5" spans="1:9" ht="22.5" thickBot="1" x14ac:dyDescent="0.3">
      <c r="A5" s="349" t="s">
        <v>2</v>
      </c>
      <c r="B5" s="350"/>
      <c r="C5" s="350"/>
      <c r="D5" s="350"/>
      <c r="E5" s="350"/>
      <c r="F5" s="351"/>
      <c r="G5" s="14" t="s">
        <v>103</v>
      </c>
      <c r="H5" s="20" t="s">
        <v>301</v>
      </c>
      <c r="I5" s="20" t="s">
        <v>279</v>
      </c>
    </row>
    <row r="6" spans="1:9" x14ac:dyDescent="0.25">
      <c r="A6" s="340">
        <v>1</v>
      </c>
      <c r="B6" s="341"/>
      <c r="C6" s="341"/>
      <c r="D6" s="341"/>
      <c r="E6" s="341"/>
      <c r="F6" s="342"/>
      <c r="G6" s="15">
        <v>2</v>
      </c>
      <c r="H6" s="21" t="s">
        <v>167</v>
      </c>
      <c r="I6" s="21" t="s">
        <v>168</v>
      </c>
    </row>
    <row r="7" spans="1:9" x14ac:dyDescent="0.25">
      <c r="A7" s="345" t="s">
        <v>169</v>
      </c>
      <c r="B7" s="346"/>
      <c r="C7" s="346"/>
      <c r="D7" s="346"/>
      <c r="E7" s="346"/>
      <c r="F7" s="346"/>
      <c r="G7" s="346"/>
      <c r="H7" s="346"/>
      <c r="I7" s="347"/>
    </row>
    <row r="8" spans="1:9" x14ac:dyDescent="0.25">
      <c r="A8" s="348" t="s">
        <v>221</v>
      </c>
      <c r="B8" s="348"/>
      <c r="C8" s="348"/>
      <c r="D8" s="348"/>
      <c r="E8" s="348"/>
      <c r="F8" s="348"/>
      <c r="G8" s="16">
        <v>1</v>
      </c>
      <c r="H8" s="23">
        <v>0</v>
      </c>
      <c r="I8" s="23">
        <v>0</v>
      </c>
    </row>
    <row r="9" spans="1:9" x14ac:dyDescent="0.25">
      <c r="A9" s="332" t="s">
        <v>222</v>
      </c>
      <c r="B9" s="332"/>
      <c r="C9" s="332"/>
      <c r="D9" s="332"/>
      <c r="E9" s="332"/>
      <c r="F9" s="332"/>
      <c r="G9" s="17">
        <v>2</v>
      </c>
      <c r="H9" s="24">
        <v>0</v>
      </c>
      <c r="I9" s="24">
        <v>0</v>
      </c>
    </row>
    <row r="10" spans="1:9" x14ac:dyDescent="0.25">
      <c r="A10" s="332" t="s">
        <v>223</v>
      </c>
      <c r="B10" s="332"/>
      <c r="C10" s="332"/>
      <c r="D10" s="332"/>
      <c r="E10" s="332"/>
      <c r="F10" s="332"/>
      <c r="G10" s="17">
        <v>3</v>
      </c>
      <c r="H10" s="24">
        <v>0</v>
      </c>
      <c r="I10" s="24">
        <v>0</v>
      </c>
    </row>
    <row r="11" spans="1:9" x14ac:dyDescent="0.25">
      <c r="A11" s="332" t="s">
        <v>224</v>
      </c>
      <c r="B11" s="332"/>
      <c r="C11" s="332"/>
      <c r="D11" s="332"/>
      <c r="E11" s="332"/>
      <c r="F11" s="332"/>
      <c r="G11" s="17">
        <v>4</v>
      </c>
      <c r="H11" s="24">
        <v>0</v>
      </c>
      <c r="I11" s="24">
        <v>0</v>
      </c>
    </row>
    <row r="12" spans="1:9" x14ac:dyDescent="0.25">
      <c r="A12" s="332" t="s">
        <v>394</v>
      </c>
      <c r="B12" s="332"/>
      <c r="C12" s="332"/>
      <c r="D12" s="332"/>
      <c r="E12" s="332"/>
      <c r="F12" s="332"/>
      <c r="G12" s="17">
        <v>5</v>
      </c>
      <c r="H12" s="24">
        <v>0</v>
      </c>
      <c r="I12" s="24">
        <v>0</v>
      </c>
    </row>
    <row r="13" spans="1:9" x14ac:dyDescent="0.25">
      <c r="A13" s="333" t="s">
        <v>395</v>
      </c>
      <c r="B13" s="333"/>
      <c r="C13" s="333"/>
      <c r="D13" s="333"/>
      <c r="E13" s="333"/>
      <c r="F13" s="333"/>
      <c r="G13" s="57">
        <v>6</v>
      </c>
      <c r="H13" s="60">
        <f>SUM(H8:H12)</f>
        <v>0</v>
      </c>
      <c r="I13" s="60">
        <f>SUM(I8:I12)</f>
        <v>0</v>
      </c>
    </row>
    <row r="14" spans="1:9" ht="12.75" customHeight="1" x14ac:dyDescent="0.25">
      <c r="A14" s="332" t="s">
        <v>396</v>
      </c>
      <c r="B14" s="332"/>
      <c r="C14" s="332"/>
      <c r="D14" s="332"/>
      <c r="E14" s="332"/>
      <c r="F14" s="332"/>
      <c r="G14" s="17">
        <v>7</v>
      </c>
      <c r="H14" s="24">
        <v>0</v>
      </c>
      <c r="I14" s="24">
        <v>0</v>
      </c>
    </row>
    <row r="15" spans="1:9" ht="12.75" customHeight="1" x14ac:dyDescent="0.25">
      <c r="A15" s="332" t="s">
        <v>397</v>
      </c>
      <c r="B15" s="332"/>
      <c r="C15" s="332"/>
      <c r="D15" s="332"/>
      <c r="E15" s="332"/>
      <c r="F15" s="332"/>
      <c r="G15" s="17">
        <v>8</v>
      </c>
      <c r="H15" s="24">
        <v>0</v>
      </c>
      <c r="I15" s="24">
        <v>0</v>
      </c>
    </row>
    <row r="16" spans="1:9" ht="12.75" customHeight="1" x14ac:dyDescent="0.25">
      <c r="A16" s="332" t="s">
        <v>398</v>
      </c>
      <c r="B16" s="332"/>
      <c r="C16" s="332"/>
      <c r="D16" s="332"/>
      <c r="E16" s="332"/>
      <c r="F16" s="332"/>
      <c r="G16" s="17">
        <v>9</v>
      </c>
      <c r="H16" s="24">
        <v>0</v>
      </c>
      <c r="I16" s="24">
        <v>0</v>
      </c>
    </row>
    <row r="17" spans="1:9" ht="12.75" customHeight="1" x14ac:dyDescent="0.25">
      <c r="A17" s="332" t="s">
        <v>399</v>
      </c>
      <c r="B17" s="332"/>
      <c r="C17" s="332"/>
      <c r="D17" s="332"/>
      <c r="E17" s="332"/>
      <c r="F17" s="332"/>
      <c r="G17" s="17">
        <v>10</v>
      </c>
      <c r="H17" s="24">
        <v>0</v>
      </c>
      <c r="I17" s="24">
        <v>0</v>
      </c>
    </row>
    <row r="18" spans="1:9" ht="12.75" customHeight="1" x14ac:dyDescent="0.25">
      <c r="A18" s="332" t="s">
        <v>400</v>
      </c>
      <c r="B18" s="332"/>
      <c r="C18" s="332"/>
      <c r="D18" s="332"/>
      <c r="E18" s="332"/>
      <c r="F18" s="332"/>
      <c r="G18" s="17">
        <v>11</v>
      </c>
      <c r="H18" s="24">
        <v>0</v>
      </c>
      <c r="I18" s="24">
        <v>0</v>
      </c>
    </row>
    <row r="19" spans="1:9" ht="12.75" customHeight="1" x14ac:dyDescent="0.25">
      <c r="A19" s="332" t="s">
        <v>401</v>
      </c>
      <c r="B19" s="332"/>
      <c r="C19" s="332"/>
      <c r="D19" s="332"/>
      <c r="E19" s="332"/>
      <c r="F19" s="332"/>
      <c r="G19" s="17">
        <v>12</v>
      </c>
      <c r="H19" s="24">
        <v>0</v>
      </c>
      <c r="I19" s="24">
        <v>0</v>
      </c>
    </row>
    <row r="20" spans="1:9" ht="26.25" customHeight="1" x14ac:dyDescent="0.25">
      <c r="A20" s="333" t="s">
        <v>402</v>
      </c>
      <c r="B20" s="333"/>
      <c r="C20" s="333"/>
      <c r="D20" s="333"/>
      <c r="E20" s="333"/>
      <c r="F20" s="333"/>
      <c r="G20" s="57">
        <v>13</v>
      </c>
      <c r="H20" s="60">
        <f>SUM(H14:H19)</f>
        <v>0</v>
      </c>
      <c r="I20" s="60">
        <f>SUM(I14:I19)</f>
        <v>0</v>
      </c>
    </row>
    <row r="21" spans="1:9" ht="27.65" customHeight="1" x14ac:dyDescent="0.25">
      <c r="A21" s="344" t="s">
        <v>403</v>
      </c>
      <c r="B21" s="344"/>
      <c r="C21" s="344"/>
      <c r="D21" s="344"/>
      <c r="E21" s="344"/>
      <c r="F21" s="344"/>
      <c r="G21" s="58">
        <v>14</v>
      </c>
      <c r="H21" s="25">
        <f>H13+H20</f>
        <v>0</v>
      </c>
      <c r="I21" s="25">
        <f>I13+I20</f>
        <v>0</v>
      </c>
    </row>
    <row r="22" spans="1:9" x14ac:dyDescent="0.25">
      <c r="A22" s="345" t="s">
        <v>189</v>
      </c>
      <c r="B22" s="346"/>
      <c r="C22" s="346"/>
      <c r="D22" s="346"/>
      <c r="E22" s="346"/>
      <c r="F22" s="346"/>
      <c r="G22" s="346"/>
      <c r="H22" s="346"/>
      <c r="I22" s="347"/>
    </row>
    <row r="23" spans="1:9" ht="26.4" customHeight="1" x14ac:dyDescent="0.25">
      <c r="A23" s="348" t="s">
        <v>225</v>
      </c>
      <c r="B23" s="348"/>
      <c r="C23" s="348"/>
      <c r="D23" s="348"/>
      <c r="E23" s="348"/>
      <c r="F23" s="348"/>
      <c r="G23" s="16">
        <v>15</v>
      </c>
      <c r="H23" s="23">
        <v>0</v>
      </c>
      <c r="I23" s="23">
        <v>0</v>
      </c>
    </row>
    <row r="24" spans="1:9" ht="12.75" customHeight="1" x14ac:dyDescent="0.25">
      <c r="A24" s="332" t="s">
        <v>226</v>
      </c>
      <c r="B24" s="332"/>
      <c r="C24" s="332"/>
      <c r="D24" s="332"/>
      <c r="E24" s="332"/>
      <c r="F24" s="332"/>
      <c r="G24" s="16">
        <v>16</v>
      </c>
      <c r="H24" s="24">
        <v>0</v>
      </c>
      <c r="I24" s="24">
        <v>0</v>
      </c>
    </row>
    <row r="25" spans="1:9" ht="12.75" customHeight="1" x14ac:dyDescent="0.25">
      <c r="A25" s="332" t="s">
        <v>227</v>
      </c>
      <c r="B25" s="332"/>
      <c r="C25" s="332"/>
      <c r="D25" s="332"/>
      <c r="E25" s="332"/>
      <c r="F25" s="332"/>
      <c r="G25" s="16">
        <v>17</v>
      </c>
      <c r="H25" s="24">
        <v>0</v>
      </c>
      <c r="I25" s="24">
        <v>0</v>
      </c>
    </row>
    <row r="26" spans="1:9" ht="12.75" customHeight="1" x14ac:dyDescent="0.25">
      <c r="A26" s="332" t="s">
        <v>228</v>
      </c>
      <c r="B26" s="332"/>
      <c r="C26" s="332"/>
      <c r="D26" s="332"/>
      <c r="E26" s="332"/>
      <c r="F26" s="332"/>
      <c r="G26" s="16">
        <v>18</v>
      </c>
      <c r="H26" s="24">
        <v>0</v>
      </c>
      <c r="I26" s="24">
        <v>0</v>
      </c>
    </row>
    <row r="27" spans="1:9" ht="12.75" customHeight="1" x14ac:dyDescent="0.25">
      <c r="A27" s="332" t="s">
        <v>229</v>
      </c>
      <c r="B27" s="332"/>
      <c r="C27" s="332"/>
      <c r="D27" s="332"/>
      <c r="E27" s="332"/>
      <c r="F27" s="332"/>
      <c r="G27" s="16">
        <v>19</v>
      </c>
      <c r="H27" s="24">
        <v>0</v>
      </c>
      <c r="I27" s="24">
        <v>0</v>
      </c>
    </row>
    <row r="28" spans="1:9" ht="12.75" customHeight="1" x14ac:dyDescent="0.25">
      <c r="A28" s="332" t="s">
        <v>230</v>
      </c>
      <c r="B28" s="332"/>
      <c r="C28" s="332"/>
      <c r="D28" s="332"/>
      <c r="E28" s="332"/>
      <c r="F28" s="332"/>
      <c r="G28" s="16">
        <v>20</v>
      </c>
      <c r="H28" s="24">
        <v>0</v>
      </c>
      <c r="I28" s="24">
        <v>0</v>
      </c>
    </row>
    <row r="29" spans="1:9" ht="24" customHeight="1" x14ac:dyDescent="0.25">
      <c r="A29" s="338" t="s">
        <v>404</v>
      </c>
      <c r="B29" s="338"/>
      <c r="C29" s="338"/>
      <c r="D29" s="338"/>
      <c r="E29" s="338"/>
      <c r="F29" s="338"/>
      <c r="G29" s="57">
        <v>21</v>
      </c>
      <c r="H29" s="61">
        <f>SUM(H23:H28)</f>
        <v>0</v>
      </c>
      <c r="I29" s="61">
        <f>SUM(I23:I28)</f>
        <v>0</v>
      </c>
    </row>
    <row r="30" spans="1:9" ht="27" customHeight="1" x14ac:dyDescent="0.25">
      <c r="A30" s="332" t="s">
        <v>231</v>
      </c>
      <c r="B30" s="332"/>
      <c r="C30" s="332"/>
      <c r="D30" s="332"/>
      <c r="E30" s="332"/>
      <c r="F30" s="332"/>
      <c r="G30" s="17">
        <v>22</v>
      </c>
      <c r="H30" s="24">
        <v>0</v>
      </c>
      <c r="I30" s="24">
        <v>0</v>
      </c>
    </row>
    <row r="31" spans="1:9" ht="12.75" customHeight="1" x14ac:dyDescent="0.25">
      <c r="A31" s="332" t="s">
        <v>232</v>
      </c>
      <c r="B31" s="332"/>
      <c r="C31" s="332"/>
      <c r="D31" s="332"/>
      <c r="E31" s="332"/>
      <c r="F31" s="332"/>
      <c r="G31" s="17">
        <v>23</v>
      </c>
      <c r="H31" s="24">
        <v>0</v>
      </c>
      <c r="I31" s="24">
        <v>0</v>
      </c>
    </row>
    <row r="32" spans="1:9" ht="12.75" customHeight="1" x14ac:dyDescent="0.25">
      <c r="A32" s="332" t="s">
        <v>405</v>
      </c>
      <c r="B32" s="332"/>
      <c r="C32" s="332"/>
      <c r="D32" s="332"/>
      <c r="E32" s="332"/>
      <c r="F32" s="332"/>
      <c r="G32" s="17">
        <v>24</v>
      </c>
      <c r="H32" s="24">
        <v>0</v>
      </c>
      <c r="I32" s="24">
        <v>0</v>
      </c>
    </row>
    <row r="33" spans="1:9" ht="12.75" customHeight="1" x14ac:dyDescent="0.25">
      <c r="A33" s="332" t="s">
        <v>233</v>
      </c>
      <c r="B33" s="332"/>
      <c r="C33" s="332"/>
      <c r="D33" s="332"/>
      <c r="E33" s="332"/>
      <c r="F33" s="332"/>
      <c r="G33" s="17">
        <v>25</v>
      </c>
      <c r="H33" s="24">
        <v>0</v>
      </c>
      <c r="I33" s="24">
        <v>0</v>
      </c>
    </row>
    <row r="34" spans="1:9" ht="12.75" customHeight="1" x14ac:dyDescent="0.25">
      <c r="A34" s="332" t="s">
        <v>234</v>
      </c>
      <c r="B34" s="332"/>
      <c r="C34" s="332"/>
      <c r="D34" s="332"/>
      <c r="E34" s="332"/>
      <c r="F34" s="332"/>
      <c r="G34" s="17">
        <v>26</v>
      </c>
      <c r="H34" s="24">
        <v>0</v>
      </c>
      <c r="I34" s="24">
        <v>0</v>
      </c>
    </row>
    <row r="35" spans="1:9" ht="26" customHeight="1" x14ac:dyDescent="0.25">
      <c r="A35" s="338" t="s">
        <v>406</v>
      </c>
      <c r="B35" s="338"/>
      <c r="C35" s="338"/>
      <c r="D35" s="338"/>
      <c r="E35" s="338"/>
      <c r="F35" s="338"/>
      <c r="G35" s="57">
        <v>27</v>
      </c>
      <c r="H35" s="61">
        <f>SUM(H30:H34)</f>
        <v>0</v>
      </c>
      <c r="I35" s="61">
        <f>SUM(I30:I34)</f>
        <v>0</v>
      </c>
    </row>
    <row r="36" spans="1:9" ht="28.25" customHeight="1" x14ac:dyDescent="0.25">
      <c r="A36" s="344" t="s">
        <v>407</v>
      </c>
      <c r="B36" s="344"/>
      <c r="C36" s="344"/>
      <c r="D36" s="344"/>
      <c r="E36" s="344"/>
      <c r="F36" s="344"/>
      <c r="G36" s="58">
        <v>28</v>
      </c>
      <c r="H36" s="62">
        <f>H29+H35</f>
        <v>0</v>
      </c>
      <c r="I36" s="62">
        <f>I29+I35</f>
        <v>0</v>
      </c>
    </row>
    <row r="37" spans="1:9" x14ac:dyDescent="0.25">
      <c r="A37" s="345" t="s">
        <v>204</v>
      </c>
      <c r="B37" s="346"/>
      <c r="C37" s="346"/>
      <c r="D37" s="346"/>
      <c r="E37" s="346"/>
      <c r="F37" s="346"/>
      <c r="G37" s="346">
        <v>0</v>
      </c>
      <c r="H37" s="346"/>
      <c r="I37" s="347"/>
    </row>
    <row r="38" spans="1:9" ht="12.75" customHeight="1" x14ac:dyDescent="0.25">
      <c r="A38" s="352" t="s">
        <v>235</v>
      </c>
      <c r="B38" s="352"/>
      <c r="C38" s="352"/>
      <c r="D38" s="352"/>
      <c r="E38" s="352"/>
      <c r="F38" s="352"/>
      <c r="G38" s="16">
        <v>29</v>
      </c>
      <c r="H38" s="23">
        <v>0</v>
      </c>
      <c r="I38" s="23">
        <v>0</v>
      </c>
    </row>
    <row r="39" spans="1:9" ht="25.25" customHeight="1" x14ac:dyDescent="0.25">
      <c r="A39" s="337" t="s">
        <v>236</v>
      </c>
      <c r="B39" s="337"/>
      <c r="C39" s="337"/>
      <c r="D39" s="337"/>
      <c r="E39" s="337"/>
      <c r="F39" s="337"/>
      <c r="G39" s="17">
        <v>30</v>
      </c>
      <c r="H39" s="24">
        <v>0</v>
      </c>
      <c r="I39" s="24">
        <v>0</v>
      </c>
    </row>
    <row r="40" spans="1:9" ht="12.75" customHeight="1" x14ac:dyDescent="0.25">
      <c r="A40" s="337" t="s">
        <v>237</v>
      </c>
      <c r="B40" s="337"/>
      <c r="C40" s="337"/>
      <c r="D40" s="337"/>
      <c r="E40" s="337"/>
      <c r="F40" s="337"/>
      <c r="G40" s="17">
        <v>31</v>
      </c>
      <c r="H40" s="24">
        <v>0</v>
      </c>
      <c r="I40" s="24">
        <v>0</v>
      </c>
    </row>
    <row r="41" spans="1:9" ht="12.75" customHeight="1" x14ac:dyDescent="0.25">
      <c r="A41" s="337" t="s">
        <v>238</v>
      </c>
      <c r="B41" s="337"/>
      <c r="C41" s="337"/>
      <c r="D41" s="337"/>
      <c r="E41" s="337"/>
      <c r="F41" s="337"/>
      <c r="G41" s="17">
        <v>32</v>
      </c>
      <c r="H41" s="24">
        <v>0</v>
      </c>
      <c r="I41" s="24">
        <v>0</v>
      </c>
    </row>
    <row r="42" spans="1:9" ht="26" customHeight="1" x14ac:dyDescent="0.25">
      <c r="A42" s="338" t="s">
        <v>408</v>
      </c>
      <c r="B42" s="338"/>
      <c r="C42" s="338"/>
      <c r="D42" s="338"/>
      <c r="E42" s="338"/>
      <c r="F42" s="338"/>
      <c r="G42" s="57">
        <v>33</v>
      </c>
      <c r="H42" s="61">
        <f>H41+H40+H39+H38</f>
        <v>0</v>
      </c>
      <c r="I42" s="61">
        <f>I41+I40+I39+I38</f>
        <v>0</v>
      </c>
    </row>
    <row r="43" spans="1:9" ht="24.65" customHeight="1" x14ac:dyDescent="0.25">
      <c r="A43" s="337" t="s">
        <v>239</v>
      </c>
      <c r="B43" s="337"/>
      <c r="C43" s="337"/>
      <c r="D43" s="337"/>
      <c r="E43" s="337"/>
      <c r="F43" s="337"/>
      <c r="G43" s="17">
        <v>34</v>
      </c>
      <c r="H43" s="24">
        <v>0</v>
      </c>
      <c r="I43" s="24">
        <v>0</v>
      </c>
    </row>
    <row r="44" spans="1:9" ht="12.75" customHeight="1" x14ac:dyDescent="0.25">
      <c r="A44" s="337" t="s">
        <v>240</v>
      </c>
      <c r="B44" s="337"/>
      <c r="C44" s="337"/>
      <c r="D44" s="337"/>
      <c r="E44" s="337"/>
      <c r="F44" s="337"/>
      <c r="G44" s="17">
        <v>35</v>
      </c>
      <c r="H44" s="24">
        <v>0</v>
      </c>
      <c r="I44" s="24">
        <v>0</v>
      </c>
    </row>
    <row r="45" spans="1:9" ht="12.75" customHeight="1" x14ac:dyDescent="0.25">
      <c r="A45" s="337" t="s">
        <v>241</v>
      </c>
      <c r="B45" s="337"/>
      <c r="C45" s="337"/>
      <c r="D45" s="337"/>
      <c r="E45" s="337"/>
      <c r="F45" s="337"/>
      <c r="G45" s="17">
        <v>36</v>
      </c>
      <c r="H45" s="24">
        <v>0</v>
      </c>
      <c r="I45" s="24">
        <v>0</v>
      </c>
    </row>
    <row r="46" spans="1:9" ht="21" customHeight="1" x14ac:dyDescent="0.25">
      <c r="A46" s="337" t="s">
        <v>242</v>
      </c>
      <c r="B46" s="337"/>
      <c r="C46" s="337"/>
      <c r="D46" s="337"/>
      <c r="E46" s="337"/>
      <c r="F46" s="337"/>
      <c r="G46" s="17">
        <v>37</v>
      </c>
      <c r="H46" s="24">
        <v>0</v>
      </c>
      <c r="I46" s="24">
        <v>0</v>
      </c>
    </row>
    <row r="47" spans="1:9" ht="12.75" customHeight="1" x14ac:dyDescent="0.25">
      <c r="A47" s="337" t="s">
        <v>243</v>
      </c>
      <c r="B47" s="337"/>
      <c r="C47" s="337"/>
      <c r="D47" s="337"/>
      <c r="E47" s="337"/>
      <c r="F47" s="337"/>
      <c r="G47" s="17">
        <v>38</v>
      </c>
      <c r="H47" s="24">
        <v>0</v>
      </c>
      <c r="I47" s="24">
        <v>0</v>
      </c>
    </row>
    <row r="48" spans="1:9" ht="23" customHeight="1" x14ac:dyDescent="0.25">
      <c r="A48" s="338" t="s">
        <v>409</v>
      </c>
      <c r="B48" s="338"/>
      <c r="C48" s="338"/>
      <c r="D48" s="338"/>
      <c r="E48" s="338"/>
      <c r="F48" s="338"/>
      <c r="G48" s="57">
        <v>39</v>
      </c>
      <c r="H48" s="61">
        <f>H47+H46+H45+H44+H43</f>
        <v>0</v>
      </c>
      <c r="I48" s="61">
        <f>I47+I46+I45+I44+I43</f>
        <v>0</v>
      </c>
    </row>
    <row r="49" spans="1:9" ht="26" customHeight="1" x14ac:dyDescent="0.25">
      <c r="A49" s="339" t="s">
        <v>444</v>
      </c>
      <c r="B49" s="339"/>
      <c r="C49" s="339"/>
      <c r="D49" s="339"/>
      <c r="E49" s="339"/>
      <c r="F49" s="339"/>
      <c r="G49" s="57">
        <v>40</v>
      </c>
      <c r="H49" s="61">
        <f>H48+H42</f>
        <v>0</v>
      </c>
      <c r="I49" s="61">
        <f>I48+I42</f>
        <v>0</v>
      </c>
    </row>
    <row r="50" spans="1:9" ht="12.75" customHeight="1" x14ac:dyDescent="0.25">
      <c r="A50" s="332" t="s">
        <v>244</v>
      </c>
      <c r="B50" s="332"/>
      <c r="C50" s="332"/>
      <c r="D50" s="332"/>
      <c r="E50" s="332"/>
      <c r="F50" s="332"/>
      <c r="G50" s="17">
        <v>41</v>
      </c>
      <c r="H50" s="24">
        <v>0</v>
      </c>
      <c r="I50" s="24">
        <v>0</v>
      </c>
    </row>
    <row r="51" spans="1:9" ht="26" customHeight="1" x14ac:dyDescent="0.25">
      <c r="A51" s="339" t="s">
        <v>410</v>
      </c>
      <c r="B51" s="339"/>
      <c r="C51" s="339"/>
      <c r="D51" s="339"/>
      <c r="E51" s="339"/>
      <c r="F51" s="339"/>
      <c r="G51" s="57">
        <v>42</v>
      </c>
      <c r="H51" s="61">
        <f>H21+H36+H49+H50</f>
        <v>0</v>
      </c>
      <c r="I51" s="61">
        <f>I21+I36+I49+I50</f>
        <v>0</v>
      </c>
    </row>
    <row r="52" spans="1:9" ht="12.75" customHeight="1" x14ac:dyDescent="0.25">
      <c r="A52" s="343" t="s">
        <v>218</v>
      </c>
      <c r="B52" s="343"/>
      <c r="C52" s="343"/>
      <c r="D52" s="343"/>
      <c r="E52" s="343"/>
      <c r="F52" s="343"/>
      <c r="G52" s="17">
        <v>43</v>
      </c>
      <c r="H52" s="24">
        <v>0</v>
      </c>
      <c r="I52" s="24">
        <v>0</v>
      </c>
    </row>
    <row r="53" spans="1:9" ht="32" customHeight="1" x14ac:dyDescent="0.25">
      <c r="A53" s="336" t="s">
        <v>411</v>
      </c>
      <c r="B53" s="336"/>
      <c r="C53" s="336"/>
      <c r="D53" s="336"/>
      <c r="E53" s="336"/>
      <c r="F53" s="336"/>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topLeftCell="C1" zoomScale="70" zoomScaleNormal="100" zoomScaleSheetLayoutView="70" workbookViewId="0">
      <selection activeCell="AB5" sqref="AB5"/>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71" t="s">
        <v>245</v>
      </c>
      <c r="B1" s="372"/>
      <c r="C1" s="372"/>
      <c r="D1" s="372"/>
      <c r="E1" s="372"/>
      <c r="F1" s="372"/>
      <c r="G1" s="372"/>
      <c r="H1" s="372"/>
      <c r="I1" s="372"/>
      <c r="J1" s="372"/>
      <c r="K1" s="26"/>
    </row>
    <row r="2" spans="1:25" ht="15.5" x14ac:dyDescent="0.25">
      <c r="A2" s="2"/>
      <c r="B2" s="3"/>
      <c r="C2" s="373" t="s">
        <v>246</v>
      </c>
      <c r="D2" s="373"/>
      <c r="E2" s="9">
        <v>45658</v>
      </c>
      <c r="F2" s="4" t="s">
        <v>0</v>
      </c>
      <c r="G2" s="9">
        <v>46022</v>
      </c>
      <c r="H2" s="27"/>
      <c r="I2" s="27"/>
      <c r="J2" s="27"/>
      <c r="K2" s="26"/>
      <c r="X2" s="28" t="s">
        <v>447</v>
      </c>
    </row>
    <row r="3" spans="1:25" ht="13.5" customHeight="1" thickBot="1" x14ac:dyDescent="0.3">
      <c r="A3" s="374" t="s">
        <v>247</v>
      </c>
      <c r="B3" s="375"/>
      <c r="C3" s="375"/>
      <c r="D3" s="375"/>
      <c r="E3" s="375"/>
      <c r="F3" s="375"/>
      <c r="G3" s="378" t="s">
        <v>3</v>
      </c>
      <c r="H3" s="362" t="s">
        <v>248</v>
      </c>
      <c r="I3" s="362"/>
      <c r="J3" s="362"/>
      <c r="K3" s="362"/>
      <c r="L3" s="362"/>
      <c r="M3" s="362"/>
      <c r="N3" s="362"/>
      <c r="O3" s="362"/>
      <c r="P3" s="362"/>
      <c r="Q3" s="362"/>
      <c r="R3" s="362"/>
      <c r="S3" s="362"/>
      <c r="T3" s="362"/>
      <c r="U3" s="362"/>
      <c r="V3" s="362"/>
      <c r="W3" s="362"/>
      <c r="X3" s="362" t="s">
        <v>249</v>
      </c>
      <c r="Y3" s="364" t="s">
        <v>250</v>
      </c>
    </row>
    <row r="4" spans="1:25" ht="74" thickBot="1" x14ac:dyDescent="0.3">
      <c r="A4" s="376"/>
      <c r="B4" s="377"/>
      <c r="C4" s="377"/>
      <c r="D4" s="377"/>
      <c r="E4" s="377"/>
      <c r="F4" s="377"/>
      <c r="G4" s="379"/>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63"/>
      <c r="Y4" s="365"/>
    </row>
    <row r="5" spans="1:25" ht="21" x14ac:dyDescent="0.25">
      <c r="A5" s="366">
        <v>1</v>
      </c>
      <c r="B5" s="367"/>
      <c r="C5" s="367"/>
      <c r="D5" s="367"/>
      <c r="E5" s="367"/>
      <c r="F5" s="36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368" t="s">
        <v>264</v>
      </c>
      <c r="B6" s="368"/>
      <c r="C6" s="368"/>
      <c r="D6" s="368"/>
      <c r="E6" s="368"/>
      <c r="F6" s="368"/>
      <c r="G6" s="368"/>
      <c r="H6" s="368"/>
      <c r="I6" s="368"/>
      <c r="J6" s="368"/>
      <c r="K6" s="368"/>
      <c r="L6" s="368"/>
      <c r="M6" s="368"/>
      <c r="N6" s="369"/>
      <c r="O6" s="369"/>
      <c r="P6" s="369"/>
      <c r="Q6" s="369"/>
      <c r="R6" s="369"/>
      <c r="S6" s="369"/>
      <c r="T6" s="369"/>
      <c r="U6" s="369"/>
      <c r="V6" s="369"/>
      <c r="W6" s="369"/>
      <c r="X6" s="369"/>
      <c r="Y6" s="370"/>
    </row>
    <row r="7" spans="1:25" x14ac:dyDescent="0.25">
      <c r="A7" s="360" t="s">
        <v>298</v>
      </c>
      <c r="B7" s="360"/>
      <c r="C7" s="360"/>
      <c r="D7" s="360"/>
      <c r="E7" s="360"/>
      <c r="F7" s="360"/>
      <c r="G7" s="6">
        <v>1</v>
      </c>
      <c r="H7" s="33">
        <v>17977570</v>
      </c>
      <c r="I7" s="33">
        <v>0</v>
      </c>
      <c r="J7" s="33">
        <v>898878</v>
      </c>
      <c r="K7" s="33">
        <v>1390358</v>
      </c>
      <c r="L7" s="33">
        <v>1390358</v>
      </c>
      <c r="M7" s="33">
        <v>0</v>
      </c>
      <c r="N7" s="33">
        <v>0</v>
      </c>
      <c r="O7" s="33">
        <v>0</v>
      </c>
      <c r="P7" s="33">
        <v>3688731</v>
      </c>
      <c r="Q7" s="33">
        <v>0</v>
      </c>
      <c r="R7" s="33">
        <v>0</v>
      </c>
      <c r="S7" s="33">
        <v>0</v>
      </c>
      <c r="T7" s="33">
        <v>0</v>
      </c>
      <c r="U7" s="33">
        <v>5013515</v>
      </c>
      <c r="V7" s="33">
        <v>-991549</v>
      </c>
      <c r="W7" s="34">
        <f>H7+I7+J7+K7-L7+M7+N7+O7+P7+Q7+R7+U7+V7+S7+T7</f>
        <v>26587145</v>
      </c>
      <c r="X7" s="33">
        <v>0</v>
      </c>
      <c r="Y7" s="34">
        <f>W7+X7</f>
        <v>26587145</v>
      </c>
    </row>
    <row r="8" spans="1:25" x14ac:dyDescent="0.25">
      <c r="A8" s="355" t="s">
        <v>265</v>
      </c>
      <c r="B8" s="355"/>
      <c r="C8" s="355"/>
      <c r="D8" s="355"/>
      <c r="E8" s="355"/>
      <c r="F8" s="35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55" t="s">
        <v>266</v>
      </c>
      <c r="B9" s="355"/>
      <c r="C9" s="355"/>
      <c r="D9" s="355"/>
      <c r="E9" s="355"/>
      <c r="F9" s="35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61" t="s">
        <v>299</v>
      </c>
      <c r="B10" s="361"/>
      <c r="C10" s="361"/>
      <c r="D10" s="361"/>
      <c r="E10" s="361"/>
      <c r="F10" s="361"/>
      <c r="G10" s="7">
        <v>4</v>
      </c>
      <c r="H10" s="34">
        <f>H7+H8+H9</f>
        <v>17977570</v>
      </c>
      <c r="I10" s="34">
        <f t="shared" ref="I10:Y10" si="2">I7+I8+I9</f>
        <v>0</v>
      </c>
      <c r="J10" s="34">
        <f t="shared" si="2"/>
        <v>898878</v>
      </c>
      <c r="K10" s="34">
        <f>K7+K8+K9</f>
        <v>1390358</v>
      </c>
      <c r="L10" s="34">
        <f t="shared" si="2"/>
        <v>1390358</v>
      </c>
      <c r="M10" s="34">
        <f t="shared" si="2"/>
        <v>0</v>
      </c>
      <c r="N10" s="34">
        <f t="shared" si="2"/>
        <v>0</v>
      </c>
      <c r="O10" s="34">
        <f t="shared" si="2"/>
        <v>0</v>
      </c>
      <c r="P10" s="34">
        <f t="shared" si="2"/>
        <v>3688731</v>
      </c>
      <c r="Q10" s="34">
        <f t="shared" si="2"/>
        <v>0</v>
      </c>
      <c r="R10" s="34">
        <f t="shared" si="2"/>
        <v>0</v>
      </c>
      <c r="S10" s="34">
        <f t="shared" si="2"/>
        <v>0</v>
      </c>
      <c r="T10" s="34">
        <f t="shared" si="2"/>
        <v>0</v>
      </c>
      <c r="U10" s="34">
        <f t="shared" si="2"/>
        <v>5013515</v>
      </c>
      <c r="V10" s="34">
        <f t="shared" si="2"/>
        <v>-991549</v>
      </c>
      <c r="W10" s="34">
        <f t="shared" si="2"/>
        <v>26587145</v>
      </c>
      <c r="X10" s="34">
        <f t="shared" si="2"/>
        <v>0</v>
      </c>
      <c r="Y10" s="34">
        <f t="shared" si="2"/>
        <v>26587145</v>
      </c>
    </row>
    <row r="11" spans="1:25" x14ac:dyDescent="0.25">
      <c r="A11" s="355" t="s">
        <v>267</v>
      </c>
      <c r="B11" s="355"/>
      <c r="C11" s="355"/>
      <c r="D11" s="355"/>
      <c r="E11" s="355"/>
      <c r="F11" s="355"/>
      <c r="G11" s="6">
        <v>5</v>
      </c>
      <c r="H11" s="35">
        <v>0</v>
      </c>
      <c r="I11" s="35">
        <v>0</v>
      </c>
      <c r="J11" s="35">
        <v>0</v>
      </c>
      <c r="K11" s="35">
        <v>0</v>
      </c>
      <c r="L11" s="35">
        <v>0</v>
      </c>
      <c r="M11" s="35">
        <v>0</v>
      </c>
      <c r="N11" s="35">
        <v>0</v>
      </c>
      <c r="O11" s="35">
        <v>0</v>
      </c>
      <c r="P11" s="35">
        <v>0</v>
      </c>
      <c r="Q11" s="35">
        <v>0</v>
      </c>
      <c r="R11" s="35">
        <v>0</v>
      </c>
      <c r="S11" s="33">
        <v>0</v>
      </c>
      <c r="T11" s="33">
        <v>0</v>
      </c>
      <c r="U11" s="35">
        <v>0</v>
      </c>
      <c r="V11" s="33">
        <v>667162</v>
      </c>
      <c r="W11" s="34">
        <f t="shared" ref="W11:W29" si="3">H11+I11+J11+K11-L11+M11+N11+O11+P11+Q11+R11+U11+V11+S11+T11</f>
        <v>667162</v>
      </c>
      <c r="X11" s="33">
        <v>0</v>
      </c>
      <c r="Y11" s="34">
        <f t="shared" ref="Y11:Y29" si="4">W11+X11</f>
        <v>667162</v>
      </c>
    </row>
    <row r="12" spans="1:25" x14ac:dyDescent="0.25">
      <c r="A12" s="355" t="s">
        <v>268</v>
      </c>
      <c r="B12" s="355"/>
      <c r="C12" s="355"/>
      <c r="D12" s="355"/>
      <c r="E12" s="355"/>
      <c r="F12" s="35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55" t="s">
        <v>269</v>
      </c>
      <c r="B13" s="355"/>
      <c r="C13" s="355"/>
      <c r="D13" s="355"/>
      <c r="E13" s="355"/>
      <c r="F13" s="355"/>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55" t="s">
        <v>418</v>
      </c>
      <c r="B14" s="355"/>
      <c r="C14" s="355"/>
      <c r="D14" s="355"/>
      <c r="E14" s="355"/>
      <c r="F14" s="355"/>
      <c r="G14" s="6">
        <v>8</v>
      </c>
      <c r="H14" s="35">
        <v>0</v>
      </c>
      <c r="I14" s="35">
        <v>0</v>
      </c>
      <c r="J14" s="35">
        <v>0</v>
      </c>
      <c r="K14" s="35">
        <v>0</v>
      </c>
      <c r="L14" s="35">
        <v>0</v>
      </c>
      <c r="M14" s="35">
        <v>0</v>
      </c>
      <c r="N14" s="35">
        <v>0</v>
      </c>
      <c r="O14" s="35">
        <v>0</v>
      </c>
      <c r="P14" s="33">
        <v>-273373</v>
      </c>
      <c r="Q14" s="35">
        <v>0</v>
      </c>
      <c r="R14" s="35">
        <v>0</v>
      </c>
      <c r="S14" s="33">
        <v>0</v>
      </c>
      <c r="T14" s="33">
        <v>0</v>
      </c>
      <c r="U14" s="33">
        <v>0</v>
      </c>
      <c r="V14" s="33">
        <v>0</v>
      </c>
      <c r="W14" s="34">
        <f t="shared" si="3"/>
        <v>-273373</v>
      </c>
      <c r="X14" s="33">
        <v>0</v>
      </c>
      <c r="Y14" s="34">
        <f t="shared" si="4"/>
        <v>-273373</v>
      </c>
    </row>
    <row r="15" spans="1:25" x14ac:dyDescent="0.25">
      <c r="A15" s="355" t="s">
        <v>270</v>
      </c>
      <c r="B15" s="355"/>
      <c r="C15" s="355"/>
      <c r="D15" s="355"/>
      <c r="E15" s="355"/>
      <c r="F15" s="35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55" t="s">
        <v>271</v>
      </c>
      <c r="B16" s="355"/>
      <c r="C16" s="355"/>
      <c r="D16" s="355"/>
      <c r="E16" s="355"/>
      <c r="F16" s="35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55" t="s">
        <v>272</v>
      </c>
      <c r="B17" s="355"/>
      <c r="C17" s="355"/>
      <c r="D17" s="355"/>
      <c r="E17" s="355"/>
      <c r="F17" s="35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55" t="s">
        <v>273</v>
      </c>
      <c r="B18" s="355"/>
      <c r="C18" s="355"/>
      <c r="D18" s="355"/>
      <c r="E18" s="355"/>
      <c r="F18" s="35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55" t="s">
        <v>274</v>
      </c>
      <c r="B19" s="355"/>
      <c r="C19" s="355"/>
      <c r="D19" s="355"/>
      <c r="E19" s="355"/>
      <c r="F19" s="35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55" t="s">
        <v>275</v>
      </c>
      <c r="B20" s="355"/>
      <c r="C20" s="355"/>
      <c r="D20" s="355"/>
      <c r="E20" s="355"/>
      <c r="F20" s="355"/>
      <c r="G20" s="6">
        <v>14</v>
      </c>
      <c r="H20" s="35">
        <v>0</v>
      </c>
      <c r="I20" s="35">
        <v>0</v>
      </c>
      <c r="J20" s="35">
        <v>0</v>
      </c>
      <c r="K20" s="35">
        <v>0</v>
      </c>
      <c r="L20" s="35">
        <v>0</v>
      </c>
      <c r="M20" s="35">
        <v>0</v>
      </c>
      <c r="N20" s="33">
        <v>0</v>
      </c>
      <c r="O20" s="33">
        <v>0</v>
      </c>
      <c r="P20" s="33">
        <v>49420</v>
      </c>
      <c r="Q20" s="33">
        <v>0</v>
      </c>
      <c r="R20" s="33">
        <v>0</v>
      </c>
      <c r="S20" s="33">
        <v>0</v>
      </c>
      <c r="T20" s="33">
        <v>0</v>
      </c>
      <c r="U20" s="33">
        <v>0</v>
      </c>
      <c r="V20" s="33">
        <v>0</v>
      </c>
      <c r="W20" s="34">
        <f t="shared" si="3"/>
        <v>49420</v>
      </c>
      <c r="X20" s="33">
        <v>0</v>
      </c>
      <c r="Y20" s="34">
        <f t="shared" si="4"/>
        <v>49420</v>
      </c>
    </row>
    <row r="21" spans="1:25" ht="30.75" customHeight="1" x14ac:dyDescent="0.25">
      <c r="A21" s="355" t="s">
        <v>419</v>
      </c>
      <c r="B21" s="355"/>
      <c r="C21" s="355"/>
      <c r="D21" s="355"/>
      <c r="E21" s="355"/>
      <c r="F21" s="35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55" t="s">
        <v>420</v>
      </c>
      <c r="B22" s="355"/>
      <c r="C22" s="355"/>
      <c r="D22" s="355"/>
      <c r="E22" s="355"/>
      <c r="F22" s="35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55" t="s">
        <v>421</v>
      </c>
      <c r="B23" s="355"/>
      <c r="C23" s="355"/>
      <c r="D23" s="355"/>
      <c r="E23" s="355"/>
      <c r="F23" s="35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55" t="s">
        <v>276</v>
      </c>
      <c r="B24" s="355"/>
      <c r="C24" s="355"/>
      <c r="D24" s="355"/>
      <c r="E24" s="355"/>
      <c r="F24" s="35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55" t="s">
        <v>422</v>
      </c>
      <c r="B25" s="355"/>
      <c r="C25" s="355"/>
      <c r="D25" s="355"/>
      <c r="E25" s="355"/>
      <c r="F25" s="35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55" t="s">
        <v>430</v>
      </c>
      <c r="B26" s="355"/>
      <c r="C26" s="355"/>
      <c r="D26" s="355"/>
      <c r="E26" s="355"/>
      <c r="F26" s="35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55" t="s">
        <v>423</v>
      </c>
      <c r="B27" s="355"/>
      <c r="C27" s="355"/>
      <c r="D27" s="355"/>
      <c r="E27" s="355"/>
      <c r="F27" s="355"/>
      <c r="G27" s="6">
        <v>21</v>
      </c>
      <c r="H27" s="33">
        <v>0</v>
      </c>
      <c r="I27" s="33">
        <v>0</v>
      </c>
      <c r="J27" s="33">
        <v>0</v>
      </c>
      <c r="K27" s="33">
        <v>-592533</v>
      </c>
      <c r="L27" s="33">
        <v>-592533</v>
      </c>
      <c r="M27" s="33">
        <v>0</v>
      </c>
      <c r="N27" s="33">
        <v>0</v>
      </c>
      <c r="O27" s="33">
        <v>0</v>
      </c>
      <c r="P27" s="33">
        <v>0</v>
      </c>
      <c r="Q27" s="33">
        <v>0</v>
      </c>
      <c r="R27" s="33">
        <v>0</v>
      </c>
      <c r="S27" s="33">
        <v>0</v>
      </c>
      <c r="T27" s="33">
        <v>0</v>
      </c>
      <c r="U27" s="33">
        <v>238645</v>
      </c>
      <c r="V27" s="33">
        <v>0</v>
      </c>
      <c r="W27" s="34">
        <f t="shared" si="3"/>
        <v>238645</v>
      </c>
      <c r="X27" s="33">
        <v>0</v>
      </c>
      <c r="Y27" s="34">
        <f t="shared" si="4"/>
        <v>238645</v>
      </c>
    </row>
    <row r="28" spans="1:25" ht="12.75" customHeight="1" x14ac:dyDescent="0.25">
      <c r="A28" s="355" t="s">
        <v>424</v>
      </c>
      <c r="B28" s="355"/>
      <c r="C28" s="355"/>
      <c r="D28" s="355"/>
      <c r="E28" s="355"/>
      <c r="F28" s="355"/>
      <c r="G28" s="6">
        <v>22</v>
      </c>
      <c r="H28" s="33">
        <v>0</v>
      </c>
      <c r="I28" s="33">
        <v>0</v>
      </c>
      <c r="J28" s="33">
        <v>0</v>
      </c>
      <c r="K28" s="33">
        <v>0</v>
      </c>
      <c r="L28" s="33">
        <v>0</v>
      </c>
      <c r="M28" s="33">
        <v>0</v>
      </c>
      <c r="N28" s="33">
        <v>0</v>
      </c>
      <c r="O28" s="33">
        <v>0</v>
      </c>
      <c r="P28" s="33">
        <v>0</v>
      </c>
      <c r="Q28" s="33">
        <v>0</v>
      </c>
      <c r="R28" s="33">
        <v>0</v>
      </c>
      <c r="S28" s="33">
        <v>0</v>
      </c>
      <c r="T28" s="33">
        <v>0</v>
      </c>
      <c r="U28" s="33">
        <v>-991549</v>
      </c>
      <c r="V28" s="33">
        <v>991549</v>
      </c>
      <c r="W28" s="34">
        <f t="shared" si="3"/>
        <v>0</v>
      </c>
      <c r="X28" s="33">
        <v>0</v>
      </c>
      <c r="Y28" s="34">
        <f t="shared" si="4"/>
        <v>0</v>
      </c>
    </row>
    <row r="29" spans="1:25" ht="12.75" customHeight="1" x14ac:dyDescent="0.25">
      <c r="A29" s="355" t="s">
        <v>425</v>
      </c>
      <c r="B29" s="355"/>
      <c r="C29" s="355"/>
      <c r="D29" s="355"/>
      <c r="E29" s="355"/>
      <c r="F29" s="35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56" t="s">
        <v>426</v>
      </c>
      <c r="B30" s="356"/>
      <c r="C30" s="356"/>
      <c r="D30" s="356"/>
      <c r="E30" s="356"/>
      <c r="F30" s="356"/>
      <c r="G30" s="8">
        <v>24</v>
      </c>
      <c r="H30" s="36">
        <f>SUM(H10:H29)</f>
        <v>17977570</v>
      </c>
      <c r="I30" s="36">
        <f t="shared" ref="I30:Y30" si="5">SUM(I10:I29)</f>
        <v>0</v>
      </c>
      <c r="J30" s="36">
        <f t="shared" si="5"/>
        <v>898878</v>
      </c>
      <c r="K30" s="36">
        <f t="shared" si="5"/>
        <v>797825</v>
      </c>
      <c r="L30" s="36">
        <f t="shared" si="5"/>
        <v>797825</v>
      </c>
      <c r="M30" s="36">
        <f t="shared" si="5"/>
        <v>0</v>
      </c>
      <c r="N30" s="36">
        <f t="shared" si="5"/>
        <v>0</v>
      </c>
      <c r="O30" s="36">
        <f t="shared" si="5"/>
        <v>0</v>
      </c>
      <c r="P30" s="36">
        <f t="shared" si="5"/>
        <v>3464778</v>
      </c>
      <c r="Q30" s="36">
        <f t="shared" si="5"/>
        <v>0</v>
      </c>
      <c r="R30" s="36">
        <f t="shared" si="5"/>
        <v>0</v>
      </c>
      <c r="S30" s="36">
        <f t="shared" si="5"/>
        <v>0</v>
      </c>
      <c r="T30" s="36">
        <f t="shared" si="5"/>
        <v>0</v>
      </c>
      <c r="U30" s="36">
        <f t="shared" si="5"/>
        <v>4260611</v>
      </c>
      <c r="V30" s="36">
        <f t="shared" si="5"/>
        <v>667162</v>
      </c>
      <c r="W30" s="36">
        <f t="shared" si="5"/>
        <v>27268999</v>
      </c>
      <c r="X30" s="36">
        <f t="shared" si="5"/>
        <v>0</v>
      </c>
      <c r="Y30" s="36">
        <f t="shared" si="5"/>
        <v>27268999</v>
      </c>
    </row>
    <row r="31" spans="1:25" x14ac:dyDescent="0.25">
      <c r="A31" s="357" t="s">
        <v>277</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row>
    <row r="32" spans="1:25" ht="36.75" customHeight="1" x14ac:dyDescent="0.25">
      <c r="A32" s="353" t="s">
        <v>278</v>
      </c>
      <c r="B32" s="353"/>
      <c r="C32" s="353"/>
      <c r="D32" s="353"/>
      <c r="E32" s="353"/>
      <c r="F32" s="35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-223953</v>
      </c>
      <c r="Q32" s="34">
        <f t="shared" si="6"/>
        <v>0</v>
      </c>
      <c r="R32" s="34">
        <f t="shared" si="6"/>
        <v>0</v>
      </c>
      <c r="S32" s="34">
        <f t="shared" ref="S32:T32" si="7">SUM(S12:S20)</f>
        <v>0</v>
      </c>
      <c r="T32" s="34">
        <f t="shared" si="7"/>
        <v>0</v>
      </c>
      <c r="U32" s="34">
        <f t="shared" si="6"/>
        <v>0</v>
      </c>
      <c r="V32" s="34">
        <f t="shared" si="6"/>
        <v>0</v>
      </c>
      <c r="W32" s="34">
        <f t="shared" si="6"/>
        <v>-223953</v>
      </c>
      <c r="X32" s="34">
        <f t="shared" si="6"/>
        <v>0</v>
      </c>
      <c r="Y32" s="34">
        <f t="shared" si="6"/>
        <v>-223953</v>
      </c>
    </row>
    <row r="33" spans="1:25" ht="31.5" customHeight="1" x14ac:dyDescent="0.25">
      <c r="A33" s="353" t="s">
        <v>427</v>
      </c>
      <c r="B33" s="353"/>
      <c r="C33" s="353"/>
      <c r="D33" s="353"/>
      <c r="E33" s="353"/>
      <c r="F33" s="35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-223953</v>
      </c>
      <c r="Q33" s="34">
        <f t="shared" si="8"/>
        <v>0</v>
      </c>
      <c r="R33" s="34">
        <f t="shared" si="8"/>
        <v>0</v>
      </c>
      <c r="S33" s="34">
        <f t="shared" ref="S33:T33" si="9">S11+S32</f>
        <v>0</v>
      </c>
      <c r="T33" s="34">
        <f t="shared" si="9"/>
        <v>0</v>
      </c>
      <c r="U33" s="34">
        <f t="shared" si="8"/>
        <v>0</v>
      </c>
      <c r="V33" s="34">
        <f t="shared" si="8"/>
        <v>667162</v>
      </c>
      <c r="W33" s="34">
        <f t="shared" si="8"/>
        <v>443209</v>
      </c>
      <c r="X33" s="34">
        <f t="shared" si="8"/>
        <v>0</v>
      </c>
      <c r="Y33" s="34">
        <f t="shared" si="8"/>
        <v>443209</v>
      </c>
    </row>
    <row r="34" spans="1:25" ht="30.75" customHeight="1" x14ac:dyDescent="0.25">
      <c r="A34" s="354" t="s">
        <v>428</v>
      </c>
      <c r="B34" s="354"/>
      <c r="C34" s="354"/>
      <c r="D34" s="354"/>
      <c r="E34" s="354"/>
      <c r="F34" s="354"/>
      <c r="G34" s="8">
        <v>27</v>
      </c>
      <c r="H34" s="36">
        <f>SUM(H21:H29)</f>
        <v>0</v>
      </c>
      <c r="I34" s="36">
        <f t="shared" ref="I34:Y34" si="10">SUM(I21:I29)</f>
        <v>0</v>
      </c>
      <c r="J34" s="36">
        <f t="shared" si="10"/>
        <v>0</v>
      </c>
      <c r="K34" s="36">
        <f t="shared" si="10"/>
        <v>-592533</v>
      </c>
      <c r="L34" s="36">
        <f t="shared" si="10"/>
        <v>-592533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-752904</v>
      </c>
      <c r="V34" s="36">
        <f t="shared" si="10"/>
        <v>991549</v>
      </c>
      <c r="W34" s="36">
        <f t="shared" si="10"/>
        <v>238645</v>
      </c>
      <c r="X34" s="36">
        <f t="shared" si="10"/>
        <v>0</v>
      </c>
      <c r="Y34" s="36">
        <f t="shared" si="10"/>
        <v>238645</v>
      </c>
    </row>
    <row r="35" spans="1:25" x14ac:dyDescent="0.25">
      <c r="A35" s="357" t="s">
        <v>279</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row>
    <row r="36" spans="1:25" ht="12.75" customHeight="1" x14ac:dyDescent="0.25">
      <c r="A36" s="360" t="s">
        <v>300</v>
      </c>
      <c r="B36" s="360"/>
      <c r="C36" s="360"/>
      <c r="D36" s="360"/>
      <c r="E36" s="360"/>
      <c r="F36" s="360"/>
      <c r="G36" s="6">
        <v>28</v>
      </c>
      <c r="H36" s="33">
        <v>17977570</v>
      </c>
      <c r="I36" s="33">
        <v>0</v>
      </c>
      <c r="J36" s="33">
        <v>898878</v>
      </c>
      <c r="K36" s="33">
        <v>797825</v>
      </c>
      <c r="L36" s="33">
        <v>797825</v>
      </c>
      <c r="M36" s="33">
        <v>0</v>
      </c>
      <c r="N36" s="33">
        <v>0</v>
      </c>
      <c r="O36" s="33">
        <v>0</v>
      </c>
      <c r="P36" s="33">
        <v>3464778</v>
      </c>
      <c r="Q36" s="33">
        <v>0</v>
      </c>
      <c r="R36" s="33">
        <v>0</v>
      </c>
      <c r="S36" s="33">
        <v>0</v>
      </c>
      <c r="T36" s="33">
        <v>0</v>
      </c>
      <c r="U36" s="33">
        <v>4260611</v>
      </c>
      <c r="V36" s="33">
        <v>667162</v>
      </c>
      <c r="W36" s="37">
        <f>H36+I36+J36+K36-L36+M36+N36+O36+P36+Q36+R36+U36+V36+S36+T36</f>
        <v>27268999</v>
      </c>
      <c r="X36" s="33">
        <v>0</v>
      </c>
      <c r="Y36" s="37">
        <f t="shared" ref="Y36:Y38" si="12">W36+X36</f>
        <v>27268999</v>
      </c>
    </row>
    <row r="37" spans="1:25" ht="12.75" customHeight="1" x14ac:dyDescent="0.25">
      <c r="A37" s="355" t="s">
        <v>265</v>
      </c>
      <c r="B37" s="355"/>
      <c r="C37" s="355"/>
      <c r="D37" s="355"/>
      <c r="E37" s="355"/>
      <c r="F37" s="35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55" t="s">
        <v>266</v>
      </c>
      <c r="B38" s="355"/>
      <c r="C38" s="355"/>
      <c r="D38" s="355"/>
      <c r="E38" s="355"/>
      <c r="F38" s="35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61" t="s">
        <v>429</v>
      </c>
      <c r="B39" s="361"/>
      <c r="C39" s="361"/>
      <c r="D39" s="361"/>
      <c r="E39" s="361"/>
      <c r="F39" s="361"/>
      <c r="G39" s="7">
        <v>31</v>
      </c>
      <c r="H39" s="34">
        <f>H36+H37+H38</f>
        <v>17977570</v>
      </c>
      <c r="I39" s="34">
        <f t="shared" ref="I39:Y39" si="14">I36+I37+I38</f>
        <v>0</v>
      </c>
      <c r="J39" s="34">
        <f t="shared" si="14"/>
        <v>898878</v>
      </c>
      <c r="K39" s="34">
        <f t="shared" si="14"/>
        <v>797825</v>
      </c>
      <c r="L39" s="34">
        <f t="shared" si="14"/>
        <v>797825</v>
      </c>
      <c r="M39" s="34">
        <f t="shared" si="14"/>
        <v>0</v>
      </c>
      <c r="N39" s="34">
        <f t="shared" si="14"/>
        <v>0</v>
      </c>
      <c r="O39" s="34">
        <f t="shared" si="14"/>
        <v>0</v>
      </c>
      <c r="P39" s="34">
        <f t="shared" si="14"/>
        <v>3464778</v>
      </c>
      <c r="Q39" s="34">
        <f t="shared" si="14"/>
        <v>0</v>
      </c>
      <c r="R39" s="34">
        <f t="shared" si="14"/>
        <v>0</v>
      </c>
      <c r="S39" s="34">
        <f t="shared" si="14"/>
        <v>0</v>
      </c>
      <c r="T39" s="34">
        <f t="shared" si="14"/>
        <v>0</v>
      </c>
      <c r="U39" s="34">
        <f t="shared" si="14"/>
        <v>4260611</v>
      </c>
      <c r="V39" s="34">
        <f t="shared" si="14"/>
        <v>667162</v>
      </c>
      <c r="W39" s="34">
        <f t="shared" si="14"/>
        <v>27268999</v>
      </c>
      <c r="X39" s="34">
        <f t="shared" si="14"/>
        <v>0</v>
      </c>
      <c r="Y39" s="34">
        <f t="shared" si="14"/>
        <v>27268999</v>
      </c>
    </row>
    <row r="40" spans="1:25" ht="12.75" customHeight="1" x14ac:dyDescent="0.25">
      <c r="A40" s="355" t="s">
        <v>267</v>
      </c>
      <c r="B40" s="355"/>
      <c r="C40" s="355"/>
      <c r="D40" s="355"/>
      <c r="E40" s="355"/>
      <c r="F40" s="355"/>
      <c r="G40" s="6">
        <v>32</v>
      </c>
      <c r="H40" s="35">
        <v>0</v>
      </c>
      <c r="I40" s="35">
        <v>0</v>
      </c>
      <c r="J40" s="35">
        <v>0</v>
      </c>
      <c r="K40" s="35">
        <v>0</v>
      </c>
      <c r="L40" s="35">
        <v>0</v>
      </c>
      <c r="M40" s="35">
        <v>0</v>
      </c>
      <c r="N40" s="35">
        <v>0</v>
      </c>
      <c r="O40" s="35">
        <v>0</v>
      </c>
      <c r="P40" s="35">
        <v>0</v>
      </c>
      <c r="Q40" s="35">
        <v>0</v>
      </c>
      <c r="R40" s="35">
        <v>0</v>
      </c>
      <c r="S40" s="33">
        <v>0</v>
      </c>
      <c r="T40" s="33">
        <v>0</v>
      </c>
      <c r="U40" s="35">
        <v>0</v>
      </c>
      <c r="V40" s="33">
        <v>1467776</v>
      </c>
      <c r="W40" s="37">
        <f t="shared" ref="W40:W58" si="15">H40+I40+J40+K40-L40+M40+N40+O40+P40+Q40+R40+U40+V40+S40+T40</f>
        <v>1467776</v>
      </c>
      <c r="X40" s="33">
        <v>0</v>
      </c>
      <c r="Y40" s="37">
        <f t="shared" ref="Y40:Y58" si="16">W40+X40</f>
        <v>1467776</v>
      </c>
    </row>
    <row r="41" spans="1:25" ht="12.75" customHeight="1" x14ac:dyDescent="0.25">
      <c r="A41" s="355" t="s">
        <v>268</v>
      </c>
      <c r="B41" s="355"/>
      <c r="C41" s="355"/>
      <c r="D41" s="355"/>
      <c r="E41" s="355"/>
      <c r="F41" s="35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355" t="s">
        <v>280</v>
      </c>
      <c r="B42" s="355"/>
      <c r="C42" s="355"/>
      <c r="D42" s="355"/>
      <c r="E42" s="355"/>
      <c r="F42" s="35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355" t="s">
        <v>418</v>
      </c>
      <c r="B43" s="355"/>
      <c r="C43" s="355"/>
      <c r="D43" s="355"/>
      <c r="E43" s="355"/>
      <c r="F43" s="355"/>
      <c r="G43" s="6">
        <v>35</v>
      </c>
      <c r="H43" s="35">
        <v>0</v>
      </c>
      <c r="I43" s="35">
        <v>0</v>
      </c>
      <c r="J43" s="35">
        <v>0</v>
      </c>
      <c r="K43" s="35">
        <v>0</v>
      </c>
      <c r="L43" s="35">
        <v>0</v>
      </c>
      <c r="M43" s="35">
        <v>0</v>
      </c>
      <c r="N43" s="35">
        <v>0</v>
      </c>
      <c r="O43" s="35">
        <v>0</v>
      </c>
      <c r="P43" s="33">
        <v>-459919</v>
      </c>
      <c r="Q43" s="35">
        <v>0</v>
      </c>
      <c r="R43" s="35">
        <v>0</v>
      </c>
      <c r="S43" s="33">
        <v>0</v>
      </c>
      <c r="T43" s="33">
        <v>0</v>
      </c>
      <c r="U43" s="33">
        <v>0</v>
      </c>
      <c r="V43" s="33">
        <v>0</v>
      </c>
      <c r="W43" s="37">
        <f t="shared" si="15"/>
        <v>-459919</v>
      </c>
      <c r="X43" s="33">
        <v>0</v>
      </c>
      <c r="Y43" s="37">
        <f t="shared" si="16"/>
        <v>-459919</v>
      </c>
    </row>
    <row r="44" spans="1:25" ht="21" customHeight="1" x14ac:dyDescent="0.25">
      <c r="A44" s="355" t="s">
        <v>270</v>
      </c>
      <c r="B44" s="355"/>
      <c r="C44" s="355"/>
      <c r="D44" s="355"/>
      <c r="E44" s="355"/>
      <c r="F44" s="35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55" t="s">
        <v>271</v>
      </c>
      <c r="B45" s="355"/>
      <c r="C45" s="355"/>
      <c r="D45" s="355"/>
      <c r="E45" s="355"/>
      <c r="F45" s="35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55" t="s">
        <v>281</v>
      </c>
      <c r="B46" s="355"/>
      <c r="C46" s="355"/>
      <c r="D46" s="355"/>
      <c r="E46" s="355"/>
      <c r="F46" s="35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55" t="s">
        <v>273</v>
      </c>
      <c r="B47" s="355"/>
      <c r="C47" s="355"/>
      <c r="D47" s="355"/>
      <c r="E47" s="355"/>
      <c r="F47" s="355"/>
      <c r="G47" s="6">
        <v>39</v>
      </c>
      <c r="H47" s="35">
        <v>0</v>
      </c>
      <c r="I47" s="35">
        <v>0</v>
      </c>
      <c r="J47" s="35">
        <v>0</v>
      </c>
      <c r="K47" s="35">
        <v>0</v>
      </c>
      <c r="L47" s="35">
        <v>0</v>
      </c>
      <c r="M47" s="35">
        <v>0</v>
      </c>
      <c r="N47" s="33">
        <v>0</v>
      </c>
      <c r="O47" s="33">
        <v>0</v>
      </c>
      <c r="P47" s="33">
        <v>0</v>
      </c>
      <c r="Q47" s="33">
        <v>0</v>
      </c>
      <c r="R47" s="33">
        <v>0</v>
      </c>
      <c r="S47" s="33">
        <v>0</v>
      </c>
      <c r="T47" s="33">
        <v>0</v>
      </c>
      <c r="U47" s="33">
        <v>20187</v>
      </c>
      <c r="V47" s="33">
        <v>0</v>
      </c>
      <c r="W47" s="37">
        <f t="shared" si="15"/>
        <v>20187</v>
      </c>
      <c r="X47" s="33">
        <v>0</v>
      </c>
      <c r="Y47" s="37">
        <f t="shared" si="16"/>
        <v>20187</v>
      </c>
    </row>
    <row r="48" spans="1:25" ht="12.75" customHeight="1" x14ac:dyDescent="0.25">
      <c r="A48" s="355" t="s">
        <v>274</v>
      </c>
      <c r="B48" s="355"/>
      <c r="C48" s="355"/>
      <c r="D48" s="355"/>
      <c r="E48" s="355"/>
      <c r="F48" s="35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355" t="s">
        <v>275</v>
      </c>
      <c r="B49" s="355"/>
      <c r="C49" s="355"/>
      <c r="D49" s="355"/>
      <c r="E49" s="355"/>
      <c r="F49" s="355"/>
      <c r="G49" s="6">
        <v>41</v>
      </c>
      <c r="H49" s="35">
        <v>0</v>
      </c>
      <c r="I49" s="35">
        <v>0</v>
      </c>
      <c r="J49" s="35">
        <v>0</v>
      </c>
      <c r="K49" s="35">
        <v>0</v>
      </c>
      <c r="L49" s="35">
        <v>0</v>
      </c>
      <c r="M49" s="35">
        <v>0</v>
      </c>
      <c r="N49" s="33">
        <v>0</v>
      </c>
      <c r="O49" s="33">
        <v>0</v>
      </c>
      <c r="P49" s="33">
        <v>82785</v>
      </c>
      <c r="Q49" s="33">
        <v>0</v>
      </c>
      <c r="R49" s="33">
        <v>0</v>
      </c>
      <c r="S49" s="33">
        <v>0</v>
      </c>
      <c r="T49" s="33">
        <v>0</v>
      </c>
      <c r="U49" s="33">
        <v>0</v>
      </c>
      <c r="V49" s="33">
        <v>0</v>
      </c>
      <c r="W49" s="37">
        <f t="shared" si="15"/>
        <v>82785</v>
      </c>
      <c r="X49" s="33">
        <v>0</v>
      </c>
      <c r="Y49" s="37">
        <f t="shared" si="16"/>
        <v>82785</v>
      </c>
    </row>
    <row r="50" spans="1:25" ht="24" customHeight="1" x14ac:dyDescent="0.25">
      <c r="A50" s="355" t="s">
        <v>419</v>
      </c>
      <c r="B50" s="355"/>
      <c r="C50" s="355"/>
      <c r="D50" s="355"/>
      <c r="E50" s="355"/>
      <c r="F50" s="35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55" t="s">
        <v>420</v>
      </c>
      <c r="B51" s="355"/>
      <c r="C51" s="355"/>
      <c r="D51" s="355"/>
      <c r="E51" s="355"/>
      <c r="F51" s="35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55" t="s">
        <v>421</v>
      </c>
      <c r="B52" s="355"/>
      <c r="C52" s="355"/>
      <c r="D52" s="355"/>
      <c r="E52" s="355"/>
      <c r="F52" s="35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55" t="s">
        <v>276</v>
      </c>
      <c r="B53" s="355"/>
      <c r="C53" s="355"/>
      <c r="D53" s="355"/>
      <c r="E53" s="355"/>
      <c r="F53" s="355"/>
      <c r="G53" s="6">
        <v>45</v>
      </c>
      <c r="H53" s="33">
        <v>0</v>
      </c>
      <c r="I53" s="33">
        <v>0</v>
      </c>
      <c r="J53" s="33">
        <v>0</v>
      </c>
      <c r="K53" s="33">
        <v>237620</v>
      </c>
      <c r="L53" s="33">
        <v>237620</v>
      </c>
      <c r="M53" s="33">
        <v>0</v>
      </c>
      <c r="N53" s="33">
        <v>0</v>
      </c>
      <c r="O53" s="33">
        <v>0</v>
      </c>
      <c r="P53" s="33">
        <v>0</v>
      </c>
      <c r="Q53" s="33">
        <v>0</v>
      </c>
      <c r="R53" s="33">
        <v>0</v>
      </c>
      <c r="S53" s="33">
        <v>0</v>
      </c>
      <c r="T53" s="33">
        <v>0</v>
      </c>
      <c r="U53" s="33">
        <v>-237620</v>
      </c>
      <c r="V53" s="33">
        <v>0</v>
      </c>
      <c r="W53" s="37">
        <f t="shared" si="15"/>
        <v>-237620</v>
      </c>
      <c r="X53" s="33">
        <v>0</v>
      </c>
      <c r="Y53" s="37">
        <f t="shared" si="16"/>
        <v>-237620</v>
      </c>
    </row>
    <row r="54" spans="1:25" ht="12.75" customHeight="1" x14ac:dyDescent="0.25">
      <c r="A54" s="355" t="s">
        <v>422</v>
      </c>
      <c r="B54" s="355"/>
      <c r="C54" s="355"/>
      <c r="D54" s="355"/>
      <c r="E54" s="355"/>
      <c r="F54" s="35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55" t="s">
        <v>430</v>
      </c>
      <c r="B55" s="355"/>
      <c r="C55" s="355"/>
      <c r="D55" s="355"/>
      <c r="E55" s="355"/>
      <c r="F55" s="35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355" t="s">
        <v>423</v>
      </c>
      <c r="B56" s="355"/>
      <c r="C56" s="355"/>
      <c r="D56" s="355"/>
      <c r="E56" s="355"/>
      <c r="F56" s="355"/>
      <c r="G56" s="6">
        <v>48</v>
      </c>
      <c r="H56" s="33">
        <v>0</v>
      </c>
      <c r="I56" s="33">
        <v>0</v>
      </c>
      <c r="J56" s="33">
        <v>0</v>
      </c>
      <c r="K56" s="33">
        <v>0</v>
      </c>
      <c r="L56" s="33">
        <v>0</v>
      </c>
      <c r="M56" s="33">
        <v>0</v>
      </c>
      <c r="N56" s="33">
        <v>0</v>
      </c>
      <c r="O56" s="33">
        <v>0</v>
      </c>
      <c r="P56" s="33">
        <v>0</v>
      </c>
      <c r="Q56" s="33">
        <v>0</v>
      </c>
      <c r="R56" s="33">
        <v>0</v>
      </c>
      <c r="S56" s="33">
        <v>0</v>
      </c>
      <c r="T56" s="33">
        <v>0</v>
      </c>
      <c r="U56" s="33">
        <v>238647</v>
      </c>
      <c r="V56" s="33">
        <v>0</v>
      </c>
      <c r="W56" s="37">
        <f t="shared" si="15"/>
        <v>238647</v>
      </c>
      <c r="X56" s="33">
        <v>0</v>
      </c>
      <c r="Y56" s="37">
        <f t="shared" si="16"/>
        <v>238647</v>
      </c>
    </row>
    <row r="57" spans="1:25" ht="12.75" customHeight="1" x14ac:dyDescent="0.25">
      <c r="A57" s="355" t="s">
        <v>431</v>
      </c>
      <c r="B57" s="355"/>
      <c r="C57" s="355"/>
      <c r="D57" s="355"/>
      <c r="E57" s="355"/>
      <c r="F57" s="355"/>
      <c r="G57" s="6">
        <v>49</v>
      </c>
      <c r="H57" s="33">
        <v>0</v>
      </c>
      <c r="I57" s="33">
        <v>0</v>
      </c>
      <c r="J57" s="33">
        <v>0</v>
      </c>
      <c r="K57" s="33">
        <v>0</v>
      </c>
      <c r="L57" s="33">
        <v>0</v>
      </c>
      <c r="M57" s="33">
        <v>0</v>
      </c>
      <c r="N57" s="33">
        <v>0</v>
      </c>
      <c r="O57" s="33">
        <v>0</v>
      </c>
      <c r="P57" s="33">
        <v>0</v>
      </c>
      <c r="Q57" s="33">
        <v>0</v>
      </c>
      <c r="R57" s="33">
        <v>0</v>
      </c>
      <c r="S57" s="33">
        <v>0</v>
      </c>
      <c r="T57" s="33">
        <v>0</v>
      </c>
      <c r="U57" s="33">
        <v>667162</v>
      </c>
      <c r="V57" s="33">
        <v>-667162</v>
      </c>
      <c r="W57" s="37">
        <f t="shared" si="15"/>
        <v>0</v>
      </c>
      <c r="X57" s="33">
        <v>0</v>
      </c>
      <c r="Y57" s="37">
        <f t="shared" si="16"/>
        <v>0</v>
      </c>
    </row>
    <row r="58" spans="1:25" ht="12.75" customHeight="1" x14ac:dyDescent="0.25">
      <c r="A58" s="355" t="s">
        <v>425</v>
      </c>
      <c r="B58" s="355"/>
      <c r="C58" s="355"/>
      <c r="D58" s="355"/>
      <c r="E58" s="355"/>
      <c r="F58" s="35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56" t="s">
        <v>432</v>
      </c>
      <c r="B59" s="356"/>
      <c r="C59" s="356"/>
      <c r="D59" s="356"/>
      <c r="E59" s="356"/>
      <c r="F59" s="356"/>
      <c r="G59" s="8">
        <v>51</v>
      </c>
      <c r="H59" s="36">
        <f>SUM(H39:H58)</f>
        <v>17977570</v>
      </c>
      <c r="I59" s="36">
        <f t="shared" ref="I59:Y59" si="17">SUM(I39:I58)</f>
        <v>0</v>
      </c>
      <c r="J59" s="36">
        <f t="shared" si="17"/>
        <v>898878</v>
      </c>
      <c r="K59" s="36">
        <f t="shared" si="17"/>
        <v>1035445</v>
      </c>
      <c r="L59" s="36">
        <f t="shared" si="17"/>
        <v>1035445</v>
      </c>
      <c r="M59" s="36">
        <f t="shared" si="17"/>
        <v>0</v>
      </c>
      <c r="N59" s="36">
        <f t="shared" si="17"/>
        <v>0</v>
      </c>
      <c r="O59" s="36">
        <f t="shared" si="17"/>
        <v>0</v>
      </c>
      <c r="P59" s="36">
        <f t="shared" si="17"/>
        <v>3087644</v>
      </c>
      <c r="Q59" s="36">
        <f t="shared" si="17"/>
        <v>0</v>
      </c>
      <c r="R59" s="36">
        <f t="shared" si="17"/>
        <v>0</v>
      </c>
      <c r="S59" s="36">
        <f t="shared" si="17"/>
        <v>0</v>
      </c>
      <c r="T59" s="36">
        <f t="shared" si="17"/>
        <v>0</v>
      </c>
      <c r="U59" s="36">
        <f t="shared" si="17"/>
        <v>4948987</v>
      </c>
      <c r="V59" s="36">
        <f t="shared" si="17"/>
        <v>1467776</v>
      </c>
      <c r="W59" s="36">
        <f t="shared" si="17"/>
        <v>28380855</v>
      </c>
      <c r="X59" s="36">
        <f t="shared" si="17"/>
        <v>0</v>
      </c>
      <c r="Y59" s="36">
        <f t="shared" si="17"/>
        <v>28380855</v>
      </c>
    </row>
    <row r="60" spans="1:25" x14ac:dyDescent="0.25">
      <c r="A60" s="357" t="s">
        <v>277</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row>
    <row r="61" spans="1:25" ht="31.5" customHeight="1" x14ac:dyDescent="0.25">
      <c r="A61" s="353" t="s">
        <v>433</v>
      </c>
      <c r="B61" s="353"/>
      <c r="C61" s="353"/>
      <c r="D61" s="353"/>
      <c r="E61" s="353"/>
      <c r="F61" s="35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-377134</v>
      </c>
      <c r="Q61" s="37">
        <f t="shared" si="18"/>
        <v>0</v>
      </c>
      <c r="R61" s="37">
        <f t="shared" si="18"/>
        <v>0</v>
      </c>
      <c r="S61" s="37">
        <f t="shared" ref="S61:T61" si="19">SUM(S41:S49)</f>
        <v>0</v>
      </c>
      <c r="T61" s="37">
        <f t="shared" si="19"/>
        <v>0</v>
      </c>
      <c r="U61" s="37">
        <f t="shared" si="18"/>
        <v>20187</v>
      </c>
      <c r="V61" s="37">
        <f t="shared" si="18"/>
        <v>0</v>
      </c>
      <c r="W61" s="37">
        <f t="shared" si="18"/>
        <v>-356947</v>
      </c>
      <c r="X61" s="37">
        <f t="shared" si="18"/>
        <v>0</v>
      </c>
      <c r="Y61" s="37">
        <f t="shared" si="18"/>
        <v>-356947</v>
      </c>
    </row>
    <row r="62" spans="1:25" ht="27.75" customHeight="1" x14ac:dyDescent="0.25">
      <c r="A62" s="353" t="s">
        <v>434</v>
      </c>
      <c r="B62" s="353"/>
      <c r="C62" s="353"/>
      <c r="D62" s="353"/>
      <c r="E62" s="353"/>
      <c r="F62" s="35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-377134</v>
      </c>
      <c r="Q62" s="37">
        <f t="shared" si="20"/>
        <v>0</v>
      </c>
      <c r="R62" s="37">
        <f t="shared" si="20"/>
        <v>0</v>
      </c>
      <c r="S62" s="37">
        <f t="shared" ref="S62:T62" si="21">S40+S61</f>
        <v>0</v>
      </c>
      <c r="T62" s="37">
        <f t="shared" si="21"/>
        <v>0</v>
      </c>
      <c r="U62" s="37">
        <f t="shared" si="20"/>
        <v>20187</v>
      </c>
      <c r="V62" s="37">
        <f t="shared" si="20"/>
        <v>1467776</v>
      </c>
      <c r="W62" s="37">
        <f t="shared" si="20"/>
        <v>1110829</v>
      </c>
      <c r="X62" s="37">
        <f t="shared" si="20"/>
        <v>0</v>
      </c>
      <c r="Y62" s="37">
        <f t="shared" si="20"/>
        <v>1110829</v>
      </c>
    </row>
    <row r="63" spans="1:25" ht="29.25" customHeight="1" x14ac:dyDescent="0.25">
      <c r="A63" s="354" t="s">
        <v>435</v>
      </c>
      <c r="B63" s="354"/>
      <c r="C63" s="354"/>
      <c r="D63" s="354"/>
      <c r="E63" s="354"/>
      <c r="F63" s="354"/>
      <c r="G63" s="8">
        <v>54</v>
      </c>
      <c r="H63" s="38">
        <f>SUM(H50:H58)</f>
        <v>0</v>
      </c>
      <c r="I63" s="38">
        <f t="shared" ref="I63:Y63" si="22">SUM(I50:I58)</f>
        <v>0</v>
      </c>
      <c r="J63" s="38">
        <f t="shared" si="22"/>
        <v>0</v>
      </c>
      <c r="K63" s="38">
        <f t="shared" si="22"/>
        <v>237620</v>
      </c>
      <c r="L63" s="38">
        <f t="shared" si="22"/>
        <v>237620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668189</v>
      </c>
      <c r="V63" s="38">
        <f t="shared" si="22"/>
        <v>-667162</v>
      </c>
      <c r="W63" s="38">
        <f t="shared" si="22"/>
        <v>1027</v>
      </c>
      <c r="X63" s="38">
        <f t="shared" si="22"/>
        <v>0</v>
      </c>
      <c r="Y63" s="38">
        <f t="shared" si="22"/>
        <v>1027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255"/>
  <sheetViews>
    <sheetView view="pageBreakPreview" zoomScale="80" zoomScaleNormal="66" zoomScaleSheetLayoutView="80" workbookViewId="0">
      <selection activeCell="I51" sqref="I51"/>
    </sheetView>
  </sheetViews>
  <sheetFormatPr defaultRowHeight="12.5" x14ac:dyDescent="0.25"/>
  <cols>
    <col min="1" max="1" width="27.1796875" customWidth="1"/>
    <col min="2" max="2" width="10.81640625" bestFit="1" customWidth="1"/>
    <col min="3" max="3" width="33.54296875" bestFit="1" customWidth="1"/>
    <col min="5" max="5" width="9.54296875" customWidth="1"/>
    <col min="6" max="6" width="10.81640625" bestFit="1" customWidth="1"/>
    <col min="9" max="9" width="95" customWidth="1"/>
  </cols>
  <sheetData>
    <row r="1" spans="1:9" x14ac:dyDescent="0.25">
      <c r="A1" s="387" t="s">
        <v>644</v>
      </c>
      <c r="B1" s="388"/>
      <c r="C1" s="388"/>
      <c r="D1" s="388"/>
      <c r="E1" s="388"/>
      <c r="F1" s="388"/>
      <c r="G1" s="388"/>
      <c r="H1" s="388"/>
      <c r="I1" s="388"/>
    </row>
    <row r="2" spans="1:9" x14ac:dyDescent="0.25">
      <c r="A2" s="388"/>
      <c r="B2" s="388"/>
      <c r="C2" s="388"/>
      <c r="D2" s="388"/>
      <c r="E2" s="388"/>
      <c r="F2" s="388"/>
      <c r="G2" s="388"/>
      <c r="H2" s="388"/>
      <c r="I2" s="388"/>
    </row>
    <row r="3" spans="1:9" x14ac:dyDescent="0.25">
      <c r="A3" s="388"/>
      <c r="B3" s="388"/>
      <c r="C3" s="388"/>
      <c r="D3" s="388"/>
      <c r="E3" s="388"/>
      <c r="F3" s="388"/>
      <c r="G3" s="388"/>
      <c r="H3" s="388"/>
      <c r="I3" s="388"/>
    </row>
    <row r="4" spans="1:9" x14ac:dyDescent="0.25">
      <c r="A4" s="388"/>
      <c r="B4" s="388"/>
      <c r="C4" s="388"/>
      <c r="D4" s="388"/>
      <c r="E4" s="388"/>
      <c r="F4" s="388"/>
      <c r="G4" s="388"/>
      <c r="H4" s="388"/>
      <c r="I4" s="388"/>
    </row>
    <row r="5" spans="1:9" x14ac:dyDescent="0.25">
      <c r="A5" s="388"/>
      <c r="B5" s="388"/>
      <c r="C5" s="388"/>
      <c r="D5" s="388"/>
      <c r="E5" s="388"/>
      <c r="F5" s="388"/>
      <c r="G5" s="388"/>
      <c r="H5" s="388"/>
      <c r="I5" s="388"/>
    </row>
    <row r="6" spans="1:9" x14ac:dyDescent="0.25">
      <c r="A6" s="388"/>
      <c r="B6" s="388"/>
      <c r="C6" s="388"/>
      <c r="D6" s="388"/>
      <c r="E6" s="388"/>
      <c r="F6" s="388"/>
      <c r="G6" s="388"/>
      <c r="H6" s="388"/>
      <c r="I6" s="388"/>
    </row>
    <row r="7" spans="1:9" x14ac:dyDescent="0.25">
      <c r="A7" s="388"/>
      <c r="B7" s="388"/>
      <c r="C7" s="388"/>
      <c r="D7" s="388"/>
      <c r="E7" s="388"/>
      <c r="F7" s="388"/>
      <c r="G7" s="388"/>
      <c r="H7" s="388"/>
      <c r="I7" s="388"/>
    </row>
    <row r="8" spans="1:9" x14ac:dyDescent="0.25">
      <c r="A8" s="388"/>
      <c r="B8" s="388"/>
      <c r="C8" s="388"/>
      <c r="D8" s="388"/>
      <c r="E8" s="388"/>
      <c r="F8" s="388"/>
      <c r="G8" s="388"/>
      <c r="H8" s="388"/>
      <c r="I8" s="388"/>
    </row>
    <row r="9" spans="1:9" x14ac:dyDescent="0.25">
      <c r="A9" s="388"/>
      <c r="B9" s="388"/>
      <c r="C9" s="388"/>
      <c r="D9" s="388"/>
      <c r="E9" s="388"/>
      <c r="F9" s="388"/>
      <c r="G9" s="388"/>
      <c r="H9" s="388"/>
      <c r="I9" s="388"/>
    </row>
    <row r="10" spans="1:9" x14ac:dyDescent="0.25">
      <c r="A10" s="388"/>
      <c r="B10" s="388"/>
      <c r="C10" s="388"/>
      <c r="D10" s="388"/>
      <c r="E10" s="388"/>
      <c r="F10" s="388"/>
      <c r="G10" s="388"/>
      <c r="H10" s="388"/>
      <c r="I10" s="388"/>
    </row>
    <row r="11" spans="1:9" x14ac:dyDescent="0.25">
      <c r="A11" s="388"/>
      <c r="B11" s="388"/>
      <c r="C11" s="388"/>
      <c r="D11" s="388"/>
      <c r="E11" s="388"/>
      <c r="F11" s="388"/>
      <c r="G11" s="388"/>
      <c r="H11" s="388"/>
      <c r="I11" s="388"/>
    </row>
    <row r="12" spans="1:9" x14ac:dyDescent="0.25">
      <c r="A12" s="125"/>
      <c r="B12" s="125"/>
      <c r="C12" s="125"/>
      <c r="D12" s="125"/>
      <c r="E12" s="125"/>
      <c r="F12" s="125"/>
      <c r="G12" s="125"/>
      <c r="H12" s="125"/>
      <c r="I12" s="125"/>
    </row>
    <row r="13" spans="1:9" s="161" customFormat="1" ht="13" x14ac:dyDescent="0.3">
      <c r="A13" s="161" t="s">
        <v>463</v>
      </c>
    </row>
    <row r="14" spans="1:9" x14ac:dyDescent="0.25">
      <c r="A14" s="162" t="s">
        <v>608</v>
      </c>
    </row>
    <row r="15" spans="1:9" x14ac:dyDescent="0.25">
      <c r="A15" s="162"/>
    </row>
    <row r="16" spans="1:9" s="161" customFormat="1" ht="13" x14ac:dyDescent="0.3">
      <c r="A16" s="161" t="s">
        <v>464</v>
      </c>
    </row>
    <row r="17" spans="1:4" x14ac:dyDescent="0.25">
      <c r="A17" t="s">
        <v>486</v>
      </c>
    </row>
    <row r="19" spans="1:4" s="161" customFormat="1" ht="13" x14ac:dyDescent="0.3">
      <c r="A19" s="161" t="s">
        <v>465</v>
      </c>
    </row>
    <row r="20" spans="1:4" x14ac:dyDescent="0.25">
      <c r="A20" t="s">
        <v>487</v>
      </c>
    </row>
    <row r="22" spans="1:4" s="161" customFormat="1" ht="13" x14ac:dyDescent="0.3">
      <c r="A22" s="161" t="s">
        <v>466</v>
      </c>
    </row>
    <row r="24" spans="1:4" s="161" customFormat="1" ht="13" x14ac:dyDescent="0.3">
      <c r="A24" s="161" t="s">
        <v>467</v>
      </c>
    </row>
    <row r="25" spans="1:4" ht="14.5" x14ac:dyDescent="0.25">
      <c r="A25" s="126" t="s">
        <v>612</v>
      </c>
    </row>
    <row r="26" spans="1:4" ht="13.5" thickBot="1" x14ac:dyDescent="0.35">
      <c r="A26" s="127" t="s">
        <v>488</v>
      </c>
      <c r="B26" s="128" t="s">
        <v>613</v>
      </c>
      <c r="C26" s="130"/>
      <c r="D26" s="128" t="s">
        <v>631</v>
      </c>
    </row>
    <row r="27" spans="1:4" ht="13" x14ac:dyDescent="0.3">
      <c r="A27" s="131"/>
      <c r="B27" s="130"/>
      <c r="C27" s="130"/>
      <c r="D27" s="130"/>
    </row>
    <row r="28" spans="1:4" ht="13.5" thickBot="1" x14ac:dyDescent="0.3">
      <c r="A28" s="132" t="s">
        <v>489</v>
      </c>
      <c r="B28" s="133">
        <v>1093</v>
      </c>
      <c r="C28" s="134"/>
      <c r="D28" s="133">
        <v>840</v>
      </c>
    </row>
    <row r="29" spans="1:4" ht="13" x14ac:dyDescent="0.25">
      <c r="A29" s="135" t="s">
        <v>490</v>
      </c>
      <c r="B29" s="136">
        <v>1093</v>
      </c>
      <c r="C29" s="134"/>
      <c r="D29" s="136">
        <v>840</v>
      </c>
    </row>
    <row r="30" spans="1:4" ht="13" x14ac:dyDescent="0.25">
      <c r="A30" s="134"/>
      <c r="B30" s="134"/>
      <c r="C30" s="134"/>
      <c r="D30" s="134"/>
    </row>
    <row r="31" spans="1:4" ht="13.5" thickBot="1" x14ac:dyDescent="0.3">
      <c r="A31" s="132" t="s">
        <v>491</v>
      </c>
      <c r="B31" s="133">
        <v>83</v>
      </c>
      <c r="C31" s="134"/>
      <c r="D31" s="137">
        <v>12</v>
      </c>
    </row>
    <row r="32" spans="1:4" ht="13" x14ac:dyDescent="0.25">
      <c r="A32" s="135" t="s">
        <v>492</v>
      </c>
      <c r="B32" s="136">
        <v>83</v>
      </c>
      <c r="C32" s="134"/>
      <c r="D32" s="138">
        <v>12</v>
      </c>
    </row>
    <row r="33" spans="1:6" ht="13.5" thickBot="1" x14ac:dyDescent="0.3">
      <c r="A33" s="134"/>
      <c r="B33" s="128"/>
      <c r="C33" s="134"/>
      <c r="D33" s="128"/>
    </row>
    <row r="34" spans="1:6" ht="13.5" thickBot="1" x14ac:dyDescent="0.35">
      <c r="A34" s="135" t="s">
        <v>493</v>
      </c>
      <c r="B34" s="139">
        <v>1176</v>
      </c>
      <c r="C34" s="130"/>
      <c r="D34" s="139">
        <v>852</v>
      </c>
    </row>
    <row r="35" spans="1:6" ht="15" thickTop="1" x14ac:dyDescent="0.25">
      <c r="A35" s="126"/>
    </row>
    <row r="36" spans="1:6" ht="135" customHeight="1" x14ac:dyDescent="0.25">
      <c r="A36" s="140" t="s">
        <v>633</v>
      </c>
    </row>
    <row r="38" spans="1:6" ht="14.5" x14ac:dyDescent="0.25">
      <c r="A38" s="126" t="s">
        <v>494</v>
      </c>
    </row>
    <row r="39" spans="1:6" ht="14.5" x14ac:dyDescent="0.25">
      <c r="A39" s="141" t="s">
        <v>495</v>
      </c>
    </row>
    <row r="40" spans="1:6" ht="13" customHeight="1" x14ac:dyDescent="0.3">
      <c r="A40" s="127"/>
      <c r="B40" s="163"/>
      <c r="C40" s="130"/>
      <c r="D40" s="163"/>
      <c r="E40" s="142"/>
      <c r="F40" s="134"/>
    </row>
    <row r="41" spans="1:6" ht="14" customHeight="1" x14ac:dyDescent="0.35">
      <c r="A41" s="183" t="s">
        <v>488</v>
      </c>
      <c r="B41" s="187" t="s">
        <v>614</v>
      </c>
      <c r="C41" s="192"/>
      <c r="D41" s="187" t="s">
        <v>614</v>
      </c>
      <c r="E41" s="129"/>
      <c r="F41" s="134"/>
    </row>
    <row r="42" spans="1:6" ht="14.5" customHeight="1" thickBot="1" x14ac:dyDescent="0.4">
      <c r="A42" s="183"/>
      <c r="B42" s="188" t="s">
        <v>613</v>
      </c>
      <c r="C42" s="192"/>
      <c r="D42" s="188" t="s">
        <v>631</v>
      </c>
      <c r="E42" s="129"/>
      <c r="F42" s="134"/>
    </row>
    <row r="43" spans="1:6" ht="14.5" x14ac:dyDescent="0.35">
      <c r="A43" s="193"/>
      <c r="B43" s="193"/>
      <c r="C43" s="192"/>
      <c r="D43" s="193"/>
      <c r="E43" s="134"/>
      <c r="F43" s="134"/>
    </row>
    <row r="44" spans="1:6" ht="14.5" x14ac:dyDescent="0.25">
      <c r="A44" s="183" t="s">
        <v>636</v>
      </c>
      <c r="B44" s="194">
        <v>2096</v>
      </c>
      <c r="C44" s="193"/>
      <c r="D44" s="194">
        <v>2120</v>
      </c>
      <c r="E44" s="134"/>
      <c r="F44" s="134"/>
    </row>
    <row r="45" spans="1:6" ht="14.5" x14ac:dyDescent="0.25">
      <c r="A45" s="183" t="s">
        <v>496</v>
      </c>
      <c r="B45" s="191">
        <v>16</v>
      </c>
      <c r="C45" s="193"/>
      <c r="D45" s="191">
        <v>19</v>
      </c>
      <c r="E45" s="134"/>
      <c r="F45" s="134"/>
    </row>
    <row r="46" spans="1:6" ht="14.5" x14ac:dyDescent="0.25">
      <c r="A46" s="183" t="s">
        <v>637</v>
      </c>
      <c r="B46" s="191">
        <v>68</v>
      </c>
      <c r="C46" s="193"/>
      <c r="D46" s="191">
        <v>31</v>
      </c>
      <c r="E46" s="134"/>
      <c r="F46" s="134"/>
    </row>
    <row r="47" spans="1:6" ht="14.5" x14ac:dyDescent="0.25">
      <c r="A47" s="183" t="s">
        <v>497</v>
      </c>
      <c r="B47" s="191">
        <v>4</v>
      </c>
      <c r="C47" s="193"/>
      <c r="D47" s="191">
        <v>4</v>
      </c>
      <c r="E47" s="134"/>
      <c r="F47" s="134"/>
    </row>
    <row r="48" spans="1:6" ht="15" thickBot="1" x14ac:dyDescent="0.3">
      <c r="A48" s="183" t="s">
        <v>638</v>
      </c>
      <c r="B48" s="195">
        <v>138</v>
      </c>
      <c r="C48" s="193"/>
      <c r="D48" s="195">
        <v>153</v>
      </c>
      <c r="E48" s="134"/>
      <c r="F48" s="134"/>
    </row>
    <row r="49" spans="1:6" ht="15" thickBot="1" x14ac:dyDescent="0.3">
      <c r="A49" s="196" t="s">
        <v>498</v>
      </c>
      <c r="B49" s="197">
        <v>2322</v>
      </c>
      <c r="C49" s="193"/>
      <c r="D49" s="197">
        <v>2327</v>
      </c>
      <c r="E49" s="134"/>
      <c r="F49" s="134"/>
    </row>
    <row r="50" spans="1:6" ht="102" thickTop="1" x14ac:dyDescent="0.25">
      <c r="A50" s="141" t="s">
        <v>658</v>
      </c>
    </row>
    <row r="51" spans="1:6" ht="14.5" x14ac:dyDescent="0.25">
      <c r="A51" s="140"/>
    </row>
    <row r="52" spans="1:6" ht="29" x14ac:dyDescent="0.25">
      <c r="A52" s="141" t="s">
        <v>499</v>
      </c>
    </row>
    <row r="53" spans="1:6" ht="13" customHeight="1" x14ac:dyDescent="0.3">
      <c r="A53" s="127"/>
      <c r="B53" s="163"/>
      <c r="C53" s="130"/>
      <c r="D53" s="163"/>
      <c r="E53" s="142"/>
      <c r="F53" s="134"/>
    </row>
    <row r="54" spans="1:6" ht="14" customHeight="1" x14ac:dyDescent="0.35">
      <c r="A54" s="183" t="s">
        <v>488</v>
      </c>
      <c r="B54" s="187" t="s">
        <v>614</v>
      </c>
      <c r="C54" s="192"/>
      <c r="D54" s="187" t="s">
        <v>614</v>
      </c>
      <c r="E54" s="129"/>
      <c r="F54" s="134"/>
    </row>
    <row r="55" spans="1:6" ht="14.5" customHeight="1" thickBot="1" x14ac:dyDescent="0.4">
      <c r="A55" s="183"/>
      <c r="B55" s="188" t="s">
        <v>613</v>
      </c>
      <c r="C55" s="192"/>
      <c r="D55" s="188" t="s">
        <v>631</v>
      </c>
      <c r="E55" s="129"/>
      <c r="F55" s="134"/>
    </row>
    <row r="56" spans="1:6" ht="14.5" x14ac:dyDescent="0.35">
      <c r="A56" s="193"/>
      <c r="B56" s="193"/>
      <c r="C56" s="192"/>
      <c r="D56" s="193"/>
      <c r="E56" s="134"/>
      <c r="F56" s="134"/>
    </row>
    <row r="57" spans="1:6" ht="28" x14ac:dyDescent="0.25">
      <c r="A57" s="183" t="s">
        <v>500</v>
      </c>
      <c r="B57" s="194">
        <v>10104</v>
      </c>
      <c r="C57" s="193"/>
      <c r="D57" s="194">
        <v>9376</v>
      </c>
      <c r="E57" s="134"/>
      <c r="F57" s="134"/>
    </row>
    <row r="58" spans="1:6" ht="14.5" x14ac:dyDescent="0.25">
      <c r="A58" s="183" t="s">
        <v>501</v>
      </c>
      <c r="B58" s="191">
        <v>5</v>
      </c>
      <c r="C58" s="193"/>
      <c r="D58" s="191">
        <v>5</v>
      </c>
      <c r="E58" s="134"/>
      <c r="F58" s="134"/>
    </row>
    <row r="59" spans="1:6" ht="15" thickBot="1" x14ac:dyDescent="0.3">
      <c r="A59" s="183" t="s">
        <v>502</v>
      </c>
      <c r="B59" s="195">
        <v>263</v>
      </c>
      <c r="C59" s="193"/>
      <c r="D59" s="195" t="s">
        <v>509</v>
      </c>
      <c r="E59" s="134"/>
      <c r="F59" s="134"/>
    </row>
    <row r="60" spans="1:6" ht="28.5" thickBot="1" x14ac:dyDescent="0.3">
      <c r="A60" s="196" t="s">
        <v>503</v>
      </c>
      <c r="B60" s="197">
        <v>10372</v>
      </c>
      <c r="C60" s="193"/>
      <c r="D60" s="197">
        <v>9381</v>
      </c>
      <c r="E60" s="134"/>
      <c r="F60" s="134"/>
    </row>
    <row r="61" spans="1:6" ht="15" thickTop="1" x14ac:dyDescent="0.25">
      <c r="A61" s="141"/>
    </row>
    <row r="62" spans="1:6" ht="29" x14ac:dyDescent="0.25">
      <c r="A62" s="141" t="s">
        <v>504</v>
      </c>
    </row>
    <row r="63" spans="1:6" ht="13" customHeight="1" x14ac:dyDescent="0.3">
      <c r="A63" s="127"/>
      <c r="B63" s="163"/>
      <c r="C63" s="130"/>
      <c r="D63" s="163"/>
      <c r="E63" s="142"/>
      <c r="F63" s="134"/>
    </row>
    <row r="64" spans="1:6" ht="14" customHeight="1" x14ac:dyDescent="0.35">
      <c r="A64" s="183" t="s">
        <v>488</v>
      </c>
      <c r="B64" s="187" t="s">
        <v>614</v>
      </c>
      <c r="C64" s="192"/>
      <c r="D64" s="187" t="s">
        <v>614</v>
      </c>
      <c r="E64" s="129"/>
      <c r="F64" s="134"/>
    </row>
    <row r="65" spans="1:6" ht="14.5" customHeight="1" thickBot="1" x14ac:dyDescent="0.4">
      <c r="A65" s="183"/>
      <c r="B65" s="188" t="s">
        <v>613</v>
      </c>
      <c r="C65" s="192"/>
      <c r="D65" s="188" t="s">
        <v>631</v>
      </c>
      <c r="E65" s="129"/>
      <c r="F65" s="134"/>
    </row>
    <row r="66" spans="1:6" ht="14.5" x14ac:dyDescent="0.35">
      <c r="A66" s="193"/>
      <c r="B66" s="193"/>
      <c r="C66" s="192"/>
      <c r="D66" s="193"/>
      <c r="E66" s="134"/>
      <c r="F66" s="134"/>
    </row>
    <row r="67" spans="1:6" ht="14.5" x14ac:dyDescent="0.25">
      <c r="A67" s="183" t="s">
        <v>505</v>
      </c>
      <c r="B67" s="194">
        <v>2222</v>
      </c>
      <c r="C67" s="193"/>
      <c r="D67" s="194">
        <v>2316</v>
      </c>
      <c r="E67" s="134"/>
      <c r="F67" s="134"/>
    </row>
    <row r="68" spans="1:6" ht="28" x14ac:dyDescent="0.25">
      <c r="A68" s="183" t="s">
        <v>506</v>
      </c>
      <c r="B68" s="191">
        <v>-135</v>
      </c>
      <c r="C68" s="193"/>
      <c r="D68" s="191">
        <v>-208</v>
      </c>
      <c r="E68" s="134"/>
      <c r="F68" s="134"/>
    </row>
    <row r="69" spans="1:6" ht="14.5" x14ac:dyDescent="0.25">
      <c r="A69" s="183" t="s">
        <v>507</v>
      </c>
      <c r="B69" s="194">
        <v>11754</v>
      </c>
      <c r="C69" s="193"/>
      <c r="D69" s="194">
        <v>10261</v>
      </c>
      <c r="E69" s="134"/>
      <c r="F69" s="134"/>
    </row>
    <row r="70" spans="1:6" ht="28" x14ac:dyDescent="0.25">
      <c r="A70" s="183" t="s">
        <v>508</v>
      </c>
      <c r="B70" s="194">
        <v>-1584</v>
      </c>
      <c r="C70" s="193"/>
      <c r="D70" s="194">
        <v>-1654</v>
      </c>
      <c r="E70" s="134"/>
      <c r="F70" s="134"/>
    </row>
    <row r="71" spans="1:6" ht="15" thickBot="1" x14ac:dyDescent="0.3">
      <c r="A71" s="183" t="s">
        <v>510</v>
      </c>
      <c r="B71" s="195">
        <v>206</v>
      </c>
      <c r="C71" s="193"/>
      <c r="D71" s="195">
        <v>99</v>
      </c>
      <c r="E71" s="134"/>
      <c r="F71" s="134"/>
    </row>
    <row r="72" spans="1:6" ht="28.5" thickBot="1" x14ac:dyDescent="0.4">
      <c r="A72" s="196" t="s">
        <v>511</v>
      </c>
      <c r="B72" s="197">
        <v>12463</v>
      </c>
      <c r="C72" s="192"/>
      <c r="D72" s="197">
        <v>10814</v>
      </c>
      <c r="E72" s="134"/>
      <c r="F72" s="134"/>
    </row>
    <row r="73" spans="1:6" ht="15" thickTop="1" x14ac:dyDescent="0.25">
      <c r="A73" s="141"/>
    </row>
    <row r="74" spans="1:6" ht="29" x14ac:dyDescent="0.25">
      <c r="A74" s="141" t="s">
        <v>512</v>
      </c>
    </row>
    <row r="75" spans="1:6" ht="14" customHeight="1" x14ac:dyDescent="0.35">
      <c r="A75" s="183" t="s">
        <v>488</v>
      </c>
      <c r="B75" s="187" t="s">
        <v>614</v>
      </c>
      <c r="C75" s="192"/>
      <c r="D75" s="187" t="s">
        <v>614</v>
      </c>
      <c r="E75" s="142"/>
      <c r="F75" s="134"/>
    </row>
    <row r="76" spans="1:6" ht="14.5" customHeight="1" thickBot="1" x14ac:dyDescent="0.4">
      <c r="A76" s="183"/>
      <c r="B76" s="188" t="s">
        <v>613</v>
      </c>
      <c r="C76" s="192"/>
      <c r="D76" s="188" t="s">
        <v>631</v>
      </c>
      <c r="E76" s="129"/>
      <c r="F76" s="134"/>
    </row>
    <row r="77" spans="1:6" ht="14.5" x14ac:dyDescent="0.35">
      <c r="A77" s="193"/>
      <c r="B77" s="193"/>
      <c r="C77" s="192"/>
      <c r="D77" s="193"/>
      <c r="E77" s="129"/>
      <c r="F77" s="134"/>
    </row>
    <row r="78" spans="1:6" ht="28" x14ac:dyDescent="0.25">
      <c r="A78" s="183" t="s">
        <v>513</v>
      </c>
      <c r="B78" s="191">
        <v>135</v>
      </c>
      <c r="C78" s="198"/>
      <c r="D78" s="191">
        <v>208</v>
      </c>
      <c r="E78" s="134"/>
      <c r="F78" s="134"/>
    </row>
    <row r="79" spans="1:6" ht="28" x14ac:dyDescent="0.25">
      <c r="A79" s="183" t="s">
        <v>514</v>
      </c>
      <c r="B79" s="194">
        <v>1584</v>
      </c>
      <c r="C79" s="198"/>
      <c r="D79" s="194">
        <v>1654</v>
      </c>
      <c r="E79" s="134"/>
      <c r="F79" s="134"/>
    </row>
    <row r="80" spans="1:6" ht="15" thickBot="1" x14ac:dyDescent="0.3">
      <c r="A80" s="183" t="s">
        <v>515</v>
      </c>
      <c r="B80" s="199">
        <v>6222</v>
      </c>
      <c r="C80" s="193"/>
      <c r="D80" s="199">
        <v>6048</v>
      </c>
      <c r="E80" s="134"/>
      <c r="F80" s="134"/>
    </row>
    <row r="81" spans="1:6" ht="28.5" thickBot="1" x14ac:dyDescent="0.4">
      <c r="A81" s="196" t="s">
        <v>516</v>
      </c>
      <c r="B81" s="197">
        <v>7941</v>
      </c>
      <c r="C81" s="192"/>
      <c r="D81" s="197">
        <v>7910</v>
      </c>
      <c r="E81" s="134"/>
      <c r="F81" s="134"/>
    </row>
    <row r="82" spans="1:6" ht="13.5" thickTop="1" x14ac:dyDescent="0.25">
      <c r="A82" s="132"/>
      <c r="B82" s="144"/>
      <c r="C82" s="134"/>
      <c r="D82" s="144"/>
      <c r="E82" s="134"/>
      <c r="F82" s="134"/>
    </row>
    <row r="83" spans="1:6" ht="29" x14ac:dyDescent="0.25">
      <c r="A83" s="140" t="s">
        <v>639</v>
      </c>
    </row>
    <row r="84" spans="1:6" ht="28" x14ac:dyDescent="0.25">
      <c r="A84" s="389" t="s">
        <v>488</v>
      </c>
      <c r="B84" s="187" t="s">
        <v>614</v>
      </c>
      <c r="C84" s="390"/>
      <c r="D84" s="187" t="s">
        <v>614</v>
      </c>
    </row>
    <row r="85" spans="1:6" ht="14.5" thickBot="1" x14ac:dyDescent="0.3">
      <c r="A85" s="389"/>
      <c r="B85" s="188" t="s">
        <v>613</v>
      </c>
      <c r="C85" s="390"/>
      <c r="D85" s="188" t="s">
        <v>631</v>
      </c>
      <c r="E85" s="142"/>
      <c r="F85" s="134"/>
    </row>
    <row r="86" spans="1:6" ht="14.5" x14ac:dyDescent="0.35">
      <c r="A86" s="193"/>
      <c r="B86" s="193"/>
      <c r="C86" s="192"/>
      <c r="D86" s="193"/>
      <c r="E86" s="129"/>
      <c r="F86" s="134"/>
    </row>
    <row r="87" spans="1:6" ht="14.5" x14ac:dyDescent="0.3">
      <c r="A87" s="183" t="s">
        <v>504</v>
      </c>
      <c r="B87" s="194">
        <v>14182</v>
      </c>
      <c r="C87" s="193"/>
      <c r="D87" s="194">
        <v>12676</v>
      </c>
      <c r="E87" s="129"/>
      <c r="F87" s="134"/>
    </row>
    <row r="88" spans="1:6" ht="15" thickBot="1" x14ac:dyDescent="0.3">
      <c r="A88" s="183" t="s">
        <v>512</v>
      </c>
      <c r="B88" s="199">
        <v>6222</v>
      </c>
      <c r="C88" s="193"/>
      <c r="D88" s="199">
        <v>6048</v>
      </c>
      <c r="E88" s="134"/>
      <c r="F88" s="134"/>
    </row>
    <row r="89" spans="1:6" ht="14.5" x14ac:dyDescent="0.35">
      <c r="A89" s="181" t="s">
        <v>517</v>
      </c>
      <c r="B89" s="202">
        <v>20404</v>
      </c>
      <c r="C89" s="192"/>
      <c r="D89" s="202">
        <v>18724</v>
      </c>
      <c r="E89" s="134"/>
      <c r="F89" s="134"/>
    </row>
    <row r="90" spans="1:6" ht="28.5" thickBot="1" x14ac:dyDescent="0.3">
      <c r="A90" s="183" t="s">
        <v>518</v>
      </c>
      <c r="B90" s="195">
        <v>-13</v>
      </c>
      <c r="C90" s="198"/>
      <c r="D90" s="195">
        <v>-58</v>
      </c>
      <c r="E90" s="134"/>
      <c r="F90" s="134"/>
    </row>
    <row r="91" spans="1:6" ht="15" thickBot="1" x14ac:dyDescent="0.4">
      <c r="A91" s="181" t="s">
        <v>519</v>
      </c>
      <c r="B91" s="203">
        <v>20391</v>
      </c>
      <c r="C91" s="209"/>
      <c r="D91" s="203">
        <v>18666</v>
      </c>
      <c r="E91" s="134"/>
      <c r="F91" s="134"/>
    </row>
    <row r="92" spans="1:6" ht="13" thickTop="1" x14ac:dyDescent="0.25"/>
    <row r="93" spans="1:6" ht="14.5" x14ac:dyDescent="0.25">
      <c r="A93" s="126" t="s">
        <v>610</v>
      </c>
    </row>
    <row r="94" spans="1:6" ht="145" x14ac:dyDescent="0.25">
      <c r="A94" s="140" t="s">
        <v>645</v>
      </c>
    </row>
    <row r="95" spans="1:6" ht="14.5" x14ac:dyDescent="0.25">
      <c r="A95" s="140"/>
    </row>
    <row r="96" spans="1:6" ht="14.5" x14ac:dyDescent="0.25">
      <c r="A96" s="126" t="s">
        <v>615</v>
      </c>
    </row>
    <row r="97" spans="1:1" ht="93" customHeight="1" x14ac:dyDescent="0.25">
      <c r="A97" s="146" t="s">
        <v>646</v>
      </c>
    </row>
    <row r="98" spans="1:1" ht="15.5" x14ac:dyDescent="0.25">
      <c r="A98" s="146"/>
    </row>
    <row r="100" spans="1:1" s="161" customFormat="1" ht="13" x14ac:dyDescent="0.3">
      <c r="A100" s="161" t="s">
        <v>468</v>
      </c>
    </row>
    <row r="102" spans="1:1" s="161" customFormat="1" ht="13" x14ac:dyDescent="0.3">
      <c r="A102" s="161" t="s">
        <v>469</v>
      </c>
    </row>
    <row r="103" spans="1:1" x14ac:dyDescent="0.25">
      <c r="A103" t="s">
        <v>520</v>
      </c>
    </row>
    <row r="104" spans="1:1" x14ac:dyDescent="0.25">
      <c r="A104" t="s">
        <v>521</v>
      </c>
    </row>
    <row r="105" spans="1:1" x14ac:dyDescent="0.25">
      <c r="A105" t="s">
        <v>522</v>
      </c>
    </row>
    <row r="106" spans="1:1" x14ac:dyDescent="0.25">
      <c r="A106" t="s">
        <v>523</v>
      </c>
    </row>
    <row r="107" spans="1:1" x14ac:dyDescent="0.25">
      <c r="A107" t="s">
        <v>524</v>
      </c>
    </row>
    <row r="108" spans="1:1" x14ac:dyDescent="0.25">
      <c r="A108" t="s">
        <v>525</v>
      </c>
    </row>
    <row r="109" spans="1:1" x14ac:dyDescent="0.25">
      <c r="A109" t="s">
        <v>526</v>
      </c>
    </row>
    <row r="110" spans="1:1" x14ac:dyDescent="0.25">
      <c r="A110" t="s">
        <v>527</v>
      </c>
    </row>
    <row r="111" spans="1:1" x14ac:dyDescent="0.25">
      <c r="A111" t="s">
        <v>528</v>
      </c>
    </row>
    <row r="113" spans="1:4" s="161" customFormat="1" ht="13" x14ac:dyDescent="0.3">
      <c r="A113" s="161" t="s">
        <v>470</v>
      </c>
    </row>
    <row r="114" spans="1:4" x14ac:dyDescent="0.25">
      <c r="A114" t="s">
        <v>529</v>
      </c>
    </row>
    <row r="116" spans="1:4" s="161" customFormat="1" ht="13" x14ac:dyDescent="0.3">
      <c r="A116" s="161" t="s">
        <v>471</v>
      </c>
    </row>
    <row r="117" spans="1:4" ht="14.5" x14ac:dyDescent="0.25">
      <c r="A117" s="141" t="s">
        <v>616</v>
      </c>
    </row>
    <row r="118" spans="1:4" ht="23" customHeight="1" x14ac:dyDescent="0.25">
      <c r="A118" s="127"/>
      <c r="B118" s="163"/>
      <c r="C118" s="134"/>
      <c r="D118" s="163"/>
    </row>
    <row r="119" spans="1:4" ht="14" customHeight="1" x14ac:dyDescent="0.35">
      <c r="A119" s="183" t="s">
        <v>488</v>
      </c>
      <c r="B119" s="187" t="s">
        <v>614</v>
      </c>
      <c r="C119" s="192"/>
      <c r="D119" s="187" t="s">
        <v>614</v>
      </c>
    </row>
    <row r="120" spans="1:4" ht="14.5" customHeight="1" thickBot="1" x14ac:dyDescent="0.4">
      <c r="A120" s="183"/>
      <c r="B120" s="188" t="s">
        <v>647</v>
      </c>
      <c r="C120" s="192"/>
      <c r="D120" s="188" t="s">
        <v>632</v>
      </c>
    </row>
    <row r="121" spans="1:4" ht="14.5" x14ac:dyDescent="0.25">
      <c r="A121" s="183" t="s">
        <v>530</v>
      </c>
      <c r="B121" s="191">
        <v>397</v>
      </c>
      <c r="C121" s="193"/>
      <c r="D121" s="191">
        <v>392</v>
      </c>
    </row>
    <row r="122" spans="1:4" ht="28" x14ac:dyDescent="0.25">
      <c r="A122" s="183" t="s">
        <v>641</v>
      </c>
      <c r="B122" s="194">
        <v>23023</v>
      </c>
      <c r="C122" s="193"/>
      <c r="D122" s="194">
        <v>23681</v>
      </c>
    </row>
    <row r="123" spans="1:4" ht="14.5" x14ac:dyDescent="0.25">
      <c r="A123" s="183" t="s">
        <v>617</v>
      </c>
      <c r="B123" s="191">
        <v>471</v>
      </c>
      <c r="C123" s="193"/>
      <c r="D123" s="191">
        <v>770</v>
      </c>
    </row>
    <row r="124" spans="1:4" ht="15" thickBot="1" x14ac:dyDescent="0.3">
      <c r="A124" s="183" t="s">
        <v>618</v>
      </c>
      <c r="B124" s="195">
        <v>3</v>
      </c>
      <c r="C124" s="198"/>
      <c r="D124" s="195">
        <v>3</v>
      </c>
    </row>
    <row r="125" spans="1:4" ht="15" thickBot="1" x14ac:dyDescent="0.3">
      <c r="A125" s="196" t="s">
        <v>619</v>
      </c>
      <c r="B125" s="197">
        <v>23894</v>
      </c>
      <c r="C125" s="193"/>
      <c r="D125" s="197">
        <v>24846</v>
      </c>
    </row>
    <row r="126" spans="1:4" ht="15" thickTop="1" x14ac:dyDescent="0.25">
      <c r="A126" s="196"/>
      <c r="B126" s="206"/>
      <c r="C126" s="193"/>
      <c r="D126" s="206"/>
    </row>
    <row r="127" spans="1:4" ht="70" x14ac:dyDescent="0.25">
      <c r="A127" s="207" t="s">
        <v>648</v>
      </c>
      <c r="B127" s="206"/>
      <c r="C127" s="193"/>
      <c r="D127" s="206"/>
    </row>
    <row r="129" spans="1:4" s="161" customFormat="1" ht="13" x14ac:dyDescent="0.3">
      <c r="A129" s="161" t="s">
        <v>472</v>
      </c>
    </row>
    <row r="130" spans="1:4" ht="14.5" x14ac:dyDescent="0.25">
      <c r="A130" s="126" t="s">
        <v>531</v>
      </c>
    </row>
    <row r="131" spans="1:4" ht="14.5" x14ac:dyDescent="0.25">
      <c r="A131" s="140"/>
    </row>
    <row r="132" spans="1:4" ht="15" thickBot="1" x14ac:dyDescent="0.3">
      <c r="A132" s="183" t="s">
        <v>488</v>
      </c>
      <c r="B132" s="188" t="s">
        <v>613</v>
      </c>
      <c r="C132" s="193"/>
      <c r="D132" s="188" t="s">
        <v>631</v>
      </c>
    </row>
    <row r="133" spans="1:4" ht="14.5" x14ac:dyDescent="0.35">
      <c r="A133" s="200"/>
      <c r="B133" s="192"/>
      <c r="C133" s="192"/>
      <c r="D133" s="192"/>
    </row>
    <row r="134" spans="1:4" ht="14.5" x14ac:dyDescent="0.25">
      <c r="A134" s="183" t="s">
        <v>532</v>
      </c>
      <c r="B134" s="191">
        <v>156</v>
      </c>
      <c r="C134" s="193"/>
      <c r="D134" s="191">
        <v>82</v>
      </c>
    </row>
    <row r="135" spans="1:4" ht="14.5" x14ac:dyDescent="0.25">
      <c r="A135" s="183" t="s">
        <v>533</v>
      </c>
      <c r="B135" s="191">
        <v>908</v>
      </c>
      <c r="C135" s="193"/>
      <c r="D135" s="191">
        <v>459</v>
      </c>
    </row>
    <row r="136" spans="1:4" ht="14.5" x14ac:dyDescent="0.25">
      <c r="A136" s="183" t="s">
        <v>534</v>
      </c>
      <c r="B136" s="191">
        <v>173</v>
      </c>
      <c r="C136" s="193"/>
      <c r="D136" s="191">
        <v>203</v>
      </c>
    </row>
    <row r="137" spans="1:4" ht="14.5" x14ac:dyDescent="0.25">
      <c r="A137" s="183" t="s">
        <v>535</v>
      </c>
      <c r="B137" s="191">
        <v>38</v>
      </c>
      <c r="C137" s="193"/>
      <c r="D137" s="191">
        <v>35</v>
      </c>
    </row>
    <row r="138" spans="1:4" ht="14.5" x14ac:dyDescent="0.25">
      <c r="A138" s="183" t="s">
        <v>536</v>
      </c>
      <c r="B138" s="191">
        <v>37</v>
      </c>
      <c r="C138" s="193"/>
      <c r="D138" s="191">
        <v>26</v>
      </c>
    </row>
    <row r="139" spans="1:4" ht="14.5" x14ac:dyDescent="0.25">
      <c r="A139" s="183" t="s">
        <v>537</v>
      </c>
      <c r="B139" s="191">
        <v>64</v>
      </c>
      <c r="C139" s="193"/>
      <c r="D139" s="191">
        <v>45</v>
      </c>
    </row>
    <row r="140" spans="1:4" ht="14.5" x14ac:dyDescent="0.25">
      <c r="A140" s="183" t="s">
        <v>538</v>
      </c>
      <c r="B140" s="191">
        <v>31</v>
      </c>
      <c r="C140" s="193"/>
      <c r="D140" s="191">
        <v>11</v>
      </c>
    </row>
    <row r="141" spans="1:4" ht="14.5" x14ac:dyDescent="0.25">
      <c r="A141" s="183" t="s">
        <v>539</v>
      </c>
      <c r="B141" s="191">
        <v>35</v>
      </c>
      <c r="C141" s="193"/>
      <c r="D141" s="191">
        <v>38</v>
      </c>
    </row>
    <row r="142" spans="1:4" ht="14.5" x14ac:dyDescent="0.25">
      <c r="A142" s="183" t="s">
        <v>540</v>
      </c>
      <c r="B142" s="191">
        <v>32</v>
      </c>
      <c r="C142" s="193"/>
      <c r="D142" s="191">
        <v>21</v>
      </c>
    </row>
    <row r="143" spans="1:4" ht="14.5" x14ac:dyDescent="0.25">
      <c r="A143" s="183" t="s">
        <v>541</v>
      </c>
      <c r="B143" s="191">
        <v>4</v>
      </c>
      <c r="C143" s="193"/>
      <c r="D143" s="191">
        <v>3</v>
      </c>
    </row>
    <row r="144" spans="1:4" ht="14.5" x14ac:dyDescent="0.25">
      <c r="A144" s="183" t="s">
        <v>542</v>
      </c>
      <c r="B144" s="191">
        <v>15</v>
      </c>
      <c r="C144" s="193"/>
      <c r="D144" s="191">
        <v>15</v>
      </c>
    </row>
    <row r="145" spans="1:4" ht="15" thickBot="1" x14ac:dyDescent="0.3">
      <c r="A145" s="183" t="s">
        <v>543</v>
      </c>
      <c r="B145" s="195">
        <v>9</v>
      </c>
      <c r="C145" s="193"/>
      <c r="D145" s="195">
        <v>11</v>
      </c>
    </row>
    <row r="146" spans="1:4" ht="15" thickBot="1" x14ac:dyDescent="0.3">
      <c r="A146" s="181" t="s">
        <v>544</v>
      </c>
      <c r="B146" s="203">
        <v>1502</v>
      </c>
      <c r="C146" s="193"/>
      <c r="D146" s="201">
        <v>949</v>
      </c>
    </row>
    <row r="147" spans="1:4" ht="15" thickTop="1" x14ac:dyDescent="0.25">
      <c r="A147" s="140"/>
    </row>
    <row r="148" spans="1:4" ht="14.5" x14ac:dyDescent="0.25">
      <c r="A148" s="126" t="s">
        <v>545</v>
      </c>
    </row>
    <row r="149" spans="1:4" ht="14.5" x14ac:dyDescent="0.25">
      <c r="A149" s="140"/>
    </row>
    <row r="150" spans="1:4" ht="15" thickBot="1" x14ac:dyDescent="0.3">
      <c r="A150" s="183" t="s">
        <v>488</v>
      </c>
      <c r="B150" s="188" t="s">
        <v>613</v>
      </c>
      <c r="C150" s="193"/>
      <c r="D150" s="188" t="s">
        <v>631</v>
      </c>
    </row>
    <row r="151" spans="1:4" ht="14.5" x14ac:dyDescent="0.35">
      <c r="A151" s="200"/>
      <c r="B151" s="192"/>
      <c r="C151" s="192"/>
      <c r="D151" s="192"/>
    </row>
    <row r="152" spans="1:4" ht="42" x14ac:dyDescent="0.25">
      <c r="A152" s="183" t="s">
        <v>620</v>
      </c>
      <c r="B152" s="194">
        <v>1743</v>
      </c>
      <c r="C152" s="198"/>
      <c r="D152" s="194">
        <v>1686</v>
      </c>
    </row>
    <row r="153" spans="1:4" ht="28" x14ac:dyDescent="0.25">
      <c r="A153" s="183" t="s">
        <v>621</v>
      </c>
      <c r="B153" s="194">
        <v>1720</v>
      </c>
      <c r="C153" s="198"/>
      <c r="D153" s="194">
        <v>1724</v>
      </c>
    </row>
    <row r="154" spans="1:4" ht="14.5" x14ac:dyDescent="0.25">
      <c r="A154" s="183" t="s">
        <v>634</v>
      </c>
      <c r="B154" s="191">
        <v>2</v>
      </c>
      <c r="C154" s="198"/>
      <c r="D154" s="191">
        <v>2</v>
      </c>
    </row>
    <row r="155" spans="1:4" ht="28" x14ac:dyDescent="0.25">
      <c r="A155" s="183" t="s">
        <v>546</v>
      </c>
      <c r="B155" s="191">
        <v>32</v>
      </c>
      <c r="C155" s="198"/>
      <c r="D155" s="191">
        <v>25</v>
      </c>
    </row>
    <row r="156" spans="1:4" ht="15" thickBot="1" x14ac:dyDescent="0.3">
      <c r="A156" s="183" t="s">
        <v>649</v>
      </c>
      <c r="B156" s="195" t="s">
        <v>509</v>
      </c>
      <c r="C156" s="193"/>
      <c r="D156" s="195">
        <v>107</v>
      </c>
    </row>
    <row r="157" spans="1:4" ht="14.5" x14ac:dyDescent="0.25">
      <c r="A157" s="181" t="s">
        <v>547</v>
      </c>
      <c r="B157" s="202">
        <v>3497</v>
      </c>
      <c r="C157" s="193"/>
      <c r="D157" s="202">
        <v>3544</v>
      </c>
    </row>
    <row r="158" spans="1:4" ht="14.5" x14ac:dyDescent="0.25">
      <c r="A158" s="193"/>
      <c r="B158" s="193"/>
      <c r="C158" s="193"/>
      <c r="D158" s="193"/>
    </row>
    <row r="159" spans="1:4" ht="28" x14ac:dyDescent="0.25">
      <c r="A159" s="183" t="s">
        <v>548</v>
      </c>
      <c r="B159" s="191">
        <v>-521</v>
      </c>
      <c r="C159" s="193"/>
      <c r="D159" s="191">
        <v>-458</v>
      </c>
    </row>
    <row r="160" spans="1:4" ht="28" x14ac:dyDescent="0.25">
      <c r="A160" s="183" t="s">
        <v>549</v>
      </c>
      <c r="B160" s="191">
        <v>-75</v>
      </c>
      <c r="C160" s="193"/>
      <c r="D160" s="191">
        <v>-74</v>
      </c>
    </row>
    <row r="161" spans="1:7" ht="14.5" x14ac:dyDescent="0.25">
      <c r="A161" s="183" t="s">
        <v>650</v>
      </c>
      <c r="B161" s="191">
        <v>-1</v>
      </c>
      <c r="C161" s="193"/>
      <c r="D161" s="191">
        <v>-1</v>
      </c>
    </row>
    <row r="162" spans="1:7" ht="28.5" thickBot="1" x14ac:dyDescent="0.3">
      <c r="A162" s="183" t="s">
        <v>622</v>
      </c>
      <c r="B162" s="210">
        <v>-2</v>
      </c>
      <c r="C162" s="193"/>
      <c r="D162" s="210" t="s">
        <v>509</v>
      </c>
    </row>
    <row r="163" spans="1:7" ht="15" thickBot="1" x14ac:dyDescent="0.3">
      <c r="A163" s="181" t="s">
        <v>550</v>
      </c>
      <c r="B163" s="188">
        <v>-599</v>
      </c>
      <c r="C163" s="193"/>
      <c r="D163" s="188">
        <v>-533</v>
      </c>
    </row>
    <row r="164" spans="1:7" ht="15" thickBot="1" x14ac:dyDescent="0.3">
      <c r="A164" s="193"/>
      <c r="B164" s="128"/>
      <c r="C164" s="193"/>
      <c r="D164" s="128"/>
    </row>
    <row r="165" spans="1:7" ht="28.5" thickBot="1" x14ac:dyDescent="0.3">
      <c r="A165" s="181" t="s">
        <v>635</v>
      </c>
      <c r="B165" s="203">
        <v>2898</v>
      </c>
      <c r="C165" s="193"/>
      <c r="D165" s="203">
        <v>3011</v>
      </c>
    </row>
    <row r="166" spans="1:7" ht="15" thickTop="1" x14ac:dyDescent="0.25">
      <c r="A166" s="181"/>
      <c r="B166" s="202"/>
      <c r="C166" s="193"/>
      <c r="D166" s="202"/>
    </row>
    <row r="167" spans="1:7" s="161" customFormat="1" ht="13" x14ac:dyDescent="0.3">
      <c r="A167" s="161" t="s">
        <v>473</v>
      </c>
    </row>
    <row r="168" spans="1:7" ht="14" x14ac:dyDescent="0.25">
      <c r="A168" s="164" t="s">
        <v>653</v>
      </c>
    </row>
    <row r="169" spans="1:7" ht="15" x14ac:dyDescent="0.25">
      <c r="A169" s="165"/>
    </row>
    <row r="170" spans="1:7" ht="38" thickBot="1" x14ac:dyDescent="0.3">
      <c r="A170" s="166" t="s">
        <v>623</v>
      </c>
      <c r="B170" s="167" t="s">
        <v>551</v>
      </c>
      <c r="C170" s="167" t="s">
        <v>552</v>
      </c>
      <c r="D170" s="168" t="s">
        <v>553</v>
      </c>
      <c r="E170" s="168" t="s">
        <v>554</v>
      </c>
      <c r="F170" s="168" t="s">
        <v>624</v>
      </c>
      <c r="G170" s="169" t="s">
        <v>640</v>
      </c>
    </row>
    <row r="171" spans="1:7" ht="12.5" customHeight="1" x14ac:dyDescent="0.25">
      <c r="A171" s="391" t="s">
        <v>555</v>
      </c>
      <c r="B171" s="171"/>
      <c r="C171" s="171"/>
      <c r="D171" s="171"/>
      <c r="E171" s="171"/>
      <c r="F171" s="171"/>
      <c r="G171" s="171"/>
    </row>
    <row r="172" spans="1:7" ht="25" x14ac:dyDescent="0.25">
      <c r="A172" s="392"/>
      <c r="B172" s="172" t="s">
        <v>625</v>
      </c>
      <c r="C172" s="171"/>
      <c r="D172" s="171"/>
      <c r="E172" s="174" t="s">
        <v>557</v>
      </c>
      <c r="F172" s="171"/>
      <c r="G172" s="171"/>
    </row>
    <row r="173" spans="1:7" ht="25" x14ac:dyDescent="0.25">
      <c r="A173" s="392"/>
      <c r="B173" s="172" t="s">
        <v>651</v>
      </c>
      <c r="C173" s="173">
        <v>10261</v>
      </c>
      <c r="D173" s="172" t="s">
        <v>556</v>
      </c>
      <c r="E173" s="175"/>
      <c r="F173" s="173">
        <v>10261</v>
      </c>
      <c r="G173" s="170" t="s">
        <v>568</v>
      </c>
    </row>
    <row r="174" spans="1:7" ht="12.5" customHeight="1" x14ac:dyDescent="0.25">
      <c r="A174" s="392" t="s">
        <v>558</v>
      </c>
      <c r="B174" s="171"/>
      <c r="C174" s="171"/>
      <c r="D174" s="171"/>
      <c r="E174" s="171"/>
      <c r="F174" s="171"/>
      <c r="G174" s="171"/>
    </row>
    <row r="175" spans="1:7" ht="25" x14ac:dyDescent="0.25">
      <c r="A175" s="392"/>
      <c r="B175" s="171"/>
      <c r="C175" s="171"/>
      <c r="D175" s="171"/>
      <c r="E175" s="171"/>
      <c r="F175" s="171"/>
      <c r="G175" s="170" t="s">
        <v>568</v>
      </c>
    </row>
    <row r="176" spans="1:7" x14ac:dyDescent="0.25">
      <c r="A176" s="392"/>
      <c r="B176" s="176">
        <v>0</v>
      </c>
      <c r="C176" s="173">
        <v>6048</v>
      </c>
      <c r="D176" s="172" t="s">
        <v>652</v>
      </c>
      <c r="E176" s="172" t="s">
        <v>559</v>
      </c>
      <c r="F176" s="173">
        <v>6048</v>
      </c>
      <c r="G176" s="208"/>
    </row>
    <row r="177" spans="1:7" ht="25" customHeight="1" x14ac:dyDescent="0.25">
      <c r="A177" s="392" t="s">
        <v>561</v>
      </c>
      <c r="B177" s="171"/>
      <c r="C177" s="171"/>
      <c r="D177" s="171"/>
      <c r="E177" s="393" t="s">
        <v>564</v>
      </c>
      <c r="F177" s="171"/>
      <c r="G177" s="392" t="s">
        <v>565</v>
      </c>
    </row>
    <row r="178" spans="1:7" ht="25" x14ac:dyDescent="0.25">
      <c r="A178" s="392"/>
      <c r="B178" s="172" t="s">
        <v>562</v>
      </c>
      <c r="C178" s="172">
        <v>27</v>
      </c>
      <c r="D178" s="172" t="s">
        <v>563</v>
      </c>
      <c r="E178" s="393"/>
      <c r="F178" s="172">
        <v>27</v>
      </c>
      <c r="G178" s="392"/>
    </row>
    <row r="179" spans="1:7" x14ac:dyDescent="0.25">
      <c r="A179" s="392" t="s">
        <v>566</v>
      </c>
      <c r="B179" s="171"/>
      <c r="C179" s="171"/>
      <c r="D179" s="171"/>
      <c r="E179" s="393" t="s">
        <v>564</v>
      </c>
      <c r="F179" s="171"/>
      <c r="G179" s="171"/>
    </row>
    <row r="180" spans="1:7" ht="25" x14ac:dyDescent="0.25">
      <c r="A180" s="392"/>
      <c r="B180" s="177">
        <v>3.2500000000000001E-2</v>
      </c>
      <c r="C180" s="173">
        <v>2289</v>
      </c>
      <c r="D180" s="172" t="s">
        <v>567</v>
      </c>
      <c r="E180" s="393"/>
      <c r="F180" s="173">
        <v>2289</v>
      </c>
      <c r="G180" s="170" t="s">
        <v>568</v>
      </c>
    </row>
    <row r="181" spans="1:7" ht="37.5" x14ac:dyDescent="0.25">
      <c r="A181" s="170" t="s">
        <v>626</v>
      </c>
      <c r="B181" s="172" t="s">
        <v>569</v>
      </c>
      <c r="C181" s="172">
        <v>99</v>
      </c>
      <c r="D181" s="172" t="s">
        <v>556</v>
      </c>
      <c r="E181" s="172" t="s">
        <v>569</v>
      </c>
      <c r="F181" s="172">
        <v>99</v>
      </c>
      <c r="G181" s="170" t="s">
        <v>560</v>
      </c>
    </row>
    <row r="182" spans="1:7" x14ac:dyDescent="0.25">
      <c r="A182" s="150"/>
      <c r="B182" s="148"/>
      <c r="C182" s="149"/>
      <c r="D182" s="149"/>
      <c r="E182" s="148"/>
      <c r="F182" s="149"/>
      <c r="G182" s="147"/>
    </row>
    <row r="183" spans="1:7" ht="13" customHeight="1" x14ac:dyDescent="0.25"/>
    <row r="184" spans="1:7" s="161" customFormat="1" ht="13" x14ac:dyDescent="0.3">
      <c r="A184" s="161" t="s">
        <v>474</v>
      </c>
    </row>
    <row r="185" spans="1:7" x14ac:dyDescent="0.25">
      <c r="A185" t="s">
        <v>654</v>
      </c>
    </row>
    <row r="187" spans="1:7" s="161" customFormat="1" ht="13" x14ac:dyDescent="0.3">
      <c r="A187" s="161" t="s">
        <v>475</v>
      </c>
    </row>
    <row r="189" spans="1:7" s="161" customFormat="1" ht="13" x14ac:dyDescent="0.3">
      <c r="A189" s="161" t="s">
        <v>476</v>
      </c>
    </row>
    <row r="190" spans="1:7" ht="15" x14ac:dyDescent="0.25">
      <c r="A190" s="178" t="s">
        <v>570</v>
      </c>
    </row>
    <row r="191" spans="1:7" ht="14" x14ac:dyDescent="0.25">
      <c r="A191" s="164" t="s">
        <v>571</v>
      </c>
    </row>
    <row r="192" spans="1:7" ht="15" x14ac:dyDescent="0.25">
      <c r="A192" s="165"/>
    </row>
    <row r="193" spans="1:5" ht="14" x14ac:dyDescent="0.25">
      <c r="A193" s="179"/>
      <c r="B193" s="180" t="s">
        <v>488</v>
      </c>
    </row>
    <row r="194" spans="1:5" ht="28" x14ac:dyDescent="0.25">
      <c r="A194" s="181" t="s">
        <v>627</v>
      </c>
      <c r="B194" s="182">
        <v>761</v>
      </c>
    </row>
    <row r="195" spans="1:5" ht="28" x14ac:dyDescent="0.25">
      <c r="A195" s="183" t="s">
        <v>655</v>
      </c>
      <c r="B195" s="184" t="s">
        <v>509</v>
      </c>
    </row>
    <row r="196" spans="1:5" ht="28" x14ac:dyDescent="0.25">
      <c r="A196" s="183" t="s">
        <v>656</v>
      </c>
      <c r="B196" s="184">
        <v>-83</v>
      </c>
    </row>
    <row r="197" spans="1:5" ht="14" x14ac:dyDescent="0.4">
      <c r="A197" s="204" t="s">
        <v>657</v>
      </c>
      <c r="B197" s="182">
        <v>678</v>
      </c>
    </row>
    <row r="198" spans="1:5" x14ac:dyDescent="0.25">
      <c r="A198" s="151"/>
    </row>
    <row r="199" spans="1:5" s="161" customFormat="1" ht="13" x14ac:dyDescent="0.3">
      <c r="A199" s="161" t="s">
        <v>477</v>
      </c>
    </row>
    <row r="200" spans="1:5" s="161" customFormat="1" ht="13" x14ac:dyDescent="0.3"/>
    <row r="201" spans="1:5" s="161" customFormat="1" ht="13" x14ac:dyDescent="0.3">
      <c r="A201" s="161" t="s">
        <v>478</v>
      </c>
    </row>
    <row r="202" spans="1:5" s="161" customFormat="1" ht="13" x14ac:dyDescent="0.3"/>
    <row r="203" spans="1:5" s="161" customFormat="1" ht="13" customHeight="1" x14ac:dyDescent="0.3">
      <c r="A203" s="161" t="s">
        <v>479</v>
      </c>
    </row>
    <row r="204" spans="1:5" s="161" customFormat="1" ht="13" x14ac:dyDescent="0.3"/>
    <row r="205" spans="1:5" s="161" customFormat="1" ht="13" x14ac:dyDescent="0.3">
      <c r="A205" s="161" t="s">
        <v>480</v>
      </c>
    </row>
    <row r="206" spans="1:5" x14ac:dyDescent="0.25">
      <c r="A206" t="s">
        <v>572</v>
      </c>
      <c r="E206" t="s">
        <v>573</v>
      </c>
    </row>
    <row r="208" spans="1:5" ht="14.5" x14ac:dyDescent="0.25">
      <c r="A208" s="141" t="s">
        <v>574</v>
      </c>
    </row>
    <row r="209" spans="1:8" ht="29" x14ac:dyDescent="0.25">
      <c r="A209" s="140" t="s">
        <v>575</v>
      </c>
    </row>
    <row r="210" spans="1:8" ht="14.5" x14ac:dyDescent="0.25">
      <c r="A210" s="140"/>
    </row>
    <row r="211" spans="1:8" ht="13" customHeight="1" x14ac:dyDescent="0.25">
      <c r="A211" s="185"/>
      <c r="B211" s="187" t="s">
        <v>628</v>
      </c>
      <c r="C211" s="205"/>
      <c r="D211" s="189" t="s">
        <v>576</v>
      </c>
      <c r="E211" s="205"/>
      <c r="F211" s="187" t="s">
        <v>628</v>
      </c>
      <c r="G211" s="205"/>
      <c r="H211" s="189" t="s">
        <v>576</v>
      </c>
    </row>
    <row r="212" spans="1:8" ht="14.5" thickBot="1" x14ac:dyDescent="0.3">
      <c r="A212" s="186" t="s">
        <v>623</v>
      </c>
      <c r="B212" s="188" t="s">
        <v>613</v>
      </c>
      <c r="C212" s="205"/>
      <c r="D212" s="188" t="s">
        <v>577</v>
      </c>
      <c r="E212" s="205"/>
      <c r="F212" s="188" t="s">
        <v>631</v>
      </c>
      <c r="G212" s="205"/>
      <c r="H212" s="188" t="s">
        <v>577</v>
      </c>
    </row>
    <row r="213" spans="1:8" ht="14" customHeight="1" x14ac:dyDescent="0.25">
      <c r="A213" s="186" t="s">
        <v>629</v>
      </c>
      <c r="B213" s="185"/>
      <c r="C213" s="205"/>
      <c r="D213" s="185"/>
      <c r="E213" s="205"/>
      <c r="F213" s="185"/>
      <c r="G213" s="205"/>
      <c r="H213" s="185"/>
    </row>
    <row r="214" spans="1:8" ht="14" x14ac:dyDescent="0.25">
      <c r="A214" s="186"/>
      <c r="B214" s="190">
        <v>36180</v>
      </c>
      <c r="C214" s="205"/>
      <c r="D214" s="191">
        <v>100</v>
      </c>
      <c r="E214" s="205"/>
      <c r="F214" s="190">
        <v>36241</v>
      </c>
      <c r="G214" s="205"/>
      <c r="H214" s="191">
        <v>100</v>
      </c>
    </row>
    <row r="215" spans="1:8" ht="14.5" x14ac:dyDescent="0.25">
      <c r="A215" s="152"/>
      <c r="B215" s="145"/>
      <c r="C215" s="134"/>
      <c r="D215" s="143"/>
      <c r="E215" s="134"/>
      <c r="F215" s="145"/>
      <c r="G215" s="134"/>
      <c r="H215" s="143"/>
    </row>
    <row r="216" spans="1:8" ht="43.5" x14ac:dyDescent="0.25">
      <c r="A216" s="152" t="s">
        <v>630</v>
      </c>
      <c r="B216" s="145"/>
      <c r="C216" s="134"/>
      <c r="D216" s="143"/>
      <c r="E216" s="134"/>
      <c r="F216" s="145"/>
      <c r="G216" s="134"/>
      <c r="H216" s="143"/>
    </row>
    <row r="217" spans="1:8" ht="14.5" x14ac:dyDescent="0.25">
      <c r="A217" s="140"/>
    </row>
    <row r="219" spans="1:8" s="161" customFormat="1" ht="13" x14ac:dyDescent="0.3">
      <c r="A219" s="161" t="s">
        <v>481</v>
      </c>
    </row>
    <row r="220" spans="1:8" s="161" customFormat="1" ht="13" x14ac:dyDescent="0.3"/>
    <row r="221" spans="1:8" s="161" customFormat="1" ht="13" x14ac:dyDescent="0.3">
      <c r="A221" s="161" t="s">
        <v>482</v>
      </c>
    </row>
    <row r="222" spans="1:8" s="161" customFormat="1" ht="13" x14ac:dyDescent="0.3"/>
    <row r="223" spans="1:8" s="161" customFormat="1" ht="13" x14ac:dyDescent="0.3">
      <c r="A223" s="161" t="s">
        <v>483</v>
      </c>
    </row>
    <row r="224" spans="1:8" s="161" customFormat="1" ht="13" x14ac:dyDescent="0.3"/>
    <row r="225" spans="1:12" s="161" customFormat="1" ht="13" x14ac:dyDescent="0.3">
      <c r="A225" s="161" t="s">
        <v>484</v>
      </c>
    </row>
    <row r="226" spans="1:12" s="161" customFormat="1" ht="13" x14ac:dyDescent="0.3"/>
    <row r="227" spans="1:12" s="161" customFormat="1" ht="13" x14ac:dyDescent="0.3">
      <c r="A227" s="161" t="s">
        <v>485</v>
      </c>
    </row>
    <row r="229" spans="1:12" ht="13" x14ac:dyDescent="0.3">
      <c r="A229" s="161" t="s">
        <v>607</v>
      </c>
    </row>
    <row r="230" spans="1:12" ht="13" x14ac:dyDescent="0.3">
      <c r="A230" s="161" t="s">
        <v>609</v>
      </c>
    </row>
    <row r="231" spans="1:12" ht="13" x14ac:dyDescent="0.3">
      <c r="A231" s="381" t="s">
        <v>578</v>
      </c>
      <c r="B231" s="381"/>
      <c r="C231" s="129"/>
      <c r="D231" s="129"/>
      <c r="E231" s="129"/>
      <c r="F231" s="129"/>
      <c r="G231" s="129"/>
      <c r="H231" s="380"/>
      <c r="I231" s="380"/>
      <c r="J231" s="129"/>
      <c r="K231" s="129"/>
      <c r="L231" s="129"/>
    </row>
    <row r="232" spans="1:12" ht="13" x14ac:dyDescent="0.3">
      <c r="A232" s="130"/>
      <c r="B232" s="129"/>
      <c r="C232" s="130"/>
      <c r="D232" s="130"/>
      <c r="E232" s="130"/>
      <c r="F232" s="130"/>
      <c r="G232" s="130"/>
      <c r="H232" s="385"/>
      <c r="I232" s="385"/>
      <c r="J232" s="130"/>
      <c r="K232" s="130"/>
      <c r="L232" s="130"/>
    </row>
    <row r="233" spans="1:12" x14ac:dyDescent="0.25">
      <c r="A233" s="153" t="s">
        <v>579</v>
      </c>
      <c r="B233" s="153" t="s">
        <v>580</v>
      </c>
      <c r="C233" s="153" t="s">
        <v>581</v>
      </c>
      <c r="D233" s="381" t="s">
        <v>582</v>
      </c>
      <c r="E233" s="381"/>
      <c r="F233" s="381"/>
      <c r="G233" s="381"/>
      <c r="H233" s="381"/>
      <c r="I233" s="382"/>
      <c r="J233" s="382"/>
      <c r="K233" s="382"/>
      <c r="L233" s="382"/>
    </row>
    <row r="234" spans="1:12" ht="23" customHeight="1" x14ac:dyDescent="0.25">
      <c r="A234" s="154" t="s">
        <v>583</v>
      </c>
      <c r="B234" s="155">
        <v>90</v>
      </c>
      <c r="C234" s="156" t="s">
        <v>584</v>
      </c>
      <c r="D234" s="383" t="s">
        <v>585</v>
      </c>
      <c r="E234" s="383"/>
      <c r="F234" s="383"/>
      <c r="G234" s="383"/>
      <c r="H234" s="383"/>
      <c r="I234" s="382"/>
      <c r="J234" s="382"/>
      <c r="K234" s="382"/>
      <c r="L234" s="382"/>
    </row>
    <row r="235" spans="1:12" ht="13" thickBot="1" x14ac:dyDescent="0.3">
      <c r="A235" s="157" t="s">
        <v>509</v>
      </c>
      <c r="B235" s="158" t="s">
        <v>509</v>
      </c>
      <c r="C235" s="159" t="s">
        <v>586</v>
      </c>
      <c r="D235" s="384"/>
      <c r="E235" s="384"/>
      <c r="F235" s="384"/>
      <c r="G235" s="384"/>
      <c r="H235" s="384"/>
      <c r="I235" s="382"/>
      <c r="J235" s="382"/>
      <c r="K235" s="382"/>
      <c r="L235" s="382"/>
    </row>
    <row r="236" spans="1:12" ht="13" x14ac:dyDescent="0.3">
      <c r="A236" s="130"/>
      <c r="B236" s="129"/>
      <c r="C236" s="130"/>
      <c r="D236" s="134"/>
      <c r="E236" s="134"/>
      <c r="F236" s="134"/>
      <c r="G236" s="134"/>
      <c r="H236" s="386"/>
      <c r="I236" s="386"/>
      <c r="J236" s="134"/>
      <c r="K236" s="134"/>
      <c r="L236" s="134"/>
    </row>
    <row r="237" spans="1:12" x14ac:dyDescent="0.25">
      <c r="A237" s="153" t="s">
        <v>579</v>
      </c>
      <c r="B237" s="153" t="s">
        <v>580</v>
      </c>
      <c r="C237" s="153" t="s">
        <v>581</v>
      </c>
      <c r="D237" s="381" t="s">
        <v>582</v>
      </c>
      <c r="E237" s="381"/>
      <c r="F237" s="381"/>
      <c r="G237" s="381"/>
      <c r="H237" s="381"/>
      <c r="I237" s="382"/>
      <c r="J237" s="382"/>
      <c r="K237" s="382"/>
      <c r="L237" s="382"/>
    </row>
    <row r="238" spans="1:12" x14ac:dyDescent="0.25">
      <c r="A238" s="154" t="s">
        <v>587</v>
      </c>
      <c r="B238" s="155">
        <v>46</v>
      </c>
      <c r="C238" s="156" t="s">
        <v>588</v>
      </c>
      <c r="D238" s="383" t="s">
        <v>589</v>
      </c>
      <c r="E238" s="383"/>
      <c r="F238" s="383"/>
      <c r="G238" s="383"/>
      <c r="H238" s="383"/>
      <c r="I238" s="382"/>
      <c r="J238" s="382"/>
      <c r="K238" s="382"/>
      <c r="L238" s="382"/>
    </row>
    <row r="239" spans="1:12" x14ac:dyDescent="0.25">
      <c r="A239" s="154" t="s">
        <v>509</v>
      </c>
      <c r="B239" s="155" t="s">
        <v>509</v>
      </c>
      <c r="C239" s="156" t="s">
        <v>590</v>
      </c>
      <c r="D239" s="383"/>
      <c r="E239" s="383"/>
      <c r="F239" s="383"/>
      <c r="G239" s="383"/>
      <c r="H239" s="383"/>
      <c r="I239" s="382"/>
      <c r="J239" s="382"/>
      <c r="K239" s="382"/>
      <c r="L239" s="382"/>
    </row>
    <row r="240" spans="1:12" ht="13" thickBot="1" x14ac:dyDescent="0.3">
      <c r="A240" s="157" t="s">
        <v>509</v>
      </c>
      <c r="B240" s="160" t="s">
        <v>509</v>
      </c>
      <c r="C240" s="159" t="s">
        <v>591</v>
      </c>
      <c r="D240" s="384"/>
      <c r="E240" s="384"/>
      <c r="F240" s="384"/>
      <c r="G240" s="384"/>
      <c r="H240" s="384"/>
      <c r="I240" s="382"/>
      <c r="J240" s="382"/>
      <c r="K240" s="382"/>
      <c r="L240" s="382"/>
    </row>
    <row r="241" spans="1:12" ht="13" x14ac:dyDescent="0.3">
      <c r="A241" s="130"/>
      <c r="B241" s="129"/>
      <c r="C241" s="130"/>
      <c r="D241" s="134"/>
      <c r="E241" s="134"/>
      <c r="F241" s="134"/>
      <c r="G241" s="134"/>
      <c r="H241" s="386"/>
      <c r="I241" s="386"/>
      <c r="J241" s="134"/>
      <c r="K241" s="134"/>
      <c r="L241" s="134"/>
    </row>
    <row r="242" spans="1:12" x14ac:dyDescent="0.25">
      <c r="A242" s="153" t="s">
        <v>579</v>
      </c>
      <c r="B242" s="153" t="s">
        <v>580</v>
      </c>
      <c r="C242" s="153" t="s">
        <v>581</v>
      </c>
      <c r="D242" s="381" t="s">
        <v>582</v>
      </c>
      <c r="E242" s="381"/>
      <c r="F242" s="381"/>
      <c r="G242" s="381"/>
      <c r="H242" s="381"/>
      <c r="I242" s="382"/>
      <c r="J242" s="382"/>
      <c r="K242" s="382"/>
      <c r="L242" s="382"/>
    </row>
    <row r="243" spans="1:12" ht="47" customHeight="1" x14ac:dyDescent="0.25">
      <c r="A243" s="154" t="s">
        <v>592</v>
      </c>
      <c r="B243" s="155">
        <v>124</v>
      </c>
      <c r="C243" s="156" t="s">
        <v>509</v>
      </c>
      <c r="D243" s="383" t="s">
        <v>611</v>
      </c>
      <c r="E243" s="383"/>
      <c r="F243" s="383"/>
      <c r="G243" s="383"/>
      <c r="H243" s="383"/>
      <c r="I243" s="382"/>
      <c r="J243" s="382"/>
      <c r="K243" s="382"/>
      <c r="L243" s="382"/>
    </row>
    <row r="244" spans="1:12" ht="13" thickBot="1" x14ac:dyDescent="0.3">
      <c r="A244" s="157" t="s">
        <v>593</v>
      </c>
      <c r="B244" s="160">
        <v>109</v>
      </c>
      <c r="C244" s="159" t="s">
        <v>594</v>
      </c>
      <c r="D244" s="384"/>
      <c r="E244" s="384"/>
      <c r="F244" s="384"/>
      <c r="G244" s="384"/>
      <c r="H244" s="384"/>
      <c r="I244" s="382"/>
      <c r="J244" s="382"/>
      <c r="K244" s="382"/>
      <c r="L244" s="382"/>
    </row>
    <row r="245" spans="1:12" ht="13" x14ac:dyDescent="0.3">
      <c r="A245" s="130"/>
      <c r="B245" s="129"/>
      <c r="C245" s="129"/>
      <c r="D245" s="130"/>
      <c r="E245" s="130"/>
      <c r="F245" s="130"/>
      <c r="G245" s="130"/>
      <c r="H245" s="385"/>
      <c r="I245" s="385"/>
      <c r="J245" s="130"/>
      <c r="K245" s="130"/>
      <c r="L245" s="130"/>
    </row>
    <row r="246" spans="1:12" ht="13" x14ac:dyDescent="0.3">
      <c r="A246" s="381" t="s">
        <v>102</v>
      </c>
      <c r="B246" s="381"/>
      <c r="C246" s="129"/>
      <c r="D246" s="385"/>
      <c r="E246" s="385"/>
      <c r="F246" s="385"/>
      <c r="G246" s="385"/>
      <c r="H246" s="385"/>
      <c r="I246" s="382"/>
      <c r="J246" s="382"/>
      <c r="K246" s="382"/>
      <c r="L246" s="382"/>
    </row>
    <row r="247" spans="1:12" ht="13" x14ac:dyDescent="0.3">
      <c r="A247" s="130"/>
      <c r="B247" s="129"/>
      <c r="C247" s="129"/>
      <c r="D247" s="385"/>
      <c r="E247" s="385"/>
      <c r="F247" s="385"/>
      <c r="G247" s="385"/>
      <c r="H247" s="385"/>
      <c r="I247" s="382"/>
      <c r="J247" s="382"/>
      <c r="K247" s="382"/>
      <c r="L247" s="382"/>
    </row>
    <row r="248" spans="1:12" x14ac:dyDescent="0.25">
      <c r="A248" s="153" t="s">
        <v>579</v>
      </c>
      <c r="B248" s="153" t="s">
        <v>580</v>
      </c>
      <c r="C248" s="153" t="s">
        <v>581</v>
      </c>
      <c r="D248" s="381" t="s">
        <v>582</v>
      </c>
      <c r="E248" s="381"/>
      <c r="F248" s="381"/>
      <c r="G248" s="381"/>
      <c r="H248" s="381"/>
      <c r="I248" s="382"/>
      <c r="J248" s="382"/>
      <c r="K248" s="382"/>
      <c r="L248" s="382"/>
    </row>
    <row r="249" spans="1:12" ht="36" x14ac:dyDescent="0.25">
      <c r="A249" s="154" t="s">
        <v>595</v>
      </c>
      <c r="B249" s="155" t="s">
        <v>596</v>
      </c>
      <c r="C249" s="156" t="s">
        <v>491</v>
      </c>
      <c r="D249" s="383" t="s">
        <v>597</v>
      </c>
      <c r="E249" s="383"/>
      <c r="F249" s="383"/>
      <c r="G249" s="383"/>
      <c r="H249" s="383"/>
      <c r="I249" s="382"/>
      <c r="J249" s="382"/>
      <c r="K249" s="382"/>
      <c r="L249" s="382"/>
    </row>
    <row r="250" spans="1:12" ht="36" x14ac:dyDescent="0.25">
      <c r="A250" s="154" t="s">
        <v>598</v>
      </c>
      <c r="B250" s="155" t="s">
        <v>599</v>
      </c>
      <c r="C250" s="154" t="s">
        <v>600</v>
      </c>
      <c r="D250" s="383"/>
      <c r="E250" s="383"/>
      <c r="F250" s="383"/>
      <c r="G250" s="383"/>
      <c r="H250" s="383"/>
      <c r="I250" s="382"/>
      <c r="J250" s="382"/>
      <c r="K250" s="382"/>
      <c r="L250" s="382"/>
    </row>
    <row r="251" spans="1:12" ht="40.5" customHeight="1" thickBot="1" x14ac:dyDescent="0.3">
      <c r="A251" s="157" t="s">
        <v>509</v>
      </c>
      <c r="B251" s="160" t="s">
        <v>509</v>
      </c>
      <c r="C251" s="159" t="s">
        <v>601</v>
      </c>
      <c r="D251" s="384"/>
      <c r="E251" s="384"/>
      <c r="F251" s="384"/>
      <c r="G251" s="384"/>
      <c r="H251" s="384"/>
      <c r="I251" s="382"/>
      <c r="J251" s="382"/>
      <c r="K251" s="382"/>
      <c r="L251" s="382"/>
    </row>
    <row r="252" spans="1:12" ht="13" x14ac:dyDescent="0.3">
      <c r="A252" s="129"/>
      <c r="B252" s="129"/>
      <c r="C252" s="129"/>
      <c r="D252" s="129"/>
      <c r="E252" s="129"/>
      <c r="F252" s="129"/>
      <c r="G252" s="129"/>
      <c r="H252" s="380"/>
      <c r="I252" s="380"/>
      <c r="J252" s="129"/>
      <c r="K252" s="129"/>
      <c r="L252" s="129"/>
    </row>
    <row r="253" spans="1:12" x14ac:dyDescent="0.25">
      <c r="A253" s="153" t="s">
        <v>579</v>
      </c>
      <c r="B253" s="153" t="s">
        <v>580</v>
      </c>
      <c r="C253" s="153" t="s">
        <v>581</v>
      </c>
      <c r="D253" s="381" t="s">
        <v>582</v>
      </c>
      <c r="E253" s="381"/>
      <c r="F253" s="381"/>
      <c r="G253" s="381"/>
      <c r="H253" s="381"/>
      <c r="I253" s="382"/>
      <c r="J253" s="382"/>
      <c r="K253" s="382"/>
      <c r="L253" s="382"/>
    </row>
    <row r="254" spans="1:12" ht="47.5" customHeight="1" x14ac:dyDescent="0.25">
      <c r="A254" s="154" t="s">
        <v>602</v>
      </c>
      <c r="B254" s="155">
        <v>13</v>
      </c>
      <c r="C254" s="156" t="s">
        <v>603</v>
      </c>
      <c r="D254" s="383" t="s">
        <v>604</v>
      </c>
      <c r="E254" s="383"/>
      <c r="F254" s="383"/>
      <c r="G254" s="383"/>
      <c r="H254" s="383"/>
      <c r="I254" s="382"/>
      <c r="J254" s="382"/>
      <c r="K254" s="382"/>
      <c r="L254" s="382"/>
    </row>
    <row r="255" spans="1:12" ht="24.5" thickBot="1" x14ac:dyDescent="0.3">
      <c r="A255" s="157" t="s">
        <v>605</v>
      </c>
      <c r="B255" s="160">
        <v>23</v>
      </c>
      <c r="C255" s="159" t="s">
        <v>606</v>
      </c>
      <c r="D255" s="384"/>
      <c r="E255" s="384"/>
      <c r="F255" s="384"/>
      <c r="G255" s="384"/>
      <c r="H255" s="384"/>
      <c r="I255" s="382"/>
      <c r="J255" s="382"/>
      <c r="K255" s="382"/>
      <c r="L255" s="382"/>
    </row>
  </sheetData>
  <mergeCells count="49">
    <mergeCell ref="A1:I11"/>
    <mergeCell ref="A231:B231"/>
    <mergeCell ref="H231:I231"/>
    <mergeCell ref="H232:I232"/>
    <mergeCell ref="D233:H233"/>
    <mergeCell ref="I233:L233"/>
    <mergeCell ref="A84:A85"/>
    <mergeCell ref="C84:C85"/>
    <mergeCell ref="A171:A173"/>
    <mergeCell ref="A174:A176"/>
    <mergeCell ref="A177:A178"/>
    <mergeCell ref="E177:E178"/>
    <mergeCell ref="G177:G178"/>
    <mergeCell ref="A179:A180"/>
    <mergeCell ref="E179:E180"/>
    <mergeCell ref="D234:H235"/>
    <mergeCell ref="I234:L234"/>
    <mergeCell ref="I235:L235"/>
    <mergeCell ref="H236:I236"/>
    <mergeCell ref="D237:H237"/>
    <mergeCell ref="I237:L237"/>
    <mergeCell ref="D238:H240"/>
    <mergeCell ref="I238:L238"/>
    <mergeCell ref="I239:L239"/>
    <mergeCell ref="I240:L240"/>
    <mergeCell ref="H241:I241"/>
    <mergeCell ref="D242:H242"/>
    <mergeCell ref="I242:L242"/>
    <mergeCell ref="D243:H244"/>
    <mergeCell ref="I243:L243"/>
    <mergeCell ref="I244:L244"/>
    <mergeCell ref="H245:I245"/>
    <mergeCell ref="A246:B246"/>
    <mergeCell ref="D246:H246"/>
    <mergeCell ref="I246:L246"/>
    <mergeCell ref="D247:H247"/>
    <mergeCell ref="I247:L247"/>
    <mergeCell ref="D248:H248"/>
    <mergeCell ref="I248:L248"/>
    <mergeCell ref="D249:H251"/>
    <mergeCell ref="I249:L249"/>
    <mergeCell ref="I250:L250"/>
    <mergeCell ref="I251:L251"/>
    <mergeCell ref="H252:I252"/>
    <mergeCell ref="D253:H253"/>
    <mergeCell ref="I253:L253"/>
    <mergeCell ref="D254:H255"/>
    <mergeCell ref="I254:L254"/>
    <mergeCell ref="I255:L255"/>
  </mergeCells>
  <pageMargins left="0.7" right="0.7" top="0.75" bottom="0.75" header="0.3" footer="0.3"/>
  <pageSetup paperSize="9" scale="1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2026-02-23T13:00:51Z</cp:lastPrinted>
  <dcterms:created xsi:type="dcterms:W3CDTF">2008-10-17T11:51:54Z</dcterms:created>
  <dcterms:modified xsi:type="dcterms:W3CDTF">2026-02-23T13:22:22Z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