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ttps://molonline.sharepoint.com/sites/TRS_CONS/Shared Documents/Ostvarenje/2025/03.2025/HANFA/"/>
    </mc:Choice>
  </mc:AlternateContent>
  <xr:revisionPtr revIDLastSave="69" documentId="13_ncr:1_{11DA51E3-7E96-43EC-AF35-7BBB832A7B7A}" xr6:coauthVersionLast="47" xr6:coauthVersionMax="47" xr10:uidLastSave="{D666145B-C922-4329-9C20-0A4C74F491EC}"/>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Y36" i="22"/>
  <c r="Y39" i="22" s="1"/>
  <c r="I90" i="19"/>
  <c r="H90" i="19"/>
  <c r="H21" i="21"/>
  <c r="W10" i="22"/>
  <c r="W30" i="22" s="1"/>
  <c r="Y9" i="22"/>
  <c r="Y10" i="22" s="1"/>
  <c r="W34"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alcChain>
</file>

<file path=xl/sharedStrings.xml><?xml version="1.0" encoding="utf-8"?>
<sst xmlns="http://schemas.openxmlformats.org/spreadsheetml/2006/main" count="661" uniqueCount="633">
  <si>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</si>
  <si>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</si>
  <si>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</si>
  <si>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</si>
  <si>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</si>
  <si>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</si>
  <si>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</si>
  <si>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</si>
  <si>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</si>
  <si>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</si>
  <si>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</si>
  <si>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</si>
  <si>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</si>
  <si>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</si>
  <si>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</si>
  <si>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</si>
  <si>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</si>
  <si>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</si>
  <si>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</si>
  <si>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</si>
  <si>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</si>
  <si>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</si>
  <si>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</si>
  <si>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</si>
  <si>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</si>
  <si>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</si>
  <si>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</si>
  <si>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</si>
  <si>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</si>
  <si>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</si>
  <si>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</si>
  <si>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</si>
  <si>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</si>
  <si>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</si>
  <si>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</si>
  <si>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</si>
  <si>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</si>
  <si>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</si>
  <si>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</si>
  <si>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</si>
  <si>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</si>
  <si>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</si>
  <si>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</si>
  <si>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</si>
  <si>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</si>
  <si>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</si>
  <si>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</si>
  <si>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</si>
  <si>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</si>
  <si>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</si>
  <si>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</si>
  <si>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</si>
  <si>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</si>
  <si>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</si>
  <si>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</si>
  <si>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</si>
  <si>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</si>
  <si>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</si>
  <si>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</si>
  <si>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</si>
  <si>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</si>
  <si>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</si>
  <si>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</si>
  <si>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</si>
  <si>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</si>
  <si>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</si>
  <si>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</si>
  <si>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</si>
  <si>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</si>
  <si>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</si>
  <si>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</si>
  <si>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</si>
  <si>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</si>
  <si>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</si>
  <si>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</si>
  <si>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</si>
  <si>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</si>
  <si>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</si>
  <si>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</si>
  <si>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</si>
  <si>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</si>
  <si>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</si>
  <si>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</si>
  <si>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</si>
  <si>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</si>
  <si>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</si>
  <si>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</si>
  <si>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</si>
  <si>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</si>
  <si>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</si>
  <si>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</si>
  <si>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</si>
  <si>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</si>
  <si>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</si>
  <si>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</si>
  <si>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</si>
  <si>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</si>
  <si>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</si>
  <si>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</si>
  <si>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</si>
  <si>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</si>
  <si>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</si>
  <si>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</si>
  <si>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</si>
  <si>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</si>
  <si>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</si>
  <si>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</si>
  <si>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</si>
  <si>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</si>
  <si>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</si>
  <si>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</si>
  <si>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</si>
  <si>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</si>
  <si>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</si>
  <si>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</si>
  <si>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</si>
  <si>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</si>
  <si>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</si>
  <si>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</si>
  <si>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</si>
  <si>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</si>
  <si>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</si>
  <si>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</si>
  <si>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</si>
  <si>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</si>
  <si>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</si>
  <si>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</si>
  <si>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</si>
  <si>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</si>
  <si>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</si>
  <si>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</si>
  <si>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</si>
  <si>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</si>
  <si>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</si>
  <si>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</si>
  <si>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</si>
  <si>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</si>
  <si>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</si>
  <si>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</si>
  <si>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</si>
  <si>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</si>
  <si>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</si>
  <si>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</si>
  <si>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</si>
  <si>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</si>
  <si>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</si>
  <si>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</si>
  <si>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</si>
  <si>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</si>
  <si>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</si>
  <si>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</si>
  <si>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</si>
  <si>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</si>
  <si>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</si>
  <si>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</si>
  <si>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</si>
  <si>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</si>
  <si>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</si>
  <si>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</si>
  <si>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</si>
  <si>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</si>
  <si>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</si>
  <si>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</si>
  <si>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</si>
  <si>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</si>
  <si>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</si>
  <si>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</si>
  <si>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</si>
  <si>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</si>
  <si>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</si>
  <si>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</si>
  <si>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</si>
  <si>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</si>
  <si>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</si>
  <si>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</si>
  <si>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</si>
  <si>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</si>
  <si>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</si>
  <si>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</si>
  <si>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</si>
  <si>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</si>
  <si>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</si>
  <si>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</si>
  <si>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</si>
  <si>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</si>
  <si>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</si>
  <si>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</si>
  <si>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</si>
  <si>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</si>
  <si>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</si>
  <si>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</si>
  <si>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</si>
  <si>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</si>
  <si>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</si>
  <si>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</si>
  <si>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</si>
  <si>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</si>
  <si>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</si>
  <si>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</si>
  <si>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</si>
  <si>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</si>
  <si>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</si>
  <si>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</si>
  <si>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</si>
  <si>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</si>
  <si>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</si>
  <si>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</si>
  <si>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</si>
  <si>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</si>
  <si>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</si>
  <si>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</si>
  <si>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</si>
  <si>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</si>
  <si>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</si>
  <si>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</si>
  <si>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</si>
  <si>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</si>
  <si>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</si>
  <si>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</si>
  <si>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</si>
  <si>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</si>
  <si>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</si>
  <si>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</si>
  <si>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</si>
  <si>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</si>
  <si>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</si>
  <si>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</si>
  <si>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</si>
  <si>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</si>
  <si>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</si>
  <si>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</si>
  <si>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</si>
  <si>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</si>
  <si>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</si>
  <si>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</si>
  <si>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</si>
  <si>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</si>
  <si>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</si>
  <si>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</si>
  <si>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</si>
  <si>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</si>
  <si>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</si>
  <si>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</si>
  <si>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</si>
  <si>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</si>
  <si>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</si>
  <si>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</si>
  <si>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</si>
  <si>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</si>
  <si>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</si>
  <si>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</si>
  <si>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</si>
  <si>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</si>
  <si>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</si>
  <si>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</si>
  <si>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</si>
  <si>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</si>
  <si>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</si>
  <si>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</si>
  <si>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</si>
  <si>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</si>
  <si>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</si>
  <si>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</si>
  <si>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</si>
  <si>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</si>
  <si>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</si>
  <si>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</si>
  <si>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</si>
  <si>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</si>
  <si>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</si>
  <si>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</si>
  <si>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</si>
  <si>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</si>
  <si>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</si>
  <si>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</si>
  <si>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</si>
  <si>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</si>
  <si>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</si>
  <si>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</si>
  <si>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</si>
  <si>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</si>
  <si>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</si>
  <si>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</si>
  <si>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</si>
  <si>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</si>
  <si>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</si>
  <si>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</si>
  <si>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</si>
  <si>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</si>
  <si>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</si>
  <si>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</si>
  <si>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</si>
  <si>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</si>
  <si>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</si>
  <si>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</si>
  <si>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</si>
  <si>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</si>
  <si>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</si>
  <si>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</si>
  <si>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</si>
  <si>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</si>
  <si>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</si>
  <si>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</si>
  <si>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</si>
  <si>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</si>
  <si>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</si>
  <si>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</si>
  <si>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</si>
  <si>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</si>
  <si>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</si>
  <si>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</si>
  <si>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</si>
  <si>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</si>
  <si>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</si>
  <si>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</si>
  <si>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</si>
  <si>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</si>
  <si>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</si>
  <si>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</si>
  <si>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</si>
  <si>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</si>
  <si>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</si>
  <si>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</si>
  <si>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</si>
  <si>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</si>
  <si>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</si>
  <si>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</si>
  <si>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</si>
  <si>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</si>
  <si>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</si>
  <si>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</si>
  <si>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</si>
  <si>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</si>
  <si>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</si>
  <si>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</si>
  <si>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</si>
  <si>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</si>
  <si>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</si>
  <si>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</si>
  <si>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</si>
  <si>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</si>
  <si>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</si>
  <si>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</si>
  <si>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</si>
  <si>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</si>
  <si>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</si>
  <si>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</si>
  <si>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</si>
  <si>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</si>
  <si>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</si>
  <si>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</si>
  <si>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</si>
  <si>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</si>
  <si>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</si>
  <si>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</si>
  <si>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</si>
  <si>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</si>
  <si>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</si>
  <si>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</si>
  <si>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</si>
  <si>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</si>
  <si>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</si>
  <si>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</si>
  <si>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</si>
  <si>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</si>
  <si>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</si>
  <si>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</si>
  <si>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</si>
  <si>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</si>
  <si>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</si>
  <si>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</si>
  <si>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</si>
  <si>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</si>
  <si>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</si>
  <si>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</si>
  <si>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</si>
  <si>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</si>
  <si>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</si>
  <si>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</si>
  <si>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</si>
  <si>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</si>
  <si>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</si>
  <si>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</si>
  <si>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</si>
  <si>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</si>
  <si>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</si>
  <si>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</si>
  <si>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</si>
  <si>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</si>
  <si>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</si>
  <si>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</si>
  <si>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</si>
  <si>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</si>
  <si>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</si>
  <si>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</si>
  <si>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</si>
  <si>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</si>
  <si>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</si>
  <si>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</si>
  <si>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</si>
  <si>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</si>
  <si>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</si>
  <si>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</si>
  <si>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</si>
  <si>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</si>
  <si>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</si>
  <si>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</si>
  <si>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</si>
  <si>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</si>
  <si>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</si>
  <si>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</si>
  <si>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</si>
  <si>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</si>
  <si>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</si>
  <si>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</si>
  <si>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</si>
  <si>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</si>
  <si>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</si>
  <si>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</si>
  <si>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</si>
  <si>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</si>
  <si>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</si>
  <si>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</si>
  <si>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</si>
  <si>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</si>
  <si>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</si>
  <si>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</si>
  <si>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</si>
  <si>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</si>
  <si>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</si>
  <si>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</si>
  <si>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</si>
  <si>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</si>
  <si>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</si>
  <si>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</si>
  <si>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</si>
  <si>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</si>
  <si>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</si>
  <si>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</si>
  <si>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</si>
  <si>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</si>
  <si>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</si>
  <si>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</si>
  <si>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</si>
  <si>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</si>
  <si>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</si>
  <si>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</si>
  <si>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</si>
  <si>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</si>
  <si>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</si>
  <si>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</si>
  <si>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</si>
  <si>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</si>
  <si>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</si>
  <si>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</si>
  <si>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</si>
  <si>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</si>
  <si>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</si>
  <si>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</si>
  <si>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</si>
  <si>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</si>
  <si>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</si>
  <si>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</si>
  <si>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</si>
  <si>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</si>
  <si>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</si>
  <si>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</si>
  <si>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</si>
  <si>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</si>
  <si>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</si>
  <si>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</si>
  <si>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</si>
  <si>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</si>
  <si>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</si>
  <si>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</si>
  <si>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</si>
  <si>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</si>
  <si>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</si>
  <si>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</si>
  <si>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</si>
  <si>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</si>
  <si>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</si>
  <si>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</si>
  <si>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</si>
  <si>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</si>
  <si>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</si>
  <si>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</si>
  <si>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</si>
  <si>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</si>
  <si>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</si>
  <si>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</si>
  <si>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</si>
  <si>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</si>
  <si>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</si>
  <si>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</si>
  <si>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</si>
  <si>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</si>
  <si>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</si>
  <si>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</si>
  <si>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</si>
  <si>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03586243</t>
  </si>
  <si>
    <t>HR</t>
  </si>
  <si>
    <t>080000604</t>
  </si>
  <si>
    <t>27759560625</t>
  </si>
  <si>
    <t>213800RUSOIJPJD19H13</t>
  </si>
  <si>
    <t>2560</t>
  </si>
  <si>
    <t>INA-Industrija nafte, d.d.</t>
  </si>
  <si>
    <t>Zagreb</t>
  </si>
  <si>
    <t>Avenija Većeslava Holjevca 10</t>
  </si>
  <si>
    <t>investitori@ina.hr</t>
  </si>
  <si>
    <t>www.ina.hr</t>
  </si>
  <si>
    <t>KD</t>
  </si>
  <si>
    <t>Hostin d.o.o. Zagreb</t>
  </si>
  <si>
    <t>080114782</t>
  </si>
  <si>
    <t>INA Maziva d.o.o. Zagreb</t>
  </si>
  <si>
    <t>Croatia, Zagreb, Radnička cesta 175</t>
  </si>
  <si>
    <t>080422876</t>
  </si>
  <si>
    <t>Croplin d.o.o. Zagreb</t>
  </si>
  <si>
    <t>Croatia, Zagreb, Avenija V. Holjevca 10</t>
  </si>
  <si>
    <t>'080251104</t>
  </si>
  <si>
    <t>TOP Računovodstvo Servisi d.o.o. Zagreb</t>
  </si>
  <si>
    <t>Croatia, Zagreb,  Ulica grada Vukovara 18</t>
  </si>
  <si>
    <t>INA Maloprodajni servisi d.o.o. Zagreb</t>
  </si>
  <si>
    <t>080845208</t>
  </si>
  <si>
    <t xml:space="preserve">INA VATROGASNI SERVISI d.o.o. </t>
  </si>
  <si>
    <t>Croatia, Sisak, Ante Kovačića 1</t>
  </si>
  <si>
    <t>62233903176</t>
  </si>
  <si>
    <t>INA Slovenija d.o.o. Ljubljana</t>
  </si>
  <si>
    <t>Slovenia, Ljubljana, Kotnikova ulica 5</t>
  </si>
  <si>
    <t>INA - CRNA GORA d.o.o. Podgorica</t>
  </si>
  <si>
    <t>Adriagas S.r.l.</t>
  </si>
  <si>
    <t>INA d.o.o. Beograd</t>
  </si>
  <si>
    <t>HOLDINA d.o.o. Sarajevo</t>
  </si>
  <si>
    <t>65-01-0857-08</t>
  </si>
  <si>
    <t xml:space="preserve">ENERGOPETROL d.d. Sarajevo   </t>
  </si>
  <si>
    <t>1-21070</t>
  </si>
  <si>
    <t>INA-KOSOVO d.o.o. Pristina</t>
  </si>
  <si>
    <t xml:space="preserve">INA Industrijski servisi d.o.o. </t>
  </si>
  <si>
    <t>Croatia, Zagreb, Savska cesta 41</t>
  </si>
  <si>
    <t>081286224</t>
  </si>
  <si>
    <t>STSI - Integrirani tehnički servisi d.o.o.</t>
  </si>
  <si>
    <t>Croatia, Zagreb, Lovinčićeva 4</t>
  </si>
  <si>
    <t>080415124</t>
  </si>
  <si>
    <t>Plavi tim d.o.o. Zagreb</t>
  </si>
  <si>
    <t>Crosco, naftni servisi, d.o.o.</t>
  </si>
  <si>
    <t>Croatia, Zagreb,  Lovinčićeva ulica 6b</t>
  </si>
  <si>
    <t>080114508</t>
  </si>
  <si>
    <t>Crosco S.A.DE.C.V.</t>
  </si>
  <si>
    <t>Crosco Ukraine LLC.</t>
  </si>
  <si>
    <t>Rotary Zrt.</t>
  </si>
  <si>
    <t>20-10-040105</t>
  </si>
  <si>
    <t>Yes</t>
  </si>
  <si>
    <t>Deloitte d.o.o.</t>
  </si>
  <si>
    <t>Goran Končar</t>
  </si>
  <si>
    <t>Submitter:INA-Industrija nafte, d.d.</t>
  </si>
  <si>
    <t>Submitter: INA-Industrija nafte, d.d.</t>
  </si>
  <si>
    <t>NOTES TO FINANCIAL STATEMENTS - TFI</t>
  </si>
  <si>
    <t>(drawn up for quarterly reporting periods)</t>
  </si>
  <si>
    <t>Name of the issuer: INA-Industrija nafte, d.d.</t>
  </si>
  <si>
    <t>Personal identification number (OIB): 27759560625</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</si>
  <si>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</si>
  <si>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</si>
  <si>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</si>
  <si>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</si>
  <si>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</si>
  <si>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 xml:space="preserve">e) other comments prescribed by IAS 34 - Interim financial reporting      </t>
  </si>
  <si>
    <t>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</si>
  <si>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</si>
  <si>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Issuer’s name: INA - Industrija nafte, d.d.</t>
  </si>
  <si>
    <t>Registered office (address): Avenija Većeslava Holjevca 10, 10000 Zagreb</t>
  </si>
  <si>
    <t>Legal form: Public Limited Company</t>
  </si>
  <si>
    <t>Country of establishment: Republic of Croatia</t>
  </si>
  <si>
    <t>Entity’s registration number: 3586243</t>
  </si>
  <si>
    <t>2. adopted accounting policies (only an indication of whether there has been a change from the previous period)</t>
  </si>
  <si>
    <t>The principal accounting policies applied in the preparation of consolidated financial statements are International Financial Reporting Standards and INA Group Accounting Policies and Procedures. These policies have been consistently applied to all the years presented, unless otherwise stated.</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</si>
  <si>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</si>
  <si>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</si>
  <si>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</si>
  <si>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INA Group have no debts maturing after more than five years or debts covered by pledges.</t>
  </si>
  <si>
    <t>6. average number of employees during the financial year</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</si>
  <si>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</si>
  <si>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</si>
  <si>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</si>
  <si>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 xml:space="preserve">10. the number and the nominal value or, in the absence of a nominal value, the accounting par </t>
  </si>
  <si>
    <t>The share capital of the company consists of 10 million approved and issued shares with a nominal value of EUR 120,00. Each share carries one vote and is entitled to dividends.</t>
  </si>
  <si>
    <t xml:space="preserve">11. the existence of any participation certificates, convertible debentures, warrants, options or similar securities or rights, with an indication of their number and the rights they confer    </t>
  </si>
  <si>
    <t>Described facts and circumstances are not applicable for INA Group financial statements.</t>
  </si>
  <si>
    <t xml:space="preserve">12. the name, registered office and legal form of each of the undertakings of which the undertaking is a member having unlimited liability   </t>
  </si>
  <si>
    <t xml:space="preserve">A detailed overview of INA Group's share in ownership and voting rights is presented as follows:  </t>
  </si>
  <si>
    <t xml:space="preserve">13. the name and registered office of the undertaking which draws up the consolidated financial statements of the largest group of undertakings of which the undertaking forms part as a controlled group member                      </t>
  </si>
  <si>
    <t>The company MOL Nyrt, (Hungary, Dombóvári út 28., 1117 Budimpešta) prepares the consolidated financial statements for the larger Group of companies, in which INA, d.d. and INA Group are included as a MOL Group subsidiaries.</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</si>
  <si>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</si>
  <si>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15. the place where copies of the consolidated financial statements referred to in points 13 and 14 may be obtained, provided that they are available</t>
  </si>
  <si>
    <t>Consolidated financial statements of MOL Group are available on MOL official web page: www.molgroup.info</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</si>
  <si>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</si>
  <si>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</si>
  <si>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ADDITIONALLY</t>
  </si>
  <si>
    <t>Line of   Income from the use of own products, goods and services, AOP004, in the amount of EUR 11,2 million in Q1 2023 (Q4 2022: EUR 11 million) reduces the total expenses of the period in the Flash Report.</t>
  </si>
  <si>
    <t>RN</t>
  </si>
  <si>
    <t>Montenegro,  Podgorica, Oktoih 2</t>
  </si>
  <si>
    <t>5-0098230/25</t>
  </si>
  <si>
    <t>Italy, Milano, Via G. Mengoni 4</t>
  </si>
  <si>
    <t>Serbia, Beograd, Đorđa Stanojevića 14</t>
  </si>
  <si>
    <t>Bosnia &amp; Herzegovina, Sarajevo, Ulica Azize Šaćirbegović 4b</t>
  </si>
  <si>
    <t>Kosovo, Pristina,Ulpiana "Bulevardi Deshmoret e Kombi"t, br.7</t>
  </si>
  <si>
    <t>Hungary, Nagykanizsa,Erzsebat ter22.pp/po box351</t>
  </si>
  <si>
    <t>Mexico,Ciudad del Carmen,38141 Departmento 5 Santa Margarita cd del Carmen Campeche</t>
  </si>
  <si>
    <t>Ukraine, Kyev, Krakivska St15/17</t>
  </si>
  <si>
    <t>0</t>
  </si>
  <si>
    <t>for the period 01.1.2025 to 31.3.2025</t>
  </si>
  <si>
    <t>balance as at 31.3.2025</t>
  </si>
  <si>
    <t>Reporting period: 31 March 2025</t>
  </si>
  <si>
    <t>Certain items of income and expense of exceptional size or occurrence, such as revenue from contracts with customers, depreciation and impairment of assets (net), staff costs, value adjustments (net), provisions for costs and risks (net), financial income, financial expenses , share in profit in associated companies accounted using equity method, (income) / cost of income tax, basic and diluted (loss) / profit per share are presented in the Flash Report of INA Group and INA, d.d. for the period ended 31 March 2025.</t>
  </si>
  <si>
    <t>During  Q1 2025, the average number of employees of the INA Group was 9,469, ( Q1 2024: 9,489 employees).</t>
  </si>
  <si>
    <r>
      <t>At 31 March 2025, the staff cost includes cost of net salaries in the amount of EUR 44</t>
    </r>
    <r>
      <rPr>
        <b/>
        <sz val="9"/>
        <rFont val="Calibri"/>
        <family val="2"/>
        <charset val="238"/>
      </rPr>
      <t xml:space="preserve"> </t>
    </r>
    <r>
      <rPr>
        <sz val="9"/>
        <rFont val="Calibri"/>
        <family val="2"/>
        <charset val="238"/>
      </rPr>
      <t xml:space="preserve">million, cost of tax in amount of EUR16.4 million and contributions for pension and health insurance in the amount EUR 37.1 million, and other payroll related costs. </t>
    </r>
  </si>
  <si>
    <t>INA Group deferred tax balance on 31 March 2025 was EUR 112.7  million compared to EUR 108.2 million on 31 December 2024, which represents increase by EUR 4.5 million.</t>
  </si>
  <si>
    <t>Line of Income from the use of own products, goods and services, AOP004, in the amount of EUR 10.6 million in  2025 ( 2024: EUR16.7 million) reduces the total expenses of the period in the Flash Report.</t>
  </si>
  <si>
    <t>Line Staff cost in Flash Report of INA Group for the period ended 31 March 2025 includes other cost besides net salaries and tax. These other costs are presented in line other cost in sheet PL.</t>
  </si>
  <si>
    <t>Line Right-of-use asset in Flash Report of INA Group in amount of EUR41.6 million at 31March 2025 and EUR 37,9 million at 2024 is presented in group II. of tangible assets in accordance with class of asset in sheet BS.</t>
  </si>
  <si>
    <t>Prepayments for Property, plant and equipment and intangible assets are presented in line Other non current asset  of Flash Report of INA Group for the period ended 31 March 20254 (in 2024 EUR37.3 million, and   2025 EUR 42.2 million) while in TFI_POD is presented in line AOP007 and AOP016.</t>
  </si>
  <si>
    <t>Line of short-term Provision and line of short-term Employee benefit obligation in Flash Report of INA Group for the period ended 31 March 2025 are presented together  AOP124 Accruals and Deffered income in sheet BS, in amount of EUR 67.3 million.</t>
  </si>
  <si>
    <t>Capitalised internal labour are all direct staff cost that can be identified or associated with and are properly allocable to the construction, modification, or installation of specific items of capital assets and, as such can be amortized. In  March 2025. INA Group  capitalise internal labour in EUR 1 million.</t>
  </si>
  <si>
    <t>Data of effect of last updated version of INA Group Accounting Policies and Procedures is January 2024 .</t>
  </si>
  <si>
    <t>The reason for the increase deferred tax of INA Group is largely due to the tax unrecognition of the  value adjustment of inventories and assets, as well as provisions.</t>
  </si>
  <si>
    <t xml:space="preserve">Line of Depreciation, amortization and impairment (net) in Annual financial statements of INA Group and INA d.d. for the period ended 31 March 2025 is equal of sum of two lines amortization and value adjustments fixed assets other than financial assets in sheet PL. </t>
  </si>
  <si>
    <t>Bogunović Katarina</t>
  </si>
  <si>
    <t>091 495 7802</t>
  </si>
  <si>
    <t>katarina.bogunovic@trs.ina.hr</t>
  </si>
  <si>
    <t>TOP Računovodstvo Servisi d.o.o.;  INA Group member</t>
  </si>
  <si>
    <t>A detailed overview of INA Group's share in ownership and voting rights is presented in Annual Financial Statements of INA Group  for the year ended 31 December 2024.:</t>
  </si>
  <si>
    <t>Share and issued and fully paid capital of INA, d.d. makes a total amount of EUR 1.200.000.000,00 at 31 March 2025.</t>
  </si>
  <si>
    <t>There were no significant events related to IAS10</t>
  </si>
  <si>
    <t>The total value of guarantees undertaken to third parties is contractually EUR 73 million, which is the maximum amount the Group is exposed to. In the event of default, the terms of the contract contain a maximum compensation payment to the unrelated party. Based on expectations at the end of the reporting period, the Group considers that no liability is expected to arise. The contractual maturity is based on the earliest date on which the Group may be required to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</si>
</sst>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9"/>
      <name val="Calibri"/>
      <family val="2"/>
      <charset val="238"/>
    </font>
    <font>
      <b/>
      <sz val="9"/>
      <name val="Calibri"/>
      <family val="2"/>
      <charset val="238"/>
    </font>
    <font>
      <u/>
      <sz val="9"/>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5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xf>
    <xf numFmtId="0" fontId="16" fillId="12" borderId="46" xfId="4" applyFont="1" applyFill="1" applyBorder="1" applyAlignment="1" applyProtection="1">
      <alignment horizontal="center" vertical="center"/>
      <protection locked="0"/>
    </xf>
    <xf numFmtId="0" fontId="41" fillId="0" borderId="0" xfId="0" applyFont="1" applyAlignment="1">
      <alignment vertical="center"/>
    </xf>
    <xf numFmtId="0" fontId="41" fillId="0" borderId="0" xfId="0" applyFont="1" applyAlignment="1">
      <alignment horizontal="justify" vertical="center"/>
    </xf>
    <xf numFmtId="0" fontId="4" fillId="0" borderId="0" xfId="0" applyFont="1"/>
    <xf numFmtId="0" fontId="5" fillId="0" borderId="0" xfId="0" applyFont="1"/>
    <xf numFmtId="0" fontId="43" fillId="0" borderId="0" xfId="6" applyFont="1" applyFill="1" applyAlignment="1">
      <alignment horizontal="justify" vertical="center"/>
    </xf>
    <xf numFmtId="1" fontId="4" fillId="12" borderId="51" xfId="4" applyNumberFormat="1" applyFont="1" applyFill="1" applyBorder="1" applyAlignment="1" applyProtection="1">
      <alignment horizontal="center" vertical="center"/>
      <protection locked="0"/>
    </xf>
    <xf numFmtId="0" fontId="42" fillId="0" borderId="0" xfId="0" applyFont="1" applyAlignment="1">
      <alignment horizontal="justify" vertical="center"/>
    </xf>
    <xf numFmtId="0" fontId="16" fillId="12" borderId="51" xfId="4" applyFont="1" applyFill="1" applyBorder="1" applyAlignment="1" applyProtection="1">
      <alignment horizontal="center" vertical="center"/>
      <protection locked="0"/>
    </xf>
    <xf numFmtId="0" fontId="41" fillId="0" borderId="0" xfId="0" applyFont="1" applyFill="1" applyAlignment="1">
      <alignment horizontal="justify" vertical="center" wrapText="1"/>
    </xf>
    <xf numFmtId="0" fontId="41" fillId="0" borderId="0" xfId="0" applyFont="1" applyFill="1" applyAlignment="1">
      <alignment horizontal="justify" vertical="center"/>
    </xf>
    <xf numFmtId="0" fontId="26" fillId="11" borderId="0" xfId="4" applyFont="1" applyFill="1" applyBorder="1" applyAlignment="1">
      <alignment vertical="top"/>
    </xf>
    <xf numFmtId="0" fontId="26" fillId="11" borderId="0" xfId="4" applyFont="1" applyFill="1" applyBorder="1"/>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16" fillId="12" borderId="3" xfId="0" applyFont="1" applyFill="1" applyBorder="1" applyAlignment="1" applyProtection="1">
      <alignment horizontal="right" vertical="center"/>
      <protection locked="0"/>
    </xf>
    <xf numFmtId="0" fontId="16" fillId="12" borderId="2" xfId="0" applyFont="1" applyFill="1" applyBorder="1" applyAlignment="1" applyProtection="1">
      <alignment horizontal="right" vertical="center"/>
      <protection locked="0"/>
    </xf>
    <xf numFmtId="0" fontId="16" fillId="12" borderId="44" xfId="0" applyFont="1" applyFill="1" applyBorder="1" applyAlignment="1" applyProtection="1">
      <alignment horizontal="right" vertical="center"/>
      <protection locked="0"/>
    </xf>
    <xf numFmtId="0" fontId="16" fillId="12" borderId="3" xfId="0" applyFont="1" applyFill="1" applyBorder="1" applyAlignment="1" applyProtection="1">
      <alignment horizontal="left" vertical="center"/>
      <protection locked="0"/>
    </xf>
    <xf numFmtId="0" fontId="16" fillId="12" borderId="2" xfId="0" applyFont="1" applyFill="1" applyBorder="1" applyAlignment="1" applyProtection="1">
      <alignment horizontal="left" vertical="center"/>
      <protection locked="0"/>
    </xf>
    <xf numFmtId="0" fontId="16" fillId="12" borderId="44" xfId="0" applyFont="1" applyFill="1" applyBorder="1" applyAlignment="1" applyProtection="1">
      <alignment horizontal="left"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26" fillId="11" borderId="0" xfId="4" applyFont="1" applyFill="1" applyBorder="1" applyAlignment="1">
      <alignment vertical="top" wrapText="1"/>
    </xf>
    <xf numFmtId="0" fontId="16" fillId="12" borderId="3" xfId="4" applyFont="1" applyFill="1" applyBorder="1" applyAlignment="1" applyProtection="1">
      <alignment horizontal="right" vertical="center"/>
      <protection locked="0"/>
    </xf>
    <xf numFmtId="0" fontId="16" fillId="12" borderId="2" xfId="4" applyFont="1" applyFill="1" applyBorder="1" applyAlignment="1" applyProtection="1">
      <alignment horizontal="right" vertical="center"/>
      <protection locked="0"/>
    </xf>
    <xf numFmtId="0" fontId="16"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41" fillId="0" borderId="0" xfId="0" applyFont="1" applyAlignment="1">
      <alignment horizontal="justify" vertical="center" wrapText="1"/>
    </xf>
    <xf numFmtId="0" fontId="6" fillId="0" borderId="0" xfId="0" applyFont="1"/>
    <xf numFmtId="0" fontId="4" fillId="0" borderId="3" xfId="4" applyFont="1" applyFill="1" applyBorder="1" applyAlignment="1" applyProtection="1">
      <alignment vertical="center"/>
      <protection locked="0"/>
    </xf>
    <xf numFmtId="0" fontId="4" fillId="0" borderId="2" xfId="4" applyFont="1" applyFill="1" applyBorder="1" applyAlignment="1" applyProtection="1">
      <alignment vertical="center"/>
      <protection locked="0"/>
    </xf>
    <xf numFmtId="0" fontId="4" fillId="0" borderId="44" xfId="4" applyFont="1" applyFill="1" applyBorder="1" applyAlignment="1" applyProtection="1">
      <alignment vertical="center"/>
      <protection locked="0"/>
    </xf>
    <xf numFmtId="0" fontId="40" fillId="0" borderId="3" xfId="6" applyFill="1" applyBorder="1" applyAlignment="1" applyProtection="1">
      <alignment vertical="center"/>
      <protection locked="0"/>
    </xf>
    <xf numFmtId="0" fontId="5" fillId="0" borderId="2" xfId="4" applyFont="1" applyFill="1" applyBorder="1" applyAlignment="1" applyProtection="1">
      <alignment vertical="center"/>
      <protection locked="0"/>
    </xf>
    <xf numFmtId="0" fontId="5" fillId="0" borderId="44" xfId="4" applyFont="1" applyFill="1" applyBorder="1" applyAlignment="1" applyProtection="1">
      <alignment vertical="center"/>
      <protection locked="0"/>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EC715250-2513-4F72-9603-0FE52ED5D94B}"/>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43</xdr:row>
      <xdr:rowOff>0</xdr:rowOff>
    </xdr:from>
    <xdr:to>
      <xdr:col>0</xdr:col>
      <xdr:colOff>6325442</xdr:colOff>
      <xdr:row>51</xdr:row>
      <xdr:rowOff>181</xdr:rowOff>
    </xdr:to>
    <xdr:pic>
      <xdr:nvPicPr>
        <xdr:cNvPr id="2" name="Picture 1">
          <a:extLst>
            <a:ext uri="{FF2B5EF4-FFF2-40B4-BE49-F238E27FC236}">
              <a16:creationId xmlns:a16="http://schemas.microsoft.com/office/drawing/2014/main" id="{69247A25-81F9-7080-B6F6-1BA3540B21D3}"/>
            </a:ext>
          </a:extLst>
        </xdr:cNvPr>
        <xdr:cNvPicPr>
          <a:picLocks noChangeAspect="1"/>
        </xdr:cNvPicPr>
      </xdr:nvPicPr>
      <xdr:blipFill>
        <a:blip xmlns:r="http://schemas.openxmlformats.org/officeDocument/2006/relationships" r:embed="rId1"/>
        <a:stretch>
          <a:fillRect/>
        </a:stretch>
      </xdr:blipFill>
      <xdr:spPr>
        <a:xfrm>
          <a:off x="295275" y="7981950"/>
          <a:ext cx="6030167" cy="1295581"/>
        </a:xfrm>
        <a:prstGeom prst="rect">
          <a:avLst/>
        </a:prstGeom>
      </xdr:spPr>
    </xdr:pic>
    <xdr:clientData/>
  </xdr:twoCellAnchor>
  <xdr:twoCellAnchor editAs="oneCell">
    <xdr:from>
      <xdr:col>0</xdr:col>
      <xdr:colOff>266700</xdr:colOff>
      <xdr:row>60</xdr:row>
      <xdr:rowOff>38100</xdr:rowOff>
    </xdr:from>
    <xdr:to>
      <xdr:col>0</xdr:col>
      <xdr:colOff>5344234</xdr:colOff>
      <xdr:row>89</xdr:row>
      <xdr:rowOff>134019</xdr:rowOff>
    </xdr:to>
    <xdr:pic>
      <xdr:nvPicPr>
        <xdr:cNvPr id="5" name="Picture 4">
          <a:extLst>
            <a:ext uri="{FF2B5EF4-FFF2-40B4-BE49-F238E27FC236}">
              <a16:creationId xmlns:a16="http://schemas.microsoft.com/office/drawing/2014/main" id="{D347D1D7-D8C5-116F-DD8F-76C2DD96C15E}"/>
            </a:ext>
          </a:extLst>
        </xdr:cNvPr>
        <xdr:cNvPicPr>
          <a:picLocks noChangeAspect="1"/>
        </xdr:cNvPicPr>
      </xdr:nvPicPr>
      <xdr:blipFill>
        <a:blip xmlns:r="http://schemas.openxmlformats.org/officeDocument/2006/relationships" r:embed="rId2"/>
        <a:stretch>
          <a:fillRect/>
        </a:stretch>
      </xdr:blipFill>
      <xdr:spPr>
        <a:xfrm>
          <a:off x="266700" y="10772775"/>
          <a:ext cx="5077534" cy="479174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tarina.bogunovic@trs.in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2"/>
  <sheetViews>
    <sheetView topLeftCell="A10" workbookViewId="0">
      <selection activeCell="C88" sqref="C88:J88"/>
    </sheetView>
  </sheetViews>
  <sheetFormatPr defaultColWidth="9.140625" defaultRowHeight="15" x14ac:dyDescent="0.25"/>
  <cols>
    <col min="1" max="8" width="9.140625" style="66"/>
    <col min="9" max="9" width="17.28515625" style="66" customWidth="1"/>
    <col min="10" max="10" width="15.42578125" style="66" customWidth="1"/>
    <col min="11" max="16384" width="9.140625" style="66"/>
  </cols>
  <sheetData>
    <row r="1" spans="1:14" ht="15.75" x14ac:dyDescent="0.25">
      <c r="A1" s="151" t="s">
        <v>0</v>
      </c>
      <c r="B1" s="152"/>
      <c r="C1" s="152"/>
      <c r="D1" s="64"/>
      <c r="E1" s="64"/>
      <c r="F1" s="64"/>
      <c r="G1" s="64"/>
      <c r="H1" s="64"/>
      <c r="I1" s="64"/>
      <c r="J1" s="65"/>
    </row>
    <row r="2" spans="1:14" ht="14.45" customHeight="1" x14ac:dyDescent="0.25">
      <c r="A2" s="153" t="s">
        <v>1</v>
      </c>
      <c r="B2" s="154"/>
      <c r="C2" s="154"/>
      <c r="D2" s="154"/>
      <c r="E2" s="154"/>
      <c r="F2" s="154"/>
      <c r="G2" s="154"/>
      <c r="H2" s="154"/>
      <c r="I2" s="154"/>
      <c r="J2" s="155"/>
      <c r="N2" s="113" t="s">
        <v>387</v>
      </c>
    </row>
    <row r="3" spans="1:14" x14ac:dyDescent="0.25">
      <c r="A3" s="67"/>
      <c r="B3" s="68"/>
      <c r="C3" s="68"/>
      <c r="D3" s="68"/>
      <c r="E3" s="68"/>
      <c r="F3" s="68"/>
      <c r="G3" s="68"/>
      <c r="H3" s="68"/>
      <c r="I3" s="68"/>
      <c r="J3" s="69"/>
      <c r="N3" s="113" t="s">
        <v>388</v>
      </c>
    </row>
    <row r="4" spans="1:14" ht="33.6" customHeight="1" x14ac:dyDescent="0.25">
      <c r="A4" s="156" t="s">
        <v>2</v>
      </c>
      <c r="B4" s="157"/>
      <c r="C4" s="157"/>
      <c r="D4" s="157"/>
      <c r="E4" s="158">
        <v>45658</v>
      </c>
      <c r="F4" s="159"/>
      <c r="G4" s="70" t="s">
        <v>3</v>
      </c>
      <c r="H4" s="158">
        <v>45747</v>
      </c>
      <c r="I4" s="159"/>
      <c r="J4" s="71"/>
      <c r="N4" s="113" t="s">
        <v>389</v>
      </c>
    </row>
    <row r="5" spans="1:14" s="72" customFormat="1" ht="10.15" customHeight="1" x14ac:dyDescent="0.25">
      <c r="A5" s="160"/>
      <c r="B5" s="161"/>
      <c r="C5" s="161"/>
      <c r="D5" s="161"/>
      <c r="E5" s="161"/>
      <c r="F5" s="161"/>
      <c r="G5" s="161"/>
      <c r="H5" s="161"/>
      <c r="I5" s="161"/>
      <c r="J5" s="162"/>
      <c r="N5" s="114" t="s">
        <v>390</v>
      </c>
    </row>
    <row r="6" spans="1:14" ht="20.45" customHeight="1" x14ac:dyDescent="0.25">
      <c r="A6" s="73"/>
      <c r="B6" s="74" t="s">
        <v>4</v>
      </c>
      <c r="C6" s="75"/>
      <c r="D6" s="75"/>
      <c r="E6" s="135">
        <v>2025</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387</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69" t="s">
        <v>6</v>
      </c>
      <c r="B10" s="170"/>
      <c r="C10" s="170"/>
      <c r="D10" s="170"/>
      <c r="E10" s="170"/>
      <c r="F10" s="170"/>
      <c r="G10" s="170"/>
      <c r="H10" s="170"/>
      <c r="I10" s="170"/>
      <c r="J10" s="83"/>
    </row>
    <row r="11" spans="1:14" ht="24.6" customHeight="1" x14ac:dyDescent="0.25">
      <c r="A11" s="171" t="s">
        <v>7</v>
      </c>
      <c r="B11" s="172"/>
      <c r="C11" s="165" t="s">
        <v>500</v>
      </c>
      <c r="D11" s="166"/>
      <c r="E11" s="84"/>
      <c r="F11" s="173" t="s">
        <v>8</v>
      </c>
      <c r="G11" s="164"/>
      <c r="H11" s="174" t="s">
        <v>501</v>
      </c>
      <c r="I11" s="175"/>
      <c r="J11" s="85"/>
    </row>
    <row r="12" spans="1:14" ht="14.45" customHeight="1" x14ac:dyDescent="0.25">
      <c r="A12" s="86"/>
      <c r="B12" s="87"/>
      <c r="C12" s="87"/>
      <c r="D12" s="87"/>
      <c r="E12" s="168"/>
      <c r="F12" s="168"/>
      <c r="G12" s="168"/>
      <c r="H12" s="168"/>
      <c r="I12" s="88"/>
      <c r="J12" s="85"/>
    </row>
    <row r="13" spans="1:14" ht="21" customHeight="1" x14ac:dyDescent="0.25">
      <c r="A13" s="163" t="s">
        <v>9</v>
      </c>
      <c r="B13" s="164"/>
      <c r="C13" s="165" t="s">
        <v>502</v>
      </c>
      <c r="D13" s="166"/>
      <c r="E13" s="167"/>
      <c r="F13" s="168"/>
      <c r="G13" s="168"/>
      <c r="H13" s="168"/>
      <c r="I13" s="88"/>
      <c r="J13" s="85"/>
    </row>
    <row r="14" spans="1:14" ht="10.9" customHeight="1" x14ac:dyDescent="0.25">
      <c r="A14" s="84"/>
      <c r="B14" s="88"/>
      <c r="C14" s="87"/>
      <c r="D14" s="87"/>
      <c r="E14" s="141"/>
      <c r="F14" s="141"/>
      <c r="G14" s="141"/>
      <c r="H14" s="141"/>
      <c r="I14" s="87"/>
      <c r="J14" s="89"/>
    </row>
    <row r="15" spans="1:14" ht="22.9" customHeight="1" x14ac:dyDescent="0.25">
      <c r="A15" s="163" t="s">
        <v>10</v>
      </c>
      <c r="B15" s="164"/>
      <c r="C15" s="165" t="s">
        <v>503</v>
      </c>
      <c r="D15" s="166"/>
      <c r="E15" s="182"/>
      <c r="F15" s="183"/>
      <c r="G15" s="90" t="s">
        <v>11</v>
      </c>
      <c r="H15" s="174" t="s">
        <v>504</v>
      </c>
      <c r="I15" s="175"/>
      <c r="J15" s="91"/>
    </row>
    <row r="16" spans="1:14" ht="10.9" customHeight="1" x14ac:dyDescent="0.25">
      <c r="A16" s="84"/>
      <c r="B16" s="88"/>
      <c r="C16" s="87"/>
      <c r="D16" s="87"/>
      <c r="E16" s="141"/>
      <c r="F16" s="141"/>
      <c r="G16" s="141"/>
      <c r="H16" s="141"/>
      <c r="I16" s="87"/>
      <c r="J16" s="89"/>
    </row>
    <row r="17" spans="1:10" ht="22.9" customHeight="1" x14ac:dyDescent="0.25">
      <c r="A17" s="92"/>
      <c r="B17" s="90" t="s">
        <v>12</v>
      </c>
      <c r="C17" s="165" t="s">
        <v>505</v>
      </c>
      <c r="D17" s="166"/>
      <c r="E17" s="93"/>
      <c r="F17" s="93"/>
      <c r="G17" s="93"/>
      <c r="H17" s="93"/>
      <c r="I17" s="93"/>
      <c r="J17" s="91"/>
    </row>
    <row r="18" spans="1:10" x14ac:dyDescent="0.25">
      <c r="A18" s="176"/>
      <c r="B18" s="177"/>
      <c r="C18" s="141"/>
      <c r="D18" s="141"/>
      <c r="E18" s="141"/>
      <c r="F18" s="141"/>
      <c r="G18" s="141"/>
      <c r="H18" s="141"/>
      <c r="I18" s="87"/>
      <c r="J18" s="89"/>
    </row>
    <row r="19" spans="1:10" x14ac:dyDescent="0.25">
      <c r="A19" s="171" t="s">
        <v>13</v>
      </c>
      <c r="B19" s="178"/>
      <c r="C19" s="179" t="s">
        <v>506</v>
      </c>
      <c r="D19" s="180"/>
      <c r="E19" s="180"/>
      <c r="F19" s="180"/>
      <c r="G19" s="180"/>
      <c r="H19" s="180"/>
      <c r="I19" s="180"/>
      <c r="J19" s="181"/>
    </row>
    <row r="20" spans="1:10" x14ac:dyDescent="0.25">
      <c r="A20" s="86"/>
      <c r="B20" s="87"/>
      <c r="C20" s="94"/>
      <c r="D20" s="87"/>
      <c r="E20" s="141"/>
      <c r="F20" s="141"/>
      <c r="G20" s="141"/>
      <c r="H20" s="141"/>
      <c r="I20" s="87"/>
      <c r="J20" s="89"/>
    </row>
    <row r="21" spans="1:10" x14ac:dyDescent="0.25">
      <c r="A21" s="171" t="s">
        <v>14</v>
      </c>
      <c r="B21" s="178"/>
      <c r="C21" s="174">
        <v>10020</v>
      </c>
      <c r="D21" s="175"/>
      <c r="E21" s="141"/>
      <c r="F21" s="141"/>
      <c r="G21" s="179" t="s">
        <v>507</v>
      </c>
      <c r="H21" s="180"/>
      <c r="I21" s="180"/>
      <c r="J21" s="181"/>
    </row>
    <row r="22" spans="1:10" x14ac:dyDescent="0.25">
      <c r="A22" s="86"/>
      <c r="B22" s="87"/>
      <c r="C22" s="87"/>
      <c r="D22" s="87"/>
      <c r="E22" s="141"/>
      <c r="F22" s="141"/>
      <c r="G22" s="141"/>
      <c r="H22" s="141"/>
      <c r="I22" s="87"/>
      <c r="J22" s="89"/>
    </row>
    <row r="23" spans="1:10" x14ac:dyDescent="0.25">
      <c r="A23" s="171" t="s">
        <v>15</v>
      </c>
      <c r="B23" s="178"/>
      <c r="C23" s="179" t="s">
        <v>508</v>
      </c>
      <c r="D23" s="180"/>
      <c r="E23" s="180"/>
      <c r="F23" s="180"/>
      <c r="G23" s="180"/>
      <c r="H23" s="180"/>
      <c r="I23" s="180"/>
      <c r="J23" s="181"/>
    </row>
    <row r="24" spans="1:10" x14ac:dyDescent="0.25">
      <c r="A24" s="86"/>
      <c r="B24" s="87"/>
      <c r="C24" s="87"/>
      <c r="D24" s="87"/>
      <c r="E24" s="141"/>
      <c r="F24" s="141"/>
      <c r="G24" s="141"/>
      <c r="H24" s="141"/>
      <c r="I24" s="87"/>
      <c r="J24" s="89"/>
    </row>
    <row r="25" spans="1:10" x14ac:dyDescent="0.25">
      <c r="A25" s="171" t="s">
        <v>16</v>
      </c>
      <c r="B25" s="178"/>
      <c r="C25" s="185" t="s">
        <v>509</v>
      </c>
      <c r="D25" s="186"/>
      <c r="E25" s="186"/>
      <c r="F25" s="186"/>
      <c r="G25" s="186"/>
      <c r="H25" s="186"/>
      <c r="I25" s="186"/>
      <c r="J25" s="187"/>
    </row>
    <row r="26" spans="1:10" x14ac:dyDescent="0.25">
      <c r="A26" s="86"/>
      <c r="B26" s="87"/>
      <c r="C26" s="94"/>
      <c r="D26" s="87"/>
      <c r="E26" s="141"/>
      <c r="F26" s="141"/>
      <c r="G26" s="141"/>
      <c r="H26" s="141"/>
      <c r="I26" s="87"/>
      <c r="J26" s="89"/>
    </row>
    <row r="27" spans="1:10" x14ac:dyDescent="0.25">
      <c r="A27" s="171" t="s">
        <v>17</v>
      </c>
      <c r="B27" s="178"/>
      <c r="C27" s="185" t="s">
        <v>510</v>
      </c>
      <c r="D27" s="186"/>
      <c r="E27" s="186"/>
      <c r="F27" s="186"/>
      <c r="G27" s="186"/>
      <c r="H27" s="186"/>
      <c r="I27" s="186"/>
      <c r="J27" s="187"/>
    </row>
    <row r="28" spans="1:10" ht="13.9" customHeight="1" x14ac:dyDescent="0.25">
      <c r="A28" s="86"/>
      <c r="B28" s="87"/>
      <c r="C28" s="94"/>
      <c r="D28" s="87"/>
      <c r="E28" s="141"/>
      <c r="F28" s="141"/>
      <c r="G28" s="141"/>
      <c r="H28" s="141"/>
      <c r="I28" s="87"/>
      <c r="J28" s="89"/>
    </row>
    <row r="29" spans="1:10" ht="22.9" customHeight="1" x14ac:dyDescent="0.25">
      <c r="A29" s="163" t="s">
        <v>18</v>
      </c>
      <c r="B29" s="178"/>
      <c r="C29" s="95">
        <v>9453</v>
      </c>
      <c r="D29" s="96"/>
      <c r="E29" s="184"/>
      <c r="F29" s="184"/>
      <c r="G29" s="184"/>
      <c r="H29" s="184"/>
      <c r="I29" s="97"/>
      <c r="J29" s="98"/>
    </row>
    <row r="30" spans="1:10" x14ac:dyDescent="0.25">
      <c r="A30" s="86"/>
      <c r="B30" s="87"/>
      <c r="C30" s="87"/>
      <c r="D30" s="87"/>
      <c r="E30" s="141"/>
      <c r="F30" s="141"/>
      <c r="G30" s="141"/>
      <c r="H30" s="141"/>
      <c r="I30" s="97"/>
      <c r="J30" s="98"/>
    </row>
    <row r="31" spans="1:10" x14ac:dyDescent="0.25">
      <c r="A31" s="171" t="s">
        <v>19</v>
      </c>
      <c r="B31" s="178"/>
      <c r="C31" s="110" t="s">
        <v>511</v>
      </c>
      <c r="D31" s="188" t="s">
        <v>20</v>
      </c>
      <c r="E31" s="189"/>
      <c r="F31" s="189"/>
      <c r="G31" s="189"/>
      <c r="H31" s="99"/>
      <c r="I31" s="100" t="s">
        <v>21</v>
      </c>
      <c r="J31" s="101" t="s">
        <v>22</v>
      </c>
    </row>
    <row r="32" spans="1:10" x14ac:dyDescent="0.25">
      <c r="A32" s="171"/>
      <c r="B32" s="178"/>
      <c r="C32" s="102"/>
      <c r="D32" s="70"/>
      <c r="E32" s="183"/>
      <c r="F32" s="183"/>
      <c r="G32" s="183"/>
      <c r="H32" s="183"/>
      <c r="I32" s="97"/>
      <c r="J32" s="98"/>
    </row>
    <row r="33" spans="1:10" x14ac:dyDescent="0.25">
      <c r="A33" s="171" t="s">
        <v>23</v>
      </c>
      <c r="B33" s="178"/>
      <c r="C33" s="95" t="s">
        <v>598</v>
      </c>
      <c r="D33" s="188" t="s">
        <v>24</v>
      </c>
      <c r="E33" s="189"/>
      <c r="F33" s="189"/>
      <c r="G33" s="189"/>
      <c r="H33" s="93"/>
      <c r="I33" s="100" t="s">
        <v>25</v>
      </c>
      <c r="J33" s="101" t="s">
        <v>26</v>
      </c>
    </row>
    <row r="34" spans="1:10" x14ac:dyDescent="0.25">
      <c r="A34" s="86"/>
      <c r="B34" s="87"/>
      <c r="C34" s="87"/>
      <c r="D34" s="87"/>
      <c r="E34" s="141"/>
      <c r="F34" s="141"/>
      <c r="G34" s="141"/>
      <c r="H34" s="141"/>
      <c r="I34" s="87"/>
      <c r="J34" s="89"/>
    </row>
    <row r="35" spans="1:10" x14ac:dyDescent="0.25">
      <c r="A35" s="188" t="s">
        <v>27</v>
      </c>
      <c r="B35" s="189"/>
      <c r="C35" s="189"/>
      <c r="D35" s="189"/>
      <c r="E35" s="189" t="s">
        <v>28</v>
      </c>
      <c r="F35" s="189"/>
      <c r="G35" s="189"/>
      <c r="H35" s="189"/>
      <c r="I35" s="189"/>
      <c r="J35" s="103" t="s">
        <v>29</v>
      </c>
    </row>
    <row r="36" spans="1:10" x14ac:dyDescent="0.25">
      <c r="A36" s="86"/>
      <c r="B36" s="87"/>
      <c r="C36" s="87"/>
      <c r="D36" s="87"/>
      <c r="E36" s="141"/>
      <c r="F36" s="141"/>
      <c r="G36" s="141"/>
      <c r="H36" s="141"/>
      <c r="I36" s="87"/>
      <c r="J36" s="98"/>
    </row>
    <row r="37" spans="1:10" x14ac:dyDescent="0.25">
      <c r="A37" s="142" t="s">
        <v>512</v>
      </c>
      <c r="B37" s="143"/>
      <c r="C37" s="143"/>
      <c r="D37" s="143"/>
      <c r="E37" s="142" t="s">
        <v>518</v>
      </c>
      <c r="F37" s="143"/>
      <c r="G37" s="143"/>
      <c r="H37" s="143"/>
      <c r="I37" s="144"/>
      <c r="J37" s="127" t="s">
        <v>513</v>
      </c>
    </row>
    <row r="38" spans="1:10" x14ac:dyDescent="0.25">
      <c r="A38" s="86"/>
      <c r="B38" s="87"/>
      <c r="C38" s="94"/>
      <c r="D38" s="190"/>
      <c r="E38" s="190"/>
      <c r="F38" s="190"/>
      <c r="G38" s="190"/>
      <c r="H38" s="190"/>
      <c r="I38" s="190"/>
      <c r="J38" s="89"/>
    </row>
    <row r="39" spans="1:10" x14ac:dyDescent="0.25">
      <c r="A39" s="142" t="s">
        <v>514</v>
      </c>
      <c r="B39" s="143"/>
      <c r="C39" s="143"/>
      <c r="D39" s="144"/>
      <c r="E39" s="142" t="s">
        <v>515</v>
      </c>
      <c r="F39" s="143"/>
      <c r="G39" s="143"/>
      <c r="H39" s="143"/>
      <c r="I39" s="144"/>
      <c r="J39" s="129" t="s">
        <v>516</v>
      </c>
    </row>
    <row r="40" spans="1:10" x14ac:dyDescent="0.25">
      <c r="A40" s="86"/>
      <c r="B40" s="87"/>
      <c r="C40" s="94"/>
      <c r="D40" s="104"/>
      <c r="E40" s="190"/>
      <c r="F40" s="190"/>
      <c r="G40" s="190"/>
      <c r="H40" s="190"/>
      <c r="I40" s="88"/>
      <c r="J40" s="89"/>
    </row>
    <row r="41" spans="1:10" x14ac:dyDescent="0.25">
      <c r="A41" s="145" t="s">
        <v>517</v>
      </c>
      <c r="B41" s="146"/>
      <c r="C41" s="146"/>
      <c r="D41" s="147"/>
      <c r="E41" s="145" t="s">
        <v>518</v>
      </c>
      <c r="F41" s="146"/>
      <c r="G41" s="146"/>
      <c r="H41" s="146"/>
      <c r="I41" s="147"/>
      <c r="J41" s="129" t="s">
        <v>519</v>
      </c>
    </row>
    <row r="42" spans="1:10" x14ac:dyDescent="0.25">
      <c r="A42" s="86"/>
      <c r="B42" s="87"/>
      <c r="C42" s="94"/>
      <c r="D42" s="104"/>
      <c r="E42" s="190"/>
      <c r="F42" s="190"/>
      <c r="G42" s="190"/>
      <c r="H42" s="190"/>
      <c r="I42" s="88"/>
      <c r="J42" s="89"/>
    </row>
    <row r="43" spans="1:10" x14ac:dyDescent="0.25">
      <c r="A43" s="145" t="s">
        <v>520</v>
      </c>
      <c r="B43" s="146"/>
      <c r="C43" s="146"/>
      <c r="D43" s="147"/>
      <c r="E43" s="191" t="s">
        <v>521</v>
      </c>
      <c r="F43" s="192"/>
      <c r="G43" s="192"/>
      <c r="H43" s="192"/>
      <c r="I43" s="193"/>
      <c r="J43" s="129">
        <v>80772529</v>
      </c>
    </row>
    <row r="44" spans="1:10" x14ac:dyDescent="0.25">
      <c r="A44" s="105"/>
      <c r="B44" s="94"/>
      <c r="C44" s="140"/>
      <c r="D44" s="140"/>
      <c r="E44" s="141"/>
      <c r="F44" s="141"/>
      <c r="G44" s="140"/>
      <c r="H44" s="140"/>
      <c r="I44" s="140"/>
      <c r="J44" s="89"/>
    </row>
    <row r="45" spans="1:10" x14ac:dyDescent="0.25">
      <c r="A45" s="145" t="s">
        <v>522</v>
      </c>
      <c r="B45" s="146"/>
      <c r="C45" s="146"/>
      <c r="D45" s="147"/>
      <c r="E45" s="145" t="s">
        <v>518</v>
      </c>
      <c r="F45" s="146"/>
      <c r="G45" s="146"/>
      <c r="H45" s="146"/>
      <c r="I45" s="147"/>
      <c r="J45" s="129" t="s">
        <v>523</v>
      </c>
    </row>
    <row r="46" spans="1:10" x14ac:dyDescent="0.25">
      <c r="A46" s="105"/>
      <c r="B46" s="128"/>
      <c r="C46" s="140"/>
      <c r="D46" s="140"/>
      <c r="E46" s="141"/>
      <c r="F46" s="141"/>
      <c r="G46" s="140"/>
      <c r="H46" s="140"/>
      <c r="I46" s="140"/>
      <c r="J46" s="89"/>
    </row>
    <row r="47" spans="1:10" x14ac:dyDescent="0.25">
      <c r="A47" s="145" t="s">
        <v>524</v>
      </c>
      <c r="B47" s="146"/>
      <c r="C47" s="146"/>
      <c r="D47" s="147"/>
      <c r="E47" s="145" t="s">
        <v>525</v>
      </c>
      <c r="F47" s="146"/>
      <c r="G47" s="146"/>
      <c r="H47" s="146"/>
      <c r="I47" s="147"/>
      <c r="J47" s="129" t="s">
        <v>526</v>
      </c>
    </row>
    <row r="48" spans="1:10" x14ac:dyDescent="0.25">
      <c r="A48" s="105"/>
      <c r="B48" s="128"/>
      <c r="C48" s="140"/>
      <c r="D48" s="140"/>
      <c r="E48" s="141"/>
      <c r="F48" s="141"/>
      <c r="G48" s="140"/>
      <c r="H48" s="140"/>
      <c r="I48" s="140"/>
      <c r="J48" s="89"/>
    </row>
    <row r="49" spans="1:10" x14ac:dyDescent="0.25">
      <c r="A49" s="145" t="s">
        <v>527</v>
      </c>
      <c r="B49" s="146"/>
      <c r="C49" s="146"/>
      <c r="D49" s="147"/>
      <c r="E49" s="145" t="s">
        <v>528</v>
      </c>
      <c r="F49" s="146"/>
      <c r="G49" s="146"/>
      <c r="H49" s="146"/>
      <c r="I49" s="147"/>
      <c r="J49" s="129">
        <v>5527988000</v>
      </c>
    </row>
    <row r="50" spans="1:10" x14ac:dyDescent="0.25">
      <c r="A50" s="105"/>
      <c r="B50" s="128"/>
      <c r="C50" s="140"/>
      <c r="D50" s="140"/>
      <c r="E50" s="141"/>
      <c r="F50" s="141"/>
      <c r="G50" s="140"/>
      <c r="H50" s="140"/>
      <c r="I50" s="140"/>
      <c r="J50" s="89"/>
    </row>
    <row r="51" spans="1:10" x14ac:dyDescent="0.25">
      <c r="A51" s="145" t="s">
        <v>529</v>
      </c>
      <c r="B51" s="146"/>
      <c r="C51" s="146"/>
      <c r="D51" s="147"/>
      <c r="E51" s="145" t="s">
        <v>599</v>
      </c>
      <c r="F51" s="146"/>
      <c r="G51" s="146"/>
      <c r="H51" s="146"/>
      <c r="I51" s="147"/>
      <c r="J51" s="137" t="s">
        <v>600</v>
      </c>
    </row>
    <row r="52" spans="1:10" x14ac:dyDescent="0.25">
      <c r="A52" s="105"/>
      <c r="B52" s="128"/>
      <c r="C52" s="140"/>
      <c r="D52" s="140"/>
      <c r="E52" s="141"/>
      <c r="F52" s="141"/>
      <c r="G52" s="140"/>
      <c r="H52" s="140"/>
      <c r="I52" s="140"/>
      <c r="J52" s="89"/>
    </row>
    <row r="53" spans="1:10" x14ac:dyDescent="0.25">
      <c r="A53" s="145" t="s">
        <v>530</v>
      </c>
      <c r="B53" s="146"/>
      <c r="C53" s="146"/>
      <c r="D53" s="147"/>
      <c r="E53" s="145" t="s">
        <v>601</v>
      </c>
      <c r="F53" s="146"/>
      <c r="G53" s="146"/>
      <c r="H53" s="146"/>
      <c r="I53" s="147"/>
      <c r="J53" s="129">
        <v>12530890156</v>
      </c>
    </row>
    <row r="54" spans="1:10" x14ac:dyDescent="0.25">
      <c r="A54" s="105"/>
      <c r="B54" s="128"/>
      <c r="C54" s="140"/>
      <c r="D54" s="140"/>
      <c r="E54" s="141"/>
      <c r="F54" s="141"/>
      <c r="G54" s="140"/>
      <c r="H54" s="140"/>
      <c r="I54" s="140"/>
      <c r="J54" s="89"/>
    </row>
    <row r="55" spans="1:10" x14ac:dyDescent="0.25">
      <c r="A55" s="145" t="s">
        <v>531</v>
      </c>
      <c r="B55" s="146"/>
      <c r="C55" s="146"/>
      <c r="D55" s="147"/>
      <c r="E55" s="145" t="s">
        <v>602</v>
      </c>
      <c r="F55" s="146"/>
      <c r="G55" s="146"/>
      <c r="H55" s="146"/>
      <c r="I55" s="147"/>
      <c r="J55" s="129">
        <v>17573462</v>
      </c>
    </row>
    <row r="56" spans="1:10" x14ac:dyDescent="0.25">
      <c r="A56" s="105"/>
      <c r="B56" s="128"/>
      <c r="C56" s="140"/>
      <c r="D56" s="140"/>
      <c r="E56" s="141"/>
      <c r="F56" s="141"/>
      <c r="G56" s="140"/>
      <c r="H56" s="140"/>
      <c r="I56" s="140"/>
      <c r="J56" s="89"/>
    </row>
    <row r="57" spans="1:10" x14ac:dyDescent="0.25">
      <c r="A57" s="145" t="s">
        <v>532</v>
      </c>
      <c r="B57" s="146"/>
      <c r="C57" s="146"/>
      <c r="D57" s="147"/>
      <c r="E57" s="145" t="s">
        <v>603</v>
      </c>
      <c r="F57" s="146"/>
      <c r="G57" s="146"/>
      <c r="H57" s="146"/>
      <c r="I57" s="147"/>
      <c r="J57" s="129" t="s">
        <v>533</v>
      </c>
    </row>
    <row r="58" spans="1:10" x14ac:dyDescent="0.25">
      <c r="A58" s="105"/>
      <c r="B58" s="128"/>
      <c r="C58" s="140"/>
      <c r="D58" s="140"/>
      <c r="E58" s="141"/>
      <c r="F58" s="141"/>
      <c r="G58" s="140"/>
      <c r="H58" s="140"/>
      <c r="I58" s="140"/>
      <c r="J58" s="89"/>
    </row>
    <row r="59" spans="1:10" x14ac:dyDescent="0.25">
      <c r="A59" s="145" t="s">
        <v>534</v>
      </c>
      <c r="B59" s="146"/>
      <c r="C59" s="146"/>
      <c r="D59" s="147"/>
      <c r="E59" s="145" t="s">
        <v>603</v>
      </c>
      <c r="F59" s="146"/>
      <c r="G59" s="146"/>
      <c r="H59" s="146"/>
      <c r="I59" s="147"/>
      <c r="J59" s="129" t="s">
        <v>535</v>
      </c>
    </row>
    <row r="60" spans="1:10" x14ac:dyDescent="0.25">
      <c r="A60" s="105"/>
      <c r="B60" s="128"/>
      <c r="C60" s="140"/>
      <c r="D60" s="140"/>
      <c r="E60" s="141"/>
      <c r="F60" s="141"/>
      <c r="G60" s="140"/>
      <c r="H60" s="140"/>
      <c r="I60" s="140"/>
      <c r="J60" s="89"/>
    </row>
    <row r="61" spans="1:10" x14ac:dyDescent="0.25">
      <c r="A61" s="145" t="s">
        <v>536</v>
      </c>
      <c r="B61" s="146"/>
      <c r="C61" s="146"/>
      <c r="D61" s="147"/>
      <c r="E61" s="145" t="s">
        <v>604</v>
      </c>
      <c r="F61" s="146"/>
      <c r="G61" s="146"/>
      <c r="H61" s="146"/>
      <c r="I61" s="147"/>
      <c r="J61" s="129">
        <v>70216036</v>
      </c>
    </row>
    <row r="62" spans="1:10" x14ac:dyDescent="0.25">
      <c r="A62" s="105"/>
      <c r="B62" s="128"/>
      <c r="C62" s="140"/>
      <c r="D62" s="140"/>
      <c r="E62" s="141"/>
      <c r="F62" s="141"/>
      <c r="G62" s="140"/>
      <c r="H62" s="140"/>
      <c r="I62" s="140"/>
      <c r="J62" s="89"/>
    </row>
    <row r="63" spans="1:10" x14ac:dyDescent="0.25">
      <c r="A63" s="145" t="s">
        <v>537</v>
      </c>
      <c r="B63" s="146"/>
      <c r="C63" s="146"/>
      <c r="D63" s="147"/>
      <c r="E63" s="145" t="s">
        <v>538</v>
      </c>
      <c r="F63" s="146"/>
      <c r="G63" s="146"/>
      <c r="H63" s="146"/>
      <c r="I63" s="147"/>
      <c r="J63" s="129" t="s">
        <v>539</v>
      </c>
    </row>
    <row r="64" spans="1:10" x14ac:dyDescent="0.25">
      <c r="A64" s="105"/>
      <c r="B64" s="128"/>
      <c r="C64" s="140"/>
      <c r="D64" s="140"/>
      <c r="E64" s="141"/>
      <c r="F64" s="141"/>
      <c r="G64" s="140"/>
      <c r="H64" s="140"/>
      <c r="I64" s="140"/>
      <c r="J64" s="89"/>
    </row>
    <row r="65" spans="1:10" x14ac:dyDescent="0.25">
      <c r="A65" s="145" t="s">
        <v>540</v>
      </c>
      <c r="B65" s="146"/>
      <c r="C65" s="146"/>
      <c r="D65" s="147"/>
      <c r="E65" s="145" t="s">
        <v>541</v>
      </c>
      <c r="F65" s="146"/>
      <c r="G65" s="146"/>
      <c r="H65" s="146"/>
      <c r="I65" s="147"/>
      <c r="J65" s="129" t="s">
        <v>542</v>
      </c>
    </row>
    <row r="66" spans="1:10" x14ac:dyDescent="0.25">
      <c r="A66" s="105"/>
      <c r="B66" s="128"/>
      <c r="C66" s="140"/>
      <c r="D66" s="140"/>
      <c r="E66" s="141"/>
      <c r="F66" s="141"/>
      <c r="G66" s="140"/>
      <c r="H66" s="140"/>
      <c r="I66" s="140"/>
      <c r="J66" s="89"/>
    </row>
    <row r="67" spans="1:10" x14ac:dyDescent="0.25">
      <c r="A67" s="145" t="s">
        <v>543</v>
      </c>
      <c r="B67" s="146"/>
      <c r="C67" s="146"/>
      <c r="D67" s="147"/>
      <c r="E67" s="145" t="s">
        <v>521</v>
      </c>
      <c r="F67" s="146"/>
      <c r="G67" s="146"/>
      <c r="H67" s="146"/>
      <c r="I67" s="147"/>
      <c r="J67" s="129">
        <v>80997479</v>
      </c>
    </row>
    <row r="68" spans="1:10" x14ac:dyDescent="0.25">
      <c r="A68" s="105"/>
      <c r="B68" s="128"/>
      <c r="C68" s="140"/>
      <c r="D68" s="140"/>
      <c r="E68" s="141"/>
      <c r="F68" s="141"/>
      <c r="G68" s="140"/>
      <c r="H68" s="140"/>
      <c r="I68" s="140"/>
      <c r="J68" s="89"/>
    </row>
    <row r="69" spans="1:10" x14ac:dyDescent="0.25">
      <c r="A69" s="145" t="s">
        <v>544</v>
      </c>
      <c r="B69" s="146"/>
      <c r="C69" s="146"/>
      <c r="D69" s="147"/>
      <c r="E69" s="145" t="s">
        <v>545</v>
      </c>
      <c r="F69" s="146"/>
      <c r="G69" s="146"/>
      <c r="H69" s="146"/>
      <c r="I69" s="147"/>
      <c r="J69" s="129" t="s">
        <v>546</v>
      </c>
    </row>
    <row r="70" spans="1:10" x14ac:dyDescent="0.25">
      <c r="A70" s="105"/>
      <c r="B70" s="128"/>
      <c r="C70" s="140"/>
      <c r="D70" s="140"/>
      <c r="E70" s="141"/>
      <c r="F70" s="141"/>
      <c r="G70" s="140"/>
      <c r="H70" s="140"/>
      <c r="I70" s="140"/>
      <c r="J70" s="89"/>
    </row>
    <row r="71" spans="1:10" x14ac:dyDescent="0.25">
      <c r="A71" s="145" t="s">
        <v>547</v>
      </c>
      <c r="B71" s="146"/>
      <c r="C71" s="146"/>
      <c r="D71" s="147"/>
      <c r="E71" s="148" t="s">
        <v>606</v>
      </c>
      <c r="F71" s="149"/>
      <c r="G71" s="149"/>
      <c r="H71" s="149"/>
      <c r="I71" s="150"/>
      <c r="J71" s="129">
        <v>80115815</v>
      </c>
    </row>
    <row r="72" spans="1:10" x14ac:dyDescent="0.25">
      <c r="A72" s="105"/>
      <c r="B72" s="128"/>
      <c r="C72" s="140"/>
      <c r="D72" s="140"/>
      <c r="E72" s="141"/>
      <c r="F72" s="141"/>
      <c r="G72" s="140"/>
      <c r="H72" s="140"/>
      <c r="I72" s="140"/>
      <c r="J72" s="89"/>
    </row>
    <row r="73" spans="1:10" x14ac:dyDescent="0.25">
      <c r="A73" s="145" t="s">
        <v>548</v>
      </c>
      <c r="B73" s="146"/>
      <c r="C73" s="146"/>
      <c r="D73" s="147"/>
      <c r="E73" s="145" t="s">
        <v>607</v>
      </c>
      <c r="F73" s="146"/>
      <c r="G73" s="146"/>
      <c r="H73" s="146"/>
      <c r="I73" s="147"/>
      <c r="J73" s="129">
        <v>41388045</v>
      </c>
    </row>
    <row r="74" spans="1:10" x14ac:dyDescent="0.25">
      <c r="A74" s="105"/>
      <c r="B74" s="128"/>
      <c r="C74" s="140"/>
      <c r="D74" s="140"/>
      <c r="E74" s="141"/>
      <c r="F74" s="141"/>
      <c r="G74" s="140"/>
      <c r="H74" s="140"/>
      <c r="I74" s="140"/>
      <c r="J74" s="89"/>
    </row>
    <row r="75" spans="1:10" x14ac:dyDescent="0.25">
      <c r="A75" s="142" t="s">
        <v>549</v>
      </c>
      <c r="B75" s="143"/>
      <c r="C75" s="143"/>
      <c r="D75" s="144"/>
      <c r="E75" s="145" t="s">
        <v>605</v>
      </c>
      <c r="F75" s="146"/>
      <c r="G75" s="146"/>
      <c r="H75" s="146"/>
      <c r="I75" s="147"/>
      <c r="J75" s="129" t="s">
        <v>550</v>
      </c>
    </row>
    <row r="76" spans="1:10" x14ac:dyDescent="0.25">
      <c r="A76" s="105"/>
      <c r="B76" s="94"/>
      <c r="C76" s="94"/>
      <c r="D76" s="87"/>
      <c r="E76" s="194"/>
      <c r="F76" s="194"/>
      <c r="G76" s="140"/>
      <c r="H76" s="140"/>
      <c r="I76" s="87"/>
      <c r="J76" s="89"/>
    </row>
    <row r="77" spans="1:10" x14ac:dyDescent="0.25">
      <c r="A77" s="142"/>
      <c r="B77" s="143"/>
      <c r="C77" s="143"/>
      <c r="D77" s="144"/>
      <c r="E77" s="142"/>
      <c r="F77" s="143"/>
      <c r="G77" s="143"/>
      <c r="H77" s="143"/>
      <c r="I77" s="144"/>
      <c r="J77" s="95"/>
    </row>
    <row r="78" spans="1:10" x14ac:dyDescent="0.25">
      <c r="A78" s="105"/>
      <c r="B78" s="94"/>
      <c r="C78" s="94"/>
      <c r="D78" s="87"/>
      <c r="E78" s="141"/>
      <c r="F78" s="141"/>
      <c r="G78" s="140"/>
      <c r="H78" s="140"/>
      <c r="I78" s="87"/>
      <c r="J78" s="106" t="s">
        <v>30</v>
      </c>
    </row>
    <row r="79" spans="1:10" x14ac:dyDescent="0.25">
      <c r="A79" s="105"/>
      <c r="B79" s="94"/>
      <c r="C79" s="94"/>
      <c r="D79" s="87"/>
      <c r="E79" s="141"/>
      <c r="F79" s="141"/>
      <c r="G79" s="140"/>
      <c r="H79" s="140"/>
      <c r="I79" s="87"/>
      <c r="J79" s="106" t="s">
        <v>31</v>
      </c>
    </row>
    <row r="80" spans="1:10" ht="14.45" customHeight="1" x14ac:dyDescent="0.25">
      <c r="A80" s="163" t="s">
        <v>32</v>
      </c>
      <c r="B80" s="173"/>
      <c r="C80" s="174" t="s">
        <v>551</v>
      </c>
      <c r="D80" s="175"/>
      <c r="E80" s="199" t="s">
        <v>33</v>
      </c>
      <c r="F80" s="200"/>
      <c r="G80" s="344" t="s">
        <v>628</v>
      </c>
      <c r="H80" s="345"/>
      <c r="I80" s="345"/>
      <c r="J80" s="346"/>
    </row>
    <row r="81" spans="1:10" x14ac:dyDescent="0.25">
      <c r="A81" s="105"/>
      <c r="B81" s="94"/>
      <c r="C81" s="140"/>
      <c r="D81" s="140"/>
      <c r="E81" s="141"/>
      <c r="F81" s="141"/>
      <c r="G81" s="201" t="s">
        <v>34</v>
      </c>
      <c r="H81" s="201"/>
      <c r="I81" s="201"/>
      <c r="J81" s="78"/>
    </row>
    <row r="82" spans="1:10" ht="13.9" customHeight="1" x14ac:dyDescent="0.25">
      <c r="A82" s="163" t="s">
        <v>35</v>
      </c>
      <c r="B82" s="173"/>
      <c r="C82" s="344" t="s">
        <v>625</v>
      </c>
      <c r="D82" s="345"/>
      <c r="E82" s="345"/>
      <c r="F82" s="345"/>
      <c r="G82" s="345"/>
      <c r="H82" s="345"/>
      <c r="I82" s="345"/>
      <c r="J82" s="346"/>
    </row>
    <row r="83" spans="1:10" x14ac:dyDescent="0.25">
      <c r="A83" s="86"/>
      <c r="B83" s="87"/>
      <c r="C83" s="184" t="s">
        <v>36</v>
      </c>
      <c r="D83" s="184"/>
      <c r="E83" s="184"/>
      <c r="F83" s="184"/>
      <c r="G83" s="184"/>
      <c r="H83" s="184"/>
      <c r="I83" s="184"/>
      <c r="J83" s="89"/>
    </row>
    <row r="84" spans="1:10" x14ac:dyDescent="0.25">
      <c r="A84" s="163" t="s">
        <v>37</v>
      </c>
      <c r="B84" s="173"/>
      <c r="C84" s="195" t="s">
        <v>626</v>
      </c>
      <c r="D84" s="196"/>
      <c r="E84" s="197"/>
      <c r="F84" s="141"/>
      <c r="G84" s="141"/>
      <c r="H84" s="189"/>
      <c r="I84" s="189"/>
      <c r="J84" s="198"/>
    </row>
    <row r="85" spans="1:10" x14ac:dyDescent="0.25">
      <c r="A85" s="86"/>
      <c r="B85" s="87"/>
      <c r="C85" s="94"/>
      <c r="D85" s="87"/>
      <c r="E85" s="141"/>
      <c r="F85" s="141"/>
      <c r="G85" s="141"/>
      <c r="H85" s="141"/>
      <c r="I85" s="87"/>
      <c r="J85" s="89"/>
    </row>
    <row r="86" spans="1:10" ht="14.45" customHeight="1" x14ac:dyDescent="0.25">
      <c r="A86" s="163" t="s">
        <v>38</v>
      </c>
      <c r="B86" s="173"/>
      <c r="C86" s="347" t="s">
        <v>627</v>
      </c>
      <c r="D86" s="348"/>
      <c r="E86" s="348"/>
      <c r="F86" s="348"/>
      <c r="G86" s="348"/>
      <c r="H86" s="348"/>
      <c r="I86" s="348"/>
      <c r="J86" s="349"/>
    </row>
    <row r="87" spans="1:10" x14ac:dyDescent="0.25">
      <c r="A87" s="86"/>
      <c r="B87" s="87"/>
      <c r="C87" s="87"/>
      <c r="D87" s="87"/>
      <c r="E87" s="141"/>
      <c r="F87" s="141"/>
      <c r="G87" s="141"/>
      <c r="H87" s="141"/>
      <c r="I87" s="87"/>
      <c r="J87" s="89"/>
    </row>
    <row r="88" spans="1:10" x14ac:dyDescent="0.25">
      <c r="A88" s="163" t="s">
        <v>39</v>
      </c>
      <c r="B88" s="173"/>
      <c r="C88" s="202" t="s">
        <v>552</v>
      </c>
      <c r="D88" s="203"/>
      <c r="E88" s="203"/>
      <c r="F88" s="203"/>
      <c r="G88" s="203"/>
      <c r="H88" s="203"/>
      <c r="I88" s="203"/>
      <c r="J88" s="204"/>
    </row>
    <row r="89" spans="1:10" ht="14.45" customHeight="1" x14ac:dyDescent="0.25">
      <c r="A89" s="86"/>
      <c r="B89" s="87"/>
      <c r="C89" s="205" t="s">
        <v>40</v>
      </c>
      <c r="D89" s="205"/>
      <c r="E89" s="205"/>
      <c r="F89" s="205"/>
      <c r="G89" s="87"/>
      <c r="H89" s="87"/>
      <c r="I89" s="87"/>
      <c r="J89" s="89"/>
    </row>
    <row r="90" spans="1:10" x14ac:dyDescent="0.25">
      <c r="A90" s="163" t="s">
        <v>41</v>
      </c>
      <c r="B90" s="173"/>
      <c r="C90" s="202" t="s">
        <v>553</v>
      </c>
      <c r="D90" s="203"/>
      <c r="E90" s="203"/>
      <c r="F90" s="203"/>
      <c r="G90" s="203"/>
      <c r="H90" s="203"/>
      <c r="I90" s="203"/>
      <c r="J90" s="204"/>
    </row>
    <row r="91" spans="1:10" ht="14.45" customHeight="1" x14ac:dyDescent="0.25">
      <c r="A91" s="107"/>
      <c r="B91" s="108"/>
      <c r="C91" s="206" t="s">
        <v>42</v>
      </c>
      <c r="D91" s="206"/>
      <c r="E91" s="206"/>
      <c r="F91" s="206"/>
      <c r="G91" s="206"/>
      <c r="H91" s="108"/>
      <c r="I91" s="108"/>
      <c r="J91" s="109"/>
    </row>
    <row r="98" ht="27" customHeight="1" x14ac:dyDescent="0.25"/>
    <row r="102" ht="38.450000000000003" customHeight="1" x14ac:dyDescent="0.25"/>
  </sheetData>
  <sheetProtection formatCells="0" insertRows="0"/>
  <mergeCells count="197">
    <mergeCell ref="A88:B88"/>
    <mergeCell ref="C88:J88"/>
    <mergeCell ref="C89:F89"/>
    <mergeCell ref="A90:B90"/>
    <mergeCell ref="C90:J90"/>
    <mergeCell ref="C91:G91"/>
    <mergeCell ref="E85:F85"/>
    <mergeCell ref="G85:H85"/>
    <mergeCell ref="A86:B86"/>
    <mergeCell ref="C86:J86"/>
    <mergeCell ref="E87:F87"/>
    <mergeCell ref="G87:H87"/>
    <mergeCell ref="A82:B82"/>
    <mergeCell ref="C82:J82"/>
    <mergeCell ref="C83:I83"/>
    <mergeCell ref="A84:B84"/>
    <mergeCell ref="C84:E84"/>
    <mergeCell ref="F84:G84"/>
    <mergeCell ref="H84:J84"/>
    <mergeCell ref="A80:B80"/>
    <mergeCell ref="C80:D80"/>
    <mergeCell ref="E80:F80"/>
    <mergeCell ref="G80:J80"/>
    <mergeCell ref="C81:D81"/>
    <mergeCell ref="E81:F81"/>
    <mergeCell ref="G81:I81"/>
    <mergeCell ref="A77:D77"/>
    <mergeCell ref="E77:I77"/>
    <mergeCell ref="E78:F78"/>
    <mergeCell ref="G78:H78"/>
    <mergeCell ref="E79:F79"/>
    <mergeCell ref="G79:H79"/>
    <mergeCell ref="C44:D44"/>
    <mergeCell ref="E44:F44"/>
    <mergeCell ref="G44:I44"/>
    <mergeCell ref="A45:D45"/>
    <mergeCell ref="E45:I45"/>
    <mergeCell ref="E76:F76"/>
    <mergeCell ref="G76:H76"/>
    <mergeCell ref="C46:D46"/>
    <mergeCell ref="E46:F46"/>
    <mergeCell ref="G46:I46"/>
    <mergeCell ref="A47:D47"/>
    <mergeCell ref="E47:I47"/>
    <mergeCell ref="C48:D48"/>
    <mergeCell ref="E48:F48"/>
    <mergeCell ref="G48:I48"/>
    <mergeCell ref="A49:D49"/>
    <mergeCell ref="E49:I49"/>
    <mergeCell ref="C50:D5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E50:F50"/>
    <mergeCell ref="G50:I50"/>
    <mergeCell ref="A51:D51"/>
    <mergeCell ref="E51:I51"/>
    <mergeCell ref="C52:D52"/>
    <mergeCell ref="E52:F52"/>
    <mergeCell ref="G52:I52"/>
    <mergeCell ref="A53:D53"/>
    <mergeCell ref="E53:I53"/>
    <mergeCell ref="C54:D54"/>
    <mergeCell ref="E54:F54"/>
    <mergeCell ref="G54:I54"/>
    <mergeCell ref="A55:D55"/>
    <mergeCell ref="E55:I55"/>
    <mergeCell ref="C56:D56"/>
    <mergeCell ref="E56:F56"/>
    <mergeCell ref="G56:I56"/>
    <mergeCell ref="A57:D57"/>
    <mergeCell ref="E57:I57"/>
    <mergeCell ref="C58:D58"/>
    <mergeCell ref="E58:F58"/>
    <mergeCell ref="G58:I58"/>
    <mergeCell ref="A59:D59"/>
    <mergeCell ref="E59:I59"/>
    <mergeCell ref="C60:D60"/>
    <mergeCell ref="E60:F60"/>
    <mergeCell ref="G60:I60"/>
    <mergeCell ref="A61:D61"/>
    <mergeCell ref="E61:I61"/>
    <mergeCell ref="C62:D62"/>
    <mergeCell ref="E62:F62"/>
    <mergeCell ref="G62:I62"/>
    <mergeCell ref="A63:D63"/>
    <mergeCell ref="E63:I63"/>
    <mergeCell ref="C64:D64"/>
    <mergeCell ref="E64:F64"/>
    <mergeCell ref="G64:I64"/>
    <mergeCell ref="A65:D65"/>
    <mergeCell ref="E65:I65"/>
    <mergeCell ref="C66:D66"/>
    <mergeCell ref="E66:F66"/>
    <mergeCell ref="G66:I66"/>
    <mergeCell ref="A67:D67"/>
    <mergeCell ref="E67:I67"/>
    <mergeCell ref="C68:D68"/>
    <mergeCell ref="E68:F68"/>
    <mergeCell ref="G68:I68"/>
    <mergeCell ref="A69:D69"/>
    <mergeCell ref="E69:I69"/>
    <mergeCell ref="C74:D74"/>
    <mergeCell ref="E74:F74"/>
    <mergeCell ref="G74:I74"/>
    <mergeCell ref="A75:D75"/>
    <mergeCell ref="E75:I75"/>
    <mergeCell ref="C70:D70"/>
    <mergeCell ref="E70:F70"/>
    <mergeCell ref="G70:I70"/>
    <mergeCell ref="A71:D71"/>
    <mergeCell ref="E71:I71"/>
    <mergeCell ref="C72:D72"/>
    <mergeCell ref="E72:F72"/>
    <mergeCell ref="G72:I72"/>
    <mergeCell ref="A73:D73"/>
    <mergeCell ref="E73:I73"/>
  </mergeCells>
  <dataValidations count="4">
    <dataValidation type="list" allowBlank="1" showInputMessage="1" showErrorMessage="1" sqref="C80:D80" xr:uid="{00000000-0002-0000-0000-000000000000}">
      <formula1>$J$78:$J$79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86" r:id="rId1" xr:uid="{4582CECA-3DD6-4229-BDDB-FFB14DAAE5A8}"/>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85" zoomScaleNormal="85" zoomScaleSheetLayoutView="110" workbookViewId="0">
      <selection activeCell="H5" sqref="H1:I1048576"/>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10" t="s">
        <v>43</v>
      </c>
      <c r="B1" s="211"/>
      <c r="C1" s="211"/>
      <c r="D1" s="211"/>
      <c r="E1" s="211"/>
      <c r="F1" s="211"/>
      <c r="G1" s="211"/>
      <c r="H1" s="211"/>
      <c r="I1" s="211"/>
    </row>
    <row r="2" spans="1:9" x14ac:dyDescent="0.2">
      <c r="A2" s="212" t="s">
        <v>610</v>
      </c>
      <c r="B2" s="213"/>
      <c r="C2" s="213"/>
      <c r="D2" s="213"/>
      <c r="E2" s="213"/>
      <c r="F2" s="213"/>
      <c r="G2" s="213"/>
      <c r="H2" s="213"/>
      <c r="I2" s="213"/>
    </row>
    <row r="3" spans="1:9" x14ac:dyDescent="0.2">
      <c r="A3" s="214" t="s">
        <v>499</v>
      </c>
      <c r="B3" s="215"/>
      <c r="C3" s="215"/>
      <c r="D3" s="215"/>
      <c r="E3" s="215"/>
      <c r="F3" s="215"/>
      <c r="G3" s="215"/>
      <c r="H3" s="215"/>
      <c r="I3" s="215"/>
    </row>
    <row r="4" spans="1:9" x14ac:dyDescent="0.2">
      <c r="A4" s="216" t="s">
        <v>554</v>
      </c>
      <c r="B4" s="217"/>
      <c r="C4" s="217"/>
      <c r="D4" s="217"/>
      <c r="E4" s="217"/>
      <c r="F4" s="217"/>
      <c r="G4" s="217"/>
      <c r="H4" s="217"/>
      <c r="I4" s="218"/>
    </row>
    <row r="5" spans="1:9" ht="45" x14ac:dyDescent="0.2">
      <c r="A5" s="221" t="s">
        <v>44</v>
      </c>
      <c r="B5" s="222"/>
      <c r="C5" s="222"/>
      <c r="D5" s="222"/>
      <c r="E5" s="222"/>
      <c r="F5" s="222"/>
      <c r="G5" s="11" t="s">
        <v>45</v>
      </c>
      <c r="H5" s="13" t="s">
        <v>46</v>
      </c>
      <c r="I5" s="13" t="s">
        <v>47</v>
      </c>
    </row>
    <row r="6" spans="1:9" x14ac:dyDescent="0.2">
      <c r="A6" s="219">
        <v>1</v>
      </c>
      <c r="B6" s="220"/>
      <c r="C6" s="220"/>
      <c r="D6" s="220"/>
      <c r="E6" s="220"/>
      <c r="F6" s="220"/>
      <c r="G6" s="12">
        <v>2</v>
      </c>
      <c r="H6" s="13">
        <v>3</v>
      </c>
      <c r="I6" s="13">
        <v>4</v>
      </c>
    </row>
    <row r="7" spans="1:9" x14ac:dyDescent="0.2">
      <c r="A7" s="223"/>
      <c r="B7" s="223"/>
      <c r="C7" s="223"/>
      <c r="D7" s="223"/>
      <c r="E7" s="223"/>
      <c r="F7" s="223"/>
      <c r="G7" s="223"/>
      <c r="H7" s="223"/>
      <c r="I7" s="223"/>
    </row>
    <row r="8" spans="1:9" ht="12.75" customHeight="1" x14ac:dyDescent="0.2">
      <c r="A8" s="224" t="s">
        <v>48</v>
      </c>
      <c r="B8" s="224"/>
      <c r="C8" s="224"/>
      <c r="D8" s="224"/>
      <c r="E8" s="224"/>
      <c r="F8" s="224"/>
      <c r="G8" s="14">
        <v>1</v>
      </c>
      <c r="H8" s="31">
        <v>0</v>
      </c>
      <c r="I8" s="31">
        <v>0</v>
      </c>
    </row>
    <row r="9" spans="1:9" ht="12.75" customHeight="1" x14ac:dyDescent="0.2">
      <c r="A9" s="209" t="s">
        <v>49</v>
      </c>
      <c r="B9" s="209"/>
      <c r="C9" s="209"/>
      <c r="D9" s="209"/>
      <c r="E9" s="209"/>
      <c r="F9" s="209"/>
      <c r="G9" s="15">
        <v>2</v>
      </c>
      <c r="H9" s="32">
        <f>H10+H17+H27+H38+H43</f>
        <v>2444300000</v>
      </c>
      <c r="I9" s="32">
        <f>I10+I17+I27+I38+I43</f>
        <v>2456000000</v>
      </c>
    </row>
    <row r="10" spans="1:9" ht="12.75" customHeight="1" x14ac:dyDescent="0.2">
      <c r="A10" s="208" t="s">
        <v>50</v>
      </c>
      <c r="B10" s="208"/>
      <c r="C10" s="208"/>
      <c r="D10" s="208"/>
      <c r="E10" s="208"/>
      <c r="F10" s="208"/>
      <c r="G10" s="15">
        <v>3</v>
      </c>
      <c r="H10" s="32">
        <f>H11+H12+H13+H14+H15+H16</f>
        <v>98000000</v>
      </c>
      <c r="I10" s="32">
        <f>I11+I12+I13+I14+I15+I16</f>
        <v>115900000</v>
      </c>
    </row>
    <row r="11" spans="1:9" ht="12.75" customHeight="1" x14ac:dyDescent="0.2">
      <c r="A11" s="207" t="s">
        <v>497</v>
      </c>
      <c r="B11" s="207"/>
      <c r="C11" s="207"/>
      <c r="D11" s="207"/>
      <c r="E11" s="207"/>
      <c r="F11" s="207"/>
      <c r="G11" s="14">
        <v>4</v>
      </c>
      <c r="H11" s="31">
        <v>100000</v>
      </c>
      <c r="I11" s="31">
        <v>100000</v>
      </c>
    </row>
    <row r="12" spans="1:9" ht="22.9" customHeight="1" x14ac:dyDescent="0.2">
      <c r="A12" s="207" t="s">
        <v>496</v>
      </c>
      <c r="B12" s="207"/>
      <c r="C12" s="207"/>
      <c r="D12" s="207"/>
      <c r="E12" s="207"/>
      <c r="F12" s="207"/>
      <c r="G12" s="14">
        <v>5</v>
      </c>
      <c r="H12" s="31">
        <v>29800000</v>
      </c>
      <c r="I12" s="31">
        <v>45700000</v>
      </c>
    </row>
    <row r="13" spans="1:9" ht="12.75" customHeight="1" x14ac:dyDescent="0.2">
      <c r="A13" s="207" t="s">
        <v>51</v>
      </c>
      <c r="B13" s="207"/>
      <c r="C13" s="207"/>
      <c r="D13" s="207"/>
      <c r="E13" s="207"/>
      <c r="F13" s="207"/>
      <c r="G13" s="14">
        <v>6</v>
      </c>
      <c r="H13" s="31">
        <v>3700000</v>
      </c>
      <c r="I13" s="31">
        <v>3700000</v>
      </c>
    </row>
    <row r="14" spans="1:9" ht="12.75" customHeight="1" x14ac:dyDescent="0.2">
      <c r="A14" s="207" t="s">
        <v>52</v>
      </c>
      <c r="B14" s="207"/>
      <c r="C14" s="207"/>
      <c r="D14" s="207"/>
      <c r="E14" s="207"/>
      <c r="F14" s="207"/>
      <c r="G14" s="14">
        <v>7</v>
      </c>
      <c r="H14" s="31">
        <v>100000</v>
      </c>
      <c r="I14" s="31">
        <v>700000</v>
      </c>
    </row>
    <row r="15" spans="1:9" ht="12.75" customHeight="1" x14ac:dyDescent="0.2">
      <c r="A15" s="207" t="s">
        <v>53</v>
      </c>
      <c r="B15" s="207"/>
      <c r="C15" s="207"/>
      <c r="D15" s="207"/>
      <c r="E15" s="207"/>
      <c r="F15" s="207"/>
      <c r="G15" s="14">
        <v>8</v>
      </c>
      <c r="H15" s="31">
        <v>64300000</v>
      </c>
      <c r="I15" s="31">
        <v>65700000</v>
      </c>
    </row>
    <row r="16" spans="1:9" ht="12.75" customHeight="1" x14ac:dyDescent="0.2">
      <c r="A16" s="207" t="s">
        <v>54</v>
      </c>
      <c r="B16" s="207"/>
      <c r="C16" s="207"/>
      <c r="D16" s="207"/>
      <c r="E16" s="207"/>
      <c r="F16" s="207"/>
      <c r="G16" s="14">
        <v>9</v>
      </c>
      <c r="H16" s="31">
        <v>0</v>
      </c>
      <c r="I16" s="31">
        <v>0</v>
      </c>
    </row>
    <row r="17" spans="1:9" ht="12.75" customHeight="1" x14ac:dyDescent="0.2">
      <c r="A17" s="208" t="s">
        <v>55</v>
      </c>
      <c r="B17" s="208"/>
      <c r="C17" s="208"/>
      <c r="D17" s="208"/>
      <c r="E17" s="208"/>
      <c r="F17" s="208"/>
      <c r="G17" s="15">
        <v>10</v>
      </c>
      <c r="H17" s="32">
        <f>H18+H19+H20+H21+H22+H23+H24+H25+H26</f>
        <v>1921100000</v>
      </c>
      <c r="I17" s="32">
        <f>I18+I19+I20+I21+I22+I23+I24+I25+I26</f>
        <v>1917000000</v>
      </c>
    </row>
    <row r="18" spans="1:9" ht="12.75" customHeight="1" x14ac:dyDescent="0.2">
      <c r="A18" s="207" t="s">
        <v>56</v>
      </c>
      <c r="B18" s="207"/>
      <c r="C18" s="207"/>
      <c r="D18" s="207"/>
      <c r="E18" s="207"/>
      <c r="F18" s="207"/>
      <c r="G18" s="14">
        <v>11</v>
      </c>
      <c r="H18" s="31">
        <v>160900000</v>
      </c>
      <c r="I18" s="31">
        <v>160900000</v>
      </c>
    </row>
    <row r="19" spans="1:9" ht="12.75" customHeight="1" x14ac:dyDescent="0.2">
      <c r="A19" s="207" t="s">
        <v>57</v>
      </c>
      <c r="B19" s="207"/>
      <c r="C19" s="207"/>
      <c r="D19" s="207"/>
      <c r="E19" s="207"/>
      <c r="F19" s="207"/>
      <c r="G19" s="14">
        <v>12</v>
      </c>
      <c r="H19" s="31">
        <v>464400000</v>
      </c>
      <c r="I19" s="31">
        <v>447800000</v>
      </c>
    </row>
    <row r="20" spans="1:9" ht="12.75" customHeight="1" x14ac:dyDescent="0.2">
      <c r="A20" s="207" t="s">
        <v>58</v>
      </c>
      <c r="B20" s="207"/>
      <c r="C20" s="207"/>
      <c r="D20" s="207"/>
      <c r="E20" s="207"/>
      <c r="F20" s="207"/>
      <c r="G20" s="14">
        <v>13</v>
      </c>
      <c r="H20" s="31">
        <v>495300000</v>
      </c>
      <c r="I20" s="31">
        <v>485700000</v>
      </c>
    </row>
    <row r="21" spans="1:9" ht="12.75" customHeight="1" x14ac:dyDescent="0.2">
      <c r="A21" s="207" t="s">
        <v>59</v>
      </c>
      <c r="B21" s="207"/>
      <c r="C21" s="207"/>
      <c r="D21" s="207"/>
      <c r="E21" s="207"/>
      <c r="F21" s="207"/>
      <c r="G21" s="14">
        <v>14</v>
      </c>
      <c r="H21" s="31">
        <v>61600000</v>
      </c>
      <c r="I21" s="31">
        <v>64100000</v>
      </c>
    </row>
    <row r="22" spans="1:9" ht="12.75" customHeight="1" x14ac:dyDescent="0.2">
      <c r="A22" s="207" t="s">
        <v>60</v>
      </c>
      <c r="B22" s="207"/>
      <c r="C22" s="207"/>
      <c r="D22" s="207"/>
      <c r="E22" s="207"/>
      <c r="F22" s="207"/>
      <c r="G22" s="14">
        <v>15</v>
      </c>
      <c r="H22" s="31">
        <v>0</v>
      </c>
      <c r="I22" s="31">
        <v>0</v>
      </c>
    </row>
    <row r="23" spans="1:9" ht="12.75" customHeight="1" x14ac:dyDescent="0.2">
      <c r="A23" s="207" t="s">
        <v>61</v>
      </c>
      <c r="B23" s="207"/>
      <c r="C23" s="207"/>
      <c r="D23" s="207"/>
      <c r="E23" s="207"/>
      <c r="F23" s="207"/>
      <c r="G23" s="14">
        <v>16</v>
      </c>
      <c r="H23" s="31">
        <v>37200000</v>
      </c>
      <c r="I23" s="31">
        <v>41500000</v>
      </c>
    </row>
    <row r="24" spans="1:9" ht="12.75" customHeight="1" x14ac:dyDescent="0.2">
      <c r="A24" s="207" t="s">
        <v>62</v>
      </c>
      <c r="B24" s="207"/>
      <c r="C24" s="207"/>
      <c r="D24" s="207"/>
      <c r="E24" s="207"/>
      <c r="F24" s="207"/>
      <c r="G24" s="14">
        <v>17</v>
      </c>
      <c r="H24" s="31">
        <v>636900000</v>
      </c>
      <c r="I24" s="31">
        <v>648900000</v>
      </c>
    </row>
    <row r="25" spans="1:9" ht="12.75" customHeight="1" x14ac:dyDescent="0.2">
      <c r="A25" s="207" t="s">
        <v>63</v>
      </c>
      <c r="B25" s="207"/>
      <c r="C25" s="207"/>
      <c r="D25" s="207"/>
      <c r="E25" s="207"/>
      <c r="F25" s="207"/>
      <c r="G25" s="14">
        <v>18</v>
      </c>
      <c r="H25" s="31">
        <v>38200000</v>
      </c>
      <c r="I25" s="31">
        <v>41800000</v>
      </c>
    </row>
    <row r="26" spans="1:9" ht="12.75" customHeight="1" x14ac:dyDescent="0.2">
      <c r="A26" s="207" t="s">
        <v>64</v>
      </c>
      <c r="B26" s="207"/>
      <c r="C26" s="207"/>
      <c r="D26" s="207"/>
      <c r="E26" s="207"/>
      <c r="F26" s="207"/>
      <c r="G26" s="14">
        <v>19</v>
      </c>
      <c r="H26" s="31">
        <v>26600000</v>
      </c>
      <c r="I26" s="31">
        <v>26300000</v>
      </c>
    </row>
    <row r="27" spans="1:9" ht="12.75" customHeight="1" x14ac:dyDescent="0.2">
      <c r="A27" s="208" t="s">
        <v>65</v>
      </c>
      <c r="B27" s="208"/>
      <c r="C27" s="208"/>
      <c r="D27" s="208"/>
      <c r="E27" s="208"/>
      <c r="F27" s="208"/>
      <c r="G27" s="15">
        <v>20</v>
      </c>
      <c r="H27" s="32">
        <f>SUM(H28:H37)</f>
        <v>316000000</v>
      </c>
      <c r="I27" s="32">
        <f>SUM(I28:I37)</f>
        <v>309400000</v>
      </c>
    </row>
    <row r="28" spans="1:9" ht="12.75" customHeight="1" x14ac:dyDescent="0.2">
      <c r="A28" s="207" t="s">
        <v>66</v>
      </c>
      <c r="B28" s="207"/>
      <c r="C28" s="207"/>
      <c r="D28" s="207"/>
      <c r="E28" s="207"/>
      <c r="F28" s="207"/>
      <c r="G28" s="14">
        <v>21</v>
      </c>
      <c r="H28" s="31">
        <v>0</v>
      </c>
      <c r="I28" s="31">
        <v>0</v>
      </c>
    </row>
    <row r="29" spans="1:9" ht="12.75" customHeight="1" x14ac:dyDescent="0.2">
      <c r="A29" s="207" t="s">
        <v>67</v>
      </c>
      <c r="B29" s="207"/>
      <c r="C29" s="207"/>
      <c r="D29" s="207"/>
      <c r="E29" s="207"/>
      <c r="F29" s="207"/>
      <c r="G29" s="14">
        <v>22</v>
      </c>
      <c r="H29" s="31">
        <v>0</v>
      </c>
      <c r="I29" s="31">
        <v>0</v>
      </c>
    </row>
    <row r="30" spans="1:9" ht="12.75" customHeight="1" x14ac:dyDescent="0.2">
      <c r="A30" s="207" t="s">
        <v>68</v>
      </c>
      <c r="B30" s="207"/>
      <c r="C30" s="207"/>
      <c r="D30" s="207"/>
      <c r="E30" s="207"/>
      <c r="F30" s="207"/>
      <c r="G30" s="14">
        <v>23</v>
      </c>
      <c r="H30" s="31">
        <v>0</v>
      </c>
      <c r="I30" s="31">
        <v>0</v>
      </c>
    </row>
    <row r="31" spans="1:9" ht="24" customHeight="1" x14ac:dyDescent="0.2">
      <c r="A31" s="207" t="s">
        <v>69</v>
      </c>
      <c r="B31" s="207"/>
      <c r="C31" s="207"/>
      <c r="D31" s="207"/>
      <c r="E31" s="207"/>
      <c r="F31" s="207"/>
      <c r="G31" s="14">
        <v>24</v>
      </c>
      <c r="H31" s="31">
        <v>133700000</v>
      </c>
      <c r="I31" s="31">
        <v>134500000</v>
      </c>
    </row>
    <row r="32" spans="1:9" ht="23.45" customHeight="1" x14ac:dyDescent="0.2">
      <c r="A32" s="207" t="s">
        <v>70</v>
      </c>
      <c r="B32" s="207"/>
      <c r="C32" s="207"/>
      <c r="D32" s="207"/>
      <c r="E32" s="207"/>
      <c r="F32" s="207"/>
      <c r="G32" s="14">
        <v>25</v>
      </c>
      <c r="H32" s="31">
        <v>0</v>
      </c>
      <c r="I32" s="31">
        <v>0</v>
      </c>
    </row>
    <row r="33" spans="1:9" ht="21.6" customHeight="1" x14ac:dyDescent="0.2">
      <c r="A33" s="207" t="s">
        <v>71</v>
      </c>
      <c r="B33" s="207"/>
      <c r="C33" s="207"/>
      <c r="D33" s="207"/>
      <c r="E33" s="207"/>
      <c r="F33" s="207"/>
      <c r="G33" s="14">
        <v>26</v>
      </c>
      <c r="H33" s="31">
        <v>0</v>
      </c>
      <c r="I33" s="31">
        <v>0</v>
      </c>
    </row>
    <row r="34" spans="1:9" ht="12.75" customHeight="1" x14ac:dyDescent="0.2">
      <c r="A34" s="207" t="s">
        <v>72</v>
      </c>
      <c r="B34" s="207"/>
      <c r="C34" s="207"/>
      <c r="D34" s="207"/>
      <c r="E34" s="207"/>
      <c r="F34" s="207"/>
      <c r="G34" s="14">
        <v>27</v>
      </c>
      <c r="H34" s="31">
        <v>2600000</v>
      </c>
      <c r="I34" s="31">
        <v>2600000</v>
      </c>
    </row>
    <row r="35" spans="1:9" ht="12.75" customHeight="1" x14ac:dyDescent="0.2">
      <c r="A35" s="207" t="s">
        <v>73</v>
      </c>
      <c r="B35" s="207"/>
      <c r="C35" s="207"/>
      <c r="D35" s="207"/>
      <c r="E35" s="207"/>
      <c r="F35" s="207"/>
      <c r="G35" s="14">
        <v>28</v>
      </c>
      <c r="H35" s="31">
        <v>0</v>
      </c>
      <c r="I35" s="31">
        <v>0</v>
      </c>
    </row>
    <row r="36" spans="1:9" ht="12.75" customHeight="1" x14ac:dyDescent="0.2">
      <c r="A36" s="207" t="s">
        <v>74</v>
      </c>
      <c r="B36" s="207"/>
      <c r="C36" s="207"/>
      <c r="D36" s="207"/>
      <c r="E36" s="207"/>
      <c r="F36" s="207"/>
      <c r="G36" s="14">
        <v>29</v>
      </c>
      <c r="H36" s="31">
        <v>0</v>
      </c>
      <c r="I36" s="31">
        <v>0</v>
      </c>
    </row>
    <row r="37" spans="1:9" ht="12.75" customHeight="1" x14ac:dyDescent="0.2">
      <c r="A37" s="207" t="s">
        <v>75</v>
      </c>
      <c r="B37" s="207"/>
      <c r="C37" s="207"/>
      <c r="D37" s="207"/>
      <c r="E37" s="207"/>
      <c r="F37" s="207"/>
      <c r="G37" s="14">
        <v>30</v>
      </c>
      <c r="H37" s="31">
        <v>179700000</v>
      </c>
      <c r="I37" s="31">
        <v>172300000</v>
      </c>
    </row>
    <row r="38" spans="1:9" ht="12.75" customHeight="1" x14ac:dyDescent="0.2">
      <c r="A38" s="208" t="s">
        <v>76</v>
      </c>
      <c r="B38" s="208"/>
      <c r="C38" s="208"/>
      <c r="D38" s="208"/>
      <c r="E38" s="208"/>
      <c r="F38" s="208"/>
      <c r="G38" s="15">
        <v>31</v>
      </c>
      <c r="H38" s="32">
        <f>H39+H40+H41+H42</f>
        <v>1000000</v>
      </c>
      <c r="I38" s="32">
        <f>I39+I40+I41+I42</f>
        <v>1000000</v>
      </c>
    </row>
    <row r="39" spans="1:9" ht="12.75" customHeight="1" x14ac:dyDescent="0.2">
      <c r="A39" s="207" t="s">
        <v>77</v>
      </c>
      <c r="B39" s="207"/>
      <c r="C39" s="207"/>
      <c r="D39" s="207"/>
      <c r="E39" s="207"/>
      <c r="F39" s="207"/>
      <c r="G39" s="14">
        <v>32</v>
      </c>
      <c r="H39" s="31">
        <v>0</v>
      </c>
      <c r="I39" s="31">
        <v>0</v>
      </c>
    </row>
    <row r="40" spans="1:9" ht="27" customHeight="1" x14ac:dyDescent="0.2">
      <c r="A40" s="207" t="s">
        <v>78</v>
      </c>
      <c r="B40" s="207"/>
      <c r="C40" s="207"/>
      <c r="D40" s="207"/>
      <c r="E40" s="207"/>
      <c r="F40" s="207"/>
      <c r="G40" s="14">
        <v>33</v>
      </c>
      <c r="H40" s="31">
        <v>0</v>
      </c>
      <c r="I40" s="31">
        <v>0</v>
      </c>
    </row>
    <row r="41" spans="1:9" ht="12.75" customHeight="1" x14ac:dyDescent="0.2">
      <c r="A41" s="207" t="s">
        <v>79</v>
      </c>
      <c r="B41" s="207"/>
      <c r="C41" s="207"/>
      <c r="D41" s="207"/>
      <c r="E41" s="207"/>
      <c r="F41" s="207"/>
      <c r="G41" s="14">
        <v>34</v>
      </c>
      <c r="H41" s="31">
        <v>0</v>
      </c>
      <c r="I41" s="31">
        <v>0</v>
      </c>
    </row>
    <row r="42" spans="1:9" ht="12.75" customHeight="1" x14ac:dyDescent="0.2">
      <c r="A42" s="207" t="s">
        <v>80</v>
      </c>
      <c r="B42" s="207"/>
      <c r="C42" s="207"/>
      <c r="D42" s="207"/>
      <c r="E42" s="207"/>
      <c r="F42" s="207"/>
      <c r="G42" s="14">
        <v>35</v>
      </c>
      <c r="H42" s="31">
        <v>1000000</v>
      </c>
      <c r="I42" s="31">
        <v>1000000</v>
      </c>
    </row>
    <row r="43" spans="1:9" ht="12.75" customHeight="1" x14ac:dyDescent="0.2">
      <c r="A43" s="207" t="s">
        <v>81</v>
      </c>
      <c r="B43" s="207"/>
      <c r="C43" s="207"/>
      <c r="D43" s="207"/>
      <c r="E43" s="207"/>
      <c r="F43" s="207"/>
      <c r="G43" s="14">
        <v>36</v>
      </c>
      <c r="H43" s="31">
        <v>108200000</v>
      </c>
      <c r="I43" s="31">
        <v>112700000</v>
      </c>
    </row>
    <row r="44" spans="1:9" ht="12.75" customHeight="1" x14ac:dyDescent="0.2">
      <c r="A44" s="209" t="s">
        <v>82</v>
      </c>
      <c r="B44" s="209"/>
      <c r="C44" s="209"/>
      <c r="D44" s="209"/>
      <c r="E44" s="209"/>
      <c r="F44" s="209"/>
      <c r="G44" s="15">
        <v>37</v>
      </c>
      <c r="H44" s="32">
        <f>H45+H53+H60+H70</f>
        <v>887900000</v>
      </c>
      <c r="I44" s="32">
        <f>I45+I53+I60+I70</f>
        <v>872000000</v>
      </c>
    </row>
    <row r="45" spans="1:9" ht="12.75" customHeight="1" x14ac:dyDescent="0.2">
      <c r="A45" s="208" t="s">
        <v>83</v>
      </c>
      <c r="B45" s="208"/>
      <c r="C45" s="208"/>
      <c r="D45" s="208"/>
      <c r="E45" s="208"/>
      <c r="F45" s="208"/>
      <c r="G45" s="15">
        <v>38</v>
      </c>
      <c r="H45" s="32">
        <f>SUM(H46:H52)</f>
        <v>432500000</v>
      </c>
      <c r="I45" s="32">
        <f>SUM(I46:I52)</f>
        <v>423400000</v>
      </c>
    </row>
    <row r="46" spans="1:9" ht="12.75" customHeight="1" x14ac:dyDescent="0.2">
      <c r="A46" s="207" t="s">
        <v>84</v>
      </c>
      <c r="B46" s="207"/>
      <c r="C46" s="207"/>
      <c r="D46" s="207"/>
      <c r="E46" s="207"/>
      <c r="F46" s="207"/>
      <c r="G46" s="14">
        <v>39</v>
      </c>
      <c r="H46" s="31">
        <v>152500000</v>
      </c>
      <c r="I46" s="31">
        <v>140300000</v>
      </c>
    </row>
    <row r="47" spans="1:9" ht="12.75" customHeight="1" x14ac:dyDescent="0.2">
      <c r="A47" s="207" t="s">
        <v>85</v>
      </c>
      <c r="B47" s="207"/>
      <c r="C47" s="207"/>
      <c r="D47" s="207"/>
      <c r="E47" s="207"/>
      <c r="F47" s="207"/>
      <c r="G47" s="14">
        <v>40</v>
      </c>
      <c r="H47" s="31">
        <v>117200000</v>
      </c>
      <c r="I47" s="31">
        <v>126100000</v>
      </c>
    </row>
    <row r="48" spans="1:9" ht="12.75" customHeight="1" x14ac:dyDescent="0.2">
      <c r="A48" s="207" t="s">
        <v>86</v>
      </c>
      <c r="B48" s="207"/>
      <c r="C48" s="207"/>
      <c r="D48" s="207"/>
      <c r="E48" s="207"/>
      <c r="F48" s="207"/>
      <c r="G48" s="14">
        <v>41</v>
      </c>
      <c r="H48" s="31">
        <v>120400000</v>
      </c>
      <c r="I48" s="31">
        <v>110400000</v>
      </c>
    </row>
    <row r="49" spans="1:9" ht="12.75" customHeight="1" x14ac:dyDescent="0.2">
      <c r="A49" s="207" t="s">
        <v>87</v>
      </c>
      <c r="B49" s="207"/>
      <c r="C49" s="207"/>
      <c r="D49" s="207"/>
      <c r="E49" s="207"/>
      <c r="F49" s="207"/>
      <c r="G49" s="14">
        <v>42</v>
      </c>
      <c r="H49" s="31">
        <v>41500000</v>
      </c>
      <c r="I49" s="31">
        <v>45700000</v>
      </c>
    </row>
    <row r="50" spans="1:9" ht="12.75" customHeight="1" x14ac:dyDescent="0.2">
      <c r="A50" s="207" t="s">
        <v>88</v>
      </c>
      <c r="B50" s="207"/>
      <c r="C50" s="207"/>
      <c r="D50" s="207"/>
      <c r="E50" s="207"/>
      <c r="F50" s="207"/>
      <c r="G50" s="14">
        <v>43</v>
      </c>
      <c r="H50" s="31">
        <v>0</v>
      </c>
      <c r="I50" s="31">
        <v>0</v>
      </c>
    </row>
    <row r="51" spans="1:9" ht="12.75" customHeight="1" x14ac:dyDescent="0.2">
      <c r="A51" s="207" t="s">
        <v>89</v>
      </c>
      <c r="B51" s="207"/>
      <c r="C51" s="207"/>
      <c r="D51" s="207"/>
      <c r="E51" s="207"/>
      <c r="F51" s="207"/>
      <c r="G51" s="14">
        <v>44</v>
      </c>
      <c r="H51" s="31">
        <v>900000</v>
      </c>
      <c r="I51" s="31">
        <v>900000</v>
      </c>
    </row>
    <row r="52" spans="1:9" ht="12.75" customHeight="1" x14ac:dyDescent="0.2">
      <c r="A52" s="207" t="s">
        <v>90</v>
      </c>
      <c r="B52" s="207"/>
      <c r="C52" s="207"/>
      <c r="D52" s="207"/>
      <c r="E52" s="207"/>
      <c r="F52" s="207"/>
      <c r="G52" s="14">
        <v>45</v>
      </c>
      <c r="H52" s="31">
        <v>0</v>
      </c>
      <c r="I52" s="31">
        <v>0</v>
      </c>
    </row>
    <row r="53" spans="1:9" ht="12.75" customHeight="1" x14ac:dyDescent="0.2">
      <c r="A53" s="208" t="s">
        <v>91</v>
      </c>
      <c r="B53" s="208"/>
      <c r="C53" s="208"/>
      <c r="D53" s="208"/>
      <c r="E53" s="208"/>
      <c r="F53" s="208"/>
      <c r="G53" s="15">
        <v>46</v>
      </c>
      <c r="H53" s="32">
        <f>SUM(H54:H59)</f>
        <v>322400000</v>
      </c>
      <c r="I53" s="32">
        <f>SUM(I54:I59)</f>
        <v>380100000</v>
      </c>
    </row>
    <row r="54" spans="1:9" ht="12.75" customHeight="1" x14ac:dyDescent="0.2">
      <c r="A54" s="207" t="s">
        <v>92</v>
      </c>
      <c r="B54" s="207"/>
      <c r="C54" s="207"/>
      <c r="D54" s="207"/>
      <c r="E54" s="207"/>
      <c r="F54" s="207"/>
      <c r="G54" s="14">
        <v>47</v>
      </c>
      <c r="H54" s="31">
        <v>0</v>
      </c>
      <c r="I54" s="31">
        <v>0</v>
      </c>
    </row>
    <row r="55" spans="1:9" ht="23.45" customHeight="1" x14ac:dyDescent="0.2">
      <c r="A55" s="207" t="s">
        <v>93</v>
      </c>
      <c r="B55" s="207"/>
      <c r="C55" s="207"/>
      <c r="D55" s="207"/>
      <c r="E55" s="207"/>
      <c r="F55" s="207"/>
      <c r="G55" s="14">
        <v>48</v>
      </c>
      <c r="H55" s="31">
        <v>0</v>
      </c>
      <c r="I55" s="31">
        <v>0</v>
      </c>
    </row>
    <row r="56" spans="1:9" ht="12.75" customHeight="1" x14ac:dyDescent="0.2">
      <c r="A56" s="207" t="s">
        <v>94</v>
      </c>
      <c r="B56" s="207"/>
      <c r="C56" s="207"/>
      <c r="D56" s="207"/>
      <c r="E56" s="207"/>
      <c r="F56" s="207"/>
      <c r="G56" s="14">
        <v>49</v>
      </c>
      <c r="H56" s="31">
        <v>296600000</v>
      </c>
      <c r="I56" s="31">
        <v>344200000</v>
      </c>
    </row>
    <row r="57" spans="1:9" ht="12.75" customHeight="1" x14ac:dyDescent="0.2">
      <c r="A57" s="207" t="s">
        <v>95</v>
      </c>
      <c r="B57" s="207"/>
      <c r="C57" s="207"/>
      <c r="D57" s="207"/>
      <c r="E57" s="207"/>
      <c r="F57" s="207"/>
      <c r="G57" s="14">
        <v>50</v>
      </c>
      <c r="H57" s="31">
        <v>0</v>
      </c>
      <c r="I57" s="31">
        <v>0</v>
      </c>
    </row>
    <row r="58" spans="1:9" ht="12.75" customHeight="1" x14ac:dyDescent="0.2">
      <c r="A58" s="207" t="s">
        <v>96</v>
      </c>
      <c r="B58" s="207"/>
      <c r="C58" s="207"/>
      <c r="D58" s="207"/>
      <c r="E58" s="207"/>
      <c r="F58" s="207"/>
      <c r="G58" s="14">
        <v>51</v>
      </c>
      <c r="H58" s="31">
        <v>17500000</v>
      </c>
      <c r="I58" s="31">
        <v>28000000</v>
      </c>
    </row>
    <row r="59" spans="1:9" ht="12.75" customHeight="1" x14ac:dyDescent="0.2">
      <c r="A59" s="207" t="s">
        <v>97</v>
      </c>
      <c r="B59" s="207"/>
      <c r="C59" s="207"/>
      <c r="D59" s="207"/>
      <c r="E59" s="207"/>
      <c r="F59" s="207"/>
      <c r="G59" s="14">
        <v>52</v>
      </c>
      <c r="H59" s="31">
        <v>8300000</v>
      </c>
      <c r="I59" s="31">
        <v>7900000</v>
      </c>
    </row>
    <row r="60" spans="1:9" ht="12.75" customHeight="1" x14ac:dyDescent="0.2">
      <c r="A60" s="208" t="s">
        <v>98</v>
      </c>
      <c r="B60" s="208"/>
      <c r="C60" s="208"/>
      <c r="D60" s="208"/>
      <c r="E60" s="208"/>
      <c r="F60" s="208"/>
      <c r="G60" s="15">
        <v>53</v>
      </c>
      <c r="H60" s="32">
        <f>SUM(H61:H69)</f>
        <v>23000000</v>
      </c>
      <c r="I60" s="32">
        <f>SUM(I61:I69)</f>
        <v>22300000</v>
      </c>
    </row>
    <row r="61" spans="1:9" ht="12.75" customHeight="1" x14ac:dyDescent="0.2">
      <c r="A61" s="207" t="s">
        <v>99</v>
      </c>
      <c r="B61" s="207"/>
      <c r="C61" s="207"/>
      <c r="D61" s="207"/>
      <c r="E61" s="207"/>
      <c r="F61" s="207"/>
      <c r="G61" s="14">
        <v>54</v>
      </c>
      <c r="H61" s="31">
        <v>0</v>
      </c>
      <c r="I61" s="31">
        <v>0</v>
      </c>
    </row>
    <row r="62" spans="1:9" ht="27.6" customHeight="1" x14ac:dyDescent="0.2">
      <c r="A62" s="207" t="s">
        <v>100</v>
      </c>
      <c r="B62" s="207"/>
      <c r="C62" s="207"/>
      <c r="D62" s="207"/>
      <c r="E62" s="207"/>
      <c r="F62" s="207"/>
      <c r="G62" s="14">
        <v>55</v>
      </c>
      <c r="H62" s="31">
        <v>0</v>
      </c>
      <c r="I62" s="31">
        <v>0</v>
      </c>
    </row>
    <row r="63" spans="1:9" ht="12.75" customHeight="1" x14ac:dyDescent="0.2">
      <c r="A63" s="207" t="s">
        <v>101</v>
      </c>
      <c r="B63" s="207"/>
      <c r="C63" s="207"/>
      <c r="D63" s="207"/>
      <c r="E63" s="207"/>
      <c r="F63" s="207"/>
      <c r="G63" s="14">
        <v>56</v>
      </c>
      <c r="H63" s="31">
        <v>0</v>
      </c>
      <c r="I63" s="31">
        <v>0</v>
      </c>
    </row>
    <row r="64" spans="1:9" ht="25.9" customHeight="1" x14ac:dyDescent="0.2">
      <c r="A64" s="207" t="s">
        <v>102</v>
      </c>
      <c r="B64" s="207"/>
      <c r="C64" s="207"/>
      <c r="D64" s="207"/>
      <c r="E64" s="207"/>
      <c r="F64" s="207"/>
      <c r="G64" s="14">
        <v>57</v>
      </c>
      <c r="H64" s="31">
        <v>0</v>
      </c>
      <c r="I64" s="31">
        <v>0</v>
      </c>
    </row>
    <row r="65" spans="1:9" ht="21.6" customHeight="1" x14ac:dyDescent="0.2">
      <c r="A65" s="207" t="s">
        <v>103</v>
      </c>
      <c r="B65" s="207"/>
      <c r="C65" s="207"/>
      <c r="D65" s="207"/>
      <c r="E65" s="207"/>
      <c r="F65" s="207"/>
      <c r="G65" s="14">
        <v>58</v>
      </c>
      <c r="H65" s="31">
        <v>0</v>
      </c>
      <c r="I65" s="31">
        <v>0</v>
      </c>
    </row>
    <row r="66" spans="1:9" ht="21.6" customHeight="1" x14ac:dyDescent="0.2">
      <c r="A66" s="207" t="s">
        <v>104</v>
      </c>
      <c r="B66" s="207"/>
      <c r="C66" s="207"/>
      <c r="D66" s="207"/>
      <c r="E66" s="207"/>
      <c r="F66" s="207"/>
      <c r="G66" s="14">
        <v>59</v>
      </c>
      <c r="H66" s="31">
        <v>0</v>
      </c>
      <c r="I66" s="31">
        <v>0</v>
      </c>
    </row>
    <row r="67" spans="1:9" ht="12.75" customHeight="1" x14ac:dyDescent="0.2">
      <c r="A67" s="207" t="s">
        <v>105</v>
      </c>
      <c r="B67" s="207"/>
      <c r="C67" s="207"/>
      <c r="D67" s="207"/>
      <c r="E67" s="207"/>
      <c r="F67" s="207"/>
      <c r="G67" s="14">
        <v>60</v>
      </c>
      <c r="H67" s="31">
        <v>0</v>
      </c>
      <c r="I67" s="31">
        <v>0</v>
      </c>
    </row>
    <row r="68" spans="1:9" ht="12.75" customHeight="1" x14ac:dyDescent="0.2">
      <c r="A68" s="207" t="s">
        <v>106</v>
      </c>
      <c r="B68" s="207"/>
      <c r="C68" s="207"/>
      <c r="D68" s="207"/>
      <c r="E68" s="207"/>
      <c r="F68" s="207"/>
      <c r="G68" s="14">
        <v>61</v>
      </c>
      <c r="H68" s="31">
        <v>1900000</v>
      </c>
      <c r="I68" s="31">
        <v>1900000</v>
      </c>
    </row>
    <row r="69" spans="1:9" ht="12.75" customHeight="1" x14ac:dyDescent="0.2">
      <c r="A69" s="207" t="s">
        <v>107</v>
      </c>
      <c r="B69" s="207"/>
      <c r="C69" s="207"/>
      <c r="D69" s="207"/>
      <c r="E69" s="207"/>
      <c r="F69" s="207"/>
      <c r="G69" s="14">
        <v>62</v>
      </c>
      <c r="H69" s="31">
        <v>21100000</v>
      </c>
      <c r="I69" s="31">
        <v>20400000</v>
      </c>
    </row>
    <row r="70" spans="1:9" ht="12.75" customHeight="1" x14ac:dyDescent="0.2">
      <c r="A70" s="207" t="s">
        <v>108</v>
      </c>
      <c r="B70" s="207"/>
      <c r="C70" s="207"/>
      <c r="D70" s="207"/>
      <c r="E70" s="207"/>
      <c r="F70" s="207"/>
      <c r="G70" s="14">
        <v>63</v>
      </c>
      <c r="H70" s="31">
        <v>110000000</v>
      </c>
      <c r="I70" s="31">
        <v>46200000</v>
      </c>
    </row>
    <row r="71" spans="1:9" ht="12.75" customHeight="1" x14ac:dyDescent="0.2">
      <c r="A71" s="224" t="s">
        <v>109</v>
      </c>
      <c r="B71" s="224"/>
      <c r="C71" s="224"/>
      <c r="D71" s="224"/>
      <c r="E71" s="224"/>
      <c r="F71" s="224"/>
      <c r="G71" s="14">
        <v>64</v>
      </c>
      <c r="H71" s="31">
        <v>9600000</v>
      </c>
      <c r="I71" s="31">
        <v>15400000</v>
      </c>
    </row>
    <row r="72" spans="1:9" ht="12.75" customHeight="1" x14ac:dyDescent="0.2">
      <c r="A72" s="209" t="s">
        <v>110</v>
      </c>
      <c r="B72" s="209"/>
      <c r="C72" s="209"/>
      <c r="D72" s="209"/>
      <c r="E72" s="209"/>
      <c r="F72" s="209"/>
      <c r="G72" s="15">
        <v>65</v>
      </c>
      <c r="H72" s="32">
        <f>H8+H9+H44+H71</f>
        <v>3341800000</v>
      </c>
      <c r="I72" s="32">
        <f>I8+I9+I44+I71</f>
        <v>3343400000</v>
      </c>
    </row>
    <row r="73" spans="1:9" ht="12.75" customHeight="1" x14ac:dyDescent="0.2">
      <c r="A73" s="224" t="s">
        <v>111</v>
      </c>
      <c r="B73" s="224"/>
      <c r="C73" s="224"/>
      <c r="D73" s="224"/>
      <c r="E73" s="224"/>
      <c r="F73" s="224"/>
      <c r="G73" s="14">
        <v>66</v>
      </c>
      <c r="H73" s="31">
        <v>0</v>
      </c>
      <c r="I73" s="31">
        <v>0</v>
      </c>
    </row>
    <row r="74" spans="1:9" x14ac:dyDescent="0.2">
      <c r="A74" s="226" t="s">
        <v>112</v>
      </c>
      <c r="B74" s="227"/>
      <c r="C74" s="227"/>
      <c r="D74" s="227"/>
      <c r="E74" s="227"/>
      <c r="F74" s="227"/>
      <c r="G74" s="227"/>
      <c r="H74" s="227"/>
      <c r="I74" s="227"/>
    </row>
    <row r="75" spans="1:9" ht="24.75" customHeight="1" x14ac:dyDescent="0.2">
      <c r="A75" s="209" t="s">
        <v>498</v>
      </c>
      <c r="B75" s="209"/>
      <c r="C75" s="209"/>
      <c r="D75" s="209"/>
      <c r="E75" s="209"/>
      <c r="F75" s="209"/>
      <c r="G75" s="15">
        <v>67</v>
      </c>
      <c r="H75" s="32">
        <f>H76+H77+H78+H84+H85+H91+H94+H97</f>
        <v>1584700000</v>
      </c>
      <c r="I75" s="32">
        <f>I76+I77+I78+I84+I85+I91+I94+I97</f>
        <v>1614700000</v>
      </c>
    </row>
    <row r="76" spans="1:9" ht="12.75" customHeight="1" x14ac:dyDescent="0.2">
      <c r="A76" s="207" t="s">
        <v>113</v>
      </c>
      <c r="B76" s="207"/>
      <c r="C76" s="207"/>
      <c r="D76" s="207"/>
      <c r="E76" s="207"/>
      <c r="F76" s="207"/>
      <c r="G76" s="14">
        <v>68</v>
      </c>
      <c r="H76" s="31">
        <v>1200000000</v>
      </c>
      <c r="I76" s="31">
        <v>1200000000</v>
      </c>
    </row>
    <row r="77" spans="1:9" ht="12.75" customHeight="1" x14ac:dyDescent="0.2">
      <c r="A77" s="207" t="s">
        <v>114</v>
      </c>
      <c r="B77" s="207"/>
      <c r="C77" s="207"/>
      <c r="D77" s="207"/>
      <c r="E77" s="207"/>
      <c r="F77" s="207"/>
      <c r="G77" s="14">
        <v>69</v>
      </c>
      <c r="H77" s="31">
        <v>0</v>
      </c>
      <c r="I77" s="31">
        <v>0</v>
      </c>
    </row>
    <row r="78" spans="1:9" ht="12.75" customHeight="1" x14ac:dyDescent="0.2">
      <c r="A78" s="208" t="s">
        <v>115</v>
      </c>
      <c r="B78" s="208"/>
      <c r="C78" s="208"/>
      <c r="D78" s="208"/>
      <c r="E78" s="208"/>
      <c r="F78" s="208"/>
      <c r="G78" s="15">
        <v>70</v>
      </c>
      <c r="H78" s="32">
        <f>SUM(H79:H83)</f>
        <v>152100000</v>
      </c>
      <c r="I78" s="32">
        <f>SUM(I79:I83)</f>
        <v>152300000</v>
      </c>
    </row>
    <row r="79" spans="1:9" ht="12.75" customHeight="1" x14ac:dyDescent="0.2">
      <c r="A79" s="207" t="s">
        <v>116</v>
      </c>
      <c r="B79" s="207"/>
      <c r="C79" s="207"/>
      <c r="D79" s="207"/>
      <c r="E79" s="207"/>
      <c r="F79" s="207"/>
      <c r="G79" s="14">
        <v>71</v>
      </c>
      <c r="H79" s="31">
        <v>51100000</v>
      </c>
      <c r="I79" s="31">
        <v>51100000</v>
      </c>
    </row>
    <row r="80" spans="1:9" ht="12.75" customHeight="1" x14ac:dyDescent="0.2">
      <c r="A80" s="207" t="s">
        <v>117</v>
      </c>
      <c r="B80" s="207"/>
      <c r="C80" s="207"/>
      <c r="D80" s="207"/>
      <c r="E80" s="207"/>
      <c r="F80" s="207"/>
      <c r="G80" s="14">
        <v>72</v>
      </c>
      <c r="H80" s="31">
        <v>0</v>
      </c>
      <c r="I80" s="31">
        <v>0</v>
      </c>
    </row>
    <row r="81" spans="1:9" ht="12.75" customHeight="1" x14ac:dyDescent="0.2">
      <c r="A81" s="207" t="s">
        <v>118</v>
      </c>
      <c r="B81" s="207"/>
      <c r="C81" s="207"/>
      <c r="D81" s="207"/>
      <c r="E81" s="207"/>
      <c r="F81" s="207"/>
      <c r="G81" s="14">
        <v>73</v>
      </c>
      <c r="H81" s="31">
        <v>0</v>
      </c>
      <c r="I81" s="31">
        <v>0</v>
      </c>
    </row>
    <row r="82" spans="1:9" ht="12.75" customHeight="1" x14ac:dyDescent="0.2">
      <c r="A82" s="207" t="s">
        <v>119</v>
      </c>
      <c r="B82" s="207"/>
      <c r="C82" s="207"/>
      <c r="D82" s="207"/>
      <c r="E82" s="207"/>
      <c r="F82" s="207"/>
      <c r="G82" s="14">
        <v>74</v>
      </c>
      <c r="H82" s="31">
        <v>0</v>
      </c>
      <c r="I82" s="31">
        <v>0</v>
      </c>
    </row>
    <row r="83" spans="1:9" ht="12.75" customHeight="1" x14ac:dyDescent="0.2">
      <c r="A83" s="207" t="s">
        <v>120</v>
      </c>
      <c r="B83" s="207"/>
      <c r="C83" s="207"/>
      <c r="D83" s="207"/>
      <c r="E83" s="207"/>
      <c r="F83" s="207"/>
      <c r="G83" s="14">
        <v>75</v>
      </c>
      <c r="H83" s="31">
        <v>101000000</v>
      </c>
      <c r="I83" s="31">
        <v>101200000</v>
      </c>
    </row>
    <row r="84" spans="1:9" ht="12.75" customHeight="1" x14ac:dyDescent="0.2">
      <c r="A84" s="225" t="s">
        <v>121</v>
      </c>
      <c r="B84" s="225"/>
      <c r="C84" s="225"/>
      <c r="D84" s="225"/>
      <c r="E84" s="225"/>
      <c r="F84" s="225"/>
      <c r="G84" s="111">
        <v>76</v>
      </c>
      <c r="H84" s="112">
        <v>0</v>
      </c>
      <c r="I84" s="112">
        <v>0</v>
      </c>
    </row>
    <row r="85" spans="1:9" ht="12.75" customHeight="1" x14ac:dyDescent="0.2">
      <c r="A85" s="208" t="s">
        <v>391</v>
      </c>
      <c r="B85" s="208"/>
      <c r="C85" s="208"/>
      <c r="D85" s="208"/>
      <c r="E85" s="208"/>
      <c r="F85" s="208"/>
      <c r="G85" s="15">
        <v>77</v>
      </c>
      <c r="H85" s="32">
        <f>H86+H87+H88+H89+H90</f>
        <v>180800000</v>
      </c>
      <c r="I85" s="32">
        <f>I86+I87+I88+I89+I90</f>
        <v>175200000</v>
      </c>
    </row>
    <row r="86" spans="1:9" ht="25.5" customHeight="1" x14ac:dyDescent="0.2">
      <c r="A86" s="207" t="s">
        <v>392</v>
      </c>
      <c r="B86" s="207"/>
      <c r="C86" s="207"/>
      <c r="D86" s="207"/>
      <c r="E86" s="207"/>
      <c r="F86" s="207"/>
      <c r="G86" s="14">
        <v>78</v>
      </c>
      <c r="H86" s="31">
        <v>73500000</v>
      </c>
      <c r="I86" s="31">
        <v>68600000</v>
      </c>
    </row>
    <row r="87" spans="1:9" ht="12.75" customHeight="1" x14ac:dyDescent="0.2">
      <c r="A87" s="207" t="s">
        <v>122</v>
      </c>
      <c r="B87" s="207"/>
      <c r="C87" s="207"/>
      <c r="D87" s="207"/>
      <c r="E87" s="207"/>
      <c r="F87" s="207"/>
      <c r="G87" s="14">
        <v>79</v>
      </c>
      <c r="H87" s="31">
        <v>0</v>
      </c>
      <c r="I87" s="31">
        <v>0</v>
      </c>
    </row>
    <row r="88" spans="1:9" ht="12.75" customHeight="1" x14ac:dyDescent="0.2">
      <c r="A88" s="207" t="s">
        <v>123</v>
      </c>
      <c r="B88" s="207"/>
      <c r="C88" s="207"/>
      <c r="D88" s="207"/>
      <c r="E88" s="207"/>
      <c r="F88" s="207"/>
      <c r="G88" s="14">
        <v>80</v>
      </c>
      <c r="H88" s="31">
        <v>0</v>
      </c>
      <c r="I88" s="31">
        <v>0</v>
      </c>
    </row>
    <row r="89" spans="1:9" ht="12.75" customHeight="1" x14ac:dyDescent="0.2">
      <c r="A89" s="207" t="s">
        <v>393</v>
      </c>
      <c r="B89" s="207"/>
      <c r="C89" s="207"/>
      <c r="D89" s="207"/>
      <c r="E89" s="207"/>
      <c r="F89" s="207"/>
      <c r="G89" s="14">
        <v>81</v>
      </c>
      <c r="H89" s="31">
        <v>0</v>
      </c>
      <c r="I89" s="31">
        <v>0</v>
      </c>
    </row>
    <row r="90" spans="1:9" ht="25.5" customHeight="1" x14ac:dyDescent="0.2">
      <c r="A90" s="207" t="s">
        <v>394</v>
      </c>
      <c r="B90" s="207"/>
      <c r="C90" s="207"/>
      <c r="D90" s="207"/>
      <c r="E90" s="207"/>
      <c r="F90" s="207"/>
      <c r="G90" s="14">
        <v>82</v>
      </c>
      <c r="H90" s="31">
        <v>107300000</v>
      </c>
      <c r="I90" s="31">
        <v>106600000</v>
      </c>
    </row>
    <row r="91" spans="1:9" ht="24" customHeight="1" x14ac:dyDescent="0.2">
      <c r="A91" s="208" t="s">
        <v>395</v>
      </c>
      <c r="B91" s="208"/>
      <c r="C91" s="208"/>
      <c r="D91" s="208"/>
      <c r="E91" s="208"/>
      <c r="F91" s="208"/>
      <c r="G91" s="15">
        <v>83</v>
      </c>
      <c r="H91" s="32">
        <f>H92-H93</f>
        <v>-133500000</v>
      </c>
      <c r="I91" s="32">
        <f>I92-I93</f>
        <v>48300000</v>
      </c>
    </row>
    <row r="92" spans="1:9" ht="12.75" customHeight="1" x14ac:dyDescent="0.2">
      <c r="A92" s="207" t="s">
        <v>124</v>
      </c>
      <c r="B92" s="207"/>
      <c r="C92" s="207"/>
      <c r="D92" s="207"/>
      <c r="E92" s="207"/>
      <c r="F92" s="207"/>
      <c r="G92" s="14">
        <v>84</v>
      </c>
      <c r="H92" s="31">
        <v>0</v>
      </c>
      <c r="I92" s="31">
        <v>48300000</v>
      </c>
    </row>
    <row r="93" spans="1:9" ht="12.75" customHeight="1" x14ac:dyDescent="0.2">
      <c r="A93" s="207" t="s">
        <v>125</v>
      </c>
      <c r="B93" s="207"/>
      <c r="C93" s="207"/>
      <c r="D93" s="207"/>
      <c r="E93" s="207"/>
      <c r="F93" s="207"/>
      <c r="G93" s="14">
        <v>85</v>
      </c>
      <c r="H93" s="31">
        <v>133500000</v>
      </c>
      <c r="I93" s="31">
        <v>0</v>
      </c>
    </row>
    <row r="94" spans="1:9" ht="12.75" customHeight="1" x14ac:dyDescent="0.2">
      <c r="A94" s="208" t="s">
        <v>396</v>
      </c>
      <c r="B94" s="208"/>
      <c r="C94" s="208"/>
      <c r="D94" s="208"/>
      <c r="E94" s="208"/>
      <c r="F94" s="208"/>
      <c r="G94" s="15">
        <v>86</v>
      </c>
      <c r="H94" s="32">
        <f>H95-H96</f>
        <v>181800000</v>
      </c>
      <c r="I94" s="32">
        <f>I95-I96</f>
        <v>35400000</v>
      </c>
    </row>
    <row r="95" spans="1:9" ht="12.75" customHeight="1" x14ac:dyDescent="0.2">
      <c r="A95" s="207" t="s">
        <v>126</v>
      </c>
      <c r="B95" s="207"/>
      <c r="C95" s="207"/>
      <c r="D95" s="207"/>
      <c r="E95" s="207"/>
      <c r="F95" s="207"/>
      <c r="G95" s="14">
        <v>87</v>
      </c>
      <c r="H95" s="31">
        <v>181800000</v>
      </c>
      <c r="I95" s="31">
        <v>35400000</v>
      </c>
    </row>
    <row r="96" spans="1:9" ht="12.75" customHeight="1" x14ac:dyDescent="0.2">
      <c r="A96" s="207" t="s">
        <v>127</v>
      </c>
      <c r="B96" s="207"/>
      <c r="C96" s="207"/>
      <c r="D96" s="207"/>
      <c r="E96" s="207"/>
      <c r="F96" s="207"/>
      <c r="G96" s="14">
        <v>88</v>
      </c>
      <c r="H96" s="31">
        <v>0</v>
      </c>
      <c r="I96" s="31">
        <v>0</v>
      </c>
    </row>
    <row r="97" spans="1:9" ht="12.75" customHeight="1" x14ac:dyDescent="0.2">
      <c r="A97" s="207" t="s">
        <v>128</v>
      </c>
      <c r="B97" s="207"/>
      <c r="C97" s="207"/>
      <c r="D97" s="207"/>
      <c r="E97" s="207"/>
      <c r="F97" s="207"/>
      <c r="G97" s="14">
        <v>89</v>
      </c>
      <c r="H97" s="31">
        <v>3500000</v>
      </c>
      <c r="I97" s="31">
        <v>3500000</v>
      </c>
    </row>
    <row r="98" spans="1:9" ht="12.75" customHeight="1" x14ac:dyDescent="0.2">
      <c r="A98" s="209" t="s">
        <v>397</v>
      </c>
      <c r="B98" s="209"/>
      <c r="C98" s="209"/>
      <c r="D98" s="209"/>
      <c r="E98" s="209"/>
      <c r="F98" s="209"/>
      <c r="G98" s="15">
        <v>90</v>
      </c>
      <c r="H98" s="32">
        <f>SUM(H99:H104)</f>
        <v>502900000</v>
      </c>
      <c r="I98" s="32">
        <f>SUM(I99:I104)</f>
        <v>499200000</v>
      </c>
    </row>
    <row r="99" spans="1:9" ht="31.9" customHeight="1" x14ac:dyDescent="0.2">
      <c r="A99" s="207" t="s">
        <v>129</v>
      </c>
      <c r="B99" s="207"/>
      <c r="C99" s="207"/>
      <c r="D99" s="207"/>
      <c r="E99" s="207"/>
      <c r="F99" s="207"/>
      <c r="G99" s="14">
        <v>91</v>
      </c>
      <c r="H99" s="31">
        <v>7100000</v>
      </c>
      <c r="I99" s="31">
        <v>7200000</v>
      </c>
    </row>
    <row r="100" spans="1:9" ht="12.75" customHeight="1" x14ac:dyDescent="0.2">
      <c r="A100" s="207" t="s">
        <v>130</v>
      </c>
      <c r="B100" s="207"/>
      <c r="C100" s="207"/>
      <c r="D100" s="207"/>
      <c r="E100" s="207"/>
      <c r="F100" s="207"/>
      <c r="G100" s="14">
        <v>92</v>
      </c>
      <c r="H100" s="31">
        <v>0</v>
      </c>
      <c r="I100" s="31">
        <v>0</v>
      </c>
    </row>
    <row r="101" spans="1:9" ht="12.75" customHeight="1" x14ac:dyDescent="0.2">
      <c r="A101" s="207" t="s">
        <v>131</v>
      </c>
      <c r="B101" s="207"/>
      <c r="C101" s="207"/>
      <c r="D101" s="207"/>
      <c r="E101" s="207"/>
      <c r="F101" s="207"/>
      <c r="G101" s="14">
        <v>93</v>
      </c>
      <c r="H101" s="31">
        <v>2000000</v>
      </c>
      <c r="I101" s="31">
        <v>2500000</v>
      </c>
    </row>
    <row r="102" spans="1:9" ht="12.75" customHeight="1" x14ac:dyDescent="0.2">
      <c r="A102" s="207" t="s">
        <v>132</v>
      </c>
      <c r="B102" s="207"/>
      <c r="C102" s="207"/>
      <c r="D102" s="207"/>
      <c r="E102" s="207"/>
      <c r="F102" s="207"/>
      <c r="G102" s="14">
        <v>94</v>
      </c>
      <c r="H102" s="31">
        <v>389800000</v>
      </c>
      <c r="I102" s="31">
        <v>386200000</v>
      </c>
    </row>
    <row r="103" spans="1:9" ht="12.75" customHeight="1" x14ac:dyDescent="0.2">
      <c r="A103" s="207" t="s">
        <v>133</v>
      </c>
      <c r="B103" s="207"/>
      <c r="C103" s="207"/>
      <c r="D103" s="207"/>
      <c r="E103" s="207"/>
      <c r="F103" s="207"/>
      <c r="G103" s="14">
        <v>95</v>
      </c>
      <c r="H103" s="31">
        <v>0</v>
      </c>
      <c r="I103" s="31">
        <v>0</v>
      </c>
    </row>
    <row r="104" spans="1:9" ht="12.75" customHeight="1" x14ac:dyDescent="0.2">
      <c r="A104" s="207" t="s">
        <v>134</v>
      </c>
      <c r="B104" s="207"/>
      <c r="C104" s="207"/>
      <c r="D104" s="207"/>
      <c r="E104" s="207"/>
      <c r="F104" s="207"/>
      <c r="G104" s="14">
        <v>96</v>
      </c>
      <c r="H104" s="31">
        <v>104000000</v>
      </c>
      <c r="I104" s="31">
        <v>103300000</v>
      </c>
    </row>
    <row r="105" spans="1:9" ht="12.75" customHeight="1" x14ac:dyDescent="0.2">
      <c r="A105" s="209" t="s">
        <v>398</v>
      </c>
      <c r="B105" s="209"/>
      <c r="C105" s="209"/>
      <c r="D105" s="209"/>
      <c r="E105" s="209"/>
      <c r="F105" s="209"/>
      <c r="G105" s="15">
        <v>97</v>
      </c>
      <c r="H105" s="32">
        <f>SUM(H106:H116)</f>
        <v>300100000</v>
      </c>
      <c r="I105" s="32">
        <f>SUM(I106:I116)</f>
        <v>303200000</v>
      </c>
    </row>
    <row r="106" spans="1:9" ht="12.75" customHeight="1" x14ac:dyDescent="0.2">
      <c r="A106" s="207" t="s">
        <v>135</v>
      </c>
      <c r="B106" s="207"/>
      <c r="C106" s="207"/>
      <c r="D106" s="207"/>
      <c r="E106" s="207"/>
      <c r="F106" s="207"/>
      <c r="G106" s="14">
        <v>98</v>
      </c>
      <c r="H106" s="31">
        <v>0</v>
      </c>
      <c r="I106" s="31">
        <v>0</v>
      </c>
    </row>
    <row r="107" spans="1:9" ht="24.6" customHeight="1" x14ac:dyDescent="0.2">
      <c r="A107" s="207" t="s">
        <v>136</v>
      </c>
      <c r="B107" s="207"/>
      <c r="C107" s="207"/>
      <c r="D107" s="207"/>
      <c r="E107" s="207"/>
      <c r="F107" s="207"/>
      <c r="G107" s="14">
        <v>99</v>
      </c>
      <c r="H107" s="31">
        <v>0</v>
      </c>
      <c r="I107" s="31">
        <v>0</v>
      </c>
    </row>
    <row r="108" spans="1:9" ht="12.75" customHeight="1" x14ac:dyDescent="0.2">
      <c r="A108" s="207" t="s">
        <v>137</v>
      </c>
      <c r="B108" s="207"/>
      <c r="C108" s="207"/>
      <c r="D108" s="207"/>
      <c r="E108" s="207"/>
      <c r="F108" s="207"/>
      <c r="G108" s="14">
        <v>100</v>
      </c>
      <c r="H108" s="31">
        <v>0</v>
      </c>
      <c r="I108" s="31">
        <v>0</v>
      </c>
    </row>
    <row r="109" spans="1:9" ht="21.6" customHeight="1" x14ac:dyDescent="0.2">
      <c r="A109" s="207" t="s">
        <v>138</v>
      </c>
      <c r="B109" s="207"/>
      <c r="C109" s="207"/>
      <c r="D109" s="207"/>
      <c r="E109" s="207"/>
      <c r="F109" s="207"/>
      <c r="G109" s="14">
        <v>101</v>
      </c>
      <c r="H109" s="31">
        <v>0</v>
      </c>
      <c r="I109" s="31">
        <v>0</v>
      </c>
    </row>
    <row r="110" spans="1:9" ht="12.75" customHeight="1" x14ac:dyDescent="0.2">
      <c r="A110" s="207" t="s">
        <v>139</v>
      </c>
      <c r="B110" s="207"/>
      <c r="C110" s="207"/>
      <c r="D110" s="207"/>
      <c r="E110" s="207"/>
      <c r="F110" s="207"/>
      <c r="G110" s="14">
        <v>102</v>
      </c>
      <c r="H110" s="31">
        <v>30800000</v>
      </c>
      <c r="I110" s="31">
        <v>34100000</v>
      </c>
    </row>
    <row r="111" spans="1:9" ht="12.75" customHeight="1" x14ac:dyDescent="0.2">
      <c r="A111" s="207" t="s">
        <v>140</v>
      </c>
      <c r="B111" s="207"/>
      <c r="C111" s="207"/>
      <c r="D111" s="207"/>
      <c r="E111" s="207"/>
      <c r="F111" s="207"/>
      <c r="G111" s="14">
        <v>103</v>
      </c>
      <c r="H111" s="31">
        <v>264600000</v>
      </c>
      <c r="I111" s="31">
        <v>264500000</v>
      </c>
    </row>
    <row r="112" spans="1:9" ht="12.75" customHeight="1" x14ac:dyDescent="0.2">
      <c r="A112" s="207" t="s">
        <v>141</v>
      </c>
      <c r="B112" s="207"/>
      <c r="C112" s="207"/>
      <c r="D112" s="207"/>
      <c r="E112" s="207"/>
      <c r="F112" s="207"/>
      <c r="G112" s="14">
        <v>104</v>
      </c>
      <c r="H112" s="31">
        <v>0</v>
      </c>
      <c r="I112" s="31">
        <v>0</v>
      </c>
    </row>
    <row r="113" spans="1:9" ht="12.75" customHeight="1" x14ac:dyDescent="0.2">
      <c r="A113" s="207" t="s">
        <v>142</v>
      </c>
      <c r="B113" s="207"/>
      <c r="C113" s="207"/>
      <c r="D113" s="207"/>
      <c r="E113" s="207"/>
      <c r="F113" s="207"/>
      <c r="G113" s="14">
        <v>105</v>
      </c>
      <c r="H113" s="31">
        <v>0</v>
      </c>
      <c r="I113" s="31">
        <v>0</v>
      </c>
    </row>
    <row r="114" spans="1:9" ht="12.75" customHeight="1" x14ac:dyDescent="0.2">
      <c r="A114" s="207" t="s">
        <v>143</v>
      </c>
      <c r="B114" s="207"/>
      <c r="C114" s="207"/>
      <c r="D114" s="207"/>
      <c r="E114" s="207"/>
      <c r="F114" s="207"/>
      <c r="G114" s="14">
        <v>106</v>
      </c>
      <c r="H114" s="31">
        <v>0</v>
      </c>
      <c r="I114" s="31">
        <v>0</v>
      </c>
    </row>
    <row r="115" spans="1:9" ht="12.75" customHeight="1" x14ac:dyDescent="0.2">
      <c r="A115" s="207" t="s">
        <v>144</v>
      </c>
      <c r="B115" s="207"/>
      <c r="C115" s="207"/>
      <c r="D115" s="207"/>
      <c r="E115" s="207"/>
      <c r="F115" s="207"/>
      <c r="G115" s="14">
        <v>107</v>
      </c>
      <c r="H115" s="31">
        <v>2400000</v>
      </c>
      <c r="I115" s="31">
        <v>2300000</v>
      </c>
    </row>
    <row r="116" spans="1:9" ht="12.75" customHeight="1" x14ac:dyDescent="0.2">
      <c r="A116" s="207" t="s">
        <v>145</v>
      </c>
      <c r="B116" s="207"/>
      <c r="C116" s="207"/>
      <c r="D116" s="207"/>
      <c r="E116" s="207"/>
      <c r="F116" s="207"/>
      <c r="G116" s="14">
        <v>108</v>
      </c>
      <c r="H116" s="31">
        <v>2300000</v>
      </c>
      <c r="I116" s="31">
        <v>2300000</v>
      </c>
    </row>
    <row r="117" spans="1:9" ht="12.75" customHeight="1" x14ac:dyDescent="0.2">
      <c r="A117" s="209" t="s">
        <v>399</v>
      </c>
      <c r="B117" s="209"/>
      <c r="C117" s="209"/>
      <c r="D117" s="209"/>
      <c r="E117" s="209"/>
      <c r="F117" s="209"/>
      <c r="G117" s="15">
        <v>109</v>
      </c>
      <c r="H117" s="32">
        <f>SUM(H118:H131)</f>
        <v>892500000</v>
      </c>
      <c r="I117" s="32">
        <f>SUM(I118:I131)</f>
        <v>859000000</v>
      </c>
    </row>
    <row r="118" spans="1:9" ht="12.75" customHeight="1" x14ac:dyDescent="0.2">
      <c r="A118" s="207" t="s">
        <v>146</v>
      </c>
      <c r="B118" s="207"/>
      <c r="C118" s="207"/>
      <c r="D118" s="207"/>
      <c r="E118" s="207"/>
      <c r="F118" s="207"/>
      <c r="G118" s="14">
        <v>110</v>
      </c>
      <c r="H118" s="31">
        <v>0</v>
      </c>
      <c r="I118" s="31">
        <v>0</v>
      </c>
    </row>
    <row r="119" spans="1:9" ht="22.15" customHeight="1" x14ac:dyDescent="0.2">
      <c r="A119" s="207" t="s">
        <v>147</v>
      </c>
      <c r="B119" s="207"/>
      <c r="C119" s="207"/>
      <c r="D119" s="207"/>
      <c r="E119" s="207"/>
      <c r="F119" s="207"/>
      <c r="G119" s="14">
        <v>111</v>
      </c>
      <c r="H119" s="31">
        <v>0</v>
      </c>
      <c r="I119" s="31">
        <v>0</v>
      </c>
    </row>
    <row r="120" spans="1:9" ht="12.75" customHeight="1" x14ac:dyDescent="0.2">
      <c r="A120" s="207" t="s">
        <v>148</v>
      </c>
      <c r="B120" s="207"/>
      <c r="C120" s="207"/>
      <c r="D120" s="207"/>
      <c r="E120" s="207"/>
      <c r="F120" s="207"/>
      <c r="G120" s="14">
        <v>112</v>
      </c>
      <c r="H120" s="31">
        <v>0</v>
      </c>
      <c r="I120" s="31">
        <v>0</v>
      </c>
    </row>
    <row r="121" spans="1:9" ht="23.45" customHeight="1" x14ac:dyDescent="0.2">
      <c r="A121" s="207" t="s">
        <v>149</v>
      </c>
      <c r="B121" s="207"/>
      <c r="C121" s="207"/>
      <c r="D121" s="207"/>
      <c r="E121" s="207"/>
      <c r="F121" s="207"/>
      <c r="G121" s="14">
        <v>113</v>
      </c>
      <c r="H121" s="31">
        <v>0</v>
      </c>
      <c r="I121" s="31">
        <v>0</v>
      </c>
    </row>
    <row r="122" spans="1:9" ht="12.75" customHeight="1" x14ac:dyDescent="0.2">
      <c r="A122" s="207" t="s">
        <v>150</v>
      </c>
      <c r="B122" s="207"/>
      <c r="C122" s="207"/>
      <c r="D122" s="207"/>
      <c r="E122" s="207"/>
      <c r="F122" s="207"/>
      <c r="G122" s="14">
        <v>114</v>
      </c>
      <c r="H122" s="31">
        <v>8300000</v>
      </c>
      <c r="I122" s="31">
        <v>8700000</v>
      </c>
    </row>
    <row r="123" spans="1:9" ht="12.75" customHeight="1" x14ac:dyDescent="0.2">
      <c r="A123" s="207" t="s">
        <v>151</v>
      </c>
      <c r="B123" s="207"/>
      <c r="C123" s="207"/>
      <c r="D123" s="207"/>
      <c r="E123" s="207"/>
      <c r="F123" s="207"/>
      <c r="G123" s="14">
        <v>115</v>
      </c>
      <c r="H123" s="31">
        <v>327700000</v>
      </c>
      <c r="I123" s="31">
        <v>377900000</v>
      </c>
    </row>
    <row r="124" spans="1:9" ht="12.75" customHeight="1" x14ac:dyDescent="0.2">
      <c r="A124" s="207" t="s">
        <v>152</v>
      </c>
      <c r="B124" s="207"/>
      <c r="C124" s="207"/>
      <c r="D124" s="207"/>
      <c r="E124" s="207"/>
      <c r="F124" s="207"/>
      <c r="G124" s="14">
        <v>116</v>
      </c>
      <c r="H124" s="31">
        <v>7100000</v>
      </c>
      <c r="I124" s="31">
        <v>7100000</v>
      </c>
    </row>
    <row r="125" spans="1:9" ht="12.75" customHeight="1" x14ac:dyDescent="0.2">
      <c r="A125" s="207" t="s">
        <v>153</v>
      </c>
      <c r="B125" s="207"/>
      <c r="C125" s="207"/>
      <c r="D125" s="207"/>
      <c r="E125" s="207"/>
      <c r="F125" s="207"/>
      <c r="G125" s="14">
        <v>117</v>
      </c>
      <c r="H125" s="31">
        <v>357900000</v>
      </c>
      <c r="I125" s="31">
        <v>260300000</v>
      </c>
    </row>
    <row r="126" spans="1:9" x14ac:dyDescent="0.2">
      <c r="A126" s="207" t="s">
        <v>154</v>
      </c>
      <c r="B126" s="207"/>
      <c r="C126" s="207"/>
      <c r="D126" s="207"/>
      <c r="E126" s="207"/>
      <c r="F126" s="207"/>
      <c r="G126" s="14">
        <v>118</v>
      </c>
      <c r="H126" s="31">
        <v>0</v>
      </c>
      <c r="I126" s="31">
        <v>0</v>
      </c>
    </row>
    <row r="127" spans="1:9" x14ac:dyDescent="0.2">
      <c r="A127" s="207" t="s">
        <v>155</v>
      </c>
      <c r="B127" s="207"/>
      <c r="C127" s="207"/>
      <c r="D127" s="207"/>
      <c r="E127" s="207"/>
      <c r="F127" s="207"/>
      <c r="G127" s="14">
        <v>119</v>
      </c>
      <c r="H127" s="31">
        <v>17000000</v>
      </c>
      <c r="I127" s="31">
        <v>15000000</v>
      </c>
    </row>
    <row r="128" spans="1:9" x14ac:dyDescent="0.2">
      <c r="A128" s="207" t="s">
        <v>156</v>
      </c>
      <c r="B128" s="207"/>
      <c r="C128" s="207"/>
      <c r="D128" s="207"/>
      <c r="E128" s="207"/>
      <c r="F128" s="207"/>
      <c r="G128" s="14">
        <v>120</v>
      </c>
      <c r="H128" s="31">
        <v>141900000</v>
      </c>
      <c r="I128" s="31">
        <v>162700000</v>
      </c>
    </row>
    <row r="129" spans="1:9" x14ac:dyDescent="0.2">
      <c r="A129" s="207" t="s">
        <v>157</v>
      </c>
      <c r="B129" s="207"/>
      <c r="C129" s="207"/>
      <c r="D129" s="207"/>
      <c r="E129" s="207"/>
      <c r="F129" s="207"/>
      <c r="G129" s="14">
        <v>121</v>
      </c>
      <c r="H129" s="31">
        <v>100000</v>
      </c>
      <c r="I129" s="31">
        <v>200000</v>
      </c>
    </row>
    <row r="130" spans="1:9" x14ac:dyDescent="0.2">
      <c r="A130" s="207" t="s">
        <v>158</v>
      </c>
      <c r="B130" s="207"/>
      <c r="C130" s="207"/>
      <c r="D130" s="207"/>
      <c r="E130" s="207"/>
      <c r="F130" s="207"/>
      <c r="G130" s="14">
        <v>122</v>
      </c>
      <c r="H130" s="31">
        <v>0</v>
      </c>
      <c r="I130" s="31">
        <v>0</v>
      </c>
    </row>
    <row r="131" spans="1:9" x14ac:dyDescent="0.2">
      <c r="A131" s="207" t="s">
        <v>159</v>
      </c>
      <c r="B131" s="207"/>
      <c r="C131" s="207"/>
      <c r="D131" s="207"/>
      <c r="E131" s="207"/>
      <c r="F131" s="207"/>
      <c r="G131" s="14">
        <v>123</v>
      </c>
      <c r="H131" s="31">
        <v>32500000</v>
      </c>
      <c r="I131" s="31">
        <v>27100000</v>
      </c>
    </row>
    <row r="132" spans="1:9" ht="22.15" customHeight="1" x14ac:dyDescent="0.2">
      <c r="A132" s="224" t="s">
        <v>160</v>
      </c>
      <c r="B132" s="224"/>
      <c r="C132" s="224"/>
      <c r="D132" s="224"/>
      <c r="E132" s="224"/>
      <c r="F132" s="224"/>
      <c r="G132" s="14">
        <v>124</v>
      </c>
      <c r="H132" s="31">
        <v>61600000</v>
      </c>
      <c r="I132" s="31">
        <v>67300000</v>
      </c>
    </row>
    <row r="133" spans="1:9" x14ac:dyDescent="0.2">
      <c r="A133" s="209" t="s">
        <v>400</v>
      </c>
      <c r="B133" s="209"/>
      <c r="C133" s="209"/>
      <c r="D133" s="209"/>
      <c r="E133" s="209"/>
      <c r="F133" s="209"/>
      <c r="G133" s="15">
        <v>125</v>
      </c>
      <c r="H133" s="32">
        <f>H75+H98+H105+H117+H132</f>
        <v>3341800000</v>
      </c>
      <c r="I133" s="32">
        <f>I75+I98+I105+I117+I132</f>
        <v>3343400000</v>
      </c>
    </row>
    <row r="134" spans="1:9" x14ac:dyDescent="0.2">
      <c r="A134" s="224" t="s">
        <v>161</v>
      </c>
      <c r="B134" s="224"/>
      <c r="C134" s="224"/>
      <c r="D134" s="224"/>
      <c r="E134" s="224"/>
      <c r="F134" s="224"/>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H6" sqref="H1:K104857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9" t="s">
        <v>162</v>
      </c>
      <c r="B1" s="211"/>
      <c r="C1" s="211"/>
      <c r="D1" s="211"/>
      <c r="E1" s="211"/>
      <c r="F1" s="211"/>
      <c r="G1" s="211"/>
      <c r="H1" s="211"/>
      <c r="I1" s="211"/>
    </row>
    <row r="2" spans="1:11" x14ac:dyDescent="0.2">
      <c r="A2" s="248" t="s">
        <v>609</v>
      </c>
      <c r="B2" s="213"/>
      <c r="C2" s="213"/>
      <c r="D2" s="213"/>
      <c r="E2" s="213"/>
      <c r="F2" s="213"/>
      <c r="G2" s="213"/>
      <c r="H2" s="213"/>
      <c r="I2" s="213"/>
      <c r="J2" s="115"/>
      <c r="K2" s="115"/>
    </row>
    <row r="3" spans="1:11" x14ac:dyDescent="0.2">
      <c r="A3" s="235" t="s">
        <v>499</v>
      </c>
      <c r="B3" s="236"/>
      <c r="C3" s="236"/>
      <c r="D3" s="236"/>
      <c r="E3" s="236"/>
      <c r="F3" s="236"/>
      <c r="G3" s="236"/>
      <c r="H3" s="236"/>
      <c r="I3" s="236"/>
      <c r="J3" s="237"/>
      <c r="K3" s="237"/>
    </row>
    <row r="4" spans="1:11" x14ac:dyDescent="0.2">
      <c r="A4" s="238" t="s">
        <v>555</v>
      </c>
      <c r="B4" s="239"/>
      <c r="C4" s="239"/>
      <c r="D4" s="239"/>
      <c r="E4" s="239"/>
      <c r="F4" s="239"/>
      <c r="G4" s="239"/>
      <c r="H4" s="239"/>
      <c r="I4" s="239"/>
      <c r="J4" s="240"/>
      <c r="K4" s="240"/>
    </row>
    <row r="5" spans="1:11" ht="22.15" customHeight="1" x14ac:dyDescent="0.2">
      <c r="A5" s="232" t="s">
        <v>163</v>
      </c>
      <c r="B5" s="222"/>
      <c r="C5" s="222"/>
      <c r="D5" s="222"/>
      <c r="E5" s="222"/>
      <c r="F5" s="222"/>
      <c r="G5" s="232" t="s">
        <v>164</v>
      </c>
      <c r="H5" s="233" t="s">
        <v>165</v>
      </c>
      <c r="I5" s="234"/>
      <c r="J5" s="233" t="s">
        <v>166</v>
      </c>
      <c r="K5" s="234"/>
    </row>
    <row r="6" spans="1:11" x14ac:dyDescent="0.2">
      <c r="A6" s="222"/>
      <c r="B6" s="222"/>
      <c r="C6" s="222"/>
      <c r="D6" s="222"/>
      <c r="E6" s="222"/>
      <c r="F6" s="222"/>
      <c r="G6" s="222"/>
      <c r="H6" s="18" t="s">
        <v>167</v>
      </c>
      <c r="I6" s="18" t="s">
        <v>168</v>
      </c>
      <c r="J6" s="18" t="s">
        <v>169</v>
      </c>
      <c r="K6" s="18" t="s">
        <v>170</v>
      </c>
    </row>
    <row r="7" spans="1:11" x14ac:dyDescent="0.2">
      <c r="A7" s="243">
        <v>1</v>
      </c>
      <c r="B7" s="220"/>
      <c r="C7" s="220"/>
      <c r="D7" s="220"/>
      <c r="E7" s="220"/>
      <c r="F7" s="220"/>
      <c r="G7" s="17">
        <v>2</v>
      </c>
      <c r="H7" s="18">
        <v>3</v>
      </c>
      <c r="I7" s="18">
        <v>4</v>
      </c>
      <c r="J7" s="18">
        <v>5</v>
      </c>
      <c r="K7" s="18">
        <v>6</v>
      </c>
    </row>
    <row r="8" spans="1:11" x14ac:dyDescent="0.2">
      <c r="A8" s="244" t="s">
        <v>401</v>
      </c>
      <c r="B8" s="245"/>
      <c r="C8" s="245"/>
      <c r="D8" s="245"/>
      <c r="E8" s="245"/>
      <c r="F8" s="245"/>
      <c r="G8" s="15">
        <v>1</v>
      </c>
      <c r="H8" s="116">
        <f>SUM(H9:H13)</f>
        <v>824900000</v>
      </c>
      <c r="I8" s="116">
        <f>SUM(I9:I13)</f>
        <v>824900000</v>
      </c>
      <c r="J8" s="116">
        <f>SUM(J9:J13)</f>
        <v>937100000</v>
      </c>
      <c r="K8" s="116">
        <f>SUM(K9:K13)</f>
        <v>937100000</v>
      </c>
    </row>
    <row r="9" spans="1:11" x14ac:dyDescent="0.2">
      <c r="A9" s="207" t="s">
        <v>171</v>
      </c>
      <c r="B9" s="207"/>
      <c r="C9" s="207"/>
      <c r="D9" s="207"/>
      <c r="E9" s="207"/>
      <c r="F9" s="207"/>
      <c r="G9" s="14">
        <v>2</v>
      </c>
      <c r="H9" s="31">
        <v>0</v>
      </c>
      <c r="I9" s="31">
        <v>0</v>
      </c>
      <c r="J9" s="31">
        <v>0</v>
      </c>
      <c r="K9" s="31">
        <v>0</v>
      </c>
    </row>
    <row r="10" spans="1:11" x14ac:dyDescent="0.2">
      <c r="A10" s="207" t="s">
        <v>172</v>
      </c>
      <c r="B10" s="207"/>
      <c r="C10" s="207"/>
      <c r="D10" s="207"/>
      <c r="E10" s="207"/>
      <c r="F10" s="207"/>
      <c r="G10" s="14">
        <v>3</v>
      </c>
      <c r="H10" s="31">
        <v>801800000</v>
      </c>
      <c r="I10" s="31">
        <v>801800000</v>
      </c>
      <c r="J10" s="31">
        <v>916300000</v>
      </c>
      <c r="K10" s="31">
        <v>916300000</v>
      </c>
    </row>
    <row r="11" spans="1:11" x14ac:dyDescent="0.2">
      <c r="A11" s="207" t="s">
        <v>173</v>
      </c>
      <c r="B11" s="207"/>
      <c r="C11" s="207"/>
      <c r="D11" s="207"/>
      <c r="E11" s="207"/>
      <c r="F11" s="207"/>
      <c r="G11" s="14">
        <v>4</v>
      </c>
      <c r="H11" s="31">
        <v>16700000</v>
      </c>
      <c r="I11" s="31">
        <v>16700000</v>
      </c>
      <c r="J11" s="31">
        <v>10600000</v>
      </c>
      <c r="K11" s="31">
        <v>10600000</v>
      </c>
    </row>
    <row r="12" spans="1:11" x14ac:dyDescent="0.2">
      <c r="A12" s="207" t="s">
        <v>174</v>
      </c>
      <c r="B12" s="207"/>
      <c r="C12" s="207"/>
      <c r="D12" s="207"/>
      <c r="E12" s="207"/>
      <c r="F12" s="207"/>
      <c r="G12" s="14">
        <v>5</v>
      </c>
      <c r="H12" s="31">
        <v>0</v>
      </c>
      <c r="I12" s="31">
        <v>0</v>
      </c>
      <c r="J12" s="31" t="s">
        <v>608</v>
      </c>
      <c r="K12" s="31">
        <v>0</v>
      </c>
    </row>
    <row r="13" spans="1:11" x14ac:dyDescent="0.2">
      <c r="A13" s="207" t="s">
        <v>175</v>
      </c>
      <c r="B13" s="207"/>
      <c r="C13" s="207"/>
      <c r="D13" s="207"/>
      <c r="E13" s="207"/>
      <c r="F13" s="207"/>
      <c r="G13" s="14">
        <v>6</v>
      </c>
      <c r="H13" s="31">
        <v>6400000</v>
      </c>
      <c r="I13" s="31">
        <v>6400000</v>
      </c>
      <c r="J13" s="31">
        <v>10200000</v>
      </c>
      <c r="K13" s="31">
        <v>10200000</v>
      </c>
    </row>
    <row r="14" spans="1:11" ht="22.15" customHeight="1" x14ac:dyDescent="0.2">
      <c r="A14" s="244" t="s">
        <v>402</v>
      </c>
      <c r="B14" s="245"/>
      <c r="C14" s="245"/>
      <c r="D14" s="245"/>
      <c r="E14" s="245"/>
      <c r="F14" s="245"/>
      <c r="G14" s="15">
        <v>7</v>
      </c>
      <c r="H14" s="116">
        <f>H15+H16+H20+H24+H25+H26+H29+H36</f>
        <v>804700000</v>
      </c>
      <c r="I14" s="116">
        <f>I15+I16+I20+I24+I25+I26+I29+I36</f>
        <v>804700000</v>
      </c>
      <c r="J14" s="116">
        <f>J15+J16+J20+J24+J25+J26+J29+J36</f>
        <v>897500000</v>
      </c>
      <c r="K14" s="116">
        <f>K15+K16+K20+K24+K25+K26+K29+K36</f>
        <v>897500000</v>
      </c>
    </row>
    <row r="15" spans="1:11" x14ac:dyDescent="0.2">
      <c r="A15" s="207" t="s">
        <v>176</v>
      </c>
      <c r="B15" s="207"/>
      <c r="C15" s="207"/>
      <c r="D15" s="207"/>
      <c r="E15" s="207"/>
      <c r="F15" s="207"/>
      <c r="G15" s="14">
        <v>8</v>
      </c>
      <c r="H15" s="31">
        <v>29200000</v>
      </c>
      <c r="I15" s="31">
        <v>29200000</v>
      </c>
      <c r="J15" s="31">
        <v>200000</v>
      </c>
      <c r="K15" s="31">
        <v>200000</v>
      </c>
    </row>
    <row r="16" spans="1:11" x14ac:dyDescent="0.2">
      <c r="A16" s="208" t="s">
        <v>403</v>
      </c>
      <c r="B16" s="208"/>
      <c r="C16" s="208"/>
      <c r="D16" s="208"/>
      <c r="E16" s="208"/>
      <c r="F16" s="208"/>
      <c r="G16" s="15">
        <v>9</v>
      </c>
      <c r="H16" s="116">
        <f>SUM(H17:H19)</f>
        <v>650200000</v>
      </c>
      <c r="I16" s="116">
        <f>SUM(I17:I19)</f>
        <v>650200000</v>
      </c>
      <c r="J16" s="116">
        <f>SUM(J17:J19)</f>
        <v>745300000</v>
      </c>
      <c r="K16" s="116">
        <f>SUM(K17:K19)</f>
        <v>745300000</v>
      </c>
    </row>
    <row r="17" spans="1:11" x14ac:dyDescent="0.2">
      <c r="A17" s="250" t="s">
        <v>177</v>
      </c>
      <c r="B17" s="250"/>
      <c r="C17" s="250"/>
      <c r="D17" s="250"/>
      <c r="E17" s="250"/>
      <c r="F17" s="250"/>
      <c r="G17" s="14">
        <v>10</v>
      </c>
      <c r="H17" s="31">
        <v>36000000</v>
      </c>
      <c r="I17" s="31">
        <v>36000000</v>
      </c>
      <c r="J17" s="31">
        <v>494200000</v>
      </c>
      <c r="K17" s="31">
        <v>494200000</v>
      </c>
    </row>
    <row r="18" spans="1:11" x14ac:dyDescent="0.2">
      <c r="A18" s="250" t="s">
        <v>178</v>
      </c>
      <c r="B18" s="250"/>
      <c r="C18" s="250"/>
      <c r="D18" s="250"/>
      <c r="E18" s="250"/>
      <c r="F18" s="250"/>
      <c r="G18" s="14">
        <v>11</v>
      </c>
      <c r="H18" s="31">
        <v>542800000</v>
      </c>
      <c r="I18" s="31">
        <v>542800000</v>
      </c>
      <c r="J18" s="31">
        <v>190100000</v>
      </c>
      <c r="K18" s="31">
        <v>190100000</v>
      </c>
    </row>
    <row r="19" spans="1:11" x14ac:dyDescent="0.2">
      <c r="A19" s="250" t="s">
        <v>179</v>
      </c>
      <c r="B19" s="250"/>
      <c r="C19" s="250"/>
      <c r="D19" s="250"/>
      <c r="E19" s="250"/>
      <c r="F19" s="250"/>
      <c r="G19" s="14">
        <v>12</v>
      </c>
      <c r="H19" s="31">
        <v>71400000</v>
      </c>
      <c r="I19" s="31">
        <v>71400000</v>
      </c>
      <c r="J19" s="31">
        <v>61000000</v>
      </c>
      <c r="K19" s="31">
        <v>61000000</v>
      </c>
    </row>
    <row r="20" spans="1:11" x14ac:dyDescent="0.2">
      <c r="A20" s="208" t="s">
        <v>404</v>
      </c>
      <c r="B20" s="208"/>
      <c r="C20" s="208"/>
      <c r="D20" s="208"/>
      <c r="E20" s="208"/>
      <c r="F20" s="208"/>
      <c r="G20" s="15">
        <v>13</v>
      </c>
      <c r="H20" s="116">
        <f>SUM(H21:H23)</f>
        <v>58000000</v>
      </c>
      <c r="I20" s="116">
        <f>SUM(I21:I23)</f>
        <v>58000000</v>
      </c>
      <c r="J20" s="116">
        <f>SUM(J21:J23)</f>
        <v>69300000</v>
      </c>
      <c r="K20" s="116">
        <f>SUM(K21:K23)</f>
        <v>69300000</v>
      </c>
    </row>
    <row r="21" spans="1:11" x14ac:dyDescent="0.2">
      <c r="A21" s="250" t="s">
        <v>180</v>
      </c>
      <c r="B21" s="250"/>
      <c r="C21" s="250"/>
      <c r="D21" s="250"/>
      <c r="E21" s="250"/>
      <c r="F21" s="250"/>
      <c r="G21" s="14">
        <v>14</v>
      </c>
      <c r="H21" s="31">
        <v>37300000</v>
      </c>
      <c r="I21" s="31">
        <v>37300000</v>
      </c>
      <c r="J21" s="31">
        <v>44000000</v>
      </c>
      <c r="K21" s="31">
        <v>44000000</v>
      </c>
    </row>
    <row r="22" spans="1:11" x14ac:dyDescent="0.2">
      <c r="A22" s="250" t="s">
        <v>181</v>
      </c>
      <c r="B22" s="250"/>
      <c r="C22" s="250"/>
      <c r="D22" s="250"/>
      <c r="E22" s="250"/>
      <c r="F22" s="250"/>
      <c r="G22" s="14">
        <v>15</v>
      </c>
      <c r="H22" s="31">
        <v>13200000</v>
      </c>
      <c r="I22" s="31">
        <v>13200000</v>
      </c>
      <c r="J22" s="31">
        <v>16400000</v>
      </c>
      <c r="K22" s="31">
        <v>16400000</v>
      </c>
    </row>
    <row r="23" spans="1:11" x14ac:dyDescent="0.2">
      <c r="A23" s="250" t="s">
        <v>182</v>
      </c>
      <c r="B23" s="250"/>
      <c r="C23" s="250"/>
      <c r="D23" s="250"/>
      <c r="E23" s="250"/>
      <c r="F23" s="250"/>
      <c r="G23" s="14">
        <v>16</v>
      </c>
      <c r="H23" s="31">
        <v>7500000</v>
      </c>
      <c r="I23" s="31">
        <v>7500000</v>
      </c>
      <c r="J23" s="31">
        <v>8900000</v>
      </c>
      <c r="K23" s="31">
        <v>8900000</v>
      </c>
    </row>
    <row r="24" spans="1:11" x14ac:dyDescent="0.2">
      <c r="A24" s="207" t="s">
        <v>183</v>
      </c>
      <c r="B24" s="207"/>
      <c r="C24" s="207"/>
      <c r="D24" s="207"/>
      <c r="E24" s="207"/>
      <c r="F24" s="207"/>
      <c r="G24" s="14">
        <v>17</v>
      </c>
      <c r="H24" s="31">
        <v>39300000</v>
      </c>
      <c r="I24" s="31">
        <v>39300000</v>
      </c>
      <c r="J24" s="31">
        <v>44200000</v>
      </c>
      <c r="K24" s="31">
        <v>44200000</v>
      </c>
    </row>
    <row r="25" spans="1:11" x14ac:dyDescent="0.2">
      <c r="A25" s="207" t="s">
        <v>184</v>
      </c>
      <c r="B25" s="207"/>
      <c r="C25" s="207"/>
      <c r="D25" s="207"/>
      <c r="E25" s="207"/>
      <c r="F25" s="207"/>
      <c r="G25" s="14">
        <v>18</v>
      </c>
      <c r="H25" s="31">
        <v>26000000</v>
      </c>
      <c r="I25" s="31">
        <v>26000000</v>
      </c>
      <c r="J25" s="31">
        <v>28200000</v>
      </c>
      <c r="K25" s="31">
        <v>28200000</v>
      </c>
    </row>
    <row r="26" spans="1:11" x14ac:dyDescent="0.2">
      <c r="A26" s="208" t="s">
        <v>405</v>
      </c>
      <c r="B26" s="208"/>
      <c r="C26" s="208"/>
      <c r="D26" s="208"/>
      <c r="E26" s="208"/>
      <c r="F26" s="208"/>
      <c r="G26" s="15">
        <v>19</v>
      </c>
      <c r="H26" s="116">
        <f>H27+H28</f>
        <v>1000000</v>
      </c>
      <c r="I26" s="116">
        <f>I27+I28</f>
        <v>1000000</v>
      </c>
      <c r="J26" s="116">
        <f>J27+J28</f>
        <v>6900000</v>
      </c>
      <c r="K26" s="116">
        <f>K27+K28</f>
        <v>6900000</v>
      </c>
    </row>
    <row r="27" spans="1:11" x14ac:dyDescent="0.2">
      <c r="A27" s="250" t="s">
        <v>185</v>
      </c>
      <c r="B27" s="250"/>
      <c r="C27" s="250"/>
      <c r="D27" s="250"/>
      <c r="E27" s="250"/>
      <c r="F27" s="250"/>
      <c r="G27" s="14">
        <v>20</v>
      </c>
      <c r="H27" s="31">
        <v>500000</v>
      </c>
      <c r="I27" s="31">
        <v>500000</v>
      </c>
      <c r="J27" s="31">
        <v>200000</v>
      </c>
      <c r="K27" s="31">
        <v>200000</v>
      </c>
    </row>
    <row r="28" spans="1:11" x14ac:dyDescent="0.2">
      <c r="A28" s="250" t="s">
        <v>186</v>
      </c>
      <c r="B28" s="250"/>
      <c r="C28" s="250"/>
      <c r="D28" s="250"/>
      <c r="E28" s="250"/>
      <c r="F28" s="250"/>
      <c r="G28" s="14">
        <v>21</v>
      </c>
      <c r="H28" s="31">
        <v>500000</v>
      </c>
      <c r="I28" s="31">
        <v>500000</v>
      </c>
      <c r="J28" s="31">
        <v>6700000</v>
      </c>
      <c r="K28" s="31">
        <v>6700000</v>
      </c>
    </row>
    <row r="29" spans="1:11" x14ac:dyDescent="0.2">
      <c r="A29" s="208" t="s">
        <v>406</v>
      </c>
      <c r="B29" s="208"/>
      <c r="C29" s="208"/>
      <c r="D29" s="208"/>
      <c r="E29" s="208"/>
      <c r="F29" s="208"/>
      <c r="G29" s="15">
        <v>22</v>
      </c>
      <c r="H29" s="116">
        <f>SUM(H30:H35)</f>
        <v>1000000</v>
      </c>
      <c r="I29" s="116">
        <f>SUM(I30:I35)</f>
        <v>1000000</v>
      </c>
      <c r="J29" s="116">
        <f>SUM(J30:J35)</f>
        <v>3400000</v>
      </c>
      <c r="K29" s="116">
        <f>SUM(K30:K35)</f>
        <v>3400000</v>
      </c>
    </row>
    <row r="30" spans="1:11" x14ac:dyDescent="0.2">
      <c r="A30" s="250" t="s">
        <v>187</v>
      </c>
      <c r="B30" s="250"/>
      <c r="C30" s="250"/>
      <c r="D30" s="250"/>
      <c r="E30" s="250"/>
      <c r="F30" s="250"/>
      <c r="G30" s="14">
        <v>23</v>
      </c>
      <c r="H30" s="31">
        <v>0</v>
      </c>
      <c r="I30" s="31">
        <v>0</v>
      </c>
      <c r="J30" s="31">
        <v>0</v>
      </c>
      <c r="K30" s="31">
        <v>0</v>
      </c>
    </row>
    <row r="31" spans="1:11" x14ac:dyDescent="0.2">
      <c r="A31" s="250" t="s">
        <v>188</v>
      </c>
      <c r="B31" s="250"/>
      <c r="C31" s="250"/>
      <c r="D31" s="250"/>
      <c r="E31" s="250"/>
      <c r="F31" s="250"/>
      <c r="G31" s="14">
        <v>24</v>
      </c>
      <c r="H31" s="31">
        <v>0</v>
      </c>
      <c r="I31" s="31">
        <v>0</v>
      </c>
      <c r="J31" s="31">
        <v>0</v>
      </c>
      <c r="K31" s="31">
        <v>0</v>
      </c>
    </row>
    <row r="32" spans="1:11" x14ac:dyDescent="0.2">
      <c r="A32" s="250" t="s">
        <v>189</v>
      </c>
      <c r="B32" s="250"/>
      <c r="C32" s="250"/>
      <c r="D32" s="250"/>
      <c r="E32" s="250"/>
      <c r="F32" s="250"/>
      <c r="G32" s="14">
        <v>25</v>
      </c>
      <c r="H32" s="31">
        <v>0</v>
      </c>
      <c r="I32" s="31">
        <v>0</v>
      </c>
      <c r="J32" s="31">
        <v>600000</v>
      </c>
      <c r="K32" s="31">
        <v>600000</v>
      </c>
    </row>
    <row r="33" spans="1:11" x14ac:dyDescent="0.2">
      <c r="A33" s="250" t="s">
        <v>190</v>
      </c>
      <c r="B33" s="250"/>
      <c r="C33" s="250"/>
      <c r="D33" s="250"/>
      <c r="E33" s="250"/>
      <c r="F33" s="250"/>
      <c r="G33" s="14">
        <v>26</v>
      </c>
      <c r="H33" s="31">
        <v>1000000</v>
      </c>
      <c r="I33" s="31">
        <v>1000000</v>
      </c>
      <c r="J33" s="31">
        <v>2700000</v>
      </c>
      <c r="K33" s="31">
        <v>2700000</v>
      </c>
    </row>
    <row r="34" spans="1:11" x14ac:dyDescent="0.2">
      <c r="A34" s="250" t="s">
        <v>191</v>
      </c>
      <c r="B34" s="250"/>
      <c r="C34" s="250"/>
      <c r="D34" s="250"/>
      <c r="E34" s="250"/>
      <c r="F34" s="250"/>
      <c r="G34" s="14">
        <v>27</v>
      </c>
      <c r="H34" s="31">
        <v>0</v>
      </c>
      <c r="I34" s="31">
        <v>0</v>
      </c>
      <c r="J34" s="31" t="s">
        <v>608</v>
      </c>
      <c r="K34" s="31">
        <v>0</v>
      </c>
    </row>
    <row r="35" spans="1:11" x14ac:dyDescent="0.2">
      <c r="A35" s="250" t="s">
        <v>192</v>
      </c>
      <c r="B35" s="250"/>
      <c r="C35" s="250"/>
      <c r="D35" s="250"/>
      <c r="E35" s="250"/>
      <c r="F35" s="250"/>
      <c r="G35" s="14">
        <v>28</v>
      </c>
      <c r="H35" s="31">
        <v>0</v>
      </c>
      <c r="I35" s="31">
        <v>0</v>
      </c>
      <c r="J35" s="31">
        <v>100000</v>
      </c>
      <c r="K35" s="31">
        <v>100000</v>
      </c>
    </row>
    <row r="36" spans="1:11" x14ac:dyDescent="0.2">
      <c r="A36" s="207" t="s">
        <v>193</v>
      </c>
      <c r="B36" s="207"/>
      <c r="C36" s="207"/>
      <c r="D36" s="207"/>
      <c r="E36" s="207"/>
      <c r="F36" s="207"/>
      <c r="G36" s="14">
        <v>29</v>
      </c>
      <c r="H36" s="31">
        <v>0</v>
      </c>
      <c r="I36" s="31">
        <v>0</v>
      </c>
      <c r="J36" s="31" t="s">
        <v>608</v>
      </c>
      <c r="K36" s="31">
        <v>0</v>
      </c>
    </row>
    <row r="37" spans="1:11" x14ac:dyDescent="0.2">
      <c r="A37" s="244" t="s">
        <v>407</v>
      </c>
      <c r="B37" s="245"/>
      <c r="C37" s="245"/>
      <c r="D37" s="245"/>
      <c r="E37" s="245"/>
      <c r="F37" s="245"/>
      <c r="G37" s="15">
        <v>30</v>
      </c>
      <c r="H37" s="116">
        <f>SUM(H38:H47)</f>
        <v>5100000</v>
      </c>
      <c r="I37" s="116">
        <f>SUM(I38:I47)</f>
        <v>5100000</v>
      </c>
      <c r="J37" s="116">
        <f>SUM(J38:J47)</f>
        <v>19900000</v>
      </c>
      <c r="K37" s="116">
        <f>SUM(K38:K47)</f>
        <v>19900000</v>
      </c>
    </row>
    <row r="38" spans="1:11" ht="23.45" customHeight="1" x14ac:dyDescent="0.2">
      <c r="A38" s="207" t="s">
        <v>194</v>
      </c>
      <c r="B38" s="207"/>
      <c r="C38" s="207"/>
      <c r="D38" s="207"/>
      <c r="E38" s="207"/>
      <c r="F38" s="207"/>
      <c r="G38" s="14">
        <v>31</v>
      </c>
      <c r="H38" s="31">
        <v>0</v>
      </c>
      <c r="I38" s="31">
        <v>0</v>
      </c>
      <c r="J38" s="31">
        <v>0</v>
      </c>
      <c r="K38" s="31">
        <v>0</v>
      </c>
    </row>
    <row r="39" spans="1:11" ht="25.15" customHeight="1" x14ac:dyDescent="0.2">
      <c r="A39" s="207" t="s">
        <v>195</v>
      </c>
      <c r="B39" s="207"/>
      <c r="C39" s="207"/>
      <c r="D39" s="207"/>
      <c r="E39" s="207"/>
      <c r="F39" s="207"/>
      <c r="G39" s="14">
        <v>32</v>
      </c>
      <c r="H39" s="31">
        <v>0</v>
      </c>
      <c r="I39" s="31">
        <v>0</v>
      </c>
      <c r="J39" s="31">
        <v>0</v>
      </c>
      <c r="K39" s="31">
        <v>0</v>
      </c>
    </row>
    <row r="40" spans="1:11" ht="25.15" customHeight="1" x14ac:dyDescent="0.2">
      <c r="A40" s="207" t="s">
        <v>196</v>
      </c>
      <c r="B40" s="207"/>
      <c r="C40" s="207"/>
      <c r="D40" s="207"/>
      <c r="E40" s="207"/>
      <c r="F40" s="207"/>
      <c r="G40" s="14">
        <v>33</v>
      </c>
      <c r="H40" s="31">
        <v>0</v>
      </c>
      <c r="I40" s="31">
        <v>0</v>
      </c>
      <c r="J40" s="31">
        <v>0</v>
      </c>
      <c r="K40" s="31">
        <v>0</v>
      </c>
    </row>
    <row r="41" spans="1:11" ht="25.15" customHeight="1" x14ac:dyDescent="0.2">
      <c r="A41" s="207" t="s">
        <v>197</v>
      </c>
      <c r="B41" s="207"/>
      <c r="C41" s="207"/>
      <c r="D41" s="207"/>
      <c r="E41" s="207"/>
      <c r="F41" s="207"/>
      <c r="G41" s="14">
        <v>34</v>
      </c>
      <c r="H41" s="31">
        <v>0</v>
      </c>
      <c r="I41" s="31">
        <v>0</v>
      </c>
      <c r="J41" s="31">
        <v>0</v>
      </c>
      <c r="K41" s="31">
        <v>0</v>
      </c>
    </row>
    <row r="42" spans="1:11" ht="25.15" customHeight="1" x14ac:dyDescent="0.2">
      <c r="A42" s="207" t="s">
        <v>198</v>
      </c>
      <c r="B42" s="207"/>
      <c r="C42" s="207"/>
      <c r="D42" s="207"/>
      <c r="E42" s="207"/>
      <c r="F42" s="207"/>
      <c r="G42" s="14">
        <v>35</v>
      </c>
      <c r="H42" s="31">
        <v>0</v>
      </c>
      <c r="I42" s="31">
        <v>0</v>
      </c>
      <c r="J42" s="31">
        <v>0</v>
      </c>
      <c r="K42" s="31">
        <v>0</v>
      </c>
    </row>
    <row r="43" spans="1:11" x14ac:dyDescent="0.2">
      <c r="A43" s="207" t="s">
        <v>199</v>
      </c>
      <c r="B43" s="207"/>
      <c r="C43" s="207"/>
      <c r="D43" s="207"/>
      <c r="E43" s="207"/>
      <c r="F43" s="207"/>
      <c r="G43" s="14">
        <v>36</v>
      </c>
      <c r="H43" s="31">
        <v>0</v>
      </c>
      <c r="I43" s="31">
        <v>0</v>
      </c>
      <c r="J43" s="31">
        <v>0</v>
      </c>
      <c r="K43" s="31">
        <v>0</v>
      </c>
    </row>
    <row r="44" spans="1:11" x14ac:dyDescent="0.2">
      <c r="A44" s="207" t="s">
        <v>200</v>
      </c>
      <c r="B44" s="207"/>
      <c r="C44" s="207"/>
      <c r="D44" s="207"/>
      <c r="E44" s="207"/>
      <c r="F44" s="207"/>
      <c r="G44" s="14">
        <v>37</v>
      </c>
      <c r="H44" s="31">
        <v>600000</v>
      </c>
      <c r="I44" s="31">
        <v>600000</v>
      </c>
      <c r="J44" s="31">
        <v>400000</v>
      </c>
      <c r="K44" s="31">
        <v>400000</v>
      </c>
    </row>
    <row r="45" spans="1:11" x14ac:dyDescent="0.2">
      <c r="A45" s="207" t="s">
        <v>201</v>
      </c>
      <c r="B45" s="207"/>
      <c r="C45" s="207"/>
      <c r="D45" s="207"/>
      <c r="E45" s="207"/>
      <c r="F45" s="207"/>
      <c r="G45" s="14">
        <v>38</v>
      </c>
      <c r="H45" s="31">
        <v>3100000</v>
      </c>
      <c r="I45" s="31">
        <v>3100000</v>
      </c>
      <c r="J45" s="31">
        <v>18100000</v>
      </c>
      <c r="K45" s="31">
        <v>18100000</v>
      </c>
    </row>
    <row r="46" spans="1:11" x14ac:dyDescent="0.2">
      <c r="A46" s="207" t="s">
        <v>202</v>
      </c>
      <c r="B46" s="207"/>
      <c r="C46" s="207"/>
      <c r="D46" s="207"/>
      <c r="E46" s="207"/>
      <c r="F46" s="207"/>
      <c r="G46" s="14">
        <v>39</v>
      </c>
      <c r="H46" s="31">
        <v>0</v>
      </c>
      <c r="I46" s="31">
        <v>0</v>
      </c>
      <c r="J46" s="31">
        <v>0</v>
      </c>
      <c r="K46" s="31">
        <v>0</v>
      </c>
    </row>
    <row r="47" spans="1:11" x14ac:dyDescent="0.2">
      <c r="A47" s="207" t="s">
        <v>203</v>
      </c>
      <c r="B47" s="207"/>
      <c r="C47" s="207"/>
      <c r="D47" s="207"/>
      <c r="E47" s="207"/>
      <c r="F47" s="207"/>
      <c r="G47" s="14">
        <v>40</v>
      </c>
      <c r="H47" s="31">
        <v>1400000</v>
      </c>
      <c r="I47" s="31">
        <v>1400000</v>
      </c>
      <c r="J47" s="31">
        <v>1400000</v>
      </c>
      <c r="K47" s="31">
        <v>1400000</v>
      </c>
    </row>
    <row r="48" spans="1:11" x14ac:dyDescent="0.2">
      <c r="A48" s="244" t="s">
        <v>408</v>
      </c>
      <c r="B48" s="245"/>
      <c r="C48" s="245"/>
      <c r="D48" s="245"/>
      <c r="E48" s="245"/>
      <c r="F48" s="245"/>
      <c r="G48" s="15">
        <v>41</v>
      </c>
      <c r="H48" s="116">
        <f>SUM(H49:H55)</f>
        <v>12100000</v>
      </c>
      <c r="I48" s="116">
        <f>SUM(I49:I55)</f>
        <v>12100000</v>
      </c>
      <c r="J48" s="116">
        <f>SUM(J49:J55)</f>
        <v>18100000</v>
      </c>
      <c r="K48" s="116">
        <f>SUM(K49:K55)</f>
        <v>18100000</v>
      </c>
    </row>
    <row r="49" spans="1:11" ht="25.15" customHeight="1" x14ac:dyDescent="0.2">
      <c r="A49" s="207" t="s">
        <v>204</v>
      </c>
      <c r="B49" s="207"/>
      <c r="C49" s="207"/>
      <c r="D49" s="207"/>
      <c r="E49" s="207"/>
      <c r="F49" s="207"/>
      <c r="G49" s="14">
        <v>42</v>
      </c>
      <c r="H49" s="31">
        <v>0</v>
      </c>
      <c r="I49" s="31">
        <v>0</v>
      </c>
      <c r="J49" s="31">
        <v>0</v>
      </c>
      <c r="K49" s="31">
        <v>0</v>
      </c>
    </row>
    <row r="50" spans="1:11" ht="24" customHeight="1" x14ac:dyDescent="0.2">
      <c r="A50" s="246" t="s">
        <v>205</v>
      </c>
      <c r="B50" s="246"/>
      <c r="C50" s="246"/>
      <c r="D50" s="246"/>
      <c r="E50" s="246"/>
      <c r="F50" s="246"/>
      <c r="G50" s="14">
        <v>43</v>
      </c>
      <c r="H50" s="31">
        <v>0</v>
      </c>
      <c r="I50" s="31">
        <v>0</v>
      </c>
      <c r="J50" s="31">
        <v>0</v>
      </c>
      <c r="K50" s="31">
        <v>0</v>
      </c>
    </row>
    <row r="51" spans="1:11" x14ac:dyDescent="0.2">
      <c r="A51" s="246" t="s">
        <v>206</v>
      </c>
      <c r="B51" s="246"/>
      <c r="C51" s="246"/>
      <c r="D51" s="246"/>
      <c r="E51" s="246"/>
      <c r="F51" s="246"/>
      <c r="G51" s="14">
        <v>44</v>
      </c>
      <c r="H51" s="31">
        <v>7400000</v>
      </c>
      <c r="I51" s="31">
        <v>7400000</v>
      </c>
      <c r="J51" s="31">
        <v>9000000</v>
      </c>
      <c r="K51" s="31">
        <v>9000000</v>
      </c>
    </row>
    <row r="52" spans="1:11" x14ac:dyDescent="0.2">
      <c r="A52" s="246" t="s">
        <v>207</v>
      </c>
      <c r="B52" s="246"/>
      <c r="C52" s="246"/>
      <c r="D52" s="246"/>
      <c r="E52" s="246"/>
      <c r="F52" s="246"/>
      <c r="G52" s="14">
        <v>45</v>
      </c>
      <c r="H52" s="31">
        <v>4500000</v>
      </c>
      <c r="I52" s="31">
        <v>4500000</v>
      </c>
      <c r="J52" s="31">
        <v>8900000</v>
      </c>
      <c r="K52" s="31">
        <v>8900000</v>
      </c>
    </row>
    <row r="53" spans="1:11" x14ac:dyDescent="0.2">
      <c r="A53" s="246" t="s">
        <v>208</v>
      </c>
      <c r="B53" s="246"/>
      <c r="C53" s="246"/>
      <c r="D53" s="246"/>
      <c r="E53" s="246"/>
      <c r="F53" s="246"/>
      <c r="G53" s="14">
        <v>46</v>
      </c>
      <c r="H53" s="31">
        <v>0</v>
      </c>
      <c r="I53" s="31">
        <v>0</v>
      </c>
      <c r="J53" s="31" t="s">
        <v>608</v>
      </c>
      <c r="K53" s="31" t="s">
        <v>608</v>
      </c>
    </row>
    <row r="54" spans="1:11" x14ac:dyDescent="0.2">
      <c r="A54" s="246" t="s">
        <v>209</v>
      </c>
      <c r="B54" s="246"/>
      <c r="C54" s="246"/>
      <c r="D54" s="246"/>
      <c r="E54" s="246"/>
      <c r="F54" s="246"/>
      <c r="G54" s="14">
        <v>47</v>
      </c>
      <c r="H54" s="31">
        <v>0</v>
      </c>
      <c r="I54" s="31">
        <v>0</v>
      </c>
      <c r="J54" s="31">
        <v>0</v>
      </c>
      <c r="K54" s="31">
        <v>0</v>
      </c>
    </row>
    <row r="55" spans="1:11" x14ac:dyDescent="0.2">
      <c r="A55" s="246" t="s">
        <v>210</v>
      </c>
      <c r="B55" s="246"/>
      <c r="C55" s="246"/>
      <c r="D55" s="246"/>
      <c r="E55" s="246"/>
      <c r="F55" s="246"/>
      <c r="G55" s="14">
        <v>48</v>
      </c>
      <c r="H55" s="31">
        <v>200000</v>
      </c>
      <c r="I55" s="31">
        <v>200000</v>
      </c>
      <c r="J55" s="31">
        <v>200000</v>
      </c>
      <c r="K55" s="31">
        <v>200000</v>
      </c>
    </row>
    <row r="56" spans="1:11" ht="22.15" customHeight="1" x14ac:dyDescent="0.2">
      <c r="A56" s="247" t="s">
        <v>211</v>
      </c>
      <c r="B56" s="247"/>
      <c r="C56" s="247"/>
      <c r="D56" s="247"/>
      <c r="E56" s="247"/>
      <c r="F56" s="247"/>
      <c r="G56" s="14">
        <v>49</v>
      </c>
      <c r="H56" s="31">
        <v>900000</v>
      </c>
      <c r="I56" s="31">
        <v>900000</v>
      </c>
      <c r="J56" s="31">
        <v>900000</v>
      </c>
      <c r="K56" s="31">
        <v>900000</v>
      </c>
    </row>
    <row r="57" spans="1:11" x14ac:dyDescent="0.2">
      <c r="A57" s="247" t="s">
        <v>212</v>
      </c>
      <c r="B57" s="247"/>
      <c r="C57" s="247"/>
      <c r="D57" s="247"/>
      <c r="E57" s="247"/>
      <c r="F57" s="247"/>
      <c r="G57" s="14">
        <v>50</v>
      </c>
      <c r="H57" s="31">
        <v>0</v>
      </c>
      <c r="I57" s="31">
        <v>0</v>
      </c>
      <c r="J57" s="31">
        <v>0</v>
      </c>
      <c r="K57" s="31">
        <v>0</v>
      </c>
    </row>
    <row r="58" spans="1:11" ht="24.6" customHeight="1" x14ac:dyDescent="0.2">
      <c r="A58" s="247" t="s">
        <v>213</v>
      </c>
      <c r="B58" s="247"/>
      <c r="C58" s="247"/>
      <c r="D58" s="247"/>
      <c r="E58" s="247"/>
      <c r="F58" s="247"/>
      <c r="G58" s="14">
        <v>51</v>
      </c>
      <c r="H58" s="31">
        <v>0</v>
      </c>
      <c r="I58" s="31">
        <v>0</v>
      </c>
      <c r="J58" s="31">
        <v>0</v>
      </c>
      <c r="K58" s="31">
        <v>0</v>
      </c>
    </row>
    <row r="59" spans="1:11" x14ac:dyDescent="0.2">
      <c r="A59" s="247" t="s">
        <v>214</v>
      </c>
      <c r="B59" s="247"/>
      <c r="C59" s="247"/>
      <c r="D59" s="247"/>
      <c r="E59" s="247"/>
      <c r="F59" s="247"/>
      <c r="G59" s="14">
        <v>52</v>
      </c>
      <c r="H59" s="31">
        <v>0</v>
      </c>
      <c r="I59" s="31">
        <v>0</v>
      </c>
      <c r="J59" s="31">
        <v>0</v>
      </c>
      <c r="K59" s="31">
        <v>0</v>
      </c>
    </row>
    <row r="60" spans="1:11" x14ac:dyDescent="0.2">
      <c r="A60" s="244" t="s">
        <v>409</v>
      </c>
      <c r="B60" s="245"/>
      <c r="C60" s="245"/>
      <c r="D60" s="245"/>
      <c r="E60" s="245"/>
      <c r="F60" s="245"/>
      <c r="G60" s="15">
        <v>53</v>
      </c>
      <c r="H60" s="116">
        <f>H8+H37+H56+H57</f>
        <v>830900000</v>
      </c>
      <c r="I60" s="116">
        <f t="shared" ref="I60:K60" si="0">I8+I37+I56+I57</f>
        <v>830900000</v>
      </c>
      <c r="J60" s="116">
        <f t="shared" si="0"/>
        <v>957900000</v>
      </c>
      <c r="K60" s="116">
        <f t="shared" si="0"/>
        <v>957900000</v>
      </c>
    </row>
    <row r="61" spans="1:11" x14ac:dyDescent="0.2">
      <c r="A61" s="244" t="s">
        <v>410</v>
      </c>
      <c r="B61" s="245"/>
      <c r="C61" s="245"/>
      <c r="D61" s="245"/>
      <c r="E61" s="245"/>
      <c r="F61" s="245"/>
      <c r="G61" s="15">
        <v>54</v>
      </c>
      <c r="H61" s="116">
        <f>H14+H48+H58+H59</f>
        <v>816800000</v>
      </c>
      <c r="I61" s="116">
        <f t="shared" ref="I61:K61" si="1">I14+I48+I58+I59</f>
        <v>816800000</v>
      </c>
      <c r="J61" s="116">
        <f t="shared" si="1"/>
        <v>915600000</v>
      </c>
      <c r="K61" s="116">
        <f t="shared" si="1"/>
        <v>915600000</v>
      </c>
    </row>
    <row r="62" spans="1:11" x14ac:dyDescent="0.2">
      <c r="A62" s="244" t="s">
        <v>411</v>
      </c>
      <c r="B62" s="245"/>
      <c r="C62" s="245"/>
      <c r="D62" s="245"/>
      <c r="E62" s="245"/>
      <c r="F62" s="245"/>
      <c r="G62" s="15">
        <v>55</v>
      </c>
      <c r="H62" s="116">
        <f>H60-H61</f>
        <v>14100000</v>
      </c>
      <c r="I62" s="116">
        <f t="shared" ref="I62:K62" si="2">I60-I61</f>
        <v>14100000</v>
      </c>
      <c r="J62" s="116">
        <f t="shared" si="2"/>
        <v>42300000</v>
      </c>
      <c r="K62" s="116">
        <f t="shared" si="2"/>
        <v>42300000</v>
      </c>
    </row>
    <row r="63" spans="1:11" x14ac:dyDescent="0.2">
      <c r="A63" s="231" t="s">
        <v>413</v>
      </c>
      <c r="B63" s="231"/>
      <c r="C63" s="231"/>
      <c r="D63" s="231"/>
      <c r="E63" s="231"/>
      <c r="F63" s="231"/>
      <c r="G63" s="15">
        <v>56</v>
      </c>
      <c r="H63" s="116">
        <f>+IF((H60-H61)&gt;0,(H60-H61),0)</f>
        <v>14100000</v>
      </c>
      <c r="I63" s="116">
        <f t="shared" ref="I63:K63" si="3">+IF((I60-I61)&gt;0,(I60-I61),0)</f>
        <v>14100000</v>
      </c>
      <c r="J63" s="116">
        <f t="shared" si="3"/>
        <v>42300000</v>
      </c>
      <c r="K63" s="116">
        <f t="shared" si="3"/>
        <v>42300000</v>
      </c>
    </row>
    <row r="64" spans="1:11" x14ac:dyDescent="0.2">
      <c r="A64" s="231" t="s">
        <v>412</v>
      </c>
      <c r="B64" s="231"/>
      <c r="C64" s="231"/>
      <c r="D64" s="231"/>
      <c r="E64" s="231"/>
      <c r="F64" s="231"/>
      <c r="G64" s="15">
        <v>57</v>
      </c>
      <c r="H64" s="116">
        <f>+IF((H60-H61)&lt;0,(H60-H61),0)</f>
        <v>0</v>
      </c>
      <c r="I64" s="116">
        <f t="shared" ref="I64:K64" si="4">+IF((I60-I61)&lt;0,(I60-I61),0)</f>
        <v>0</v>
      </c>
      <c r="J64" s="116">
        <f t="shared" si="4"/>
        <v>0</v>
      </c>
      <c r="K64" s="116">
        <f t="shared" si="4"/>
        <v>0</v>
      </c>
    </row>
    <row r="65" spans="1:11" x14ac:dyDescent="0.2">
      <c r="A65" s="247" t="s">
        <v>215</v>
      </c>
      <c r="B65" s="247"/>
      <c r="C65" s="247"/>
      <c r="D65" s="247"/>
      <c r="E65" s="247"/>
      <c r="F65" s="247"/>
      <c r="G65" s="14">
        <v>58</v>
      </c>
      <c r="H65" s="31">
        <v>2200000</v>
      </c>
      <c r="I65" s="31">
        <v>2200000</v>
      </c>
      <c r="J65" s="31">
        <v>6900000</v>
      </c>
      <c r="K65" s="31">
        <v>6900000</v>
      </c>
    </row>
    <row r="66" spans="1:11" x14ac:dyDescent="0.2">
      <c r="A66" s="244" t="s">
        <v>414</v>
      </c>
      <c r="B66" s="245"/>
      <c r="C66" s="245"/>
      <c r="D66" s="245"/>
      <c r="E66" s="245"/>
      <c r="F66" s="245"/>
      <c r="G66" s="15">
        <v>59</v>
      </c>
      <c r="H66" s="116">
        <f>H62-H65</f>
        <v>11900000</v>
      </c>
      <c r="I66" s="116">
        <f t="shared" ref="I66:K66" si="5">I62-I65</f>
        <v>11900000</v>
      </c>
      <c r="J66" s="116">
        <f t="shared" si="5"/>
        <v>35400000</v>
      </c>
      <c r="K66" s="116">
        <f t="shared" si="5"/>
        <v>35400000</v>
      </c>
    </row>
    <row r="67" spans="1:11" x14ac:dyDescent="0.2">
      <c r="A67" s="231" t="s">
        <v>415</v>
      </c>
      <c r="B67" s="231"/>
      <c r="C67" s="231"/>
      <c r="D67" s="231"/>
      <c r="E67" s="231"/>
      <c r="F67" s="231"/>
      <c r="G67" s="15">
        <v>60</v>
      </c>
      <c r="H67" s="116">
        <f>+IF((H62-H65)&gt;0,(H62-H65),0)</f>
        <v>11900000</v>
      </c>
      <c r="I67" s="116">
        <f t="shared" ref="I67:K67" si="6">+IF((I62-I65)&gt;0,(I62-I65),0)</f>
        <v>11900000</v>
      </c>
      <c r="J67" s="116">
        <f t="shared" si="6"/>
        <v>35400000</v>
      </c>
      <c r="K67" s="116">
        <f t="shared" si="6"/>
        <v>35400000</v>
      </c>
    </row>
    <row r="68" spans="1:11" x14ac:dyDescent="0.2">
      <c r="A68" s="231" t="s">
        <v>416</v>
      </c>
      <c r="B68" s="231"/>
      <c r="C68" s="231"/>
      <c r="D68" s="231"/>
      <c r="E68" s="231"/>
      <c r="F68" s="231"/>
      <c r="G68" s="15">
        <v>61</v>
      </c>
      <c r="H68" s="116">
        <f>+IF((H62-H65)&lt;0,(H62-H65),0)</f>
        <v>0</v>
      </c>
      <c r="I68" s="116">
        <f t="shared" ref="I68:K68" si="7">+IF((I62-I65)&lt;0,(I62-I65),0)</f>
        <v>0</v>
      </c>
      <c r="J68" s="116">
        <f t="shared" si="7"/>
        <v>0</v>
      </c>
      <c r="K68" s="116">
        <f t="shared" si="7"/>
        <v>0</v>
      </c>
    </row>
    <row r="69" spans="1:11" x14ac:dyDescent="0.2">
      <c r="A69" s="226" t="s">
        <v>216</v>
      </c>
      <c r="B69" s="226"/>
      <c r="C69" s="226"/>
      <c r="D69" s="226"/>
      <c r="E69" s="226"/>
      <c r="F69" s="226"/>
      <c r="G69" s="241"/>
      <c r="H69" s="241"/>
      <c r="I69" s="241"/>
      <c r="J69" s="242"/>
      <c r="K69" s="242"/>
    </row>
    <row r="70" spans="1:11" ht="22.15" customHeight="1" x14ac:dyDescent="0.2">
      <c r="A70" s="244" t="s">
        <v>417</v>
      </c>
      <c r="B70" s="245"/>
      <c r="C70" s="245"/>
      <c r="D70" s="245"/>
      <c r="E70" s="245"/>
      <c r="F70" s="245"/>
      <c r="G70" s="15">
        <v>62</v>
      </c>
      <c r="H70" s="116">
        <f>H71-H72</f>
        <v>0</v>
      </c>
      <c r="I70" s="116">
        <f>I71-I72</f>
        <v>0</v>
      </c>
      <c r="J70" s="116">
        <f>J71-J72</f>
        <v>0</v>
      </c>
      <c r="K70" s="116">
        <f>K71-K72</f>
        <v>0</v>
      </c>
    </row>
    <row r="71" spans="1:11" x14ac:dyDescent="0.2">
      <c r="A71" s="246" t="s">
        <v>217</v>
      </c>
      <c r="B71" s="246"/>
      <c r="C71" s="246"/>
      <c r="D71" s="246"/>
      <c r="E71" s="246"/>
      <c r="F71" s="246"/>
      <c r="G71" s="14">
        <v>63</v>
      </c>
      <c r="H71" s="31">
        <v>0</v>
      </c>
      <c r="I71" s="31">
        <v>0</v>
      </c>
      <c r="J71" s="31">
        <v>0</v>
      </c>
      <c r="K71" s="31">
        <v>0</v>
      </c>
    </row>
    <row r="72" spans="1:11" x14ac:dyDescent="0.2">
      <c r="A72" s="246" t="s">
        <v>218</v>
      </c>
      <c r="B72" s="246"/>
      <c r="C72" s="246"/>
      <c r="D72" s="246"/>
      <c r="E72" s="246"/>
      <c r="F72" s="246"/>
      <c r="G72" s="14">
        <v>64</v>
      </c>
      <c r="H72" s="31">
        <v>0</v>
      </c>
      <c r="I72" s="31">
        <v>0</v>
      </c>
      <c r="J72" s="31">
        <v>0</v>
      </c>
      <c r="K72" s="31">
        <v>0</v>
      </c>
    </row>
    <row r="73" spans="1:11" x14ac:dyDescent="0.2">
      <c r="A73" s="247" t="s">
        <v>219</v>
      </c>
      <c r="B73" s="247"/>
      <c r="C73" s="247"/>
      <c r="D73" s="247"/>
      <c r="E73" s="247"/>
      <c r="F73" s="247"/>
      <c r="G73" s="14">
        <v>65</v>
      </c>
      <c r="H73" s="31">
        <v>0</v>
      </c>
      <c r="I73" s="31">
        <v>0</v>
      </c>
      <c r="J73" s="31">
        <v>0</v>
      </c>
      <c r="K73" s="31">
        <v>0</v>
      </c>
    </row>
    <row r="74" spans="1:11" x14ac:dyDescent="0.2">
      <c r="A74" s="231" t="s">
        <v>418</v>
      </c>
      <c r="B74" s="231"/>
      <c r="C74" s="231"/>
      <c r="D74" s="231"/>
      <c r="E74" s="231"/>
      <c r="F74" s="231"/>
      <c r="G74" s="15">
        <v>66</v>
      </c>
      <c r="H74" s="117">
        <v>0</v>
      </c>
      <c r="I74" s="117">
        <v>0</v>
      </c>
      <c r="J74" s="117">
        <v>0</v>
      </c>
      <c r="K74" s="117">
        <v>0</v>
      </c>
    </row>
    <row r="75" spans="1:11" x14ac:dyDescent="0.2">
      <c r="A75" s="231" t="s">
        <v>419</v>
      </c>
      <c r="B75" s="231"/>
      <c r="C75" s="231"/>
      <c r="D75" s="231"/>
      <c r="E75" s="231"/>
      <c r="F75" s="231"/>
      <c r="G75" s="15">
        <v>67</v>
      </c>
      <c r="H75" s="117">
        <v>0</v>
      </c>
      <c r="I75" s="117">
        <v>0</v>
      </c>
      <c r="J75" s="117">
        <v>0</v>
      </c>
      <c r="K75" s="117">
        <v>0</v>
      </c>
    </row>
    <row r="76" spans="1:11" x14ac:dyDescent="0.2">
      <c r="A76" s="226" t="s">
        <v>220</v>
      </c>
      <c r="B76" s="226"/>
      <c r="C76" s="226"/>
      <c r="D76" s="226"/>
      <c r="E76" s="226"/>
      <c r="F76" s="226"/>
      <c r="G76" s="241"/>
      <c r="H76" s="241"/>
      <c r="I76" s="241"/>
      <c r="J76" s="242"/>
      <c r="K76" s="242"/>
    </row>
    <row r="77" spans="1:11" x14ac:dyDescent="0.2">
      <c r="A77" s="244" t="s">
        <v>420</v>
      </c>
      <c r="B77" s="245"/>
      <c r="C77" s="245"/>
      <c r="D77" s="245"/>
      <c r="E77" s="245"/>
      <c r="F77" s="245"/>
      <c r="G77" s="15">
        <v>68</v>
      </c>
      <c r="H77" s="117">
        <v>0</v>
      </c>
      <c r="I77" s="117">
        <v>0</v>
      </c>
      <c r="J77" s="117">
        <v>0</v>
      </c>
      <c r="K77" s="117">
        <v>0</v>
      </c>
    </row>
    <row r="78" spans="1:11" x14ac:dyDescent="0.2">
      <c r="A78" s="246" t="s">
        <v>421</v>
      </c>
      <c r="B78" s="246"/>
      <c r="C78" s="246"/>
      <c r="D78" s="246"/>
      <c r="E78" s="246"/>
      <c r="F78" s="246"/>
      <c r="G78" s="111">
        <v>69</v>
      </c>
      <c r="H78" s="35">
        <v>0</v>
      </c>
      <c r="I78" s="35">
        <v>0</v>
      </c>
      <c r="J78" s="35">
        <v>0</v>
      </c>
      <c r="K78" s="35">
        <v>0</v>
      </c>
    </row>
    <row r="79" spans="1:11" x14ac:dyDescent="0.2">
      <c r="A79" s="246" t="s">
        <v>422</v>
      </c>
      <c r="B79" s="246"/>
      <c r="C79" s="246"/>
      <c r="D79" s="246"/>
      <c r="E79" s="246"/>
      <c r="F79" s="246"/>
      <c r="G79" s="111">
        <v>70</v>
      </c>
      <c r="H79" s="35">
        <v>0</v>
      </c>
      <c r="I79" s="35">
        <v>0</v>
      </c>
      <c r="J79" s="35">
        <v>0</v>
      </c>
      <c r="K79" s="35">
        <v>0</v>
      </c>
    </row>
    <row r="80" spans="1:11" x14ac:dyDescent="0.2">
      <c r="A80" s="244" t="s">
        <v>423</v>
      </c>
      <c r="B80" s="245"/>
      <c r="C80" s="245"/>
      <c r="D80" s="245"/>
      <c r="E80" s="245"/>
      <c r="F80" s="245"/>
      <c r="G80" s="15">
        <v>71</v>
      </c>
      <c r="H80" s="117">
        <v>0</v>
      </c>
      <c r="I80" s="117">
        <v>0</v>
      </c>
      <c r="J80" s="117">
        <v>0</v>
      </c>
      <c r="K80" s="117">
        <v>0</v>
      </c>
    </row>
    <row r="81" spans="1:11" x14ac:dyDescent="0.2">
      <c r="A81" s="244" t="s">
        <v>424</v>
      </c>
      <c r="B81" s="245"/>
      <c r="C81" s="245"/>
      <c r="D81" s="245"/>
      <c r="E81" s="245"/>
      <c r="F81" s="245"/>
      <c r="G81" s="15">
        <v>72</v>
      </c>
      <c r="H81" s="117">
        <v>0</v>
      </c>
      <c r="I81" s="117">
        <v>0</v>
      </c>
      <c r="J81" s="117">
        <v>0</v>
      </c>
      <c r="K81" s="117">
        <v>0</v>
      </c>
    </row>
    <row r="82" spans="1:11" x14ac:dyDescent="0.2">
      <c r="A82" s="231" t="s">
        <v>425</v>
      </c>
      <c r="B82" s="231"/>
      <c r="C82" s="231"/>
      <c r="D82" s="231"/>
      <c r="E82" s="231"/>
      <c r="F82" s="231"/>
      <c r="G82" s="15">
        <v>73</v>
      </c>
      <c r="H82" s="117">
        <v>0</v>
      </c>
      <c r="I82" s="117">
        <v>0</v>
      </c>
      <c r="J82" s="117">
        <v>0</v>
      </c>
      <c r="K82" s="117">
        <v>0</v>
      </c>
    </row>
    <row r="83" spans="1:11" x14ac:dyDescent="0.2">
      <c r="A83" s="231" t="s">
        <v>426</v>
      </c>
      <c r="B83" s="231"/>
      <c r="C83" s="231"/>
      <c r="D83" s="231"/>
      <c r="E83" s="231"/>
      <c r="F83" s="231"/>
      <c r="G83" s="15">
        <v>74</v>
      </c>
      <c r="H83" s="117">
        <v>0</v>
      </c>
      <c r="I83" s="117">
        <v>0</v>
      </c>
      <c r="J83" s="117">
        <v>0</v>
      </c>
      <c r="K83" s="117">
        <v>0</v>
      </c>
    </row>
    <row r="84" spans="1:11" x14ac:dyDescent="0.2">
      <c r="A84" s="226" t="s">
        <v>221</v>
      </c>
      <c r="B84" s="226"/>
      <c r="C84" s="226"/>
      <c r="D84" s="226"/>
      <c r="E84" s="226"/>
      <c r="F84" s="226"/>
      <c r="G84" s="241"/>
      <c r="H84" s="241"/>
      <c r="I84" s="241"/>
      <c r="J84" s="242"/>
      <c r="K84" s="242"/>
    </row>
    <row r="85" spans="1:11" x14ac:dyDescent="0.2">
      <c r="A85" s="228" t="s">
        <v>427</v>
      </c>
      <c r="B85" s="229"/>
      <c r="C85" s="229"/>
      <c r="D85" s="229"/>
      <c r="E85" s="229"/>
      <c r="F85" s="229"/>
      <c r="G85" s="15">
        <v>75</v>
      </c>
      <c r="H85" s="118">
        <f>H86+H87</f>
        <v>11900000</v>
      </c>
      <c r="I85" s="118">
        <f>I86+I87</f>
        <v>11900000</v>
      </c>
      <c r="J85" s="118">
        <f>J86+J87</f>
        <v>35400000</v>
      </c>
      <c r="K85" s="118">
        <f>K86+K87</f>
        <v>35400000</v>
      </c>
    </row>
    <row r="86" spans="1:11" x14ac:dyDescent="0.2">
      <c r="A86" s="230" t="s">
        <v>222</v>
      </c>
      <c r="B86" s="230"/>
      <c r="C86" s="230"/>
      <c r="D86" s="230"/>
      <c r="E86" s="230"/>
      <c r="F86" s="230"/>
      <c r="G86" s="14">
        <v>76</v>
      </c>
      <c r="H86" s="36">
        <v>11900000</v>
      </c>
      <c r="I86" s="36">
        <v>11900000</v>
      </c>
      <c r="J86" s="36">
        <v>35400000</v>
      </c>
      <c r="K86" s="36">
        <v>35400000</v>
      </c>
    </row>
    <row r="87" spans="1:11" x14ac:dyDescent="0.2">
      <c r="A87" s="230" t="s">
        <v>223</v>
      </c>
      <c r="B87" s="230"/>
      <c r="C87" s="230"/>
      <c r="D87" s="230"/>
      <c r="E87" s="230"/>
      <c r="F87" s="230"/>
      <c r="G87" s="14">
        <v>77</v>
      </c>
      <c r="H87" s="36">
        <v>0</v>
      </c>
      <c r="I87" s="36">
        <v>0</v>
      </c>
      <c r="J87" s="36">
        <v>0</v>
      </c>
      <c r="K87" s="36">
        <v>0</v>
      </c>
    </row>
    <row r="88" spans="1:11" x14ac:dyDescent="0.2">
      <c r="A88" s="251" t="s">
        <v>224</v>
      </c>
      <c r="B88" s="251"/>
      <c r="C88" s="251"/>
      <c r="D88" s="251"/>
      <c r="E88" s="251"/>
      <c r="F88" s="251"/>
      <c r="G88" s="252"/>
      <c r="H88" s="252"/>
      <c r="I88" s="252"/>
      <c r="J88" s="242"/>
      <c r="K88" s="242"/>
    </row>
    <row r="89" spans="1:11" x14ac:dyDescent="0.2">
      <c r="A89" s="224" t="s">
        <v>225</v>
      </c>
      <c r="B89" s="224"/>
      <c r="C89" s="224"/>
      <c r="D89" s="224"/>
      <c r="E89" s="224"/>
      <c r="F89" s="224"/>
      <c r="G89" s="14">
        <v>78</v>
      </c>
      <c r="H89" s="36">
        <v>11900000</v>
      </c>
      <c r="I89" s="36">
        <v>11900000</v>
      </c>
      <c r="J89" s="36">
        <v>35400000</v>
      </c>
      <c r="K89" s="36">
        <v>35400000</v>
      </c>
    </row>
    <row r="90" spans="1:11" ht="24" customHeight="1" x14ac:dyDescent="0.2">
      <c r="A90" s="209" t="s">
        <v>428</v>
      </c>
      <c r="B90" s="209"/>
      <c r="C90" s="209"/>
      <c r="D90" s="209"/>
      <c r="E90" s="209"/>
      <c r="F90" s="209"/>
      <c r="G90" s="15">
        <v>79</v>
      </c>
      <c r="H90" s="118">
        <f>H91+H98</f>
        <v>2100000</v>
      </c>
      <c r="I90" s="118">
        <f t="shared" ref="I90:K90" si="8">I91+I98</f>
        <v>2100000</v>
      </c>
      <c r="J90" s="118">
        <f t="shared" si="8"/>
        <v>-5400000</v>
      </c>
      <c r="K90" s="118">
        <f t="shared" si="8"/>
        <v>-5400000</v>
      </c>
    </row>
    <row r="91" spans="1:11" ht="24" customHeight="1" x14ac:dyDescent="0.2">
      <c r="A91" s="209" t="s">
        <v>429</v>
      </c>
      <c r="B91" s="209"/>
      <c r="C91" s="209"/>
      <c r="D91" s="209"/>
      <c r="E91" s="209"/>
      <c r="F91" s="209"/>
      <c r="G91" s="15">
        <v>80</v>
      </c>
      <c r="H91" s="118">
        <f>SUM(H92:H96)</f>
        <v>1900000</v>
      </c>
      <c r="I91" s="118">
        <f>SUM(I92:I96)</f>
        <v>1900000</v>
      </c>
      <c r="J91" s="118">
        <f>SUM(J92:J96)</f>
        <v>-4900000</v>
      </c>
      <c r="K91" s="118">
        <f>SUM(K92:K96)</f>
        <v>-4900000</v>
      </c>
    </row>
    <row r="92" spans="1:11" ht="24.75" customHeight="1" x14ac:dyDescent="0.2">
      <c r="A92" s="253" t="s">
        <v>430</v>
      </c>
      <c r="B92" s="254"/>
      <c r="C92" s="254"/>
      <c r="D92" s="254"/>
      <c r="E92" s="254"/>
      <c r="F92" s="255"/>
      <c r="G92" s="14">
        <v>81</v>
      </c>
      <c r="H92" s="36">
        <v>0</v>
      </c>
      <c r="I92" s="36">
        <v>0</v>
      </c>
      <c r="J92" s="36">
        <v>0</v>
      </c>
      <c r="K92" s="36">
        <v>0</v>
      </c>
    </row>
    <row r="93" spans="1:11" ht="22.15" customHeight="1" x14ac:dyDescent="0.2">
      <c r="A93" s="246" t="s">
        <v>431</v>
      </c>
      <c r="B93" s="246"/>
      <c r="C93" s="246"/>
      <c r="D93" s="246"/>
      <c r="E93" s="246"/>
      <c r="F93" s="246"/>
      <c r="G93" s="14">
        <v>82</v>
      </c>
      <c r="H93" s="36">
        <v>1900000</v>
      </c>
      <c r="I93" s="36">
        <v>1900000</v>
      </c>
      <c r="J93" s="36">
        <v>-4900000</v>
      </c>
      <c r="K93" s="36">
        <v>-4900000</v>
      </c>
    </row>
    <row r="94" spans="1:11" ht="22.15" customHeight="1" x14ac:dyDescent="0.2">
      <c r="A94" s="246" t="s">
        <v>432</v>
      </c>
      <c r="B94" s="246"/>
      <c r="C94" s="246"/>
      <c r="D94" s="246"/>
      <c r="E94" s="246"/>
      <c r="F94" s="246"/>
      <c r="G94" s="14">
        <v>83</v>
      </c>
      <c r="H94" s="36">
        <v>0</v>
      </c>
      <c r="I94" s="36">
        <v>0</v>
      </c>
      <c r="J94" s="36">
        <v>0</v>
      </c>
      <c r="K94" s="36">
        <v>0</v>
      </c>
    </row>
    <row r="95" spans="1:11" ht="22.15" customHeight="1" x14ac:dyDescent="0.2">
      <c r="A95" s="246" t="s">
        <v>433</v>
      </c>
      <c r="B95" s="246"/>
      <c r="C95" s="246"/>
      <c r="D95" s="246"/>
      <c r="E95" s="246"/>
      <c r="F95" s="246"/>
      <c r="G95" s="14">
        <v>84</v>
      </c>
      <c r="H95" s="36">
        <v>0</v>
      </c>
      <c r="I95" s="36">
        <v>0</v>
      </c>
      <c r="J95" s="36">
        <v>0</v>
      </c>
      <c r="K95" s="36">
        <v>0</v>
      </c>
    </row>
    <row r="96" spans="1:11" ht="22.15" customHeight="1" x14ac:dyDescent="0.2">
      <c r="A96" s="246" t="s">
        <v>434</v>
      </c>
      <c r="B96" s="246"/>
      <c r="C96" s="246"/>
      <c r="D96" s="246"/>
      <c r="E96" s="246"/>
      <c r="F96" s="246"/>
      <c r="G96" s="14">
        <v>85</v>
      </c>
      <c r="H96" s="36">
        <v>0</v>
      </c>
      <c r="I96" s="36">
        <v>0</v>
      </c>
      <c r="J96" s="36">
        <v>0</v>
      </c>
      <c r="K96" s="36">
        <v>0</v>
      </c>
    </row>
    <row r="97" spans="1:11" ht="22.15" customHeight="1" x14ac:dyDescent="0.2">
      <c r="A97" s="246" t="s">
        <v>435</v>
      </c>
      <c r="B97" s="246"/>
      <c r="C97" s="246"/>
      <c r="D97" s="246"/>
      <c r="E97" s="246"/>
      <c r="F97" s="246"/>
      <c r="G97" s="14">
        <v>86</v>
      </c>
      <c r="H97" s="36">
        <v>0</v>
      </c>
      <c r="I97" s="36">
        <v>0</v>
      </c>
      <c r="J97" s="36">
        <v>0</v>
      </c>
      <c r="K97" s="36">
        <v>0</v>
      </c>
    </row>
    <row r="98" spans="1:11" ht="22.15" customHeight="1" x14ac:dyDescent="0.2">
      <c r="A98" s="231" t="s">
        <v>436</v>
      </c>
      <c r="B98" s="231"/>
      <c r="C98" s="231"/>
      <c r="D98" s="231"/>
      <c r="E98" s="231"/>
      <c r="F98" s="231"/>
      <c r="G98" s="15">
        <v>87</v>
      </c>
      <c r="H98" s="119">
        <f>SUM(H99:H106)</f>
        <v>200000</v>
      </c>
      <c r="I98" s="119">
        <f>SUM(I99:I106)</f>
        <v>200000</v>
      </c>
      <c r="J98" s="119">
        <f t="shared" ref="J98:K98" si="9">SUM(J99:J106)</f>
        <v>-500000</v>
      </c>
      <c r="K98" s="119">
        <f t="shared" si="9"/>
        <v>-500000</v>
      </c>
    </row>
    <row r="99" spans="1:11" ht="14.25" customHeight="1" x14ac:dyDescent="0.2">
      <c r="A99" s="246" t="s">
        <v>437</v>
      </c>
      <c r="B99" s="246"/>
      <c r="C99" s="246"/>
      <c r="D99" s="246"/>
      <c r="E99" s="246"/>
      <c r="F99" s="246"/>
      <c r="G99" s="14">
        <v>88</v>
      </c>
      <c r="H99" s="36">
        <v>200000</v>
      </c>
      <c r="I99" s="36">
        <v>200000</v>
      </c>
      <c r="J99" s="36">
        <v>-500000</v>
      </c>
      <c r="K99" s="36">
        <v>-500000</v>
      </c>
    </row>
    <row r="100" spans="1:11" ht="24" customHeight="1" x14ac:dyDescent="0.2">
      <c r="A100" s="246" t="s">
        <v>438</v>
      </c>
      <c r="B100" s="246"/>
      <c r="C100" s="246"/>
      <c r="D100" s="246"/>
      <c r="E100" s="246"/>
      <c r="F100" s="246"/>
      <c r="G100" s="14">
        <v>89</v>
      </c>
      <c r="H100" s="36">
        <v>0</v>
      </c>
      <c r="I100" s="36">
        <v>0</v>
      </c>
      <c r="J100" s="36">
        <v>0</v>
      </c>
      <c r="K100" s="36">
        <v>0</v>
      </c>
    </row>
    <row r="101" spans="1:11" x14ac:dyDescent="0.2">
      <c r="A101" s="246" t="s">
        <v>439</v>
      </c>
      <c r="B101" s="246"/>
      <c r="C101" s="246"/>
      <c r="D101" s="246"/>
      <c r="E101" s="246"/>
      <c r="F101" s="246"/>
      <c r="G101" s="14">
        <v>90</v>
      </c>
      <c r="H101" s="36">
        <v>0</v>
      </c>
      <c r="I101" s="36">
        <v>0</v>
      </c>
      <c r="J101" s="36">
        <v>0</v>
      </c>
      <c r="K101" s="36">
        <v>0</v>
      </c>
    </row>
    <row r="102" spans="1:11" ht="27.75" customHeight="1" x14ac:dyDescent="0.2">
      <c r="A102" s="207" t="s">
        <v>440</v>
      </c>
      <c r="B102" s="207"/>
      <c r="C102" s="207"/>
      <c r="D102" s="207"/>
      <c r="E102" s="207"/>
      <c r="F102" s="207"/>
      <c r="G102" s="14">
        <v>91</v>
      </c>
      <c r="H102" s="36">
        <v>0</v>
      </c>
      <c r="I102" s="36">
        <v>0</v>
      </c>
      <c r="J102" s="36">
        <v>0</v>
      </c>
      <c r="K102" s="36">
        <v>0</v>
      </c>
    </row>
    <row r="103" spans="1:11" ht="27.75" customHeight="1" x14ac:dyDescent="0.2">
      <c r="A103" s="207" t="s">
        <v>441</v>
      </c>
      <c r="B103" s="207"/>
      <c r="C103" s="207"/>
      <c r="D103" s="207"/>
      <c r="E103" s="207"/>
      <c r="F103" s="207"/>
      <c r="G103" s="14">
        <v>92</v>
      </c>
      <c r="H103" s="36">
        <v>0</v>
      </c>
      <c r="I103" s="36">
        <v>0</v>
      </c>
      <c r="J103" s="36">
        <v>0</v>
      </c>
      <c r="K103" s="36">
        <v>0</v>
      </c>
    </row>
    <row r="104" spans="1:11" ht="14.25" customHeight="1" x14ac:dyDescent="0.2">
      <c r="A104" s="207" t="s">
        <v>442</v>
      </c>
      <c r="B104" s="207"/>
      <c r="C104" s="207"/>
      <c r="D104" s="207"/>
      <c r="E104" s="207"/>
      <c r="F104" s="207"/>
      <c r="G104" s="14">
        <v>93</v>
      </c>
      <c r="H104" s="36">
        <v>0</v>
      </c>
      <c r="I104" s="36">
        <v>0</v>
      </c>
      <c r="J104" s="36">
        <v>0</v>
      </c>
      <c r="K104" s="36">
        <v>0</v>
      </c>
    </row>
    <row r="105" spans="1:11" ht="15.75" customHeight="1" x14ac:dyDescent="0.2">
      <c r="A105" s="207" t="s">
        <v>443</v>
      </c>
      <c r="B105" s="207"/>
      <c r="C105" s="207"/>
      <c r="D105" s="207"/>
      <c r="E105" s="207"/>
      <c r="F105" s="207"/>
      <c r="G105" s="14">
        <v>94</v>
      </c>
      <c r="H105" s="36">
        <v>0</v>
      </c>
      <c r="I105" s="36">
        <v>0</v>
      </c>
      <c r="J105" s="36">
        <v>0</v>
      </c>
      <c r="K105" s="36">
        <v>0</v>
      </c>
    </row>
    <row r="106" spans="1:11" ht="17.25" customHeight="1" x14ac:dyDescent="0.2">
      <c r="A106" s="207" t="s">
        <v>444</v>
      </c>
      <c r="B106" s="207"/>
      <c r="C106" s="207"/>
      <c r="D106" s="207"/>
      <c r="E106" s="207"/>
      <c r="F106" s="207"/>
      <c r="G106" s="14">
        <v>95</v>
      </c>
      <c r="H106" s="36">
        <v>0</v>
      </c>
      <c r="I106" s="36">
        <v>0</v>
      </c>
      <c r="J106" s="36">
        <v>0</v>
      </c>
      <c r="K106" s="36">
        <v>0</v>
      </c>
    </row>
    <row r="107" spans="1:11" ht="27.75" customHeight="1" x14ac:dyDescent="0.2">
      <c r="A107" s="207" t="s">
        <v>445</v>
      </c>
      <c r="B107" s="207"/>
      <c r="C107" s="207"/>
      <c r="D107" s="207"/>
      <c r="E107" s="207"/>
      <c r="F107" s="207"/>
      <c r="G107" s="14">
        <v>96</v>
      </c>
      <c r="H107" s="36">
        <v>0</v>
      </c>
      <c r="I107" s="36">
        <v>0</v>
      </c>
      <c r="J107" s="36">
        <v>0</v>
      </c>
      <c r="K107" s="36">
        <v>0</v>
      </c>
    </row>
    <row r="108" spans="1:11" ht="22.9" customHeight="1" x14ac:dyDescent="0.2">
      <c r="A108" s="209" t="s">
        <v>446</v>
      </c>
      <c r="B108" s="209"/>
      <c r="C108" s="209"/>
      <c r="D108" s="209"/>
      <c r="E108" s="209"/>
      <c r="F108" s="209"/>
      <c r="G108" s="15">
        <v>97</v>
      </c>
      <c r="H108" s="118">
        <f>H91+H98-H107-H97</f>
        <v>2100000</v>
      </c>
      <c r="I108" s="118">
        <f>I91+I98-I107-I97</f>
        <v>2100000</v>
      </c>
      <c r="J108" s="118">
        <f t="shared" ref="J108:K108" si="10">J91+J98-J107-J97</f>
        <v>-5400000</v>
      </c>
      <c r="K108" s="118">
        <f t="shared" si="10"/>
        <v>-5400000</v>
      </c>
    </row>
    <row r="109" spans="1:11" ht="22.9" customHeight="1" x14ac:dyDescent="0.2">
      <c r="A109" s="209" t="s">
        <v>447</v>
      </c>
      <c r="B109" s="209"/>
      <c r="C109" s="209"/>
      <c r="D109" s="209"/>
      <c r="E109" s="209"/>
      <c r="F109" s="209"/>
      <c r="G109" s="15">
        <v>98</v>
      </c>
      <c r="H109" s="118">
        <f>H89+H108</f>
        <v>14000000</v>
      </c>
      <c r="I109" s="118">
        <f>I89+I108</f>
        <v>14000000</v>
      </c>
      <c r="J109" s="118">
        <f t="shared" ref="J109:K109" si="11">J89+J108</f>
        <v>30000000</v>
      </c>
      <c r="K109" s="118">
        <f t="shared" si="11"/>
        <v>30000000</v>
      </c>
    </row>
    <row r="110" spans="1:11" x14ac:dyDescent="0.2">
      <c r="A110" s="226" t="s">
        <v>226</v>
      </c>
      <c r="B110" s="226"/>
      <c r="C110" s="226"/>
      <c r="D110" s="226"/>
      <c r="E110" s="226"/>
      <c r="F110" s="226"/>
      <c r="G110" s="241"/>
      <c r="H110" s="241"/>
      <c r="I110" s="241"/>
      <c r="J110" s="242"/>
      <c r="K110" s="242"/>
    </row>
    <row r="111" spans="1:11" ht="27" customHeight="1" x14ac:dyDescent="0.2">
      <c r="A111" s="228" t="s">
        <v>448</v>
      </c>
      <c r="B111" s="229"/>
      <c r="C111" s="229"/>
      <c r="D111" s="229"/>
      <c r="E111" s="229"/>
      <c r="F111" s="229"/>
      <c r="G111" s="15">
        <v>99</v>
      </c>
      <c r="H111" s="118">
        <f>H112+H113</f>
        <v>14000000</v>
      </c>
      <c r="I111" s="118">
        <f>I112+I113</f>
        <v>14000000</v>
      </c>
      <c r="J111" s="118">
        <f>J112+J113</f>
        <v>30000000</v>
      </c>
      <c r="K111" s="118">
        <f>K112+K113</f>
        <v>30000000</v>
      </c>
    </row>
    <row r="112" spans="1:11" x14ac:dyDescent="0.2">
      <c r="A112" s="230" t="s">
        <v>227</v>
      </c>
      <c r="B112" s="230"/>
      <c r="C112" s="230"/>
      <c r="D112" s="230"/>
      <c r="E112" s="230"/>
      <c r="F112" s="230"/>
      <c r="G112" s="14">
        <v>100</v>
      </c>
      <c r="H112" s="36">
        <v>14000000</v>
      </c>
      <c r="I112" s="36">
        <v>14000000</v>
      </c>
      <c r="J112" s="36">
        <v>30000000</v>
      </c>
      <c r="K112" s="36">
        <v>30000000</v>
      </c>
    </row>
    <row r="113" spans="1:11" x14ac:dyDescent="0.2">
      <c r="A113" s="230" t="s">
        <v>228</v>
      </c>
      <c r="B113" s="230"/>
      <c r="C113" s="230"/>
      <c r="D113" s="230"/>
      <c r="E113" s="230"/>
      <c r="F113" s="230"/>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I5" sqref="H1:I1048576"/>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9" t="s">
        <v>229</v>
      </c>
      <c r="B1" s="256"/>
      <c r="C1" s="256"/>
      <c r="D1" s="256"/>
      <c r="E1" s="256"/>
      <c r="F1" s="256"/>
      <c r="G1" s="256"/>
      <c r="H1" s="256"/>
      <c r="I1" s="256"/>
    </row>
    <row r="2" spans="1:9" x14ac:dyDescent="0.2">
      <c r="A2" s="248" t="s">
        <v>609</v>
      </c>
      <c r="B2" s="213"/>
      <c r="C2" s="213"/>
      <c r="D2" s="213"/>
      <c r="E2" s="213"/>
      <c r="F2" s="213"/>
      <c r="G2" s="213"/>
      <c r="H2" s="213"/>
      <c r="I2" s="213"/>
    </row>
    <row r="3" spans="1:9" x14ac:dyDescent="0.2">
      <c r="A3" s="264" t="s">
        <v>499</v>
      </c>
      <c r="B3" s="265"/>
      <c r="C3" s="265"/>
      <c r="D3" s="265"/>
      <c r="E3" s="265"/>
      <c r="F3" s="265"/>
      <c r="G3" s="265"/>
      <c r="H3" s="265"/>
      <c r="I3" s="265"/>
    </row>
    <row r="4" spans="1:9" x14ac:dyDescent="0.2">
      <c r="A4" s="260" t="s">
        <v>555</v>
      </c>
      <c r="B4" s="217"/>
      <c r="C4" s="217"/>
      <c r="D4" s="217"/>
      <c r="E4" s="217"/>
      <c r="F4" s="217"/>
      <c r="G4" s="217"/>
      <c r="H4" s="217"/>
      <c r="I4" s="218"/>
    </row>
    <row r="5" spans="1:9" ht="24" thickBot="1" x14ac:dyDescent="0.25">
      <c r="A5" s="272" t="s">
        <v>230</v>
      </c>
      <c r="B5" s="273"/>
      <c r="C5" s="273"/>
      <c r="D5" s="273"/>
      <c r="E5" s="273"/>
      <c r="F5" s="274"/>
      <c r="G5" s="20" t="s">
        <v>231</v>
      </c>
      <c r="H5" s="37" t="s">
        <v>232</v>
      </c>
      <c r="I5" s="37" t="s">
        <v>233</v>
      </c>
    </row>
    <row r="6" spans="1:9" x14ac:dyDescent="0.2">
      <c r="A6" s="275">
        <v>1</v>
      </c>
      <c r="B6" s="276"/>
      <c r="C6" s="276"/>
      <c r="D6" s="276"/>
      <c r="E6" s="276"/>
      <c r="F6" s="277"/>
      <c r="G6" s="21">
        <v>2</v>
      </c>
      <c r="H6" s="38" t="s">
        <v>234</v>
      </c>
      <c r="I6" s="38" t="s">
        <v>235</v>
      </c>
    </row>
    <row r="7" spans="1:9" x14ac:dyDescent="0.2">
      <c r="A7" s="278" t="s">
        <v>236</v>
      </c>
      <c r="B7" s="279"/>
      <c r="C7" s="279"/>
      <c r="D7" s="279"/>
      <c r="E7" s="279"/>
      <c r="F7" s="279"/>
      <c r="G7" s="279"/>
      <c r="H7" s="279"/>
      <c r="I7" s="280"/>
    </row>
    <row r="8" spans="1:9" ht="12.75" customHeight="1" x14ac:dyDescent="0.2">
      <c r="A8" s="281" t="s">
        <v>237</v>
      </c>
      <c r="B8" s="282"/>
      <c r="C8" s="282"/>
      <c r="D8" s="282"/>
      <c r="E8" s="282"/>
      <c r="F8" s="283"/>
      <c r="G8" s="22">
        <v>1</v>
      </c>
      <c r="H8" s="39">
        <v>14100000</v>
      </c>
      <c r="I8" s="39">
        <v>42300000</v>
      </c>
    </row>
    <row r="9" spans="1:9" ht="12.75" customHeight="1" x14ac:dyDescent="0.2">
      <c r="A9" s="269" t="s">
        <v>238</v>
      </c>
      <c r="B9" s="270"/>
      <c r="C9" s="270"/>
      <c r="D9" s="270"/>
      <c r="E9" s="270"/>
      <c r="F9" s="271"/>
      <c r="G9" s="23">
        <v>2</v>
      </c>
      <c r="H9" s="40">
        <f>H10+H11+H12+H13+H14+H15+H16+H17</f>
        <v>63600000</v>
      </c>
      <c r="I9" s="40">
        <f>I10+I11+I12+I13+I14+I15+I16+I17</f>
        <v>51300000</v>
      </c>
    </row>
    <row r="10" spans="1:9" ht="12.75" customHeight="1" x14ac:dyDescent="0.2">
      <c r="A10" s="261" t="s">
        <v>239</v>
      </c>
      <c r="B10" s="262"/>
      <c r="C10" s="262"/>
      <c r="D10" s="262"/>
      <c r="E10" s="262"/>
      <c r="F10" s="263"/>
      <c r="G10" s="24">
        <v>3</v>
      </c>
      <c r="H10" s="41">
        <v>39300000</v>
      </c>
      <c r="I10" s="41">
        <v>44200000</v>
      </c>
    </row>
    <row r="11" spans="1:9" ht="22.15" customHeight="1" x14ac:dyDescent="0.2">
      <c r="A11" s="261" t="s">
        <v>240</v>
      </c>
      <c r="B11" s="262"/>
      <c r="C11" s="262"/>
      <c r="D11" s="262"/>
      <c r="E11" s="262"/>
      <c r="F11" s="263"/>
      <c r="G11" s="24">
        <v>4</v>
      </c>
      <c r="H11" s="41">
        <v>200000</v>
      </c>
      <c r="I11" s="41">
        <v>-500000</v>
      </c>
    </row>
    <row r="12" spans="1:9" ht="23.45" customHeight="1" x14ac:dyDescent="0.2">
      <c r="A12" s="261" t="s">
        <v>241</v>
      </c>
      <c r="B12" s="262"/>
      <c r="C12" s="262"/>
      <c r="D12" s="262"/>
      <c r="E12" s="262"/>
      <c r="F12" s="263"/>
      <c r="G12" s="24">
        <v>5</v>
      </c>
      <c r="H12" s="41">
        <v>-900000</v>
      </c>
      <c r="I12" s="41">
        <v>-900000</v>
      </c>
    </row>
    <row r="13" spans="1:9" ht="12.75" customHeight="1" x14ac:dyDescent="0.2">
      <c r="A13" s="261" t="s">
        <v>242</v>
      </c>
      <c r="B13" s="262"/>
      <c r="C13" s="262"/>
      <c r="D13" s="262"/>
      <c r="E13" s="262"/>
      <c r="F13" s="263"/>
      <c r="G13" s="24">
        <v>6</v>
      </c>
      <c r="H13" s="41">
        <v>-600000</v>
      </c>
      <c r="I13" s="41">
        <v>-400000</v>
      </c>
    </row>
    <row r="14" spans="1:9" ht="12.75" customHeight="1" x14ac:dyDescent="0.2">
      <c r="A14" s="261" t="s">
        <v>243</v>
      </c>
      <c r="B14" s="262"/>
      <c r="C14" s="262"/>
      <c r="D14" s="262"/>
      <c r="E14" s="262"/>
      <c r="F14" s="263"/>
      <c r="G14" s="24">
        <v>7</v>
      </c>
      <c r="H14" s="41">
        <v>7100000</v>
      </c>
      <c r="I14" s="41">
        <v>8800000</v>
      </c>
    </row>
    <row r="15" spans="1:9" ht="12.75" customHeight="1" x14ac:dyDescent="0.2">
      <c r="A15" s="261" t="s">
        <v>244</v>
      </c>
      <c r="B15" s="262"/>
      <c r="C15" s="262"/>
      <c r="D15" s="262"/>
      <c r="E15" s="262"/>
      <c r="F15" s="263"/>
      <c r="G15" s="24">
        <v>8</v>
      </c>
      <c r="H15" s="41">
        <v>100000</v>
      </c>
      <c r="I15" s="41">
        <v>2300000</v>
      </c>
    </row>
    <row r="16" spans="1:9" ht="12.75" customHeight="1" x14ac:dyDescent="0.2">
      <c r="A16" s="261" t="s">
        <v>245</v>
      </c>
      <c r="B16" s="262"/>
      <c r="C16" s="262"/>
      <c r="D16" s="262"/>
      <c r="E16" s="262"/>
      <c r="F16" s="263"/>
      <c r="G16" s="24">
        <v>9</v>
      </c>
      <c r="H16" s="41">
        <v>1500000</v>
      </c>
      <c r="I16" s="41">
        <v>-9200000</v>
      </c>
    </row>
    <row r="17" spans="1:9" ht="25.15" customHeight="1" x14ac:dyDescent="0.2">
      <c r="A17" s="261" t="s">
        <v>246</v>
      </c>
      <c r="B17" s="262"/>
      <c r="C17" s="262"/>
      <c r="D17" s="262"/>
      <c r="E17" s="262"/>
      <c r="F17" s="263"/>
      <c r="G17" s="24">
        <v>10</v>
      </c>
      <c r="H17" s="41">
        <v>16900000</v>
      </c>
      <c r="I17" s="41">
        <v>7000000</v>
      </c>
    </row>
    <row r="18" spans="1:9" ht="28.15" customHeight="1" x14ac:dyDescent="0.2">
      <c r="A18" s="266" t="s">
        <v>247</v>
      </c>
      <c r="B18" s="267"/>
      <c r="C18" s="267"/>
      <c r="D18" s="267"/>
      <c r="E18" s="267"/>
      <c r="F18" s="268"/>
      <c r="G18" s="23">
        <v>11</v>
      </c>
      <c r="H18" s="40">
        <f>H8+H9</f>
        <v>77700000</v>
      </c>
      <c r="I18" s="40">
        <f>I8+I9</f>
        <v>93600000</v>
      </c>
    </row>
    <row r="19" spans="1:9" ht="12.75" customHeight="1" x14ac:dyDescent="0.2">
      <c r="A19" s="269" t="s">
        <v>248</v>
      </c>
      <c r="B19" s="270"/>
      <c r="C19" s="270"/>
      <c r="D19" s="270"/>
      <c r="E19" s="270"/>
      <c r="F19" s="271"/>
      <c r="G19" s="23">
        <v>12</v>
      </c>
      <c r="H19" s="40">
        <f>H20+H21+H22+H23</f>
        <v>-163400000</v>
      </c>
      <c r="I19" s="40">
        <f>I20+I21+I22+I23</f>
        <v>-159800000</v>
      </c>
    </row>
    <row r="20" spans="1:9" ht="12.75" customHeight="1" x14ac:dyDescent="0.2">
      <c r="A20" s="261" t="s">
        <v>249</v>
      </c>
      <c r="B20" s="262"/>
      <c r="C20" s="262"/>
      <c r="D20" s="262"/>
      <c r="E20" s="262"/>
      <c r="F20" s="263"/>
      <c r="G20" s="24">
        <v>13</v>
      </c>
      <c r="H20" s="41">
        <v>9100000</v>
      </c>
      <c r="I20" s="41">
        <v>-86100000</v>
      </c>
    </row>
    <row r="21" spans="1:9" ht="12.75" customHeight="1" x14ac:dyDescent="0.2">
      <c r="A21" s="261" t="s">
        <v>250</v>
      </c>
      <c r="B21" s="262"/>
      <c r="C21" s="262"/>
      <c r="D21" s="262"/>
      <c r="E21" s="262"/>
      <c r="F21" s="263"/>
      <c r="G21" s="24">
        <v>14</v>
      </c>
      <c r="H21" s="41">
        <v>-17900000</v>
      </c>
      <c r="I21" s="41">
        <v>-75800000</v>
      </c>
    </row>
    <row r="22" spans="1:9" ht="12.75" customHeight="1" x14ac:dyDescent="0.2">
      <c r="A22" s="261" t="s">
        <v>251</v>
      </c>
      <c r="B22" s="262"/>
      <c r="C22" s="262"/>
      <c r="D22" s="262"/>
      <c r="E22" s="262"/>
      <c r="F22" s="263"/>
      <c r="G22" s="24">
        <v>15</v>
      </c>
      <c r="H22" s="41">
        <v>-154600000</v>
      </c>
      <c r="I22" s="41">
        <v>2100000</v>
      </c>
    </row>
    <row r="23" spans="1:9" ht="12.75" customHeight="1" x14ac:dyDescent="0.2">
      <c r="A23" s="261" t="s">
        <v>252</v>
      </c>
      <c r="B23" s="262"/>
      <c r="C23" s="262"/>
      <c r="D23" s="262"/>
      <c r="E23" s="262"/>
      <c r="F23" s="263"/>
      <c r="G23" s="24">
        <v>16</v>
      </c>
      <c r="H23" s="41">
        <v>0</v>
      </c>
      <c r="I23" s="41">
        <v>0</v>
      </c>
    </row>
    <row r="24" spans="1:9" ht="12.75" customHeight="1" x14ac:dyDescent="0.2">
      <c r="A24" s="266" t="s">
        <v>253</v>
      </c>
      <c r="B24" s="267"/>
      <c r="C24" s="267"/>
      <c r="D24" s="267"/>
      <c r="E24" s="267"/>
      <c r="F24" s="268"/>
      <c r="G24" s="23">
        <v>17</v>
      </c>
      <c r="H24" s="40">
        <f>H18+H19</f>
        <v>-85700000</v>
      </c>
      <c r="I24" s="40">
        <f>I18+I19</f>
        <v>-66200000</v>
      </c>
    </row>
    <row r="25" spans="1:9" ht="12.75" customHeight="1" x14ac:dyDescent="0.2">
      <c r="A25" s="257" t="s">
        <v>254</v>
      </c>
      <c r="B25" s="258"/>
      <c r="C25" s="258"/>
      <c r="D25" s="258"/>
      <c r="E25" s="258"/>
      <c r="F25" s="259"/>
      <c r="G25" s="24">
        <v>18</v>
      </c>
      <c r="H25" s="41">
        <v>0</v>
      </c>
      <c r="I25" s="41">
        <v>0</v>
      </c>
    </row>
    <row r="26" spans="1:9" ht="12.75" customHeight="1" x14ac:dyDescent="0.2">
      <c r="A26" s="257" t="s">
        <v>255</v>
      </c>
      <c r="B26" s="258"/>
      <c r="C26" s="258"/>
      <c r="D26" s="258"/>
      <c r="E26" s="258"/>
      <c r="F26" s="259"/>
      <c r="G26" s="24">
        <v>19</v>
      </c>
      <c r="H26" s="41">
        <v>-500000</v>
      </c>
      <c r="I26" s="41">
        <v>-10300000</v>
      </c>
    </row>
    <row r="27" spans="1:9" ht="25.9" customHeight="1" x14ac:dyDescent="0.2">
      <c r="A27" s="284" t="s">
        <v>256</v>
      </c>
      <c r="B27" s="285"/>
      <c r="C27" s="285"/>
      <c r="D27" s="285"/>
      <c r="E27" s="285"/>
      <c r="F27" s="286"/>
      <c r="G27" s="25">
        <v>20</v>
      </c>
      <c r="H27" s="42">
        <f>H24+H25+H26</f>
        <v>-86200000</v>
      </c>
      <c r="I27" s="42">
        <f>I24+I25+I26</f>
        <v>-76500000</v>
      </c>
    </row>
    <row r="28" spans="1:9" x14ac:dyDescent="0.2">
      <c r="A28" s="278" t="s">
        <v>257</v>
      </c>
      <c r="B28" s="279"/>
      <c r="C28" s="279"/>
      <c r="D28" s="279"/>
      <c r="E28" s="279"/>
      <c r="F28" s="279"/>
      <c r="G28" s="279"/>
      <c r="H28" s="279"/>
      <c r="I28" s="280"/>
    </row>
    <row r="29" spans="1:9" ht="30.6" customHeight="1" x14ac:dyDescent="0.2">
      <c r="A29" s="281" t="s">
        <v>258</v>
      </c>
      <c r="B29" s="282"/>
      <c r="C29" s="282"/>
      <c r="D29" s="282"/>
      <c r="E29" s="282"/>
      <c r="F29" s="283"/>
      <c r="G29" s="22">
        <v>21</v>
      </c>
      <c r="H29" s="43">
        <v>300000</v>
      </c>
      <c r="I29" s="43">
        <v>1500000</v>
      </c>
    </row>
    <row r="30" spans="1:9" ht="12.75" customHeight="1" x14ac:dyDescent="0.2">
      <c r="A30" s="257" t="s">
        <v>259</v>
      </c>
      <c r="B30" s="258"/>
      <c r="C30" s="258"/>
      <c r="D30" s="258"/>
      <c r="E30" s="258"/>
      <c r="F30" s="259"/>
      <c r="G30" s="24">
        <v>22</v>
      </c>
      <c r="H30" s="44">
        <v>0</v>
      </c>
      <c r="I30" s="44">
        <v>0</v>
      </c>
    </row>
    <row r="31" spans="1:9" ht="12.75" customHeight="1" x14ac:dyDescent="0.2">
      <c r="A31" s="257" t="s">
        <v>260</v>
      </c>
      <c r="B31" s="258"/>
      <c r="C31" s="258"/>
      <c r="D31" s="258"/>
      <c r="E31" s="258"/>
      <c r="F31" s="259"/>
      <c r="G31" s="24">
        <v>23</v>
      </c>
      <c r="H31" s="44">
        <v>900000</v>
      </c>
      <c r="I31" s="44">
        <v>2900000</v>
      </c>
    </row>
    <row r="32" spans="1:9" ht="12.75" customHeight="1" x14ac:dyDescent="0.2">
      <c r="A32" s="257" t="s">
        <v>261</v>
      </c>
      <c r="B32" s="258"/>
      <c r="C32" s="258"/>
      <c r="D32" s="258"/>
      <c r="E32" s="258"/>
      <c r="F32" s="259"/>
      <c r="G32" s="24">
        <v>24</v>
      </c>
      <c r="H32" s="44">
        <v>0</v>
      </c>
      <c r="I32" s="44">
        <v>0</v>
      </c>
    </row>
    <row r="33" spans="1:9" ht="12.75" customHeight="1" x14ac:dyDescent="0.2">
      <c r="A33" s="257" t="s">
        <v>262</v>
      </c>
      <c r="B33" s="258"/>
      <c r="C33" s="258"/>
      <c r="D33" s="258"/>
      <c r="E33" s="258"/>
      <c r="F33" s="259"/>
      <c r="G33" s="24">
        <v>25</v>
      </c>
      <c r="H33" s="44">
        <v>0</v>
      </c>
      <c r="I33" s="44">
        <v>0</v>
      </c>
    </row>
    <row r="34" spans="1:9" ht="12.75" customHeight="1" x14ac:dyDescent="0.2">
      <c r="A34" s="257" t="s">
        <v>263</v>
      </c>
      <c r="B34" s="258"/>
      <c r="C34" s="258"/>
      <c r="D34" s="258"/>
      <c r="E34" s="258"/>
      <c r="F34" s="259"/>
      <c r="G34" s="24">
        <v>26</v>
      </c>
      <c r="H34" s="44">
        <v>100000</v>
      </c>
      <c r="I34" s="44">
        <v>0</v>
      </c>
    </row>
    <row r="35" spans="1:9" ht="26.45" customHeight="1" x14ac:dyDescent="0.2">
      <c r="A35" s="266" t="s">
        <v>264</v>
      </c>
      <c r="B35" s="267"/>
      <c r="C35" s="267"/>
      <c r="D35" s="267"/>
      <c r="E35" s="267"/>
      <c r="F35" s="268"/>
      <c r="G35" s="23">
        <v>27</v>
      </c>
      <c r="H35" s="45">
        <f>H29+H30+H31+H32+H33+H34</f>
        <v>1300000</v>
      </c>
      <c r="I35" s="45">
        <f>I29+I30+I31+I32+I33+I34</f>
        <v>4400000</v>
      </c>
    </row>
    <row r="36" spans="1:9" ht="22.9" customHeight="1" x14ac:dyDescent="0.2">
      <c r="A36" s="257" t="s">
        <v>265</v>
      </c>
      <c r="B36" s="258"/>
      <c r="C36" s="258"/>
      <c r="D36" s="258"/>
      <c r="E36" s="258"/>
      <c r="F36" s="259"/>
      <c r="G36" s="24">
        <v>28</v>
      </c>
      <c r="H36" s="44">
        <v>-104800000</v>
      </c>
      <c r="I36" s="44">
        <v>-36000000</v>
      </c>
    </row>
    <row r="37" spans="1:9" ht="12.75" customHeight="1" x14ac:dyDescent="0.2">
      <c r="A37" s="257" t="s">
        <v>266</v>
      </c>
      <c r="B37" s="258"/>
      <c r="C37" s="258"/>
      <c r="D37" s="258"/>
      <c r="E37" s="258"/>
      <c r="F37" s="259"/>
      <c r="G37" s="24">
        <v>29</v>
      </c>
      <c r="H37" s="44">
        <v>0</v>
      </c>
      <c r="I37" s="44">
        <v>0</v>
      </c>
    </row>
    <row r="38" spans="1:9" ht="12.75" customHeight="1" x14ac:dyDescent="0.2">
      <c r="A38" s="257" t="s">
        <v>267</v>
      </c>
      <c r="B38" s="258"/>
      <c r="C38" s="258"/>
      <c r="D38" s="258"/>
      <c r="E38" s="258"/>
      <c r="F38" s="259"/>
      <c r="G38" s="24">
        <v>30</v>
      </c>
      <c r="H38" s="44">
        <v>0</v>
      </c>
      <c r="I38" s="44">
        <v>0</v>
      </c>
    </row>
    <row r="39" spans="1:9" ht="12.75" customHeight="1" x14ac:dyDescent="0.2">
      <c r="A39" s="257" t="s">
        <v>268</v>
      </c>
      <c r="B39" s="258"/>
      <c r="C39" s="258"/>
      <c r="D39" s="258"/>
      <c r="E39" s="258"/>
      <c r="F39" s="259"/>
      <c r="G39" s="24">
        <v>31</v>
      </c>
      <c r="H39" s="44">
        <v>0</v>
      </c>
      <c r="I39" s="44">
        <v>0</v>
      </c>
    </row>
    <row r="40" spans="1:9" ht="12.75" customHeight="1" x14ac:dyDescent="0.2">
      <c r="A40" s="257" t="s">
        <v>269</v>
      </c>
      <c r="B40" s="258"/>
      <c r="C40" s="258"/>
      <c r="D40" s="258"/>
      <c r="E40" s="258"/>
      <c r="F40" s="259"/>
      <c r="G40" s="24">
        <v>32</v>
      </c>
      <c r="H40" s="44">
        <v>0</v>
      </c>
      <c r="I40" s="44">
        <v>0</v>
      </c>
    </row>
    <row r="41" spans="1:9" ht="24" customHeight="1" x14ac:dyDescent="0.2">
      <c r="A41" s="266" t="s">
        <v>270</v>
      </c>
      <c r="B41" s="267"/>
      <c r="C41" s="267"/>
      <c r="D41" s="267"/>
      <c r="E41" s="267"/>
      <c r="F41" s="268"/>
      <c r="G41" s="23">
        <v>33</v>
      </c>
      <c r="H41" s="45">
        <f>H36+H37+H38+H39+H40</f>
        <v>-104800000</v>
      </c>
      <c r="I41" s="45">
        <f>I36+I37+I38+I39+I40</f>
        <v>-36000000</v>
      </c>
    </row>
    <row r="42" spans="1:9" ht="29.45" customHeight="1" x14ac:dyDescent="0.2">
      <c r="A42" s="284" t="s">
        <v>271</v>
      </c>
      <c r="B42" s="285"/>
      <c r="C42" s="285"/>
      <c r="D42" s="285"/>
      <c r="E42" s="285"/>
      <c r="F42" s="286"/>
      <c r="G42" s="25">
        <v>34</v>
      </c>
      <c r="H42" s="46">
        <f>H35+H41</f>
        <v>-103500000</v>
      </c>
      <c r="I42" s="46">
        <f>I35+I41</f>
        <v>-31600000</v>
      </c>
    </row>
    <row r="43" spans="1:9" x14ac:dyDescent="0.2">
      <c r="A43" s="278" t="s">
        <v>272</v>
      </c>
      <c r="B43" s="279"/>
      <c r="C43" s="279"/>
      <c r="D43" s="279"/>
      <c r="E43" s="279"/>
      <c r="F43" s="279"/>
      <c r="G43" s="279"/>
      <c r="H43" s="279"/>
      <c r="I43" s="280"/>
    </row>
    <row r="44" spans="1:9" ht="12.75" customHeight="1" x14ac:dyDescent="0.2">
      <c r="A44" s="281" t="s">
        <v>273</v>
      </c>
      <c r="B44" s="282"/>
      <c r="C44" s="282"/>
      <c r="D44" s="282"/>
      <c r="E44" s="282"/>
      <c r="F44" s="283"/>
      <c r="G44" s="22">
        <v>35</v>
      </c>
      <c r="H44" s="43">
        <v>0</v>
      </c>
      <c r="I44" s="43">
        <v>0</v>
      </c>
    </row>
    <row r="45" spans="1:9" ht="25.15" customHeight="1" x14ac:dyDescent="0.2">
      <c r="A45" s="257" t="s">
        <v>274</v>
      </c>
      <c r="B45" s="258"/>
      <c r="C45" s="258"/>
      <c r="D45" s="258"/>
      <c r="E45" s="258"/>
      <c r="F45" s="259"/>
      <c r="G45" s="24">
        <v>36</v>
      </c>
      <c r="H45" s="44">
        <v>0</v>
      </c>
      <c r="I45" s="44">
        <v>0</v>
      </c>
    </row>
    <row r="46" spans="1:9" ht="12.75" customHeight="1" x14ac:dyDescent="0.2">
      <c r="A46" s="257" t="s">
        <v>275</v>
      </c>
      <c r="B46" s="258"/>
      <c r="C46" s="258"/>
      <c r="D46" s="258"/>
      <c r="E46" s="258"/>
      <c r="F46" s="259"/>
      <c r="G46" s="24">
        <v>37</v>
      </c>
      <c r="H46" s="44">
        <v>294200000</v>
      </c>
      <c r="I46" s="44">
        <v>959400000</v>
      </c>
    </row>
    <row r="47" spans="1:9" ht="12.75" customHeight="1" x14ac:dyDescent="0.2">
      <c r="A47" s="257" t="s">
        <v>276</v>
      </c>
      <c r="B47" s="258"/>
      <c r="C47" s="258"/>
      <c r="D47" s="258"/>
      <c r="E47" s="258"/>
      <c r="F47" s="259"/>
      <c r="G47" s="24">
        <v>38</v>
      </c>
      <c r="H47" s="44">
        <v>0</v>
      </c>
      <c r="I47" s="44">
        <v>0</v>
      </c>
    </row>
    <row r="48" spans="1:9" ht="22.15" customHeight="1" x14ac:dyDescent="0.2">
      <c r="A48" s="266" t="s">
        <v>277</v>
      </c>
      <c r="B48" s="267"/>
      <c r="C48" s="267"/>
      <c r="D48" s="267"/>
      <c r="E48" s="267"/>
      <c r="F48" s="268"/>
      <c r="G48" s="23">
        <v>39</v>
      </c>
      <c r="H48" s="45">
        <f>H44+H45+H46+H47</f>
        <v>294200000</v>
      </c>
      <c r="I48" s="45">
        <f>I44+I45+I46+I47</f>
        <v>959400000</v>
      </c>
    </row>
    <row r="49" spans="1:9" ht="24.6" customHeight="1" x14ac:dyDescent="0.2">
      <c r="A49" s="257" t="s">
        <v>278</v>
      </c>
      <c r="B49" s="258"/>
      <c r="C49" s="258"/>
      <c r="D49" s="258"/>
      <c r="E49" s="258"/>
      <c r="F49" s="259"/>
      <c r="G49" s="24">
        <v>40</v>
      </c>
      <c r="H49" s="44">
        <v>-158900000</v>
      </c>
      <c r="I49" s="44">
        <v>-902500000</v>
      </c>
    </row>
    <row r="50" spans="1:9" ht="12.75" customHeight="1" x14ac:dyDescent="0.2">
      <c r="A50" s="257" t="s">
        <v>279</v>
      </c>
      <c r="B50" s="258"/>
      <c r="C50" s="258"/>
      <c r="D50" s="258"/>
      <c r="E50" s="258"/>
      <c r="F50" s="259"/>
      <c r="G50" s="24">
        <v>41</v>
      </c>
      <c r="H50" s="44">
        <v>0</v>
      </c>
      <c r="I50" s="44">
        <v>0</v>
      </c>
    </row>
    <row r="51" spans="1:9" ht="12.75" customHeight="1" x14ac:dyDescent="0.2">
      <c r="A51" s="257" t="s">
        <v>280</v>
      </c>
      <c r="B51" s="258"/>
      <c r="C51" s="258"/>
      <c r="D51" s="258"/>
      <c r="E51" s="258"/>
      <c r="F51" s="259"/>
      <c r="G51" s="24">
        <v>42</v>
      </c>
      <c r="H51" s="44">
        <v>0</v>
      </c>
      <c r="I51" s="44">
        <v>0</v>
      </c>
    </row>
    <row r="52" spans="1:9" ht="22.9" customHeight="1" x14ac:dyDescent="0.2">
      <c r="A52" s="257" t="s">
        <v>281</v>
      </c>
      <c r="B52" s="258"/>
      <c r="C52" s="258"/>
      <c r="D52" s="258"/>
      <c r="E52" s="258"/>
      <c r="F52" s="259"/>
      <c r="G52" s="24">
        <v>43</v>
      </c>
      <c r="H52" s="44">
        <v>0</v>
      </c>
      <c r="I52" s="44">
        <v>0</v>
      </c>
    </row>
    <row r="53" spans="1:9" ht="12.75" customHeight="1" x14ac:dyDescent="0.2">
      <c r="A53" s="257" t="s">
        <v>282</v>
      </c>
      <c r="B53" s="258"/>
      <c r="C53" s="258"/>
      <c r="D53" s="258"/>
      <c r="E53" s="258"/>
      <c r="F53" s="259"/>
      <c r="G53" s="24">
        <v>44</v>
      </c>
      <c r="H53" s="44">
        <v>-18900000</v>
      </c>
      <c r="I53" s="44">
        <v>-12500000</v>
      </c>
    </row>
    <row r="54" spans="1:9" ht="30.6" customHeight="1" x14ac:dyDescent="0.2">
      <c r="A54" s="266" t="s">
        <v>283</v>
      </c>
      <c r="B54" s="267"/>
      <c r="C54" s="267"/>
      <c r="D54" s="267"/>
      <c r="E54" s="267"/>
      <c r="F54" s="268"/>
      <c r="G54" s="23">
        <v>45</v>
      </c>
      <c r="H54" s="45">
        <f>H49+H50+H51+H52+H53</f>
        <v>-177800000</v>
      </c>
      <c r="I54" s="45">
        <f>I49+I50+I51+I52+I53</f>
        <v>-915000000</v>
      </c>
    </row>
    <row r="55" spans="1:9" ht="29.45" customHeight="1" x14ac:dyDescent="0.2">
      <c r="A55" s="287" t="s">
        <v>284</v>
      </c>
      <c r="B55" s="288"/>
      <c r="C55" s="288"/>
      <c r="D55" s="288"/>
      <c r="E55" s="288"/>
      <c r="F55" s="289"/>
      <c r="G55" s="23">
        <v>46</v>
      </c>
      <c r="H55" s="45">
        <f>H48+H54</f>
        <v>116400000</v>
      </c>
      <c r="I55" s="45">
        <f>I48+I54</f>
        <v>44400000</v>
      </c>
    </row>
    <row r="56" spans="1:9" ht="32.450000000000003" customHeight="1" x14ac:dyDescent="0.2">
      <c r="A56" s="257" t="s">
        <v>285</v>
      </c>
      <c r="B56" s="258"/>
      <c r="C56" s="258"/>
      <c r="D56" s="258"/>
      <c r="E56" s="258"/>
      <c r="F56" s="259"/>
      <c r="G56" s="24">
        <v>47</v>
      </c>
      <c r="H56" s="44">
        <v>3400000</v>
      </c>
      <c r="I56" s="44">
        <v>-100000</v>
      </c>
    </row>
    <row r="57" spans="1:9" ht="26.45" customHeight="1" x14ac:dyDescent="0.2">
      <c r="A57" s="287" t="s">
        <v>286</v>
      </c>
      <c r="B57" s="288"/>
      <c r="C57" s="288"/>
      <c r="D57" s="288"/>
      <c r="E57" s="288"/>
      <c r="F57" s="289"/>
      <c r="G57" s="23">
        <v>48</v>
      </c>
      <c r="H57" s="45">
        <f>H27+H42+H55+H56</f>
        <v>-69900000</v>
      </c>
      <c r="I57" s="45">
        <f>I27+I42+I55+I56</f>
        <v>-63800000</v>
      </c>
    </row>
    <row r="58" spans="1:9" ht="24" customHeight="1" x14ac:dyDescent="0.2">
      <c r="A58" s="290" t="s">
        <v>287</v>
      </c>
      <c r="B58" s="291"/>
      <c r="C58" s="291"/>
      <c r="D58" s="291"/>
      <c r="E58" s="291"/>
      <c r="F58" s="292"/>
      <c r="G58" s="24">
        <v>49</v>
      </c>
      <c r="H58" s="44">
        <v>150900000</v>
      </c>
      <c r="I58" s="44">
        <v>110000000</v>
      </c>
    </row>
    <row r="59" spans="1:9" ht="31.15" customHeight="1" x14ac:dyDescent="0.2">
      <c r="A59" s="284" t="s">
        <v>288</v>
      </c>
      <c r="B59" s="285"/>
      <c r="C59" s="285"/>
      <c r="D59" s="285"/>
      <c r="E59" s="285"/>
      <c r="F59" s="286"/>
      <c r="G59" s="25">
        <v>50</v>
      </c>
      <c r="H59" s="46">
        <f>H57+H58</f>
        <v>81000000</v>
      </c>
      <c r="I59" s="46">
        <f>I57+I58</f>
        <v>46200000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 sqref="H1:I1048576"/>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9" t="s">
        <v>289</v>
      </c>
      <c r="B1" s="256"/>
      <c r="C1" s="256"/>
      <c r="D1" s="256"/>
      <c r="E1" s="256"/>
      <c r="F1" s="256"/>
      <c r="G1" s="256"/>
      <c r="H1" s="256"/>
      <c r="I1" s="256"/>
    </row>
    <row r="2" spans="1:9" ht="12.75" customHeight="1" x14ac:dyDescent="0.2">
      <c r="A2" s="248" t="s">
        <v>609</v>
      </c>
      <c r="B2" s="213"/>
      <c r="C2" s="213"/>
      <c r="D2" s="213"/>
      <c r="E2" s="213"/>
      <c r="F2" s="213"/>
      <c r="G2" s="213"/>
      <c r="H2" s="213"/>
      <c r="I2" s="213"/>
    </row>
    <row r="3" spans="1:9" x14ac:dyDescent="0.2">
      <c r="A3" s="307" t="s">
        <v>499</v>
      </c>
      <c r="B3" s="308"/>
      <c r="C3" s="308"/>
      <c r="D3" s="308"/>
      <c r="E3" s="308"/>
      <c r="F3" s="308"/>
      <c r="G3" s="308"/>
      <c r="H3" s="308"/>
      <c r="I3" s="308"/>
    </row>
    <row r="4" spans="1:9" x14ac:dyDescent="0.2">
      <c r="A4" s="260" t="s">
        <v>555</v>
      </c>
      <c r="B4" s="217"/>
      <c r="C4" s="217"/>
      <c r="D4" s="217"/>
      <c r="E4" s="217"/>
      <c r="F4" s="217"/>
      <c r="G4" s="217"/>
      <c r="H4" s="217"/>
      <c r="I4" s="218"/>
    </row>
    <row r="5" spans="1:9" ht="24" thickBot="1" x14ac:dyDescent="0.25">
      <c r="A5" s="272" t="s">
        <v>290</v>
      </c>
      <c r="B5" s="273"/>
      <c r="C5" s="273"/>
      <c r="D5" s="273"/>
      <c r="E5" s="273"/>
      <c r="F5" s="274"/>
      <c r="G5" s="20" t="s">
        <v>291</v>
      </c>
      <c r="H5" s="37" t="s">
        <v>292</v>
      </c>
      <c r="I5" s="37" t="s">
        <v>293</v>
      </c>
    </row>
    <row r="6" spans="1:9" x14ac:dyDescent="0.2">
      <c r="A6" s="275">
        <v>1</v>
      </c>
      <c r="B6" s="276"/>
      <c r="C6" s="276"/>
      <c r="D6" s="276"/>
      <c r="E6" s="276"/>
      <c r="F6" s="277"/>
      <c r="G6" s="26">
        <v>2</v>
      </c>
      <c r="H6" s="38" t="s">
        <v>294</v>
      </c>
      <c r="I6" s="38" t="s">
        <v>295</v>
      </c>
    </row>
    <row r="7" spans="1:9" x14ac:dyDescent="0.2">
      <c r="A7" s="297" t="s">
        <v>296</v>
      </c>
      <c r="B7" s="298"/>
      <c r="C7" s="298"/>
      <c r="D7" s="298"/>
      <c r="E7" s="298"/>
      <c r="F7" s="298"/>
      <c r="G7" s="298"/>
      <c r="H7" s="298"/>
      <c r="I7" s="299"/>
    </row>
    <row r="8" spans="1:9" x14ac:dyDescent="0.2">
      <c r="A8" s="302" t="s">
        <v>297</v>
      </c>
      <c r="B8" s="302"/>
      <c r="C8" s="302"/>
      <c r="D8" s="302"/>
      <c r="E8" s="302"/>
      <c r="F8" s="302"/>
      <c r="G8" s="27">
        <v>1</v>
      </c>
      <c r="H8" s="48">
        <v>0</v>
      </c>
      <c r="I8" s="48">
        <v>0</v>
      </c>
    </row>
    <row r="9" spans="1:9" x14ac:dyDescent="0.2">
      <c r="A9" s="294" t="s">
        <v>298</v>
      </c>
      <c r="B9" s="294"/>
      <c r="C9" s="294"/>
      <c r="D9" s="294"/>
      <c r="E9" s="294"/>
      <c r="F9" s="294"/>
      <c r="G9" s="28">
        <v>2</v>
      </c>
      <c r="H9" s="49">
        <v>0</v>
      </c>
      <c r="I9" s="49">
        <v>0</v>
      </c>
    </row>
    <row r="10" spans="1:9" x14ac:dyDescent="0.2">
      <c r="A10" s="294" t="s">
        <v>299</v>
      </c>
      <c r="B10" s="294"/>
      <c r="C10" s="294"/>
      <c r="D10" s="294"/>
      <c r="E10" s="294"/>
      <c r="F10" s="294"/>
      <c r="G10" s="28">
        <v>3</v>
      </c>
      <c r="H10" s="49">
        <v>0</v>
      </c>
      <c r="I10" s="49">
        <v>0</v>
      </c>
    </row>
    <row r="11" spans="1:9" x14ac:dyDescent="0.2">
      <c r="A11" s="294" t="s">
        <v>300</v>
      </c>
      <c r="B11" s="294"/>
      <c r="C11" s="294"/>
      <c r="D11" s="294"/>
      <c r="E11" s="294"/>
      <c r="F11" s="294"/>
      <c r="G11" s="28">
        <v>4</v>
      </c>
      <c r="H11" s="49">
        <v>0</v>
      </c>
      <c r="I11" s="49">
        <v>0</v>
      </c>
    </row>
    <row r="12" spans="1:9" x14ac:dyDescent="0.2">
      <c r="A12" s="294" t="s">
        <v>449</v>
      </c>
      <c r="B12" s="294"/>
      <c r="C12" s="294"/>
      <c r="D12" s="294"/>
      <c r="E12" s="294"/>
      <c r="F12" s="294"/>
      <c r="G12" s="28">
        <v>5</v>
      </c>
      <c r="H12" s="49">
        <v>0</v>
      </c>
      <c r="I12" s="49">
        <v>0</v>
      </c>
    </row>
    <row r="13" spans="1:9" x14ac:dyDescent="0.2">
      <c r="A13" s="306" t="s">
        <v>450</v>
      </c>
      <c r="B13" s="306"/>
      <c r="C13" s="306"/>
      <c r="D13" s="306"/>
      <c r="E13" s="306"/>
      <c r="F13" s="306"/>
      <c r="G13" s="120">
        <v>6</v>
      </c>
      <c r="H13" s="121">
        <f>SUM(H8:H12)</f>
        <v>0</v>
      </c>
      <c r="I13" s="121">
        <f>SUM(I8:I12)</f>
        <v>0</v>
      </c>
    </row>
    <row r="14" spans="1:9" x14ac:dyDescent="0.2">
      <c r="A14" s="294" t="s">
        <v>451</v>
      </c>
      <c r="B14" s="294"/>
      <c r="C14" s="294"/>
      <c r="D14" s="294"/>
      <c r="E14" s="294"/>
      <c r="F14" s="294"/>
      <c r="G14" s="28">
        <v>7</v>
      </c>
      <c r="H14" s="49">
        <v>0</v>
      </c>
      <c r="I14" s="49">
        <v>0</v>
      </c>
    </row>
    <row r="15" spans="1:9" x14ac:dyDescent="0.2">
      <c r="A15" s="294" t="s">
        <v>452</v>
      </c>
      <c r="B15" s="294"/>
      <c r="C15" s="294"/>
      <c r="D15" s="294"/>
      <c r="E15" s="294"/>
      <c r="F15" s="294"/>
      <c r="G15" s="28">
        <v>8</v>
      </c>
      <c r="H15" s="49">
        <v>0</v>
      </c>
      <c r="I15" s="49">
        <v>0</v>
      </c>
    </row>
    <row r="16" spans="1:9" x14ac:dyDescent="0.2">
      <c r="A16" s="294" t="s">
        <v>453</v>
      </c>
      <c r="B16" s="294"/>
      <c r="C16" s="294"/>
      <c r="D16" s="294"/>
      <c r="E16" s="294"/>
      <c r="F16" s="294"/>
      <c r="G16" s="28">
        <v>9</v>
      </c>
      <c r="H16" s="49">
        <v>0</v>
      </c>
      <c r="I16" s="49">
        <v>0</v>
      </c>
    </row>
    <row r="17" spans="1:9" x14ac:dyDescent="0.2">
      <c r="A17" s="294" t="s">
        <v>454</v>
      </c>
      <c r="B17" s="294"/>
      <c r="C17" s="294"/>
      <c r="D17" s="294"/>
      <c r="E17" s="294"/>
      <c r="F17" s="294"/>
      <c r="G17" s="28">
        <v>10</v>
      </c>
      <c r="H17" s="49">
        <v>0</v>
      </c>
      <c r="I17" s="49">
        <v>0</v>
      </c>
    </row>
    <row r="18" spans="1:9" ht="12.75" customHeight="1" x14ac:dyDescent="0.2">
      <c r="A18" s="294" t="s">
        <v>455</v>
      </c>
      <c r="B18" s="294"/>
      <c r="C18" s="294"/>
      <c r="D18" s="294"/>
      <c r="E18" s="294"/>
      <c r="F18" s="294"/>
      <c r="G18" s="28">
        <v>11</v>
      </c>
      <c r="H18" s="49">
        <v>0</v>
      </c>
      <c r="I18" s="49">
        <v>0</v>
      </c>
    </row>
    <row r="19" spans="1:9" x14ac:dyDescent="0.2">
      <c r="A19" s="294" t="s">
        <v>456</v>
      </c>
      <c r="B19" s="294"/>
      <c r="C19" s="294"/>
      <c r="D19" s="294"/>
      <c r="E19" s="294"/>
      <c r="F19" s="294"/>
      <c r="G19" s="28">
        <v>12</v>
      </c>
      <c r="H19" s="49">
        <v>0</v>
      </c>
      <c r="I19" s="49">
        <v>0</v>
      </c>
    </row>
    <row r="20" spans="1:9" ht="12.75" customHeight="1" x14ac:dyDescent="0.2">
      <c r="A20" s="303" t="s">
        <v>457</v>
      </c>
      <c r="B20" s="304"/>
      <c r="C20" s="304"/>
      <c r="D20" s="304"/>
      <c r="E20" s="304"/>
      <c r="F20" s="305"/>
      <c r="G20" s="120">
        <v>13</v>
      </c>
      <c r="H20" s="121">
        <f>SUM(H14:H19)</f>
        <v>0</v>
      </c>
      <c r="I20" s="121">
        <f>SUM(I14:I19)</f>
        <v>0</v>
      </c>
    </row>
    <row r="21" spans="1:9" ht="27.6" customHeight="1" x14ac:dyDescent="0.2">
      <c r="A21" s="300" t="s">
        <v>458</v>
      </c>
      <c r="B21" s="301"/>
      <c r="C21" s="301"/>
      <c r="D21" s="301"/>
      <c r="E21" s="301"/>
      <c r="F21" s="301"/>
      <c r="G21" s="30">
        <v>14</v>
      </c>
      <c r="H21" s="51">
        <f>H13+H20</f>
        <v>0</v>
      </c>
      <c r="I21" s="51">
        <f>I13+I20</f>
        <v>0</v>
      </c>
    </row>
    <row r="22" spans="1:9" x14ac:dyDescent="0.2">
      <c r="A22" s="297" t="s">
        <v>301</v>
      </c>
      <c r="B22" s="298"/>
      <c r="C22" s="298"/>
      <c r="D22" s="298"/>
      <c r="E22" s="298"/>
      <c r="F22" s="298"/>
      <c r="G22" s="298"/>
      <c r="H22" s="298"/>
      <c r="I22" s="299"/>
    </row>
    <row r="23" spans="1:9" ht="26.45" customHeight="1" x14ac:dyDescent="0.2">
      <c r="A23" s="302" t="s">
        <v>302</v>
      </c>
      <c r="B23" s="302"/>
      <c r="C23" s="302"/>
      <c r="D23" s="302"/>
      <c r="E23" s="302"/>
      <c r="F23" s="302"/>
      <c r="G23" s="27">
        <v>15</v>
      </c>
      <c r="H23" s="48">
        <v>0</v>
      </c>
      <c r="I23" s="48">
        <v>0</v>
      </c>
    </row>
    <row r="24" spans="1:9" x14ac:dyDescent="0.2">
      <c r="A24" s="294" t="s">
        <v>303</v>
      </c>
      <c r="B24" s="294"/>
      <c r="C24" s="294"/>
      <c r="D24" s="294"/>
      <c r="E24" s="294"/>
      <c r="F24" s="294"/>
      <c r="G24" s="27">
        <v>16</v>
      </c>
      <c r="H24" s="49">
        <v>0</v>
      </c>
      <c r="I24" s="49">
        <v>0</v>
      </c>
    </row>
    <row r="25" spans="1:9" x14ac:dyDescent="0.2">
      <c r="A25" s="294" t="s">
        <v>304</v>
      </c>
      <c r="B25" s="294"/>
      <c r="C25" s="294"/>
      <c r="D25" s="294"/>
      <c r="E25" s="294"/>
      <c r="F25" s="294"/>
      <c r="G25" s="27">
        <v>17</v>
      </c>
      <c r="H25" s="49">
        <v>0</v>
      </c>
      <c r="I25" s="49">
        <v>0</v>
      </c>
    </row>
    <row r="26" spans="1:9" x14ac:dyDescent="0.2">
      <c r="A26" s="294" t="s">
        <v>305</v>
      </c>
      <c r="B26" s="294"/>
      <c r="C26" s="294"/>
      <c r="D26" s="294"/>
      <c r="E26" s="294"/>
      <c r="F26" s="294"/>
      <c r="G26" s="27">
        <v>18</v>
      </c>
      <c r="H26" s="49">
        <v>0</v>
      </c>
      <c r="I26" s="49">
        <v>0</v>
      </c>
    </row>
    <row r="27" spans="1:9" x14ac:dyDescent="0.2">
      <c r="A27" s="294" t="s">
        <v>306</v>
      </c>
      <c r="B27" s="294"/>
      <c r="C27" s="294"/>
      <c r="D27" s="294"/>
      <c r="E27" s="294"/>
      <c r="F27" s="294"/>
      <c r="G27" s="27">
        <v>19</v>
      </c>
      <c r="H27" s="49">
        <v>0</v>
      </c>
      <c r="I27" s="49">
        <v>0</v>
      </c>
    </row>
    <row r="28" spans="1:9" x14ac:dyDescent="0.2">
      <c r="A28" s="294" t="s">
        <v>307</v>
      </c>
      <c r="B28" s="294"/>
      <c r="C28" s="294"/>
      <c r="D28" s="294"/>
      <c r="E28" s="294"/>
      <c r="F28" s="294"/>
      <c r="G28" s="27">
        <v>20</v>
      </c>
      <c r="H28" s="49">
        <v>0</v>
      </c>
      <c r="I28" s="49">
        <v>0</v>
      </c>
    </row>
    <row r="29" spans="1:9" ht="24" customHeight="1" x14ac:dyDescent="0.2">
      <c r="A29" s="295" t="s">
        <v>460</v>
      </c>
      <c r="B29" s="295"/>
      <c r="C29" s="295"/>
      <c r="D29" s="295"/>
      <c r="E29" s="295"/>
      <c r="F29" s="295"/>
      <c r="G29" s="29">
        <v>21</v>
      </c>
      <c r="H29" s="50">
        <f>SUM(H23:H28)</f>
        <v>0</v>
      </c>
      <c r="I29" s="50">
        <f>SUM(I23:I28)</f>
        <v>0</v>
      </c>
    </row>
    <row r="30" spans="1:9" ht="27" customHeight="1" x14ac:dyDescent="0.2">
      <c r="A30" s="294" t="s">
        <v>308</v>
      </c>
      <c r="B30" s="294"/>
      <c r="C30" s="294"/>
      <c r="D30" s="294"/>
      <c r="E30" s="294"/>
      <c r="F30" s="294"/>
      <c r="G30" s="28">
        <v>22</v>
      </c>
      <c r="H30" s="49">
        <v>0</v>
      </c>
      <c r="I30" s="49">
        <v>0</v>
      </c>
    </row>
    <row r="31" spans="1:9" x14ac:dyDescent="0.2">
      <c r="A31" s="294" t="s">
        <v>309</v>
      </c>
      <c r="B31" s="294"/>
      <c r="C31" s="294"/>
      <c r="D31" s="294"/>
      <c r="E31" s="294"/>
      <c r="F31" s="294"/>
      <c r="G31" s="28">
        <v>23</v>
      </c>
      <c r="H31" s="49">
        <v>0</v>
      </c>
      <c r="I31" s="49">
        <v>0</v>
      </c>
    </row>
    <row r="32" spans="1:9" x14ac:dyDescent="0.2">
      <c r="A32" s="294" t="s">
        <v>310</v>
      </c>
      <c r="B32" s="294"/>
      <c r="C32" s="294"/>
      <c r="D32" s="294"/>
      <c r="E32" s="294"/>
      <c r="F32" s="294"/>
      <c r="G32" s="28">
        <v>24</v>
      </c>
      <c r="H32" s="49">
        <v>0</v>
      </c>
      <c r="I32" s="49">
        <v>0</v>
      </c>
    </row>
    <row r="33" spans="1:9" x14ac:dyDescent="0.2">
      <c r="A33" s="294" t="s">
        <v>311</v>
      </c>
      <c r="B33" s="294"/>
      <c r="C33" s="294"/>
      <c r="D33" s="294"/>
      <c r="E33" s="294"/>
      <c r="F33" s="294"/>
      <c r="G33" s="28">
        <v>25</v>
      </c>
      <c r="H33" s="49">
        <v>0</v>
      </c>
      <c r="I33" s="49">
        <v>0</v>
      </c>
    </row>
    <row r="34" spans="1:9" x14ac:dyDescent="0.2">
      <c r="A34" s="294" t="s">
        <v>312</v>
      </c>
      <c r="B34" s="294"/>
      <c r="C34" s="294"/>
      <c r="D34" s="294"/>
      <c r="E34" s="294"/>
      <c r="F34" s="294"/>
      <c r="G34" s="28">
        <v>26</v>
      </c>
      <c r="H34" s="49">
        <v>0</v>
      </c>
      <c r="I34" s="49">
        <v>0</v>
      </c>
    </row>
    <row r="35" spans="1:9" ht="25.9" customHeight="1" x14ac:dyDescent="0.2">
      <c r="A35" s="295" t="s">
        <v>461</v>
      </c>
      <c r="B35" s="295"/>
      <c r="C35" s="295"/>
      <c r="D35" s="295"/>
      <c r="E35" s="295"/>
      <c r="F35" s="295"/>
      <c r="G35" s="29">
        <v>27</v>
      </c>
      <c r="H35" s="50">
        <f>SUM(H30:H34)</f>
        <v>0</v>
      </c>
      <c r="I35" s="50">
        <f>SUM(I30:I34)</f>
        <v>0</v>
      </c>
    </row>
    <row r="36" spans="1:9" ht="28.15" customHeight="1" x14ac:dyDescent="0.2">
      <c r="A36" s="300" t="s">
        <v>459</v>
      </c>
      <c r="B36" s="301"/>
      <c r="C36" s="301"/>
      <c r="D36" s="301"/>
      <c r="E36" s="301"/>
      <c r="F36" s="301"/>
      <c r="G36" s="30">
        <v>28</v>
      </c>
      <c r="H36" s="51">
        <f>H29+H35</f>
        <v>0</v>
      </c>
      <c r="I36" s="51">
        <f>I29+I35</f>
        <v>0</v>
      </c>
    </row>
    <row r="37" spans="1:9" x14ac:dyDescent="0.2">
      <c r="A37" s="297" t="s">
        <v>313</v>
      </c>
      <c r="B37" s="298"/>
      <c r="C37" s="298"/>
      <c r="D37" s="298"/>
      <c r="E37" s="298"/>
      <c r="F37" s="298"/>
      <c r="G37" s="298">
        <v>0</v>
      </c>
      <c r="H37" s="298"/>
      <c r="I37" s="299"/>
    </row>
    <row r="38" spans="1:9" x14ac:dyDescent="0.2">
      <c r="A38" s="296" t="s">
        <v>314</v>
      </c>
      <c r="B38" s="296"/>
      <c r="C38" s="296"/>
      <c r="D38" s="296"/>
      <c r="E38" s="296"/>
      <c r="F38" s="296"/>
      <c r="G38" s="27">
        <v>29</v>
      </c>
      <c r="H38" s="48">
        <v>0</v>
      </c>
      <c r="I38" s="48">
        <v>0</v>
      </c>
    </row>
    <row r="39" spans="1:9" ht="25.15" customHeight="1" x14ac:dyDescent="0.2">
      <c r="A39" s="293" t="s">
        <v>315</v>
      </c>
      <c r="B39" s="293"/>
      <c r="C39" s="293"/>
      <c r="D39" s="293"/>
      <c r="E39" s="293"/>
      <c r="F39" s="293"/>
      <c r="G39" s="27">
        <v>30</v>
      </c>
      <c r="H39" s="49">
        <v>0</v>
      </c>
      <c r="I39" s="49">
        <v>0</v>
      </c>
    </row>
    <row r="40" spans="1:9" x14ac:dyDescent="0.2">
      <c r="A40" s="293" t="s">
        <v>316</v>
      </c>
      <c r="B40" s="293"/>
      <c r="C40" s="293"/>
      <c r="D40" s="293"/>
      <c r="E40" s="293"/>
      <c r="F40" s="293"/>
      <c r="G40" s="27">
        <v>31</v>
      </c>
      <c r="H40" s="49">
        <v>0</v>
      </c>
      <c r="I40" s="49">
        <v>0</v>
      </c>
    </row>
    <row r="41" spans="1:9" x14ac:dyDescent="0.2">
      <c r="A41" s="293" t="s">
        <v>317</v>
      </c>
      <c r="B41" s="293"/>
      <c r="C41" s="293"/>
      <c r="D41" s="293"/>
      <c r="E41" s="293"/>
      <c r="F41" s="293"/>
      <c r="G41" s="27">
        <v>32</v>
      </c>
      <c r="H41" s="49">
        <v>0</v>
      </c>
      <c r="I41" s="49">
        <v>0</v>
      </c>
    </row>
    <row r="42" spans="1:9" ht="25.9" customHeight="1" x14ac:dyDescent="0.2">
      <c r="A42" s="295" t="s">
        <v>462</v>
      </c>
      <c r="B42" s="295"/>
      <c r="C42" s="295"/>
      <c r="D42" s="295"/>
      <c r="E42" s="295"/>
      <c r="F42" s="295"/>
      <c r="G42" s="29">
        <v>33</v>
      </c>
      <c r="H42" s="50">
        <f>H41+H40+H39+H38</f>
        <v>0</v>
      </c>
      <c r="I42" s="50">
        <f>I41+I40+I39+I38</f>
        <v>0</v>
      </c>
    </row>
    <row r="43" spans="1:9" ht="24.6" customHeight="1" x14ac:dyDescent="0.2">
      <c r="A43" s="293" t="s">
        <v>318</v>
      </c>
      <c r="B43" s="293"/>
      <c r="C43" s="293"/>
      <c r="D43" s="293"/>
      <c r="E43" s="293"/>
      <c r="F43" s="293"/>
      <c r="G43" s="28">
        <v>34</v>
      </c>
      <c r="H43" s="49">
        <v>0</v>
      </c>
      <c r="I43" s="49">
        <v>0</v>
      </c>
    </row>
    <row r="44" spans="1:9" x14ac:dyDescent="0.2">
      <c r="A44" s="293" t="s">
        <v>319</v>
      </c>
      <c r="B44" s="293"/>
      <c r="C44" s="293"/>
      <c r="D44" s="293"/>
      <c r="E44" s="293"/>
      <c r="F44" s="293"/>
      <c r="G44" s="28">
        <v>35</v>
      </c>
      <c r="H44" s="49">
        <v>0</v>
      </c>
      <c r="I44" s="49">
        <v>0</v>
      </c>
    </row>
    <row r="45" spans="1:9" x14ac:dyDescent="0.2">
      <c r="A45" s="293" t="s">
        <v>320</v>
      </c>
      <c r="B45" s="293"/>
      <c r="C45" s="293"/>
      <c r="D45" s="293"/>
      <c r="E45" s="293"/>
      <c r="F45" s="293"/>
      <c r="G45" s="28">
        <v>36</v>
      </c>
      <c r="H45" s="49">
        <v>0</v>
      </c>
      <c r="I45" s="49">
        <v>0</v>
      </c>
    </row>
    <row r="46" spans="1:9" ht="21" customHeight="1" x14ac:dyDescent="0.2">
      <c r="A46" s="293" t="s">
        <v>321</v>
      </c>
      <c r="B46" s="293"/>
      <c r="C46" s="293"/>
      <c r="D46" s="293"/>
      <c r="E46" s="293"/>
      <c r="F46" s="293"/>
      <c r="G46" s="28">
        <v>37</v>
      </c>
      <c r="H46" s="49">
        <v>0</v>
      </c>
      <c r="I46" s="49">
        <v>0</v>
      </c>
    </row>
    <row r="47" spans="1:9" x14ac:dyDescent="0.2">
      <c r="A47" s="293" t="s">
        <v>322</v>
      </c>
      <c r="B47" s="293"/>
      <c r="C47" s="293"/>
      <c r="D47" s="293"/>
      <c r="E47" s="293"/>
      <c r="F47" s="293"/>
      <c r="G47" s="28">
        <v>38</v>
      </c>
      <c r="H47" s="49">
        <v>0</v>
      </c>
      <c r="I47" s="49">
        <v>0</v>
      </c>
    </row>
    <row r="48" spans="1:9" ht="22.9" customHeight="1" x14ac:dyDescent="0.2">
      <c r="A48" s="295" t="s">
        <v>463</v>
      </c>
      <c r="B48" s="295"/>
      <c r="C48" s="295"/>
      <c r="D48" s="295"/>
      <c r="E48" s="295"/>
      <c r="F48" s="295"/>
      <c r="G48" s="29">
        <v>39</v>
      </c>
      <c r="H48" s="50">
        <f>H47+H46+H45+H44+H43</f>
        <v>0</v>
      </c>
      <c r="I48" s="50">
        <f>I47+I46+I45+I44+I43</f>
        <v>0</v>
      </c>
    </row>
    <row r="49" spans="1:9" ht="25.9" customHeight="1" x14ac:dyDescent="0.2">
      <c r="A49" s="309" t="s">
        <v>464</v>
      </c>
      <c r="B49" s="310"/>
      <c r="C49" s="310"/>
      <c r="D49" s="310"/>
      <c r="E49" s="310"/>
      <c r="F49" s="310"/>
      <c r="G49" s="29">
        <v>40</v>
      </c>
      <c r="H49" s="50">
        <f>H48+H42</f>
        <v>0</v>
      </c>
      <c r="I49" s="50">
        <f>I48+I42</f>
        <v>0</v>
      </c>
    </row>
    <row r="50" spans="1:9" ht="22.15" customHeight="1" x14ac:dyDescent="0.2">
      <c r="A50" s="294" t="s">
        <v>323</v>
      </c>
      <c r="B50" s="294"/>
      <c r="C50" s="294"/>
      <c r="D50" s="294"/>
      <c r="E50" s="294"/>
      <c r="F50" s="294"/>
      <c r="G50" s="28">
        <v>41</v>
      </c>
      <c r="H50" s="49">
        <v>0</v>
      </c>
      <c r="I50" s="49">
        <v>0</v>
      </c>
    </row>
    <row r="51" spans="1:9" ht="25.9" customHeight="1" x14ac:dyDescent="0.2">
      <c r="A51" s="309" t="s">
        <v>465</v>
      </c>
      <c r="B51" s="310"/>
      <c r="C51" s="310"/>
      <c r="D51" s="310"/>
      <c r="E51" s="310"/>
      <c r="F51" s="310"/>
      <c r="G51" s="29">
        <v>42</v>
      </c>
      <c r="H51" s="50">
        <f>H21+H36+H49+H50</f>
        <v>0</v>
      </c>
      <c r="I51" s="50">
        <f>I21+I36+I49+I50</f>
        <v>0</v>
      </c>
    </row>
    <row r="52" spans="1:9" ht="25.15" customHeight="1" x14ac:dyDescent="0.2">
      <c r="A52" s="311" t="s">
        <v>324</v>
      </c>
      <c r="B52" s="311"/>
      <c r="C52" s="311"/>
      <c r="D52" s="311"/>
      <c r="E52" s="311"/>
      <c r="F52" s="311"/>
      <c r="G52" s="28">
        <v>43</v>
      </c>
      <c r="H52" s="49">
        <v>0</v>
      </c>
      <c r="I52" s="49">
        <v>0</v>
      </c>
    </row>
    <row r="53" spans="1:9" ht="31.9" customHeight="1" x14ac:dyDescent="0.2">
      <c r="A53" s="300" t="s">
        <v>466</v>
      </c>
      <c r="B53" s="301"/>
      <c r="C53" s="301"/>
      <c r="D53" s="301"/>
      <c r="E53" s="301"/>
      <c r="F53" s="301"/>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E23" zoomScaleNormal="100" zoomScaleSheetLayoutView="100" workbookViewId="0">
      <selection activeCell="H36" sqref="H36:V58"/>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2" t="s">
        <v>325</v>
      </c>
      <c r="B1" s="313"/>
      <c r="C1" s="313"/>
      <c r="D1" s="313"/>
      <c r="E1" s="313"/>
      <c r="F1" s="313"/>
      <c r="G1" s="313"/>
      <c r="H1" s="313"/>
      <c r="I1" s="313"/>
      <c r="J1" s="313"/>
      <c r="K1" s="52"/>
    </row>
    <row r="2" spans="1:25" ht="15.75" x14ac:dyDescent="0.2">
      <c r="A2" s="2"/>
      <c r="B2" s="3"/>
      <c r="C2" s="314" t="s">
        <v>326</v>
      </c>
      <c r="D2" s="314"/>
      <c r="E2" s="9">
        <v>45658</v>
      </c>
      <c r="F2" s="4" t="s">
        <v>327</v>
      </c>
      <c r="G2" s="9">
        <v>45747</v>
      </c>
      <c r="H2" s="54"/>
      <c r="I2" s="54"/>
      <c r="J2" s="54"/>
      <c r="K2" s="55"/>
      <c r="X2" s="56" t="s">
        <v>499</v>
      </c>
    </row>
    <row r="3" spans="1:25" ht="13.5" customHeight="1" thickBot="1" x14ac:dyDescent="0.25">
      <c r="A3" s="317" t="s">
        <v>328</v>
      </c>
      <c r="B3" s="318"/>
      <c r="C3" s="318"/>
      <c r="D3" s="318"/>
      <c r="E3" s="318"/>
      <c r="F3" s="318"/>
      <c r="G3" s="321" t="s">
        <v>329</v>
      </c>
      <c r="H3" s="323" t="s">
        <v>330</v>
      </c>
      <c r="I3" s="323"/>
      <c r="J3" s="323"/>
      <c r="K3" s="323"/>
      <c r="L3" s="323"/>
      <c r="M3" s="323"/>
      <c r="N3" s="323"/>
      <c r="O3" s="323"/>
      <c r="P3" s="323"/>
      <c r="Q3" s="323"/>
      <c r="R3" s="323"/>
      <c r="S3" s="323"/>
      <c r="T3" s="323"/>
      <c r="U3" s="323"/>
      <c r="V3" s="323"/>
      <c r="W3" s="323"/>
      <c r="X3" s="323" t="s">
        <v>331</v>
      </c>
      <c r="Y3" s="325" t="s">
        <v>332</v>
      </c>
    </row>
    <row r="4" spans="1:25" ht="68.25" thickBot="1" x14ac:dyDescent="0.25">
      <c r="A4" s="319"/>
      <c r="B4" s="320"/>
      <c r="C4" s="320"/>
      <c r="D4" s="320"/>
      <c r="E4" s="320"/>
      <c r="F4" s="320"/>
      <c r="G4" s="322"/>
      <c r="H4" s="57" t="s">
        <v>333</v>
      </c>
      <c r="I4" s="57" t="s">
        <v>334</v>
      </c>
      <c r="J4" s="57" t="s">
        <v>335</v>
      </c>
      <c r="K4" s="57" t="s">
        <v>336</v>
      </c>
      <c r="L4" s="57" t="s">
        <v>337</v>
      </c>
      <c r="M4" s="57" t="s">
        <v>338</v>
      </c>
      <c r="N4" s="57" t="s">
        <v>339</v>
      </c>
      <c r="O4" s="57" t="s">
        <v>340</v>
      </c>
      <c r="P4" s="122" t="s">
        <v>467</v>
      </c>
      <c r="Q4" s="57" t="s">
        <v>341</v>
      </c>
      <c r="R4" s="57" t="s">
        <v>342</v>
      </c>
      <c r="S4" s="57" t="s">
        <v>468</v>
      </c>
      <c r="T4" s="57" t="s">
        <v>469</v>
      </c>
      <c r="U4" s="57" t="s">
        <v>343</v>
      </c>
      <c r="V4" s="57" t="s">
        <v>344</v>
      </c>
      <c r="W4" s="57" t="s">
        <v>345</v>
      </c>
      <c r="X4" s="324"/>
      <c r="Y4" s="326"/>
    </row>
    <row r="5" spans="1:25" ht="22.5" x14ac:dyDescent="0.2">
      <c r="A5" s="327">
        <v>1</v>
      </c>
      <c r="B5" s="328"/>
      <c r="C5" s="328"/>
      <c r="D5" s="328"/>
      <c r="E5" s="328"/>
      <c r="F5" s="328"/>
      <c r="G5" s="5">
        <v>2</v>
      </c>
      <c r="H5" s="58" t="s">
        <v>346</v>
      </c>
      <c r="I5" s="59" t="s">
        <v>347</v>
      </c>
      <c r="J5" s="58" t="s">
        <v>348</v>
      </c>
      <c r="K5" s="59" t="s">
        <v>349</v>
      </c>
      <c r="L5" s="58" t="s">
        <v>350</v>
      </c>
      <c r="M5" s="59" t="s">
        <v>351</v>
      </c>
      <c r="N5" s="58" t="s">
        <v>352</v>
      </c>
      <c r="O5" s="59" t="s">
        <v>353</v>
      </c>
      <c r="P5" s="58" t="s">
        <v>354</v>
      </c>
      <c r="Q5" s="59" t="s">
        <v>355</v>
      </c>
      <c r="R5" s="58" t="s">
        <v>356</v>
      </c>
      <c r="S5" s="123" t="s">
        <v>470</v>
      </c>
      <c r="T5" s="123" t="s">
        <v>471</v>
      </c>
      <c r="U5" s="123" t="s">
        <v>472</v>
      </c>
      <c r="V5" s="123" t="s">
        <v>473</v>
      </c>
      <c r="W5" s="123" t="s">
        <v>474</v>
      </c>
      <c r="X5" s="123">
        <v>19</v>
      </c>
      <c r="Y5" s="124" t="s">
        <v>475</v>
      </c>
    </row>
    <row r="6" spans="1:25" x14ac:dyDescent="0.2">
      <c r="A6" s="329" t="s">
        <v>357</v>
      </c>
      <c r="B6" s="329"/>
      <c r="C6" s="329"/>
      <c r="D6" s="329"/>
      <c r="E6" s="329"/>
      <c r="F6" s="329"/>
      <c r="G6" s="329"/>
      <c r="H6" s="329"/>
      <c r="I6" s="329"/>
      <c r="J6" s="329"/>
      <c r="K6" s="329"/>
      <c r="L6" s="329"/>
      <c r="M6" s="329"/>
      <c r="N6" s="330"/>
      <c r="O6" s="330"/>
      <c r="P6" s="330"/>
      <c r="Q6" s="330"/>
      <c r="R6" s="330"/>
      <c r="S6" s="331"/>
      <c r="T6" s="331"/>
      <c r="U6" s="330"/>
      <c r="V6" s="330"/>
      <c r="W6" s="330"/>
      <c r="X6" s="330"/>
      <c r="Y6" s="332"/>
    </row>
    <row r="7" spans="1:25" x14ac:dyDescent="0.2">
      <c r="A7" s="333" t="s">
        <v>358</v>
      </c>
      <c r="B7" s="333"/>
      <c r="C7" s="333"/>
      <c r="D7" s="333"/>
      <c r="E7" s="333"/>
      <c r="F7" s="333"/>
      <c r="G7" s="6">
        <v>1</v>
      </c>
      <c r="H7" s="60">
        <v>1200000000</v>
      </c>
      <c r="I7" s="60">
        <v>0</v>
      </c>
      <c r="J7" s="60">
        <v>39900000</v>
      </c>
      <c r="K7" s="60">
        <v>0</v>
      </c>
      <c r="L7" s="60">
        <v>0</v>
      </c>
      <c r="M7" s="60">
        <v>0</v>
      </c>
      <c r="N7" s="60">
        <v>100700000</v>
      </c>
      <c r="O7" s="60">
        <v>0</v>
      </c>
      <c r="P7" s="60">
        <v>73900000</v>
      </c>
      <c r="Q7" s="60">
        <v>0</v>
      </c>
      <c r="R7" s="60">
        <v>0</v>
      </c>
      <c r="S7" s="60">
        <v>0</v>
      </c>
      <c r="T7" s="60">
        <v>106800000</v>
      </c>
      <c r="U7" s="60">
        <v>118100000</v>
      </c>
      <c r="V7" s="60">
        <v>0</v>
      </c>
      <c r="W7" s="61">
        <f>H7+I7+J7+K7-L7+M7+N7+O7+P7+Q7+R7+U7+V7+S7+T7</f>
        <v>1639400000</v>
      </c>
      <c r="X7" s="60">
        <v>3200000</v>
      </c>
      <c r="Y7" s="61">
        <f>W7+X7</f>
        <v>1642600000</v>
      </c>
    </row>
    <row r="8" spans="1:25" x14ac:dyDescent="0.2">
      <c r="A8" s="315" t="s">
        <v>359</v>
      </c>
      <c r="B8" s="315"/>
      <c r="C8" s="315"/>
      <c r="D8" s="315"/>
      <c r="E8" s="315"/>
      <c r="F8" s="315"/>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5" t="s">
        <v>360</v>
      </c>
      <c r="B9" s="315"/>
      <c r="C9" s="315"/>
      <c r="D9" s="315"/>
      <c r="E9" s="315"/>
      <c r="F9" s="315"/>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6" t="s">
        <v>361</v>
      </c>
      <c r="B10" s="316"/>
      <c r="C10" s="316"/>
      <c r="D10" s="316"/>
      <c r="E10" s="316"/>
      <c r="F10" s="316"/>
      <c r="G10" s="7">
        <v>4</v>
      </c>
      <c r="H10" s="61">
        <f>H7+H8+H9</f>
        <v>1200000000</v>
      </c>
      <c r="I10" s="61">
        <f t="shared" ref="I10:Y10" si="2">I7+I8+I9</f>
        <v>0</v>
      </c>
      <c r="J10" s="61">
        <f t="shared" si="2"/>
        <v>39900000</v>
      </c>
      <c r="K10" s="61">
        <f t="shared" si="2"/>
        <v>0</v>
      </c>
      <c r="L10" s="61">
        <f t="shared" si="2"/>
        <v>0</v>
      </c>
      <c r="M10" s="61">
        <f t="shared" si="2"/>
        <v>0</v>
      </c>
      <c r="N10" s="61">
        <f t="shared" si="2"/>
        <v>100700000</v>
      </c>
      <c r="O10" s="61">
        <f t="shared" si="2"/>
        <v>0</v>
      </c>
      <c r="P10" s="61">
        <f t="shared" si="2"/>
        <v>73900000</v>
      </c>
      <c r="Q10" s="61">
        <f t="shared" si="2"/>
        <v>0</v>
      </c>
      <c r="R10" s="61">
        <f t="shared" si="2"/>
        <v>0</v>
      </c>
      <c r="S10" s="61">
        <f t="shared" si="2"/>
        <v>0</v>
      </c>
      <c r="T10" s="61">
        <f t="shared" si="2"/>
        <v>106800000</v>
      </c>
      <c r="U10" s="61">
        <f t="shared" si="2"/>
        <v>118100000</v>
      </c>
      <c r="V10" s="61">
        <f t="shared" si="2"/>
        <v>0</v>
      </c>
      <c r="W10" s="61">
        <f t="shared" si="2"/>
        <v>1639400000</v>
      </c>
      <c r="X10" s="61">
        <f t="shared" si="2"/>
        <v>3200000</v>
      </c>
      <c r="Y10" s="61">
        <f t="shared" si="2"/>
        <v>1642600000</v>
      </c>
    </row>
    <row r="11" spans="1:25" x14ac:dyDescent="0.2">
      <c r="A11" s="315" t="s">
        <v>362</v>
      </c>
      <c r="B11" s="315"/>
      <c r="C11" s="315"/>
      <c r="D11" s="315"/>
      <c r="E11" s="315"/>
      <c r="F11" s="315"/>
      <c r="G11" s="6">
        <v>5</v>
      </c>
      <c r="H11" s="62">
        <v>0</v>
      </c>
      <c r="I11" s="62">
        <v>0</v>
      </c>
      <c r="J11" s="62">
        <v>0</v>
      </c>
      <c r="K11" s="62">
        <v>0</v>
      </c>
      <c r="L11" s="62">
        <v>0</v>
      </c>
      <c r="M11" s="62">
        <v>0</v>
      </c>
      <c r="N11" s="62">
        <v>0</v>
      </c>
      <c r="O11" s="62">
        <v>0</v>
      </c>
      <c r="P11" s="62">
        <v>0</v>
      </c>
      <c r="Q11" s="62">
        <v>0</v>
      </c>
      <c r="R11" s="62">
        <v>0</v>
      </c>
      <c r="S11" s="60">
        <v>0</v>
      </c>
      <c r="T11" s="60">
        <v>0</v>
      </c>
      <c r="U11" s="62">
        <v>0</v>
      </c>
      <c r="V11" s="60">
        <v>11900000</v>
      </c>
      <c r="W11" s="61">
        <f t="shared" ref="W11:W29" si="3">H11+I11+J11+K11-L11+M11+N11+O11+P11+Q11+R11+U11+V11+S11+T11</f>
        <v>11900000</v>
      </c>
      <c r="X11" s="60">
        <v>0</v>
      </c>
      <c r="Y11" s="61">
        <f t="shared" ref="Y11:Y29" si="4">W11+X11</f>
        <v>11900000</v>
      </c>
    </row>
    <row r="12" spans="1:25" x14ac:dyDescent="0.2">
      <c r="A12" s="315" t="s">
        <v>363</v>
      </c>
      <c r="B12" s="315"/>
      <c r="C12" s="315"/>
      <c r="D12" s="315"/>
      <c r="E12" s="315"/>
      <c r="F12" s="315"/>
      <c r="G12" s="6">
        <v>6</v>
      </c>
      <c r="H12" s="62">
        <v>0</v>
      </c>
      <c r="I12" s="62">
        <v>0</v>
      </c>
      <c r="J12" s="62">
        <v>0</v>
      </c>
      <c r="K12" s="62">
        <v>0</v>
      </c>
      <c r="L12" s="62">
        <v>0</v>
      </c>
      <c r="M12" s="62">
        <v>0</v>
      </c>
      <c r="N12" s="60">
        <v>0</v>
      </c>
      <c r="O12" s="62">
        <v>0</v>
      </c>
      <c r="P12" s="62">
        <v>0</v>
      </c>
      <c r="Q12" s="62">
        <v>0</v>
      </c>
      <c r="R12" s="62">
        <v>0</v>
      </c>
      <c r="S12" s="60">
        <v>0</v>
      </c>
      <c r="T12" s="60">
        <v>200000</v>
      </c>
      <c r="U12" s="62">
        <v>0</v>
      </c>
      <c r="V12" s="62">
        <v>0</v>
      </c>
      <c r="W12" s="61">
        <f t="shared" si="3"/>
        <v>200000</v>
      </c>
      <c r="X12" s="60">
        <v>0</v>
      </c>
      <c r="Y12" s="61">
        <f t="shared" si="4"/>
        <v>200000</v>
      </c>
    </row>
    <row r="13" spans="1:25" ht="26.25" customHeight="1" x14ac:dyDescent="0.2">
      <c r="A13" s="315" t="s">
        <v>364</v>
      </c>
      <c r="B13" s="315"/>
      <c r="C13" s="315"/>
      <c r="D13" s="315"/>
      <c r="E13" s="315"/>
      <c r="F13" s="315"/>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5" t="s">
        <v>476</v>
      </c>
      <c r="B14" s="315"/>
      <c r="C14" s="315"/>
      <c r="D14" s="315"/>
      <c r="E14" s="315"/>
      <c r="F14" s="315"/>
      <c r="G14" s="6">
        <v>8</v>
      </c>
      <c r="H14" s="62">
        <v>0</v>
      </c>
      <c r="I14" s="62">
        <v>0</v>
      </c>
      <c r="J14" s="62">
        <v>0</v>
      </c>
      <c r="K14" s="62">
        <v>0</v>
      </c>
      <c r="L14" s="62">
        <v>0</v>
      </c>
      <c r="M14" s="62">
        <v>0</v>
      </c>
      <c r="N14" s="62">
        <v>0</v>
      </c>
      <c r="O14" s="62">
        <v>0</v>
      </c>
      <c r="P14" s="60">
        <v>1900000</v>
      </c>
      <c r="Q14" s="62">
        <v>0</v>
      </c>
      <c r="R14" s="62">
        <v>0</v>
      </c>
      <c r="S14" s="60">
        <v>0</v>
      </c>
      <c r="T14" s="60">
        <v>0</v>
      </c>
      <c r="U14" s="60">
        <v>0</v>
      </c>
      <c r="V14" s="60">
        <v>0</v>
      </c>
      <c r="W14" s="61">
        <f t="shared" si="3"/>
        <v>1900000</v>
      </c>
      <c r="X14" s="60">
        <v>0</v>
      </c>
      <c r="Y14" s="61">
        <f t="shared" si="4"/>
        <v>1900000</v>
      </c>
    </row>
    <row r="15" spans="1:25" x14ac:dyDescent="0.2">
      <c r="A15" s="315" t="s">
        <v>365</v>
      </c>
      <c r="B15" s="315"/>
      <c r="C15" s="315"/>
      <c r="D15" s="315"/>
      <c r="E15" s="315"/>
      <c r="F15" s="315"/>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5" t="s">
        <v>366</v>
      </c>
      <c r="B16" s="315"/>
      <c r="C16" s="315"/>
      <c r="D16" s="315"/>
      <c r="E16" s="315"/>
      <c r="F16" s="315"/>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5" t="s">
        <v>367</v>
      </c>
      <c r="B17" s="315"/>
      <c r="C17" s="315"/>
      <c r="D17" s="315"/>
      <c r="E17" s="315"/>
      <c r="F17" s="315"/>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5" t="s">
        <v>368</v>
      </c>
      <c r="B18" s="315"/>
      <c r="C18" s="315"/>
      <c r="D18" s="315"/>
      <c r="E18" s="315"/>
      <c r="F18" s="315"/>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5" t="s">
        <v>369</v>
      </c>
      <c r="B19" s="315"/>
      <c r="C19" s="315"/>
      <c r="D19" s="315"/>
      <c r="E19" s="315"/>
      <c r="F19" s="315"/>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5" t="s">
        <v>370</v>
      </c>
      <c r="B20" s="315"/>
      <c r="C20" s="315"/>
      <c r="D20" s="315"/>
      <c r="E20" s="315"/>
      <c r="F20" s="315"/>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
      <c r="A21" s="315" t="s">
        <v>477</v>
      </c>
      <c r="B21" s="315"/>
      <c r="C21" s="315"/>
      <c r="D21" s="315"/>
      <c r="E21" s="315"/>
      <c r="F21" s="315"/>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5" t="s">
        <v>478</v>
      </c>
      <c r="B22" s="315"/>
      <c r="C22" s="315"/>
      <c r="D22" s="315"/>
      <c r="E22" s="315"/>
      <c r="F22" s="315"/>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5" t="s">
        <v>479</v>
      </c>
      <c r="B23" s="315"/>
      <c r="C23" s="315"/>
      <c r="D23" s="315"/>
      <c r="E23" s="315"/>
      <c r="F23" s="315"/>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5" t="s">
        <v>371</v>
      </c>
      <c r="B24" s="315"/>
      <c r="C24" s="315"/>
      <c r="D24" s="315"/>
      <c r="E24" s="315"/>
      <c r="F24" s="315"/>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15" t="s">
        <v>480</v>
      </c>
      <c r="B25" s="315"/>
      <c r="C25" s="315"/>
      <c r="D25" s="315"/>
      <c r="E25" s="315"/>
      <c r="F25" s="315"/>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5" t="s">
        <v>481</v>
      </c>
      <c r="B26" s="315"/>
      <c r="C26" s="315"/>
      <c r="D26" s="315"/>
      <c r="E26" s="315"/>
      <c r="F26" s="315"/>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3"/>
        <v>0</v>
      </c>
      <c r="X26" s="60">
        <v>0</v>
      </c>
      <c r="Y26" s="61">
        <f t="shared" si="4"/>
        <v>0</v>
      </c>
    </row>
    <row r="27" spans="1:25" x14ac:dyDescent="0.2">
      <c r="A27" s="315" t="s">
        <v>482</v>
      </c>
      <c r="B27" s="315"/>
      <c r="C27" s="315"/>
      <c r="D27" s="315"/>
      <c r="E27" s="315"/>
      <c r="F27" s="315"/>
      <c r="G27" s="6">
        <v>21</v>
      </c>
      <c r="H27" s="60">
        <v>0</v>
      </c>
      <c r="I27" s="60">
        <v>0</v>
      </c>
      <c r="J27" s="60">
        <v>0</v>
      </c>
      <c r="K27" s="60">
        <v>0</v>
      </c>
      <c r="L27" s="60">
        <v>0</v>
      </c>
      <c r="M27" s="60">
        <v>0</v>
      </c>
      <c r="N27" s="60">
        <v>0</v>
      </c>
      <c r="O27" s="60">
        <v>0</v>
      </c>
      <c r="P27" s="60">
        <v>0</v>
      </c>
      <c r="Q27" s="60">
        <v>0</v>
      </c>
      <c r="R27" s="60">
        <v>0</v>
      </c>
      <c r="S27" s="60">
        <v>0</v>
      </c>
      <c r="T27" s="60">
        <v>0</v>
      </c>
      <c r="U27" s="60">
        <v>0</v>
      </c>
      <c r="V27" s="60">
        <v>0</v>
      </c>
      <c r="W27" s="61">
        <f t="shared" si="3"/>
        <v>0</v>
      </c>
      <c r="X27" s="60">
        <v>0</v>
      </c>
      <c r="Y27" s="61">
        <f t="shared" si="4"/>
        <v>0</v>
      </c>
    </row>
    <row r="28" spans="1:25" x14ac:dyDescent="0.2">
      <c r="A28" s="315" t="s">
        <v>483</v>
      </c>
      <c r="B28" s="315"/>
      <c r="C28" s="315"/>
      <c r="D28" s="315"/>
      <c r="E28" s="315"/>
      <c r="F28" s="315"/>
      <c r="G28" s="6">
        <v>22</v>
      </c>
      <c r="H28" s="60">
        <v>0</v>
      </c>
      <c r="I28" s="60">
        <v>0</v>
      </c>
      <c r="J28" s="60">
        <v>0</v>
      </c>
      <c r="K28" s="60">
        <v>0</v>
      </c>
      <c r="L28" s="60">
        <v>0</v>
      </c>
      <c r="M28" s="60">
        <v>0</v>
      </c>
      <c r="N28" s="60">
        <v>0</v>
      </c>
      <c r="O28" s="60">
        <v>0</v>
      </c>
      <c r="P28" s="60">
        <v>0</v>
      </c>
      <c r="Q28" s="60">
        <v>0</v>
      </c>
      <c r="R28" s="60">
        <v>0</v>
      </c>
      <c r="S28" s="60">
        <v>0</v>
      </c>
      <c r="T28" s="60">
        <v>0</v>
      </c>
      <c r="U28" s="60">
        <v>0</v>
      </c>
      <c r="V28" s="60">
        <v>0</v>
      </c>
      <c r="W28" s="61">
        <f t="shared" si="3"/>
        <v>0</v>
      </c>
      <c r="X28" s="60">
        <v>0</v>
      </c>
      <c r="Y28" s="61">
        <f t="shared" si="4"/>
        <v>0</v>
      </c>
    </row>
    <row r="29" spans="1:25" x14ac:dyDescent="0.2">
      <c r="A29" s="315" t="s">
        <v>484</v>
      </c>
      <c r="B29" s="315"/>
      <c r="C29" s="315"/>
      <c r="D29" s="315"/>
      <c r="E29" s="315"/>
      <c r="F29" s="315"/>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34" t="s">
        <v>485</v>
      </c>
      <c r="B30" s="334"/>
      <c r="C30" s="334"/>
      <c r="D30" s="334"/>
      <c r="E30" s="334"/>
      <c r="F30" s="334"/>
      <c r="G30" s="8">
        <v>24</v>
      </c>
      <c r="H30" s="63">
        <f>SUM(H10:H29)</f>
        <v>1200000000</v>
      </c>
      <c r="I30" s="63">
        <f t="shared" ref="I30:Y30" si="5">SUM(I10:I29)</f>
        <v>0</v>
      </c>
      <c r="J30" s="63">
        <f t="shared" si="5"/>
        <v>39900000</v>
      </c>
      <c r="K30" s="63">
        <f t="shared" si="5"/>
        <v>0</v>
      </c>
      <c r="L30" s="63">
        <f t="shared" si="5"/>
        <v>0</v>
      </c>
      <c r="M30" s="63">
        <f t="shared" si="5"/>
        <v>0</v>
      </c>
      <c r="N30" s="63">
        <f t="shared" si="5"/>
        <v>100700000</v>
      </c>
      <c r="O30" s="63">
        <f t="shared" si="5"/>
        <v>0</v>
      </c>
      <c r="P30" s="63">
        <f t="shared" si="5"/>
        <v>75800000</v>
      </c>
      <c r="Q30" s="63">
        <f t="shared" si="5"/>
        <v>0</v>
      </c>
      <c r="R30" s="63">
        <f t="shared" si="5"/>
        <v>0</v>
      </c>
      <c r="S30" s="63">
        <f t="shared" si="5"/>
        <v>0</v>
      </c>
      <c r="T30" s="63">
        <f t="shared" si="5"/>
        <v>107000000</v>
      </c>
      <c r="U30" s="63">
        <f t="shared" si="5"/>
        <v>118100000</v>
      </c>
      <c r="V30" s="63">
        <f t="shared" si="5"/>
        <v>11900000</v>
      </c>
      <c r="W30" s="63">
        <f t="shared" si="5"/>
        <v>1653400000</v>
      </c>
      <c r="X30" s="63">
        <f t="shared" si="5"/>
        <v>3200000</v>
      </c>
      <c r="Y30" s="63">
        <f t="shared" si="5"/>
        <v>1656600000</v>
      </c>
    </row>
    <row r="31" spans="1:25" x14ac:dyDescent="0.2">
      <c r="A31" s="335" t="s">
        <v>372</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row>
    <row r="32" spans="1:25" ht="36.75" customHeight="1" x14ac:dyDescent="0.2">
      <c r="A32" s="337" t="s">
        <v>373</v>
      </c>
      <c r="B32" s="338"/>
      <c r="C32" s="338"/>
      <c r="D32" s="338"/>
      <c r="E32" s="338"/>
      <c r="F32" s="338"/>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1900000</v>
      </c>
      <c r="Q32" s="61">
        <f t="shared" si="6"/>
        <v>0</v>
      </c>
      <c r="R32" s="61">
        <f t="shared" si="6"/>
        <v>0</v>
      </c>
      <c r="S32" s="61">
        <f t="shared" si="6"/>
        <v>0</v>
      </c>
      <c r="T32" s="61">
        <f t="shared" si="6"/>
        <v>200000</v>
      </c>
      <c r="U32" s="61">
        <f t="shared" si="6"/>
        <v>0</v>
      </c>
      <c r="V32" s="61">
        <f t="shared" si="6"/>
        <v>0</v>
      </c>
      <c r="W32" s="61">
        <f t="shared" si="6"/>
        <v>2100000</v>
      </c>
      <c r="X32" s="61">
        <f t="shared" si="6"/>
        <v>0</v>
      </c>
      <c r="Y32" s="61">
        <f t="shared" si="6"/>
        <v>2100000</v>
      </c>
    </row>
    <row r="33" spans="1:25" ht="31.5" customHeight="1" x14ac:dyDescent="0.2">
      <c r="A33" s="337" t="s">
        <v>486</v>
      </c>
      <c r="B33" s="338"/>
      <c r="C33" s="338"/>
      <c r="D33" s="338"/>
      <c r="E33" s="338"/>
      <c r="F33" s="338"/>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1900000</v>
      </c>
      <c r="Q33" s="61">
        <f t="shared" si="7"/>
        <v>0</v>
      </c>
      <c r="R33" s="61">
        <f t="shared" si="7"/>
        <v>0</v>
      </c>
      <c r="S33" s="61">
        <f t="shared" si="7"/>
        <v>0</v>
      </c>
      <c r="T33" s="61">
        <f t="shared" si="7"/>
        <v>200000</v>
      </c>
      <c r="U33" s="61">
        <f t="shared" si="7"/>
        <v>0</v>
      </c>
      <c r="V33" s="61">
        <f t="shared" si="7"/>
        <v>11900000</v>
      </c>
      <c r="W33" s="61">
        <f t="shared" si="7"/>
        <v>14000000</v>
      </c>
      <c r="X33" s="61">
        <f t="shared" si="7"/>
        <v>0</v>
      </c>
      <c r="Y33" s="61">
        <f t="shared" si="7"/>
        <v>14000000</v>
      </c>
    </row>
    <row r="34" spans="1:25" ht="30.75" customHeight="1" x14ac:dyDescent="0.2">
      <c r="A34" s="339" t="s">
        <v>487</v>
      </c>
      <c r="B34" s="340"/>
      <c r="C34" s="340"/>
      <c r="D34" s="340"/>
      <c r="E34" s="340"/>
      <c r="F34" s="340"/>
      <c r="G34" s="8">
        <v>27</v>
      </c>
      <c r="H34" s="63">
        <f>SUM(H21:H29)</f>
        <v>0</v>
      </c>
      <c r="I34" s="63">
        <f t="shared" ref="I34:Y34" si="8">SUM(I21:I29)</f>
        <v>0</v>
      </c>
      <c r="J34" s="63">
        <f t="shared" si="8"/>
        <v>0</v>
      </c>
      <c r="K34" s="63">
        <f t="shared" si="8"/>
        <v>0</v>
      </c>
      <c r="L34" s="63">
        <f t="shared" si="8"/>
        <v>0</v>
      </c>
      <c r="M34" s="63">
        <f t="shared" si="8"/>
        <v>0</v>
      </c>
      <c r="N34" s="63">
        <f t="shared" si="8"/>
        <v>0</v>
      </c>
      <c r="O34" s="63">
        <f t="shared" si="8"/>
        <v>0</v>
      </c>
      <c r="P34" s="63">
        <f t="shared" si="8"/>
        <v>0</v>
      </c>
      <c r="Q34" s="63">
        <f t="shared" si="8"/>
        <v>0</v>
      </c>
      <c r="R34" s="63">
        <f t="shared" si="8"/>
        <v>0</v>
      </c>
      <c r="S34" s="63">
        <f t="shared" si="8"/>
        <v>0</v>
      </c>
      <c r="T34" s="63">
        <f t="shared" si="8"/>
        <v>0</v>
      </c>
      <c r="U34" s="63">
        <f t="shared" si="8"/>
        <v>0</v>
      </c>
      <c r="V34" s="63">
        <f t="shared" si="8"/>
        <v>0</v>
      </c>
      <c r="W34" s="63">
        <f t="shared" si="8"/>
        <v>0</v>
      </c>
      <c r="X34" s="63">
        <f t="shared" si="8"/>
        <v>0</v>
      </c>
      <c r="Y34" s="63">
        <f t="shared" si="8"/>
        <v>0</v>
      </c>
    </row>
    <row r="35" spans="1:25" x14ac:dyDescent="0.2">
      <c r="A35" s="335" t="s">
        <v>374</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row>
    <row r="36" spans="1:25" x14ac:dyDescent="0.2">
      <c r="A36" s="333" t="s">
        <v>375</v>
      </c>
      <c r="B36" s="333"/>
      <c r="C36" s="333"/>
      <c r="D36" s="333"/>
      <c r="E36" s="333"/>
      <c r="F36" s="333"/>
      <c r="G36" s="6">
        <v>28</v>
      </c>
      <c r="H36" s="60">
        <v>1200000000</v>
      </c>
      <c r="I36" s="60">
        <v>0</v>
      </c>
      <c r="J36" s="60">
        <v>51100000</v>
      </c>
      <c r="K36" s="60">
        <v>0</v>
      </c>
      <c r="L36" s="60">
        <v>0</v>
      </c>
      <c r="M36" s="60">
        <v>0</v>
      </c>
      <c r="N36" s="60">
        <v>101000000</v>
      </c>
      <c r="O36" s="60">
        <v>0</v>
      </c>
      <c r="P36" s="60">
        <v>73500000</v>
      </c>
      <c r="Q36" s="60">
        <v>0</v>
      </c>
      <c r="R36" s="60">
        <v>0</v>
      </c>
      <c r="S36" s="60">
        <v>0</v>
      </c>
      <c r="T36" s="60">
        <v>107300000</v>
      </c>
      <c r="U36" s="60">
        <v>48300000</v>
      </c>
      <c r="V36" s="60">
        <v>0</v>
      </c>
      <c r="W36" s="61">
        <f>H36+I36+J36+K36-L36+M36+N36+O36+P36+Q36+R36+U36+V36+S36+T36</f>
        <v>1581200000</v>
      </c>
      <c r="X36" s="60">
        <v>3500000</v>
      </c>
      <c r="Y36" s="61">
        <f t="shared" ref="Y36:Y38" si="9">W36+X36</f>
        <v>1584700000</v>
      </c>
    </row>
    <row r="37" spans="1:25" x14ac:dyDescent="0.2">
      <c r="A37" s="315" t="s">
        <v>376</v>
      </c>
      <c r="B37" s="315"/>
      <c r="C37" s="315"/>
      <c r="D37" s="315"/>
      <c r="E37" s="315"/>
      <c r="F37" s="315"/>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5" t="s">
        <v>377</v>
      </c>
      <c r="B38" s="315"/>
      <c r="C38" s="315"/>
      <c r="D38" s="315"/>
      <c r="E38" s="315"/>
      <c r="F38" s="315"/>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6" t="s">
        <v>488</v>
      </c>
      <c r="B39" s="316"/>
      <c r="C39" s="316"/>
      <c r="D39" s="316"/>
      <c r="E39" s="316"/>
      <c r="F39" s="316"/>
      <c r="G39" s="7">
        <v>31</v>
      </c>
      <c r="H39" s="61">
        <f>H36+H37+H38</f>
        <v>1200000000</v>
      </c>
      <c r="I39" s="61">
        <f t="shared" ref="I39:Y39" si="11">I36+I37+I38</f>
        <v>0</v>
      </c>
      <c r="J39" s="61">
        <f t="shared" si="11"/>
        <v>51100000</v>
      </c>
      <c r="K39" s="61">
        <f t="shared" si="11"/>
        <v>0</v>
      </c>
      <c r="L39" s="61">
        <f t="shared" si="11"/>
        <v>0</v>
      </c>
      <c r="M39" s="61">
        <f t="shared" si="11"/>
        <v>0</v>
      </c>
      <c r="N39" s="61">
        <f t="shared" si="11"/>
        <v>101000000</v>
      </c>
      <c r="O39" s="61">
        <f t="shared" si="11"/>
        <v>0</v>
      </c>
      <c r="P39" s="61">
        <f t="shared" si="11"/>
        <v>73500000</v>
      </c>
      <c r="Q39" s="61">
        <f t="shared" si="11"/>
        <v>0</v>
      </c>
      <c r="R39" s="61">
        <f t="shared" si="11"/>
        <v>0</v>
      </c>
      <c r="S39" s="61">
        <f t="shared" si="11"/>
        <v>0</v>
      </c>
      <c r="T39" s="61">
        <f t="shared" si="11"/>
        <v>107300000</v>
      </c>
      <c r="U39" s="61">
        <f t="shared" si="11"/>
        <v>48300000</v>
      </c>
      <c r="V39" s="61">
        <f t="shared" si="11"/>
        <v>0</v>
      </c>
      <c r="W39" s="61">
        <f t="shared" si="11"/>
        <v>1581200000</v>
      </c>
      <c r="X39" s="61">
        <f t="shared" si="11"/>
        <v>3500000</v>
      </c>
      <c r="Y39" s="61">
        <f t="shared" si="11"/>
        <v>1584700000</v>
      </c>
    </row>
    <row r="40" spans="1:25" x14ac:dyDescent="0.2">
      <c r="A40" s="315" t="s">
        <v>378</v>
      </c>
      <c r="B40" s="315"/>
      <c r="C40" s="315"/>
      <c r="D40" s="315"/>
      <c r="E40" s="315"/>
      <c r="F40" s="315"/>
      <c r="G40" s="6">
        <v>32</v>
      </c>
      <c r="H40" s="62">
        <v>0</v>
      </c>
      <c r="I40" s="62">
        <v>0</v>
      </c>
      <c r="J40" s="62">
        <v>0</v>
      </c>
      <c r="K40" s="62">
        <v>0</v>
      </c>
      <c r="L40" s="62">
        <v>0</v>
      </c>
      <c r="M40" s="62">
        <v>0</v>
      </c>
      <c r="N40" s="62">
        <v>0</v>
      </c>
      <c r="O40" s="62">
        <v>0</v>
      </c>
      <c r="P40" s="62">
        <v>0</v>
      </c>
      <c r="Q40" s="62">
        <v>0</v>
      </c>
      <c r="R40" s="62">
        <v>0</v>
      </c>
      <c r="S40" s="60">
        <v>0</v>
      </c>
      <c r="T40" s="60">
        <v>0</v>
      </c>
      <c r="U40" s="62">
        <v>0</v>
      </c>
      <c r="V40" s="60">
        <v>35400000</v>
      </c>
      <c r="W40" s="61">
        <f t="shared" ref="W40:W58" si="12">H40+I40+J40+K40-L40+M40+N40+O40+P40+Q40+R40+U40+V40+S40+T40</f>
        <v>35400000</v>
      </c>
      <c r="X40" s="60">
        <v>0</v>
      </c>
      <c r="Y40" s="61">
        <f t="shared" ref="Y40:Y58" si="13">W40+X40</f>
        <v>35400000</v>
      </c>
    </row>
    <row r="41" spans="1:25" x14ac:dyDescent="0.2">
      <c r="A41" s="315" t="s">
        <v>379</v>
      </c>
      <c r="B41" s="315"/>
      <c r="C41" s="315"/>
      <c r="D41" s="315"/>
      <c r="E41" s="315"/>
      <c r="F41" s="315"/>
      <c r="G41" s="6">
        <v>33</v>
      </c>
      <c r="H41" s="62">
        <v>0</v>
      </c>
      <c r="I41" s="62">
        <v>0</v>
      </c>
      <c r="J41" s="62">
        <v>0</v>
      </c>
      <c r="K41" s="62">
        <v>0</v>
      </c>
      <c r="L41" s="62">
        <v>0</v>
      </c>
      <c r="M41" s="62">
        <v>0</v>
      </c>
      <c r="N41" s="60">
        <v>0</v>
      </c>
      <c r="O41" s="62">
        <v>0</v>
      </c>
      <c r="P41" s="62">
        <v>0</v>
      </c>
      <c r="Q41" s="62">
        <v>0</v>
      </c>
      <c r="R41" s="62">
        <v>0</v>
      </c>
      <c r="S41" s="60">
        <v>0</v>
      </c>
      <c r="T41" s="60">
        <v>-500000</v>
      </c>
      <c r="U41" s="62">
        <v>0</v>
      </c>
      <c r="V41" s="62">
        <v>0</v>
      </c>
      <c r="W41" s="61">
        <f t="shared" si="12"/>
        <v>-500000</v>
      </c>
      <c r="X41" s="60">
        <v>0</v>
      </c>
      <c r="Y41" s="61">
        <f t="shared" si="13"/>
        <v>-500000</v>
      </c>
    </row>
    <row r="42" spans="1:25" ht="27" customHeight="1" x14ac:dyDescent="0.2">
      <c r="A42" s="315" t="s">
        <v>380</v>
      </c>
      <c r="B42" s="315"/>
      <c r="C42" s="315"/>
      <c r="D42" s="315"/>
      <c r="E42" s="315"/>
      <c r="F42" s="315"/>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5" t="s">
        <v>476</v>
      </c>
      <c r="B43" s="315"/>
      <c r="C43" s="315"/>
      <c r="D43" s="315"/>
      <c r="E43" s="315"/>
      <c r="F43" s="315"/>
      <c r="G43" s="6">
        <v>35</v>
      </c>
      <c r="H43" s="62">
        <v>0</v>
      </c>
      <c r="I43" s="62">
        <v>0</v>
      </c>
      <c r="J43" s="62">
        <v>0</v>
      </c>
      <c r="K43" s="62">
        <v>0</v>
      </c>
      <c r="L43" s="62">
        <v>0</v>
      </c>
      <c r="M43" s="62">
        <v>0</v>
      </c>
      <c r="N43" s="62">
        <v>0</v>
      </c>
      <c r="O43" s="62">
        <v>0</v>
      </c>
      <c r="P43" s="60">
        <v>-4900000</v>
      </c>
      <c r="Q43" s="62">
        <v>0</v>
      </c>
      <c r="R43" s="62">
        <v>0</v>
      </c>
      <c r="S43" s="60">
        <v>0</v>
      </c>
      <c r="T43" s="60">
        <v>0</v>
      </c>
      <c r="U43" s="60">
        <v>0</v>
      </c>
      <c r="V43" s="60">
        <v>0</v>
      </c>
      <c r="W43" s="61">
        <f t="shared" si="12"/>
        <v>-4900000</v>
      </c>
      <c r="X43" s="60">
        <v>0</v>
      </c>
      <c r="Y43" s="61">
        <f t="shared" si="13"/>
        <v>-4900000</v>
      </c>
    </row>
    <row r="44" spans="1:25" ht="21" customHeight="1" x14ac:dyDescent="0.2">
      <c r="A44" s="315" t="s">
        <v>489</v>
      </c>
      <c r="B44" s="315"/>
      <c r="C44" s="315"/>
      <c r="D44" s="315"/>
      <c r="E44" s="315"/>
      <c r="F44" s="315"/>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5" t="s">
        <v>381</v>
      </c>
      <c r="B45" s="315"/>
      <c r="C45" s="315"/>
      <c r="D45" s="315"/>
      <c r="E45" s="315"/>
      <c r="F45" s="315"/>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5" t="s">
        <v>382</v>
      </c>
      <c r="B46" s="315"/>
      <c r="C46" s="315"/>
      <c r="D46" s="315"/>
      <c r="E46" s="315"/>
      <c r="F46" s="315"/>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5" t="s">
        <v>383</v>
      </c>
      <c r="B47" s="315"/>
      <c r="C47" s="315"/>
      <c r="D47" s="315"/>
      <c r="E47" s="315"/>
      <c r="F47" s="315"/>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5" t="s">
        <v>384</v>
      </c>
      <c r="B48" s="315"/>
      <c r="C48" s="315"/>
      <c r="D48" s="315"/>
      <c r="E48" s="315"/>
      <c r="F48" s="315"/>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5" t="s">
        <v>385</v>
      </c>
      <c r="B49" s="315"/>
      <c r="C49" s="315"/>
      <c r="D49" s="315"/>
      <c r="E49" s="315"/>
      <c r="F49" s="315"/>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15" t="s">
        <v>477</v>
      </c>
      <c r="B50" s="315"/>
      <c r="C50" s="315"/>
      <c r="D50" s="315"/>
      <c r="E50" s="315"/>
      <c r="F50" s="315"/>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5" t="s">
        <v>478</v>
      </c>
      <c r="B51" s="315"/>
      <c r="C51" s="315"/>
      <c r="D51" s="315"/>
      <c r="E51" s="315"/>
      <c r="F51" s="315"/>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5" t="s">
        <v>479</v>
      </c>
      <c r="B52" s="315"/>
      <c r="C52" s="315"/>
      <c r="D52" s="315"/>
      <c r="E52" s="315"/>
      <c r="F52" s="315"/>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5" t="s">
        <v>490</v>
      </c>
      <c r="B53" s="315"/>
      <c r="C53" s="315"/>
      <c r="D53" s="315"/>
      <c r="E53" s="315"/>
      <c r="F53" s="315"/>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2"/>
        <v>0</v>
      </c>
      <c r="X53" s="60">
        <v>0</v>
      </c>
      <c r="Y53" s="61">
        <f t="shared" si="13"/>
        <v>0</v>
      </c>
    </row>
    <row r="54" spans="1:25" x14ac:dyDescent="0.2">
      <c r="A54" s="315" t="s">
        <v>480</v>
      </c>
      <c r="B54" s="315"/>
      <c r="C54" s="315"/>
      <c r="D54" s="315"/>
      <c r="E54" s="315"/>
      <c r="F54" s="315"/>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5" t="s">
        <v>481</v>
      </c>
      <c r="B55" s="315"/>
      <c r="C55" s="315"/>
      <c r="D55" s="315"/>
      <c r="E55" s="315"/>
      <c r="F55" s="315"/>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2"/>
        <v>0</v>
      </c>
      <c r="X55" s="60">
        <v>0</v>
      </c>
      <c r="Y55" s="61">
        <f t="shared" si="13"/>
        <v>0</v>
      </c>
    </row>
    <row r="56" spans="1:25" x14ac:dyDescent="0.2">
      <c r="A56" s="315" t="s">
        <v>482</v>
      </c>
      <c r="B56" s="315"/>
      <c r="C56" s="315"/>
      <c r="D56" s="315"/>
      <c r="E56" s="315"/>
      <c r="F56" s="315"/>
      <c r="G56" s="6">
        <v>48</v>
      </c>
      <c r="H56" s="60">
        <v>0</v>
      </c>
      <c r="I56" s="60">
        <v>0</v>
      </c>
      <c r="J56" s="60">
        <v>0</v>
      </c>
      <c r="K56" s="60">
        <v>0</v>
      </c>
      <c r="L56" s="60">
        <v>0</v>
      </c>
      <c r="M56" s="60">
        <v>0</v>
      </c>
      <c r="N56" s="60">
        <v>0</v>
      </c>
      <c r="O56" s="60">
        <v>0</v>
      </c>
      <c r="P56" s="60">
        <v>0</v>
      </c>
      <c r="Q56" s="60">
        <v>0</v>
      </c>
      <c r="R56" s="60">
        <v>0</v>
      </c>
      <c r="S56" s="60">
        <v>0</v>
      </c>
      <c r="T56" s="60">
        <v>0</v>
      </c>
      <c r="U56" s="60">
        <v>0</v>
      </c>
      <c r="V56" s="60">
        <v>0</v>
      </c>
      <c r="W56" s="61">
        <f t="shared" si="12"/>
        <v>0</v>
      </c>
      <c r="X56" s="60">
        <v>0</v>
      </c>
      <c r="Y56" s="61">
        <f t="shared" si="13"/>
        <v>0</v>
      </c>
    </row>
    <row r="57" spans="1:25" x14ac:dyDescent="0.2">
      <c r="A57" s="315" t="s">
        <v>491</v>
      </c>
      <c r="B57" s="315"/>
      <c r="C57" s="315"/>
      <c r="D57" s="315"/>
      <c r="E57" s="315"/>
      <c r="F57" s="315"/>
      <c r="G57" s="6">
        <v>49</v>
      </c>
      <c r="H57" s="60">
        <v>0</v>
      </c>
      <c r="I57" s="60">
        <v>0</v>
      </c>
      <c r="J57" s="60">
        <v>0</v>
      </c>
      <c r="K57" s="60">
        <v>0</v>
      </c>
      <c r="L57" s="60">
        <v>0</v>
      </c>
      <c r="M57" s="60">
        <v>0</v>
      </c>
      <c r="N57" s="60">
        <v>0</v>
      </c>
      <c r="O57" s="60">
        <v>0</v>
      </c>
      <c r="P57" s="60">
        <v>0</v>
      </c>
      <c r="Q57" s="60">
        <v>0</v>
      </c>
      <c r="R57" s="60">
        <v>0</v>
      </c>
      <c r="S57" s="60">
        <v>0</v>
      </c>
      <c r="T57" s="60">
        <v>0</v>
      </c>
      <c r="U57" s="60">
        <v>0</v>
      </c>
      <c r="V57" s="60">
        <v>0</v>
      </c>
      <c r="W57" s="61">
        <f t="shared" si="12"/>
        <v>0</v>
      </c>
      <c r="X57" s="60">
        <v>0</v>
      </c>
      <c r="Y57" s="61">
        <f t="shared" si="13"/>
        <v>0</v>
      </c>
    </row>
    <row r="58" spans="1:25" x14ac:dyDescent="0.2">
      <c r="A58" s="315" t="s">
        <v>484</v>
      </c>
      <c r="B58" s="315"/>
      <c r="C58" s="315"/>
      <c r="D58" s="315"/>
      <c r="E58" s="315"/>
      <c r="F58" s="315"/>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34" t="s">
        <v>492</v>
      </c>
      <c r="B59" s="334"/>
      <c r="C59" s="334"/>
      <c r="D59" s="334"/>
      <c r="E59" s="334"/>
      <c r="F59" s="334"/>
      <c r="G59" s="8">
        <v>51</v>
      </c>
      <c r="H59" s="63">
        <f t="shared" ref="H59:T59" si="14">SUM(H39:H58)</f>
        <v>1200000000</v>
      </c>
      <c r="I59" s="63">
        <f t="shared" si="14"/>
        <v>0</v>
      </c>
      <c r="J59" s="63">
        <f t="shared" si="14"/>
        <v>51100000</v>
      </c>
      <c r="K59" s="63">
        <f t="shared" si="14"/>
        <v>0</v>
      </c>
      <c r="L59" s="63">
        <f t="shared" si="14"/>
        <v>0</v>
      </c>
      <c r="M59" s="63">
        <f t="shared" si="14"/>
        <v>0</v>
      </c>
      <c r="N59" s="63">
        <f t="shared" si="14"/>
        <v>101000000</v>
      </c>
      <c r="O59" s="63">
        <f t="shared" si="14"/>
        <v>0</v>
      </c>
      <c r="P59" s="63">
        <f t="shared" si="14"/>
        <v>68600000</v>
      </c>
      <c r="Q59" s="63">
        <f t="shared" si="14"/>
        <v>0</v>
      </c>
      <c r="R59" s="63">
        <f t="shared" si="14"/>
        <v>0</v>
      </c>
      <c r="S59" s="63">
        <f t="shared" si="14"/>
        <v>0</v>
      </c>
      <c r="T59" s="63">
        <f t="shared" si="14"/>
        <v>106800000</v>
      </c>
      <c r="U59" s="63">
        <f>SUM(U39:U58)</f>
        <v>48300000</v>
      </c>
      <c r="V59" s="63">
        <f>SUM(V39:V58)</f>
        <v>35400000</v>
      </c>
      <c r="W59" s="63">
        <f>SUM(W39:W58)</f>
        <v>1611200000</v>
      </c>
      <c r="X59" s="63">
        <f>SUM(X39:X58)</f>
        <v>3500000</v>
      </c>
      <c r="Y59" s="63">
        <f>SUM(Y39:Y58)</f>
        <v>1614700000</v>
      </c>
    </row>
    <row r="60" spans="1:25" x14ac:dyDescent="0.2">
      <c r="A60" s="335" t="s">
        <v>386</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row>
    <row r="61" spans="1:25" ht="31.5" customHeight="1" x14ac:dyDescent="0.2">
      <c r="A61" s="337" t="s">
        <v>494</v>
      </c>
      <c r="B61" s="338"/>
      <c r="C61" s="338"/>
      <c r="D61" s="338"/>
      <c r="E61" s="338"/>
      <c r="F61" s="338"/>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-4900000</v>
      </c>
      <c r="Q61" s="61">
        <f t="shared" si="15"/>
        <v>0</v>
      </c>
      <c r="R61" s="61">
        <f t="shared" si="15"/>
        <v>0</v>
      </c>
      <c r="S61" s="61">
        <f t="shared" si="15"/>
        <v>0</v>
      </c>
      <c r="T61" s="61">
        <f t="shared" si="15"/>
        <v>-500000</v>
      </c>
      <c r="U61" s="61">
        <f>SUM(U41:U49)</f>
        <v>0</v>
      </c>
      <c r="V61" s="61">
        <f>SUM(V41:V49)</f>
        <v>0</v>
      </c>
      <c r="W61" s="61">
        <f>SUM(W41:W49)</f>
        <v>-5400000</v>
      </c>
      <c r="X61" s="61">
        <f>SUM(X41:X49)</f>
        <v>0</v>
      </c>
      <c r="Y61" s="61">
        <f>SUM(Y41:Y49)</f>
        <v>-5400000</v>
      </c>
    </row>
    <row r="62" spans="1:25" ht="27.75" customHeight="1" x14ac:dyDescent="0.2">
      <c r="A62" s="337" t="s">
        <v>495</v>
      </c>
      <c r="B62" s="338"/>
      <c r="C62" s="338"/>
      <c r="D62" s="338"/>
      <c r="E62" s="338"/>
      <c r="F62" s="338"/>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-4900000</v>
      </c>
      <c r="Q62" s="61">
        <f t="shared" si="16"/>
        <v>0</v>
      </c>
      <c r="R62" s="61">
        <f t="shared" si="16"/>
        <v>0</v>
      </c>
      <c r="S62" s="61">
        <f t="shared" si="16"/>
        <v>0</v>
      </c>
      <c r="T62" s="61">
        <f t="shared" si="16"/>
        <v>-500000</v>
      </c>
      <c r="U62" s="61">
        <f>U40+U61</f>
        <v>0</v>
      </c>
      <c r="V62" s="61">
        <f>V40+V61</f>
        <v>35400000</v>
      </c>
      <c r="W62" s="61">
        <f>W40+W61</f>
        <v>30000000</v>
      </c>
      <c r="X62" s="61">
        <f>X40+X61</f>
        <v>0</v>
      </c>
      <c r="Y62" s="61">
        <f>Y40+Y61</f>
        <v>30000000</v>
      </c>
    </row>
    <row r="63" spans="1:25" ht="29.25" customHeight="1" x14ac:dyDescent="0.2">
      <c r="A63" s="339" t="s">
        <v>493</v>
      </c>
      <c r="B63" s="340"/>
      <c r="C63" s="340"/>
      <c r="D63" s="340"/>
      <c r="E63" s="340"/>
      <c r="F63" s="340"/>
      <c r="G63" s="8">
        <v>54</v>
      </c>
      <c r="H63" s="63">
        <f t="shared" ref="H63:T63" si="17">SUM(H50:H58)</f>
        <v>0</v>
      </c>
      <c r="I63" s="63">
        <f t="shared" si="17"/>
        <v>0</v>
      </c>
      <c r="J63" s="63">
        <f t="shared" si="17"/>
        <v>0</v>
      </c>
      <c r="K63" s="63">
        <f t="shared" si="17"/>
        <v>0</v>
      </c>
      <c r="L63" s="63">
        <f t="shared" si="17"/>
        <v>0</v>
      </c>
      <c r="M63" s="63">
        <f t="shared" si="17"/>
        <v>0</v>
      </c>
      <c r="N63" s="63">
        <f t="shared" si="17"/>
        <v>0</v>
      </c>
      <c r="O63" s="63">
        <f t="shared" si="17"/>
        <v>0</v>
      </c>
      <c r="P63" s="63">
        <f t="shared" si="17"/>
        <v>0</v>
      </c>
      <c r="Q63" s="63">
        <f t="shared" si="17"/>
        <v>0</v>
      </c>
      <c r="R63" s="63">
        <f t="shared" si="17"/>
        <v>0</v>
      </c>
      <c r="S63" s="63">
        <f t="shared" si="17"/>
        <v>0</v>
      </c>
      <c r="T63" s="63">
        <f t="shared" si="17"/>
        <v>0</v>
      </c>
      <c r="U63" s="63">
        <f>SUM(U50:U58)</f>
        <v>0</v>
      </c>
      <c r="V63" s="63">
        <f>SUM(V50:V58)</f>
        <v>0</v>
      </c>
      <c r="W63" s="63">
        <f>SUM(W50:W58)</f>
        <v>0</v>
      </c>
      <c r="X63" s="63">
        <f>SUM(X50:X58)</f>
        <v>0</v>
      </c>
      <c r="Y63" s="63">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12"/>
  <sheetViews>
    <sheetView tabSelected="1" zoomScaleNormal="100" workbookViewId="0">
      <selection activeCell="A13" sqref="A13"/>
    </sheetView>
  </sheetViews>
  <sheetFormatPr defaultRowHeight="12.75" x14ac:dyDescent="0.2"/>
  <cols>
    <col min="1" max="1" width="255.7109375" style="133" customWidth="1"/>
  </cols>
  <sheetData>
    <row r="1" spans="1:1" x14ac:dyDescent="0.2">
      <c r="A1" s="130" t="s">
        <v>556</v>
      </c>
    </row>
    <row r="2" spans="1:1" x14ac:dyDescent="0.2">
      <c r="A2" s="130" t="s">
        <v>557</v>
      </c>
    </row>
    <row r="3" spans="1:1" x14ac:dyDescent="0.2">
      <c r="A3" s="130" t="s">
        <v>558</v>
      </c>
    </row>
    <row r="4" spans="1:1" x14ac:dyDescent="0.2">
      <c r="A4" s="130" t="s">
        <v>559</v>
      </c>
    </row>
    <row r="5" spans="1:1" x14ac:dyDescent="0.2">
      <c r="A5" s="130" t="s">
        <v>611</v>
      </c>
    </row>
    <row r="6" spans="1:1" x14ac:dyDescent="0.2">
      <c r="A6" s="130"/>
    </row>
    <row r="7" spans="1:1" x14ac:dyDescent="0.2">
      <c r="A7" s="130" t="s">
        <v>560</v>
      </c>
    </row>
    <row r="8" spans="1:1" x14ac:dyDescent="0.2">
      <c r="A8" s="130"/>
    </row>
    <row r="9" spans="1:1" x14ac:dyDescent="0.2">
      <c r="A9" s="130" t="s">
        <v>561</v>
      </c>
    </row>
    <row r="10" spans="1:1" x14ac:dyDescent="0.2">
      <c r="A10" s="130" t="s">
        <v>562</v>
      </c>
    </row>
    <row r="11" spans="1:1" ht="24" x14ac:dyDescent="0.2">
      <c r="A11" s="131" t="s">
        <v>563</v>
      </c>
    </row>
    <row r="12" spans="1:1" x14ac:dyDescent="0.2">
      <c r="A12" s="131" t="s">
        <v>564</v>
      </c>
    </row>
    <row r="13" spans="1:1" x14ac:dyDescent="0.2">
      <c r="A13" s="131" t="s">
        <v>565</v>
      </c>
    </row>
    <row r="14" spans="1:1" x14ac:dyDescent="0.2">
      <c r="A14" s="131" t="s">
        <v>566</v>
      </c>
    </row>
    <row r="15" spans="1:1" x14ac:dyDescent="0.2">
      <c r="A15" s="131"/>
    </row>
    <row r="16" spans="1:1" s="343" customFormat="1" x14ac:dyDescent="0.2">
      <c r="A16" s="136" t="s">
        <v>567</v>
      </c>
    </row>
    <row r="17" spans="1:1" x14ac:dyDescent="0.2">
      <c r="A17" s="131" t="s">
        <v>568</v>
      </c>
    </row>
    <row r="18" spans="1:1" x14ac:dyDescent="0.2">
      <c r="A18" s="131" t="s">
        <v>569</v>
      </c>
    </row>
    <row r="19" spans="1:1" x14ac:dyDescent="0.2">
      <c r="A19" s="131" t="s">
        <v>570</v>
      </c>
    </row>
    <row r="20" spans="1:1" x14ac:dyDescent="0.2">
      <c r="A20" s="131" t="s">
        <v>571</v>
      </c>
    </row>
    <row r="21" spans="1:1" x14ac:dyDescent="0.2">
      <c r="A21" s="131" t="s">
        <v>572</v>
      </c>
    </row>
    <row r="22" spans="1:1" x14ac:dyDescent="0.2">
      <c r="A22" s="131" t="s">
        <v>559</v>
      </c>
    </row>
    <row r="23" spans="1:1" s="343" customFormat="1" x14ac:dyDescent="0.2">
      <c r="A23" s="136" t="s">
        <v>573</v>
      </c>
    </row>
    <row r="24" spans="1:1" x14ac:dyDescent="0.2">
      <c r="A24" s="131" t="s">
        <v>574</v>
      </c>
    </row>
    <row r="25" spans="1:1" x14ac:dyDescent="0.2">
      <c r="A25" s="139" t="s">
        <v>622</v>
      </c>
    </row>
    <row r="26" spans="1:1" ht="24" x14ac:dyDescent="0.2">
      <c r="A26" s="131" t="s">
        <v>575</v>
      </c>
    </row>
    <row r="27" spans="1:1" ht="24" x14ac:dyDescent="0.2">
      <c r="A27" s="139" t="s">
        <v>632</v>
      </c>
    </row>
    <row r="28" spans="1:1" s="343" customFormat="1" x14ac:dyDescent="0.2">
      <c r="A28" s="136" t="s">
        <v>576</v>
      </c>
    </row>
    <row r="29" spans="1:1" ht="24" x14ac:dyDescent="0.2">
      <c r="A29" s="131" t="s">
        <v>612</v>
      </c>
    </row>
    <row r="30" spans="1:1" s="343" customFormat="1" x14ac:dyDescent="0.2">
      <c r="A30" s="136" t="s">
        <v>577</v>
      </c>
    </row>
    <row r="31" spans="1:1" x14ac:dyDescent="0.2">
      <c r="A31" s="131" t="s">
        <v>578</v>
      </c>
    </row>
    <row r="32" spans="1:1" s="343" customFormat="1" x14ac:dyDescent="0.2">
      <c r="A32" s="136" t="s">
        <v>579</v>
      </c>
    </row>
    <row r="33" spans="1:1" x14ac:dyDescent="0.2">
      <c r="A33" s="131" t="s">
        <v>613</v>
      </c>
    </row>
    <row r="34" spans="1:1" s="343" customFormat="1" ht="24" x14ac:dyDescent="0.2">
      <c r="A34" s="136" t="s">
        <v>580</v>
      </c>
    </row>
    <row r="35" spans="1:1" x14ac:dyDescent="0.2">
      <c r="A35" s="139" t="s">
        <v>621</v>
      </c>
    </row>
    <row r="36" spans="1:1" x14ac:dyDescent="0.2">
      <c r="A36" s="131" t="s">
        <v>614</v>
      </c>
    </row>
    <row r="37" spans="1:1" s="343" customFormat="1" x14ac:dyDescent="0.2">
      <c r="A37" s="136" t="s">
        <v>581</v>
      </c>
    </row>
    <row r="38" spans="1:1" x14ac:dyDescent="0.2">
      <c r="A38" s="139" t="s">
        <v>615</v>
      </c>
    </row>
    <row r="39" spans="1:1" x14ac:dyDescent="0.2">
      <c r="A39" s="139" t="s">
        <v>623</v>
      </c>
    </row>
    <row r="40" spans="1:1" x14ac:dyDescent="0.2">
      <c r="A40" s="131"/>
    </row>
    <row r="41" spans="1:1" s="343" customFormat="1" ht="49.5" customHeight="1" x14ac:dyDescent="0.2">
      <c r="A41" s="136" t="s">
        <v>582</v>
      </c>
    </row>
    <row r="42" spans="1:1" x14ac:dyDescent="0.2">
      <c r="A42" s="139" t="s">
        <v>629</v>
      </c>
    </row>
    <row r="43" spans="1:1" x14ac:dyDescent="0.2">
      <c r="A43" s="132"/>
    </row>
    <row r="44" spans="1:1" x14ac:dyDescent="0.2">
      <c r="A44" s="131"/>
    </row>
    <row r="45" spans="1:1" x14ac:dyDescent="0.2">
      <c r="A45" s="130"/>
    </row>
    <row r="46" spans="1:1" x14ac:dyDescent="0.2">
      <c r="A46" s="131"/>
    </row>
    <row r="47" spans="1:1" x14ac:dyDescent="0.2">
      <c r="A47" s="131"/>
    </row>
    <row r="54" spans="1:1" s="343" customFormat="1" x14ac:dyDescent="0.2">
      <c r="A54" s="136" t="s">
        <v>583</v>
      </c>
    </row>
    <row r="55" spans="1:1" x14ac:dyDescent="0.2">
      <c r="A55" s="139" t="s">
        <v>630</v>
      </c>
    </row>
    <row r="56" spans="1:1" x14ac:dyDescent="0.2">
      <c r="A56" s="131" t="s">
        <v>584</v>
      </c>
    </row>
    <row r="57" spans="1:1" s="343" customFormat="1" x14ac:dyDescent="0.2">
      <c r="A57" s="136" t="s">
        <v>585</v>
      </c>
    </row>
    <row r="58" spans="1:1" x14ac:dyDescent="0.2">
      <c r="A58" s="131" t="s">
        <v>586</v>
      </c>
    </row>
    <row r="59" spans="1:1" s="343" customFormat="1" x14ac:dyDescent="0.2">
      <c r="A59" s="136" t="s">
        <v>587</v>
      </c>
    </row>
    <row r="60" spans="1:1" x14ac:dyDescent="0.2">
      <c r="A60" s="131" t="s">
        <v>588</v>
      </c>
    </row>
    <row r="64" spans="1:1"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93" spans="1:1" s="343" customFormat="1" x14ac:dyDescent="0.2">
      <c r="A93" s="136" t="s">
        <v>589</v>
      </c>
    </row>
    <row r="94" spans="1:1" x14ac:dyDescent="0.2">
      <c r="A94" s="131" t="s">
        <v>590</v>
      </c>
    </row>
    <row r="95" spans="1:1" s="343" customFormat="1" x14ac:dyDescent="0.2">
      <c r="A95" s="136" t="s">
        <v>591</v>
      </c>
    </row>
    <row r="96" spans="1:1" x14ac:dyDescent="0.2">
      <c r="A96" s="131" t="s">
        <v>586</v>
      </c>
    </row>
    <row r="97" spans="1:1" s="343" customFormat="1" x14ac:dyDescent="0.2">
      <c r="A97" s="136" t="s">
        <v>592</v>
      </c>
    </row>
    <row r="98" spans="1:1" x14ac:dyDescent="0.2">
      <c r="A98" s="134" t="s">
        <v>593</v>
      </c>
    </row>
    <row r="99" spans="1:1" s="343" customFormat="1" ht="24" x14ac:dyDescent="0.2">
      <c r="A99" s="136" t="s">
        <v>594</v>
      </c>
    </row>
    <row r="100" spans="1:1" x14ac:dyDescent="0.2">
      <c r="A100" s="131" t="s">
        <v>586</v>
      </c>
    </row>
    <row r="101" spans="1:1" s="343" customFormat="1" x14ac:dyDescent="0.2">
      <c r="A101" s="136" t="s">
        <v>595</v>
      </c>
    </row>
    <row r="102" spans="1:1" x14ac:dyDescent="0.2">
      <c r="A102" s="139" t="s">
        <v>631</v>
      </c>
    </row>
    <row r="103" spans="1:1" x14ac:dyDescent="0.2">
      <c r="A103" s="136"/>
    </row>
    <row r="104" spans="1:1" x14ac:dyDescent="0.2">
      <c r="A104" s="342" t="s">
        <v>596</v>
      </c>
    </row>
    <row r="105" spans="1:1" x14ac:dyDescent="0.2">
      <c r="A105" s="342" t="s">
        <v>597</v>
      </c>
    </row>
    <row r="106" spans="1:1" x14ac:dyDescent="0.2">
      <c r="A106" s="138" t="s">
        <v>616</v>
      </c>
    </row>
    <row r="107" spans="1:1" x14ac:dyDescent="0.2">
      <c r="A107" s="138" t="s">
        <v>624</v>
      </c>
    </row>
    <row r="108" spans="1:1" x14ac:dyDescent="0.2">
      <c r="A108" s="138" t="s">
        <v>617</v>
      </c>
    </row>
    <row r="109" spans="1:1" x14ac:dyDescent="0.2">
      <c r="A109" s="138" t="s">
        <v>618</v>
      </c>
    </row>
    <row r="110" spans="1:1" x14ac:dyDescent="0.2">
      <c r="A110" s="138" t="s">
        <v>619</v>
      </c>
    </row>
    <row r="111" spans="1:1" x14ac:dyDescent="0.2">
      <c r="A111" s="138" t="s">
        <v>620</v>
      </c>
    </row>
    <row r="112" spans="1:1" x14ac:dyDescent="0.2">
      <c r="A112" s="138"/>
    </row>
  </sheetData>
  <mergeCells count="1">
    <mergeCell ref="A104:A105"/>
  </mergeCells>
  <hyperlinks>
    <hyperlink ref="A98" r:id="rId1" display="http://www.molgroup.info/" xr:uid="{36B266FB-A3EB-4895-A72F-0E910FEFA85D}"/>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F6D440BED71C4892365E5C1DF1237D" ma:contentTypeVersion="15" ma:contentTypeDescription="Create a new document." ma:contentTypeScope="" ma:versionID="ad7ba03e5efc336472c4a5f174284857">
  <xsd:schema xmlns:xsd="http://www.w3.org/2001/XMLSchema" xmlns:xs="http://www.w3.org/2001/XMLSchema" xmlns:p="http://schemas.microsoft.com/office/2006/metadata/properties" xmlns:ns2="12d24264-a22b-4405-a830-54071f5f5fe6" xmlns:ns3="1a03915d-08ab-4fc8-a123-e66e5740e40c" targetNamespace="http://schemas.microsoft.com/office/2006/metadata/properties" ma:root="true" ma:fieldsID="688ed1eb5a244cef53967eb0ca491ff9" ns2:_="" ns3:_="">
    <xsd:import namespace="12d24264-a22b-4405-a830-54071f5f5fe6"/>
    <xsd:import namespace="1a03915d-08ab-4fc8-a123-e66e5740e40c"/>
    <xsd:element name="properties">
      <xsd:complexType>
        <xsd:sequence>
          <xsd:element name="documentManagement">
            <xsd:complexType>
              <xsd:all>
                <xsd:element ref="ns2:MediaServiceMetadata" minOccurs="0"/>
                <xsd:element ref="ns2:MediaServiceFastMetadata" minOccurs="0"/>
                <xsd:element ref="ns2:Datum_x0020_i_x0020_vrijem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24264-a22b-4405-a830-54071f5f5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um_x0020_i_x0020_vrijeme" ma:index="10" nillable="true" ma:displayName="Datum i vrijeme" ma:format="DateOnly" ma:internalName="Datum_x0020_i_x0020_vrijeme">
      <xsd:simpleType>
        <xsd:restriction base="dms:DateTim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21fbe73-dc4e-4166-ae5c-7612da78d54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03915d-08ab-4fc8-a123-e66e5740e40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55f3c6f-b060-4503-bee5-23923208b956}" ma:internalName="TaxCatchAll" ma:showField="CatchAllData" ma:web="1a03915d-08ab-4fc8-a123-e66e5740e40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um_x0020_i_x0020_vrijeme xmlns="12d24264-a22b-4405-a830-54071f5f5fe6" xsi:nil="true"/>
    <TaxCatchAll xmlns="1a03915d-08ab-4fc8-a123-e66e5740e40c" xsi:nil="true"/>
    <lcf76f155ced4ddcb4097134ff3c332f xmlns="12d24264-a22b-4405-a830-54071f5f5fe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EEA925-899D-4AF1-9092-00311712C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24264-a22b-4405-a830-54071f5f5fe6"/>
    <ds:schemaRef ds:uri="1a03915d-08ab-4fc8-a123-e66e5740e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12d24264-a22b-4405-a830-54071f5f5fe6"/>
    <ds:schemaRef ds:uri="http://schemas.microsoft.com/office/2006/documentManagement/types"/>
    <ds:schemaRef ds:uri="http://schemas.microsoft.com/office/infopath/2007/PartnerControls"/>
    <ds:schemaRef ds:uri="http://purl.org/dc/elements/1.1/"/>
    <ds:schemaRef ds:uri="http://schemas.microsoft.com/office/2006/metadata/properties"/>
    <ds:schemaRef ds:uri="1a03915d-08ab-4fc8-a123-e66e5740e40c"/>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Mesić Milanović Nikolina (TRS d.o.o.)</cp:lastModifiedBy>
  <cp:lastPrinted>2018-04-25T06:49:36Z</cp:lastPrinted>
  <dcterms:created xsi:type="dcterms:W3CDTF">2008-10-17T11:51:54Z</dcterms:created>
  <dcterms:modified xsi:type="dcterms:W3CDTF">2025-04-23T12:52:21Z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0x01010073F6D440BED71C4892365E5C1DF1237D</vt:lpwstr>
  </property>
  <property fmtid="{D5CDD505-2E9C-101B-9397-08002B2CF9AE}" pid="3" name="MediaServiceImageTags">
    <vt:lpwstr/>
  </property>
</Properties>
</file>