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sbeno\Documents\my doc\IZVJEŠTAJI\IZVJEŠTAJI\3.2025\HANFA\HANFA 24.4\"/>
    </mc:Choice>
  </mc:AlternateContent>
  <xr:revisionPtr revIDLastSave="0" documentId="13_ncr:1_{46815CD5-DD16-4755-B0FE-2076D9CD2049}"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s="1"/>
  <c r="I59" i="20" s="1"/>
  <c r="I51" i="21" l="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<sst xmlns="http://schemas.openxmlformats.org/spreadsheetml/2006/main" count="603" uniqueCount="584">
  <si>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</si>
  <si>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</si>
  <si>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</si>
  <si>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</si>
  <si>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</si>
  <si>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</si>
  <si>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</si>
  <si>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</si>
  <si>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</si>
  <si>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</si>
  <si>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</si>
  <si>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</si>
  <si>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</si>
  <si>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</si>
  <si>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</si>
  <si>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</si>
  <si>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</si>
  <si>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</si>
  <si>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</si>
  <si>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</si>
  <si>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</si>
  <si>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</si>
  <si>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</si>
  <si>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</si>
  <si>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</si>
  <si>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</si>
  <si>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</si>
  <si>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</si>
  <si>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</si>
  <si>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</si>
  <si>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</si>
  <si>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</si>
  <si>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</si>
  <si>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</si>
  <si>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</si>
  <si>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</si>
  <si>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</si>
  <si>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</si>
  <si>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</si>
  <si>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</si>
  <si>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</si>
  <si>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</si>
  <si>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</si>
  <si>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</si>
  <si>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</si>
  <si>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</si>
  <si>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</si>
  <si>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</si>
  <si>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</si>
  <si>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</si>
  <si>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</si>
  <si>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</si>
  <si>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</si>
  <si>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</si>
  <si>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</si>
  <si>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</si>
  <si>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</si>
  <si>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</si>
  <si>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</si>
  <si>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</si>
  <si>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</si>
  <si>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</si>
  <si>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</si>
  <si>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</si>
  <si>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</si>
  <si>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</si>
  <si>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</si>
  <si>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</si>
  <si>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</si>
  <si>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</si>
  <si>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</si>
  <si>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</si>
  <si>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</si>
  <si>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</si>
  <si>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</si>
  <si>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</si>
  <si>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</si>
  <si>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</si>
  <si>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</si>
  <si>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</si>
  <si>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</si>
  <si>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</si>
  <si>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</si>
  <si>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</si>
  <si>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</si>
  <si>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</si>
  <si>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</si>
  <si>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</si>
  <si>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</si>
  <si>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</si>
  <si>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</si>
  <si>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</si>
  <si>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</si>
  <si>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</si>
  <si>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</si>
  <si>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</si>
  <si>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</si>
  <si>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</si>
  <si>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</si>
  <si>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</si>
  <si>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</si>
  <si>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</si>
  <si>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</si>
  <si>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</si>
  <si>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</si>
  <si>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</si>
  <si>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</si>
  <si>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</si>
  <si>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</si>
  <si>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</si>
  <si>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</si>
  <si>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</si>
  <si>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</si>
  <si>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</si>
  <si>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</si>
  <si>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</si>
  <si>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</si>
  <si>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</si>
  <si>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</si>
  <si>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</si>
  <si>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</si>
  <si>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</si>
  <si>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</si>
  <si>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</si>
  <si>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</si>
  <si>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</si>
  <si>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</si>
  <si>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</si>
  <si>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</si>
  <si>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</si>
  <si>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</si>
  <si>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</si>
  <si>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</si>
  <si>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</si>
  <si>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</si>
  <si>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</si>
  <si>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</si>
  <si>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</si>
  <si>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</si>
  <si>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</si>
  <si>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</si>
  <si>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</si>
  <si>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</si>
  <si>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</si>
  <si>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</si>
  <si>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</si>
  <si>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</si>
  <si>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</si>
  <si>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</si>
  <si>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</si>
  <si>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</si>
  <si>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</si>
  <si>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</si>
  <si>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</si>
  <si>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</si>
  <si>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</si>
  <si>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</si>
  <si>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</si>
  <si>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</si>
  <si>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</si>
  <si>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</si>
  <si>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</si>
  <si>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</si>
  <si>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</si>
  <si>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</si>
  <si>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</si>
  <si>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</si>
  <si>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</si>
  <si>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</si>
  <si>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</si>
  <si>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</si>
  <si>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</si>
  <si>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</si>
  <si>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</si>
  <si>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</si>
  <si>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</si>
  <si>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</si>
  <si>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</si>
  <si>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</si>
  <si>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</si>
  <si>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</si>
  <si>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</si>
  <si>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</si>
  <si>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</si>
  <si>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</si>
  <si>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</si>
  <si>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</si>
  <si>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</si>
  <si>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</si>
  <si>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</si>
  <si>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</si>
  <si>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</si>
  <si>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</si>
  <si>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</si>
  <si>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</si>
  <si>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</si>
  <si>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</si>
  <si>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</si>
  <si>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</si>
  <si>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</si>
  <si>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</si>
  <si>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</si>
  <si>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</si>
  <si>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</si>
  <si>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</si>
  <si>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</si>
  <si>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</si>
  <si>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</si>
  <si>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</si>
  <si>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</si>
  <si>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</si>
  <si>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</si>
  <si>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</si>
  <si>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</si>
  <si>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</si>
  <si>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</si>
  <si>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</si>
  <si>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</si>
  <si>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</si>
  <si>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</si>
  <si>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</si>
  <si>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</si>
  <si>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</si>
  <si>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</si>
  <si>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</si>
  <si>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</si>
  <si>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</si>
  <si>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</si>
  <si>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</si>
  <si>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</si>
  <si>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</si>
  <si>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</si>
  <si>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</si>
  <si>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</si>
  <si>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</si>
  <si>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</si>
  <si>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</si>
  <si>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</si>
  <si>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</si>
  <si>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</si>
  <si>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</si>
  <si>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</si>
  <si>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</si>
  <si>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</si>
  <si>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</si>
  <si>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</si>
  <si>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</si>
  <si>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</si>
  <si>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</si>
  <si>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</si>
  <si>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</si>
  <si>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</si>
  <si>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</si>
  <si>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</si>
  <si>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</si>
  <si>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</si>
  <si>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</si>
  <si>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</si>
  <si>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</si>
  <si>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</si>
  <si>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</si>
  <si>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</si>
  <si>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</si>
  <si>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</si>
  <si>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</si>
  <si>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</si>
  <si>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</si>
  <si>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</si>
  <si>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</si>
  <si>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</si>
  <si>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</si>
  <si>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</si>
  <si>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</si>
  <si>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</si>
  <si>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</si>
  <si>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</si>
  <si>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</si>
  <si>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</si>
  <si>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</si>
  <si>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</si>
  <si>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</si>
  <si>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</si>
  <si>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</si>
  <si>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</si>
  <si>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</si>
  <si>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</si>
  <si>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</si>
  <si>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</si>
  <si>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</si>
  <si>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</si>
  <si>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</si>
  <si>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</si>
  <si>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</si>
  <si>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</si>
  <si>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</si>
  <si>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</si>
  <si>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</si>
  <si>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</si>
  <si>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</si>
  <si>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</si>
  <si>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</si>
  <si>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</si>
  <si>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</si>
  <si>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</si>
  <si>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</si>
  <si>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</si>
  <si>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</si>
  <si>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</si>
  <si>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</si>
  <si>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</si>
  <si>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</si>
  <si>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</si>
  <si>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</si>
  <si>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</si>
  <si>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</si>
  <si>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</si>
  <si>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</si>
  <si>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</si>
  <si>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</si>
  <si>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</si>
  <si>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</si>
  <si>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</si>
  <si>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</si>
  <si>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</si>
  <si>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</si>
  <si>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</si>
  <si>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</si>
  <si>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</si>
  <si>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</si>
  <si>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</si>
  <si>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</si>
  <si>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</si>
  <si>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</si>
  <si>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</si>
  <si>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</si>
  <si>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</si>
  <si>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</si>
  <si>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</si>
  <si>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</si>
  <si>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</si>
  <si>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</si>
  <si>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</si>
  <si>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</si>
  <si>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</si>
  <si>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</si>
  <si>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</si>
  <si>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</si>
  <si>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</si>
  <si>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</si>
  <si>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</si>
  <si>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</si>
  <si>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</si>
  <si>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</si>
  <si>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</si>
  <si>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</si>
  <si>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</si>
  <si>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</si>
  <si>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</si>
  <si>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</si>
  <si>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</si>
  <si>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</si>
  <si>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</si>
  <si>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</si>
  <si>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</si>
  <si>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</si>
  <si>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</si>
  <si>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</si>
  <si>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</si>
  <si>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</si>
  <si>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</si>
  <si>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</si>
  <si>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</si>
  <si>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</si>
  <si>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</si>
  <si>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</si>
  <si>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</si>
  <si>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</si>
  <si>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</si>
  <si>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</si>
  <si>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</si>
  <si>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</si>
  <si>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</si>
  <si>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</si>
  <si>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</si>
  <si>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</si>
  <si>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</si>
  <si>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</si>
  <si>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</si>
  <si>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</si>
  <si>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</si>
  <si>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</si>
  <si>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</si>
  <si>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</si>
  <si>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</si>
  <si>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</si>
  <si>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</si>
  <si>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</si>
  <si>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</si>
  <si>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</si>
  <si>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</si>
  <si>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</si>
  <si>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</si>
  <si>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</si>
  <si>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</si>
  <si>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</si>
  <si>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</si>
  <si>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</si>
  <si>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</si>
  <si>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</si>
  <si>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</si>
  <si>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</si>
  <si>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</si>
  <si>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</si>
  <si>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</si>
  <si>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</si>
  <si>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</si>
  <si>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</si>
  <si>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</si>
  <si>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</si>
  <si>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</si>
  <si>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</si>
  <si>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</si>
  <si>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</si>
  <si>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</si>
  <si>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</si>
  <si>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</si>
  <si>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</si>
  <si>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</si>
  <si>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</si>
  <si>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</si>
  <si>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</si>
  <si>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</si>
  <si>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</si>
  <si>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</si>
  <si>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</si>
  <si>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</si>
  <si>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</si>
  <si>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</si>
  <si>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</si>
  <si>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</si>
  <si>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</si>
  <si>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</si>
  <si>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</si>
  <si>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</si>
  <si>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</si>
  <si>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</si>
  <si>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</si>
  <si>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</si>
  <si>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</si>
  <si>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</si>
  <si>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</si>
  <si>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</si>
  <si>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</si>
  <si>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</si>
  <si>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</si>
  <si>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</si>
  <si>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</si>
  <si>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</si>
  <si>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</si>
  <si>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</si>
  <si>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</si>
  <si>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</si>
  <si>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</si>
  <si>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</si>
  <si>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</si>
  <si>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</si>
  <si>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</si>
  <si>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</si>
  <si>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</si>
  <si>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</si>
  <si>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</si>
  <si>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</si>
  <si>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</si>
  <si>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</si>
  <si>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</si>
  <si>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</si>
  <si>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</si>
  <si>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</si>
  <si>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</si>
  <si>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</si>
  <si>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</si>
  <si>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</si>
  <si>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</si>
  <si>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</si>
  <si>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</si>
  <si>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</si>
  <si>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</si>
  <si>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</si>
  <si>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</si>
  <si>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</si>
  <si>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</si>
  <si>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</si>
  <si>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</si>
  <si>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</si>
  <si>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</si>
  <si>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</si>
  <si>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</si>
  <si>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</si>
  <si>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</si>
  <si>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</si>
  <si>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</si>
  <si>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</si>
  <si>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</si>
  <si>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</si>
  <si>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 xml:space="preserve">213800RUSOIJPJD19H13 </t>
  </si>
  <si>
    <t>2560</t>
  </si>
  <si>
    <t>INA-Industrija nafte d.d.</t>
  </si>
  <si>
    <t>ZAGREB</t>
  </si>
  <si>
    <t>Avenija Većeslava Holjevca 10</t>
  </si>
  <si>
    <t>investitori@ina.hr</t>
  </si>
  <si>
    <t>www.ina.hr</t>
  </si>
  <si>
    <t>KN</t>
  </si>
  <si>
    <t>RN</t>
  </si>
  <si>
    <t>Yes</t>
  </si>
  <si>
    <t>Top Računovodstvo Servisi d.o.o.; Član INA Grupe</t>
  </si>
  <si>
    <t>Stela Beno</t>
  </si>
  <si>
    <t>091 4974 584</t>
  </si>
  <si>
    <t>Stela.Beno@trs.ina.hr</t>
  </si>
  <si>
    <t>Deloitte d.o.o.</t>
  </si>
  <si>
    <t>Goran Končar</t>
  </si>
  <si>
    <t xml:space="preserve">balance as at 31.03.2025 </t>
  </si>
  <si>
    <t>Submitter: INA-Industrija nafte d.d.,  Zagreb</t>
  </si>
  <si>
    <t>for the period 01.01.2025 to 31.03.2025</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</si>
  <si>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</si>
  <si>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</si>
  <si>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</si>
  <si>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</si>
  <si>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</si>
  <si>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</si>
  <si>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</si>
  <si>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</si>
  <si>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</si>
  <si>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</si>
  <si>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</si>
  <si>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</si>
  <si>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</si>
  <si>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</si>
  <si>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</si>
  <si>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</si>
  <si>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</si>
  <si>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</si>
  <si>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and separate financial statements are International Fnancial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</si>
  <si>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</si>
  <si>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</si>
  <si>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</si>
  <si>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and INA, d.d.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</si>
  <si>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</si>
  <si>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</si>
  <si>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</si>
  <si>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</si>
  <si>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10. the number and the nominal value or, in the absence of a nominal value, the accounting par value of the shares subscribed during the financial year within the limits of the authorized capital.</t>
  </si>
  <si>
    <t>The share capital of the company consists of 10 million approved and issued shares with a nominal value of EUR 120. Each share carries one vote and is entitled to dividends.</t>
  </si>
  <si>
    <t>11. the existence of any participation certificates, convertible debentures, warrants, options or similar securities or rights, with an indication of their number and the rights they confer</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</si>
  <si>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</si>
  <si>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</si>
  <si>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</si>
  <si>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</si>
  <si>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Budapest)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</si>
  <si>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</si>
  <si>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</si>
  <si>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</si>
  <si>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</si>
  <si>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</si>
  <si>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</si>
  <si>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Reporting period: 31 March 2025</t>
  </si>
  <si>
    <t>The total value of guarantees undertaken to third parties is contractually EUR 59,7 million, which is the maximum amount the INA, d.d. is exposed to. In the event of default, the terms of the contract contain a maximum compensation payment to the unrelated party. 
Based on expectations at the end of the reporting period,  INA, d.d. considers that no liability is expected to arise. The contractual maturity is based on the earliest date on which  INA, d.d. may be required to pay.</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</si>
  <si>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31 March 2025.</t>
  </si>
  <si>
    <t>During 1-3.2025, the average number of employees of the INA, d.d. was 2,920.</t>
  </si>
  <si>
    <t>At 31 March 2025, the staff cost includes cost of net salaries in the amount of EUR 17,7 million, cost of tax in amount of EUR 7,5 million and contributions for pension and health insurance in the amount EUR 3,9 million, and other payroll related cost.</t>
  </si>
  <si>
    <t>Share and issued and fully paid capital of INA, d.d. makes a total amount of EUR 1.200.000.000,00 for the period ended 31 March 2025.</t>
  </si>
  <si>
    <t>Line of  Income from the use of own products, goods and services, AOP004, in the amount of EUR 1,6 milion in 1-3.2025 (1-3. 2024: EUR 1,5 milion) reduces the total expenses of the period in the Flash Report.</t>
  </si>
  <si>
    <t xml:space="preserve">Line of Depreciation, amortisation and impairment (net) in Flash Report of INA, d.d.  for the period ended 31 March 2025 is equal of sum of two lines amortisation and value adjustments fixed assets other than financial assets in sheet PL. </t>
  </si>
  <si>
    <t>Line Staff cost in Flash Report of INA, d.d. for the period ended 31 March 2025 includes other cost besides net salaries and tax. These other costs are presented in line other cost in sheet PL.</t>
  </si>
  <si>
    <t>Line Right-of-use asset in Flash Report of INA, d.d. for the period ended 31 March 2025 in amount of EUR 43,8 milion and EUR 43 milion at 2024 is presented in group II. of tangible assets in accordance with class of asset in sheet BS.</t>
  </si>
  <si>
    <t>Prepayments for Property, plant and equipment and intangible assets are presented in line od Other non-current asset and other asset of Flash Report of INA, d.d. for the period ended 31 March 2025 (in 2025 EUR 41,6 milion and 2024 EUR 36,7 milion) while in TFI_POD is presented in line AOP007 and AOP016.</t>
  </si>
  <si>
    <t>Line of short-term Provision and line of short-term Employee benefit obligation in Flash Report of INA d.d. for the period ended 31 March 2025 are presented together with Accruals and Deffered income in AOP124 in sheet BS in the amount of EUR 49,4 milion.</t>
  </si>
  <si>
    <t>Capitalised internal labour are all direct staff cost that can be identified or associated with and are properly allocable to the construction, modification, or installation of specific items of capital assets and, as such can be amortized. In period 1-3.2025 INA, d.d. capitalised labour in amounts of EUR 1 million.</t>
  </si>
  <si>
    <t>Last version of INA Group Accounting Policies and Procedures was approved by Management Board in January 2024.</t>
  </si>
  <si>
    <t>INA, d.d. deferred tax balance on 31 March 2025 compared to 31 December 2024 was increased from EUR 102,9 million to EUR  107,3 million or by EUR 4,4 million.</t>
  </si>
  <si>
    <t>The reason for the increase deferred tax of INA Group is largely due to the tax unrecognition of the  value adjustment of inventories and assets, as well as provisions.</t>
  </si>
  <si>
    <t>A detailed overview of INA Group's share in ownership and voting rights is presented in Annual Financial Statements of INA Group  for the year ended 31 December 2024.:</t>
  </si>
  <si>
    <t>There were no significant events related to IAS10</t>
  </si>
  <si>
    <t>for the period 01.1.2025 to 31.3.2025</t>
  </si>
  <si>
    <t>Submitter: INA-Industrija nafte,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</si>
</sst>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name val="Calibri"/>
      <family val="2"/>
      <charset val="238"/>
    </font>
    <font>
      <b/>
      <sz val="9"/>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0" fontId="40" fillId="0" borderId="0" xfId="0" applyFont="1" applyAlignment="1">
      <alignment horizontal="justify" vertical="center"/>
    </xf>
    <xf numFmtId="0" fontId="40" fillId="0" borderId="0" xfId="0" applyFont="1" applyAlignment="1">
      <alignment vertical="center"/>
    </xf>
    <xf numFmtId="0" fontId="40" fillId="0" borderId="0" xfId="0" applyFont="1" applyAlignment="1">
      <alignment horizontal="left" vertical="center" wrapText="1"/>
    </xf>
    <xf numFmtId="0" fontId="40" fillId="0" borderId="0" xfId="0" applyFont="1" applyAlignment="1">
      <alignment vertical="center" wrapText="1"/>
    </xf>
    <xf numFmtId="0" fontId="0" fillId="0" borderId="0" xfId="0" applyAlignment="1">
      <alignment wrapText="1"/>
    </xf>
    <xf numFmtId="0" fontId="40" fillId="0" borderId="0" xfId="0" applyFont="1" applyAlignment="1">
      <alignment horizontal="left" vertical="center"/>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40" fillId="0" borderId="0" xfId="0" applyFont="1" applyAlignment="1">
      <alignment horizontal="left" vertical="center" wrapText="1"/>
    </xf>
    <xf numFmtId="0" fontId="40"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horizontal="left"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54</xdr:row>
      <xdr:rowOff>0</xdr:rowOff>
    </xdr:from>
    <xdr:to>
      <xdr:col>3</xdr:col>
      <xdr:colOff>99267</xdr:colOff>
      <xdr:row>62</xdr:row>
      <xdr:rowOff>181</xdr:rowOff>
    </xdr:to>
    <xdr:pic>
      <xdr:nvPicPr>
        <xdr:cNvPr id="4" name="Picture 3">
          <a:extLst>
            <a:ext uri="{FF2B5EF4-FFF2-40B4-BE49-F238E27FC236}">
              <a16:creationId xmlns:a16="http://schemas.microsoft.com/office/drawing/2014/main" id="{0E187AB7-B63D-46E4-8EE7-D241982F17FC}"/>
            </a:ext>
          </a:extLst>
        </xdr:cNvPr>
        <xdr:cNvPicPr>
          <a:picLocks noChangeAspect="1"/>
        </xdr:cNvPicPr>
      </xdr:nvPicPr>
      <xdr:blipFill>
        <a:blip xmlns:r="http://schemas.openxmlformats.org/officeDocument/2006/relationships" r:embed="rId1"/>
        <a:stretch>
          <a:fillRect/>
        </a:stretch>
      </xdr:blipFill>
      <xdr:spPr>
        <a:xfrm>
          <a:off x="69850" y="10591800"/>
          <a:ext cx="6030167" cy="1270181"/>
        </a:xfrm>
        <a:prstGeom prst="rect">
          <a:avLst/>
        </a:prstGeom>
      </xdr:spPr>
    </xdr:pic>
    <xdr:clientData/>
  </xdr:twoCellAnchor>
  <xdr:twoCellAnchor editAs="oneCell">
    <xdr:from>
      <xdr:col>0</xdr:col>
      <xdr:colOff>177800</xdr:colOff>
      <xdr:row>73</xdr:row>
      <xdr:rowOff>69850</xdr:rowOff>
    </xdr:from>
    <xdr:to>
      <xdr:col>3</xdr:col>
      <xdr:colOff>180036</xdr:colOff>
      <xdr:row>108</xdr:row>
      <xdr:rowOff>69850</xdr:rowOff>
    </xdr:to>
    <xdr:pic>
      <xdr:nvPicPr>
        <xdr:cNvPr id="5" name="Picture 4">
          <a:extLst>
            <a:ext uri="{FF2B5EF4-FFF2-40B4-BE49-F238E27FC236}">
              <a16:creationId xmlns:a16="http://schemas.microsoft.com/office/drawing/2014/main" id="{9ED4238F-5D12-4D23-81C5-303794AF5F8F}"/>
            </a:ext>
          </a:extLst>
        </xdr:cNvPr>
        <xdr:cNvPicPr>
          <a:picLocks noChangeAspect="1"/>
        </xdr:cNvPicPr>
      </xdr:nvPicPr>
      <xdr:blipFill>
        <a:blip xmlns:r="http://schemas.openxmlformats.org/officeDocument/2006/relationships" r:embed="rId2"/>
        <a:stretch>
          <a:fillRect/>
        </a:stretch>
      </xdr:blipFill>
      <xdr:spPr>
        <a:xfrm>
          <a:off x="177800" y="13919200"/>
          <a:ext cx="6002986" cy="555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0" workbookViewId="0">
      <selection activeCell="L23" sqref="L23"/>
    </sheetView>
  </sheetViews>
  <sheetFormatPr defaultColWidth="9.140625" defaultRowHeight="15" x14ac:dyDescent="0.25"/>
  <cols>
    <col min="1" max="8" width="9.140625" style="66"/>
    <col min="9" max="9" width="15.42578125" style="66" customWidth="1"/>
    <col min="10" max="16384" width="9.140625" style="66"/>
  </cols>
  <sheetData>
    <row r="1" spans="1:14" ht="15.75" x14ac:dyDescent="0.25">
      <c r="A1" s="184" t="s">
        <v>0</v>
      </c>
      <c r="B1" s="185"/>
      <c r="C1" s="185"/>
      <c r="D1" s="64"/>
      <c r="E1" s="64"/>
      <c r="F1" s="64"/>
      <c r="G1" s="64"/>
      <c r="H1" s="64"/>
      <c r="I1" s="64"/>
      <c r="J1" s="65"/>
    </row>
    <row r="2" spans="1:14" ht="14.45" customHeight="1" x14ac:dyDescent="0.25">
      <c r="A2" s="186" t="s">
        <v>1</v>
      </c>
      <c r="B2" s="187"/>
      <c r="C2" s="187"/>
      <c r="D2" s="187"/>
      <c r="E2" s="187"/>
      <c r="F2" s="187"/>
      <c r="G2" s="187"/>
      <c r="H2" s="187"/>
      <c r="I2" s="187"/>
      <c r="J2" s="188"/>
      <c r="N2" s="114" t="s">
        <v>387</v>
      </c>
    </row>
    <row r="3" spans="1:14" x14ac:dyDescent="0.25">
      <c r="A3" s="67"/>
      <c r="B3" s="68"/>
      <c r="C3" s="68"/>
      <c r="D3" s="68"/>
      <c r="E3" s="68"/>
      <c r="F3" s="68"/>
      <c r="G3" s="68"/>
      <c r="H3" s="68"/>
      <c r="I3" s="68"/>
      <c r="J3" s="69"/>
      <c r="N3" s="114" t="s">
        <v>388</v>
      </c>
    </row>
    <row r="4" spans="1:14" ht="33.6" customHeight="1" x14ac:dyDescent="0.25">
      <c r="A4" s="189" t="s">
        <v>2</v>
      </c>
      <c r="B4" s="190"/>
      <c r="C4" s="190"/>
      <c r="D4" s="190"/>
      <c r="E4" s="191">
        <v>45658</v>
      </c>
      <c r="F4" s="192"/>
      <c r="G4" s="70" t="s">
        <v>3</v>
      </c>
      <c r="H4" s="191">
        <v>45747</v>
      </c>
      <c r="I4" s="192"/>
      <c r="J4" s="71"/>
      <c r="N4" s="114" t="s">
        <v>389</v>
      </c>
    </row>
    <row r="5" spans="1:14" s="72" customFormat="1" ht="10.35" customHeight="1" x14ac:dyDescent="0.25">
      <c r="A5" s="193"/>
      <c r="B5" s="194"/>
      <c r="C5" s="194"/>
      <c r="D5" s="194"/>
      <c r="E5" s="194"/>
      <c r="F5" s="194"/>
      <c r="G5" s="194"/>
      <c r="H5" s="194"/>
      <c r="I5" s="194"/>
      <c r="J5" s="195"/>
      <c r="N5" s="115" t="s">
        <v>390</v>
      </c>
    </row>
    <row r="6" spans="1:14" ht="20.45" customHeight="1" x14ac:dyDescent="0.25">
      <c r="A6" s="73"/>
      <c r="B6" s="74" t="s">
        <v>4</v>
      </c>
      <c r="C6" s="75"/>
      <c r="D6" s="75"/>
      <c r="E6" s="128">
        <v>2025</v>
      </c>
      <c r="F6" s="76"/>
      <c r="G6" s="70"/>
      <c r="H6" s="76"/>
      <c r="I6" s="77"/>
      <c r="J6" s="78"/>
      <c r="N6" s="114"/>
    </row>
    <row r="7" spans="1:14" s="80" customFormat="1" ht="11.1" customHeight="1" x14ac:dyDescent="0.25">
      <c r="A7" s="73"/>
      <c r="B7" s="75"/>
      <c r="C7" s="75"/>
      <c r="D7" s="75"/>
      <c r="E7" s="79"/>
      <c r="F7" s="79"/>
      <c r="G7" s="70"/>
      <c r="H7" s="76"/>
      <c r="I7" s="77"/>
      <c r="J7" s="78"/>
    </row>
    <row r="8" spans="1:14" ht="20.45" customHeight="1" x14ac:dyDescent="0.25">
      <c r="A8" s="73"/>
      <c r="B8" s="74" t="s">
        <v>5</v>
      </c>
      <c r="C8" s="75"/>
      <c r="D8" s="75"/>
      <c r="E8" s="81" t="s">
        <v>387</v>
      </c>
      <c r="F8" s="76"/>
      <c r="G8" s="70"/>
      <c r="H8" s="76"/>
      <c r="I8" s="77"/>
      <c r="J8" s="78"/>
    </row>
    <row r="9" spans="1:14" s="80" customFormat="1" ht="11.1" customHeight="1" x14ac:dyDescent="0.25">
      <c r="A9" s="73"/>
      <c r="B9" s="75"/>
      <c r="C9" s="75"/>
      <c r="D9" s="75"/>
      <c r="E9" s="79"/>
      <c r="F9" s="79"/>
      <c r="G9" s="70"/>
      <c r="H9" s="79"/>
      <c r="I9" s="82"/>
      <c r="J9" s="78"/>
    </row>
    <row r="10" spans="1:14" ht="38.1" customHeight="1" x14ac:dyDescent="0.25">
      <c r="A10" s="178" t="s">
        <v>6</v>
      </c>
      <c r="B10" s="179"/>
      <c r="C10" s="179"/>
      <c r="D10" s="179"/>
      <c r="E10" s="179"/>
      <c r="F10" s="179"/>
      <c r="G10" s="179"/>
      <c r="H10" s="179"/>
      <c r="I10" s="179"/>
      <c r="J10" s="83"/>
    </row>
    <row r="11" spans="1:14" ht="24.6" customHeight="1" x14ac:dyDescent="0.25">
      <c r="A11" s="164" t="s">
        <v>7</v>
      </c>
      <c r="B11" s="180"/>
      <c r="C11" s="181" t="s">
        <v>500</v>
      </c>
      <c r="D11" s="182"/>
      <c r="E11" s="84"/>
      <c r="F11" s="136" t="s">
        <v>8</v>
      </c>
      <c r="G11" s="174"/>
      <c r="H11" s="176" t="s">
        <v>501</v>
      </c>
      <c r="I11" s="177"/>
      <c r="J11" s="85"/>
    </row>
    <row r="12" spans="1:14" ht="14.45" customHeight="1" x14ac:dyDescent="0.25">
      <c r="A12" s="86"/>
      <c r="B12" s="87"/>
      <c r="C12" s="87"/>
      <c r="D12" s="87"/>
      <c r="E12" s="183"/>
      <c r="F12" s="183"/>
      <c r="G12" s="183"/>
      <c r="H12" s="183"/>
      <c r="I12" s="88"/>
      <c r="J12" s="85"/>
    </row>
    <row r="13" spans="1:14" ht="21" customHeight="1" x14ac:dyDescent="0.25">
      <c r="A13" s="135" t="s">
        <v>9</v>
      </c>
      <c r="B13" s="174"/>
      <c r="C13" s="170" t="s">
        <v>502</v>
      </c>
      <c r="D13" s="171"/>
      <c r="E13" s="196"/>
      <c r="F13" s="183"/>
      <c r="G13" s="183"/>
      <c r="H13" s="183"/>
      <c r="I13" s="88"/>
      <c r="J13" s="85"/>
    </row>
    <row r="14" spans="1:14" ht="11.1" customHeight="1" x14ac:dyDescent="0.25">
      <c r="A14" s="84"/>
      <c r="B14" s="88"/>
      <c r="C14" s="87"/>
      <c r="D14" s="87"/>
      <c r="E14" s="142"/>
      <c r="F14" s="142"/>
      <c r="G14" s="142"/>
      <c r="H14" s="142"/>
      <c r="I14" s="87"/>
      <c r="J14" s="89"/>
    </row>
    <row r="15" spans="1:14" ht="23.1" customHeight="1" x14ac:dyDescent="0.25">
      <c r="A15" s="135" t="s">
        <v>10</v>
      </c>
      <c r="B15" s="174"/>
      <c r="C15" s="170" t="s">
        <v>503</v>
      </c>
      <c r="D15" s="171"/>
      <c r="E15" s="175"/>
      <c r="F15" s="166"/>
      <c r="G15" s="90" t="s">
        <v>11</v>
      </c>
      <c r="H15" s="176" t="s">
        <v>504</v>
      </c>
      <c r="I15" s="177"/>
      <c r="J15" s="91"/>
    </row>
    <row r="16" spans="1:14" ht="11.1" customHeight="1" x14ac:dyDescent="0.25">
      <c r="A16" s="84"/>
      <c r="B16" s="88"/>
      <c r="C16" s="87"/>
      <c r="D16" s="87"/>
      <c r="E16" s="142"/>
      <c r="F16" s="142"/>
      <c r="G16" s="142"/>
      <c r="H16" s="142"/>
      <c r="I16" s="87"/>
      <c r="J16" s="89"/>
    </row>
    <row r="17" spans="1:10" ht="23.1" customHeight="1" x14ac:dyDescent="0.25">
      <c r="A17" s="92"/>
      <c r="B17" s="90" t="s">
        <v>12</v>
      </c>
      <c r="C17" s="170" t="s">
        <v>505</v>
      </c>
      <c r="D17" s="171"/>
      <c r="E17" s="93"/>
      <c r="F17" s="93"/>
      <c r="G17" s="93"/>
      <c r="H17" s="93"/>
      <c r="I17" s="93"/>
      <c r="J17" s="91"/>
    </row>
    <row r="18" spans="1:10" x14ac:dyDescent="0.25">
      <c r="A18" s="172"/>
      <c r="B18" s="173"/>
      <c r="C18" s="142"/>
      <c r="D18" s="142"/>
      <c r="E18" s="142"/>
      <c r="F18" s="142"/>
      <c r="G18" s="142"/>
      <c r="H18" s="142"/>
      <c r="I18" s="87"/>
      <c r="J18" s="89"/>
    </row>
    <row r="19" spans="1:10" x14ac:dyDescent="0.25">
      <c r="A19" s="164" t="s">
        <v>13</v>
      </c>
      <c r="B19" s="165"/>
      <c r="C19" s="143" t="s">
        <v>506</v>
      </c>
      <c r="D19" s="144"/>
      <c r="E19" s="144"/>
      <c r="F19" s="144"/>
      <c r="G19" s="144"/>
      <c r="H19" s="144"/>
      <c r="I19" s="144"/>
      <c r="J19" s="145"/>
    </row>
    <row r="20" spans="1:10" x14ac:dyDescent="0.25">
      <c r="A20" s="86"/>
      <c r="B20" s="87"/>
      <c r="C20" s="94"/>
      <c r="D20" s="87"/>
      <c r="E20" s="142"/>
      <c r="F20" s="142"/>
      <c r="G20" s="142"/>
      <c r="H20" s="142"/>
      <c r="I20" s="87"/>
      <c r="J20" s="89"/>
    </row>
    <row r="21" spans="1:10" x14ac:dyDescent="0.25">
      <c r="A21" s="164" t="s">
        <v>14</v>
      </c>
      <c r="B21" s="165"/>
      <c r="C21" s="152">
        <v>10020</v>
      </c>
      <c r="D21" s="153"/>
      <c r="E21" s="142"/>
      <c r="F21" s="142"/>
      <c r="G21" s="143" t="s">
        <v>507</v>
      </c>
      <c r="H21" s="144"/>
      <c r="I21" s="144"/>
      <c r="J21" s="145"/>
    </row>
    <row r="22" spans="1:10" x14ac:dyDescent="0.25">
      <c r="A22" s="86"/>
      <c r="B22" s="87"/>
      <c r="C22" s="87"/>
      <c r="D22" s="87"/>
      <c r="E22" s="142"/>
      <c r="F22" s="142"/>
      <c r="G22" s="142"/>
      <c r="H22" s="142"/>
      <c r="I22" s="87"/>
      <c r="J22" s="89"/>
    </row>
    <row r="23" spans="1:10" x14ac:dyDescent="0.25">
      <c r="A23" s="164" t="s">
        <v>15</v>
      </c>
      <c r="B23" s="165"/>
      <c r="C23" s="143" t="s">
        <v>508</v>
      </c>
      <c r="D23" s="144"/>
      <c r="E23" s="144"/>
      <c r="F23" s="144"/>
      <c r="G23" s="144"/>
      <c r="H23" s="144"/>
      <c r="I23" s="144"/>
      <c r="J23" s="145"/>
    </row>
    <row r="24" spans="1:10" x14ac:dyDescent="0.25">
      <c r="A24" s="86"/>
      <c r="B24" s="87"/>
      <c r="C24" s="87"/>
      <c r="D24" s="87"/>
      <c r="E24" s="142"/>
      <c r="F24" s="142"/>
      <c r="G24" s="142"/>
      <c r="H24" s="142"/>
      <c r="I24" s="87"/>
      <c r="J24" s="89"/>
    </row>
    <row r="25" spans="1:10" x14ac:dyDescent="0.25">
      <c r="A25" s="164" t="s">
        <v>16</v>
      </c>
      <c r="B25" s="165"/>
      <c r="C25" s="167" t="s">
        <v>509</v>
      </c>
      <c r="D25" s="168"/>
      <c r="E25" s="168"/>
      <c r="F25" s="168"/>
      <c r="G25" s="168"/>
      <c r="H25" s="168"/>
      <c r="I25" s="168"/>
      <c r="J25" s="169"/>
    </row>
    <row r="26" spans="1:10" x14ac:dyDescent="0.25">
      <c r="A26" s="86"/>
      <c r="B26" s="87"/>
      <c r="C26" s="94"/>
      <c r="D26" s="87"/>
      <c r="E26" s="142"/>
      <c r="F26" s="142"/>
      <c r="G26" s="142"/>
      <c r="H26" s="142"/>
      <c r="I26" s="87"/>
      <c r="J26" s="89"/>
    </row>
    <row r="27" spans="1:10" x14ac:dyDescent="0.25">
      <c r="A27" s="164" t="s">
        <v>17</v>
      </c>
      <c r="B27" s="165"/>
      <c r="C27" s="167" t="s">
        <v>510</v>
      </c>
      <c r="D27" s="168"/>
      <c r="E27" s="168"/>
      <c r="F27" s="168"/>
      <c r="G27" s="168"/>
      <c r="H27" s="168"/>
      <c r="I27" s="168"/>
      <c r="J27" s="169"/>
    </row>
    <row r="28" spans="1:10" ht="14.1" customHeight="1" x14ac:dyDescent="0.25">
      <c r="A28" s="86"/>
      <c r="B28" s="87"/>
      <c r="C28" s="94"/>
      <c r="D28" s="87"/>
      <c r="E28" s="142"/>
      <c r="F28" s="142"/>
      <c r="G28" s="142"/>
      <c r="H28" s="142"/>
      <c r="I28" s="87"/>
      <c r="J28" s="89"/>
    </row>
    <row r="29" spans="1:10" ht="23.1" customHeight="1" x14ac:dyDescent="0.25">
      <c r="A29" s="135" t="s">
        <v>18</v>
      </c>
      <c r="B29" s="165"/>
      <c r="C29" s="95">
        <v>2925</v>
      </c>
      <c r="D29" s="96"/>
      <c r="E29" s="146"/>
      <c r="F29" s="146"/>
      <c r="G29" s="146"/>
      <c r="H29" s="146"/>
      <c r="I29" s="97"/>
      <c r="J29" s="98"/>
    </row>
    <row r="30" spans="1:10" x14ac:dyDescent="0.25">
      <c r="A30" s="86"/>
      <c r="B30" s="87"/>
      <c r="C30" s="87"/>
      <c r="D30" s="87"/>
      <c r="E30" s="142"/>
      <c r="F30" s="142"/>
      <c r="G30" s="142"/>
      <c r="H30" s="142"/>
      <c r="I30" s="97"/>
      <c r="J30" s="98"/>
    </row>
    <row r="31" spans="1:10" x14ac:dyDescent="0.25">
      <c r="A31" s="164" t="s">
        <v>19</v>
      </c>
      <c r="B31" s="165"/>
      <c r="C31" s="111" t="s">
        <v>511</v>
      </c>
      <c r="D31" s="163" t="s">
        <v>20</v>
      </c>
      <c r="E31" s="150"/>
      <c r="F31" s="150"/>
      <c r="G31" s="150"/>
      <c r="H31" s="99"/>
      <c r="I31" s="100" t="s">
        <v>21</v>
      </c>
      <c r="J31" s="101" t="s">
        <v>22</v>
      </c>
    </row>
    <row r="32" spans="1:10" x14ac:dyDescent="0.25">
      <c r="A32" s="164"/>
      <c r="B32" s="165"/>
      <c r="C32" s="102"/>
      <c r="D32" s="70"/>
      <c r="E32" s="166"/>
      <c r="F32" s="166"/>
      <c r="G32" s="166"/>
      <c r="H32" s="166"/>
      <c r="I32" s="97"/>
      <c r="J32" s="98"/>
    </row>
    <row r="33" spans="1:10" x14ac:dyDescent="0.25">
      <c r="A33" s="164" t="s">
        <v>23</v>
      </c>
      <c r="B33" s="165"/>
      <c r="C33" s="95" t="s">
        <v>512</v>
      </c>
      <c r="D33" s="163" t="s">
        <v>24</v>
      </c>
      <c r="E33" s="150"/>
      <c r="F33" s="150"/>
      <c r="G33" s="150"/>
      <c r="H33" s="93"/>
      <c r="I33" s="100" t="s">
        <v>25</v>
      </c>
      <c r="J33" s="101" t="s">
        <v>26</v>
      </c>
    </row>
    <row r="34" spans="1:10" x14ac:dyDescent="0.25">
      <c r="A34" s="86"/>
      <c r="B34" s="87"/>
      <c r="C34" s="87"/>
      <c r="D34" s="87"/>
      <c r="E34" s="142"/>
      <c r="F34" s="142"/>
      <c r="G34" s="142"/>
      <c r="H34" s="142"/>
      <c r="I34" s="87"/>
      <c r="J34" s="89"/>
    </row>
    <row r="35" spans="1:10" x14ac:dyDescent="0.25">
      <c r="A35" s="163" t="s">
        <v>27</v>
      </c>
      <c r="B35" s="150"/>
      <c r="C35" s="150"/>
      <c r="D35" s="150"/>
      <c r="E35" s="150" t="s">
        <v>28</v>
      </c>
      <c r="F35" s="150"/>
      <c r="G35" s="150"/>
      <c r="H35" s="150"/>
      <c r="I35" s="150"/>
      <c r="J35" s="103" t="s">
        <v>29</v>
      </c>
    </row>
    <row r="36" spans="1:10" x14ac:dyDescent="0.25">
      <c r="A36" s="86"/>
      <c r="B36" s="87"/>
      <c r="C36" s="87"/>
      <c r="D36" s="87"/>
      <c r="E36" s="142"/>
      <c r="F36" s="142"/>
      <c r="G36" s="142"/>
      <c r="H36" s="142"/>
      <c r="I36" s="87"/>
      <c r="J36" s="98"/>
    </row>
    <row r="37" spans="1:10" x14ac:dyDescent="0.25">
      <c r="A37" s="158"/>
      <c r="B37" s="159"/>
      <c r="C37" s="159"/>
      <c r="D37" s="159"/>
      <c r="E37" s="158"/>
      <c r="F37" s="159"/>
      <c r="G37" s="159"/>
      <c r="H37" s="159"/>
      <c r="I37" s="160"/>
      <c r="J37" s="104"/>
    </row>
    <row r="38" spans="1:10" x14ac:dyDescent="0.25">
      <c r="A38" s="86"/>
      <c r="B38" s="87"/>
      <c r="C38" s="94"/>
      <c r="D38" s="162"/>
      <c r="E38" s="162"/>
      <c r="F38" s="162"/>
      <c r="G38" s="162"/>
      <c r="H38" s="162"/>
      <c r="I38" s="162"/>
      <c r="J38" s="89"/>
    </row>
    <row r="39" spans="1:10" x14ac:dyDescent="0.25">
      <c r="A39" s="158"/>
      <c r="B39" s="159"/>
      <c r="C39" s="159"/>
      <c r="D39" s="160"/>
      <c r="E39" s="158"/>
      <c r="F39" s="159"/>
      <c r="G39" s="159"/>
      <c r="H39" s="159"/>
      <c r="I39" s="160"/>
      <c r="J39" s="95"/>
    </row>
    <row r="40" spans="1:10" x14ac:dyDescent="0.25">
      <c r="A40" s="86"/>
      <c r="B40" s="87"/>
      <c r="C40" s="94"/>
      <c r="D40" s="105"/>
      <c r="E40" s="162"/>
      <c r="F40" s="162"/>
      <c r="G40" s="162"/>
      <c r="H40" s="162"/>
      <c r="I40" s="88"/>
      <c r="J40" s="89"/>
    </row>
    <row r="41" spans="1:10" x14ac:dyDescent="0.25">
      <c r="A41" s="158"/>
      <c r="B41" s="159"/>
      <c r="C41" s="159"/>
      <c r="D41" s="160"/>
      <c r="E41" s="158"/>
      <c r="F41" s="159"/>
      <c r="G41" s="159"/>
      <c r="H41" s="159"/>
      <c r="I41" s="160"/>
      <c r="J41" s="95"/>
    </row>
    <row r="42" spans="1:10" x14ac:dyDescent="0.25">
      <c r="A42" s="86"/>
      <c r="B42" s="87"/>
      <c r="C42" s="94"/>
      <c r="D42" s="105"/>
      <c r="E42" s="162"/>
      <c r="F42" s="162"/>
      <c r="G42" s="162"/>
      <c r="H42" s="162"/>
      <c r="I42" s="88"/>
      <c r="J42" s="89"/>
    </row>
    <row r="43" spans="1:10" x14ac:dyDescent="0.25">
      <c r="A43" s="158"/>
      <c r="B43" s="159"/>
      <c r="C43" s="159"/>
      <c r="D43" s="160"/>
      <c r="E43" s="158"/>
      <c r="F43" s="159"/>
      <c r="G43" s="159"/>
      <c r="H43" s="159"/>
      <c r="I43" s="160"/>
      <c r="J43" s="95"/>
    </row>
    <row r="44" spans="1:10" x14ac:dyDescent="0.25">
      <c r="A44" s="106"/>
      <c r="B44" s="94"/>
      <c r="C44" s="156"/>
      <c r="D44" s="156"/>
      <c r="E44" s="142"/>
      <c r="F44" s="142"/>
      <c r="G44" s="156"/>
      <c r="H44" s="156"/>
      <c r="I44" s="156"/>
      <c r="J44" s="89"/>
    </row>
    <row r="45" spans="1:10" x14ac:dyDescent="0.25">
      <c r="A45" s="158"/>
      <c r="B45" s="159"/>
      <c r="C45" s="159"/>
      <c r="D45" s="160"/>
      <c r="E45" s="158"/>
      <c r="F45" s="159"/>
      <c r="G45" s="159"/>
      <c r="H45" s="159"/>
      <c r="I45" s="160"/>
      <c r="J45" s="95"/>
    </row>
    <row r="46" spans="1:10" x14ac:dyDescent="0.25">
      <c r="A46" s="106"/>
      <c r="B46" s="94"/>
      <c r="C46" s="94"/>
      <c r="D46" s="87"/>
      <c r="E46" s="161"/>
      <c r="F46" s="161"/>
      <c r="G46" s="156"/>
      <c r="H46" s="156"/>
      <c r="I46" s="87"/>
      <c r="J46" s="89"/>
    </row>
    <row r="47" spans="1:10" x14ac:dyDescent="0.25">
      <c r="A47" s="158"/>
      <c r="B47" s="159"/>
      <c r="C47" s="159"/>
      <c r="D47" s="160"/>
      <c r="E47" s="158"/>
      <c r="F47" s="159"/>
      <c r="G47" s="159"/>
      <c r="H47" s="159"/>
      <c r="I47" s="160"/>
      <c r="J47" s="95"/>
    </row>
    <row r="48" spans="1:10" x14ac:dyDescent="0.25">
      <c r="A48" s="106"/>
      <c r="B48" s="94"/>
      <c r="C48" s="94"/>
      <c r="D48" s="87"/>
      <c r="E48" s="142"/>
      <c r="F48" s="142"/>
      <c r="G48" s="156"/>
      <c r="H48" s="156"/>
      <c r="I48" s="87"/>
      <c r="J48" s="107" t="s">
        <v>30</v>
      </c>
    </row>
    <row r="49" spans="1:10" x14ac:dyDescent="0.25">
      <c r="A49" s="106"/>
      <c r="B49" s="94"/>
      <c r="C49" s="94"/>
      <c r="D49" s="87"/>
      <c r="E49" s="142"/>
      <c r="F49" s="142"/>
      <c r="G49" s="156"/>
      <c r="H49" s="156"/>
      <c r="I49" s="87"/>
      <c r="J49" s="107" t="s">
        <v>31</v>
      </c>
    </row>
    <row r="50" spans="1:10" ht="14.45" customHeight="1" x14ac:dyDescent="0.25">
      <c r="A50" s="135" t="s">
        <v>32</v>
      </c>
      <c r="B50" s="136"/>
      <c r="C50" s="152" t="s">
        <v>513</v>
      </c>
      <c r="D50" s="153"/>
      <c r="E50" s="154" t="s">
        <v>33</v>
      </c>
      <c r="F50" s="155"/>
      <c r="G50" s="143" t="s">
        <v>514</v>
      </c>
      <c r="H50" s="144"/>
      <c r="I50" s="144"/>
      <c r="J50" s="145"/>
    </row>
    <row r="51" spans="1:10" x14ac:dyDescent="0.25">
      <c r="A51" s="106"/>
      <c r="B51" s="94"/>
      <c r="C51" s="156"/>
      <c r="D51" s="156"/>
      <c r="E51" s="142"/>
      <c r="F51" s="142"/>
      <c r="G51" s="157" t="s">
        <v>34</v>
      </c>
      <c r="H51" s="157"/>
      <c r="I51" s="157"/>
      <c r="J51" s="78"/>
    </row>
    <row r="52" spans="1:10" ht="14.1" customHeight="1" x14ac:dyDescent="0.25">
      <c r="A52" s="135" t="s">
        <v>35</v>
      </c>
      <c r="B52" s="136"/>
      <c r="C52" s="143" t="s">
        <v>515</v>
      </c>
      <c r="D52" s="144"/>
      <c r="E52" s="144"/>
      <c r="F52" s="144"/>
      <c r="G52" s="144"/>
      <c r="H52" s="144"/>
      <c r="I52" s="144"/>
      <c r="J52" s="145"/>
    </row>
    <row r="53" spans="1:10" x14ac:dyDescent="0.25">
      <c r="A53" s="86"/>
      <c r="B53" s="87"/>
      <c r="C53" s="146" t="s">
        <v>36</v>
      </c>
      <c r="D53" s="146"/>
      <c r="E53" s="146"/>
      <c r="F53" s="146"/>
      <c r="G53" s="146"/>
      <c r="H53" s="146"/>
      <c r="I53" s="146"/>
      <c r="J53" s="89"/>
    </row>
    <row r="54" spans="1:10" x14ac:dyDescent="0.25">
      <c r="A54" s="135" t="s">
        <v>37</v>
      </c>
      <c r="B54" s="136"/>
      <c r="C54" s="147" t="s">
        <v>516</v>
      </c>
      <c r="D54" s="148"/>
      <c r="E54" s="149"/>
      <c r="F54" s="142"/>
      <c r="G54" s="142"/>
      <c r="H54" s="150"/>
      <c r="I54" s="150"/>
      <c r="J54" s="151"/>
    </row>
    <row r="55" spans="1:10" x14ac:dyDescent="0.25">
      <c r="A55" s="86"/>
      <c r="B55" s="87"/>
      <c r="C55" s="94"/>
      <c r="D55" s="87"/>
      <c r="E55" s="142"/>
      <c r="F55" s="142"/>
      <c r="G55" s="142"/>
      <c r="H55" s="142"/>
      <c r="I55" s="87"/>
      <c r="J55" s="89"/>
    </row>
    <row r="56" spans="1:10" ht="14.45" customHeight="1" x14ac:dyDescent="0.25">
      <c r="A56" s="135" t="s">
        <v>38</v>
      </c>
      <c r="B56" s="136"/>
      <c r="C56" s="137" t="s">
        <v>517</v>
      </c>
      <c r="D56" s="138"/>
      <c r="E56" s="138"/>
      <c r="F56" s="138"/>
      <c r="G56" s="138"/>
      <c r="H56" s="138"/>
      <c r="I56" s="138"/>
      <c r="J56" s="139"/>
    </row>
    <row r="57" spans="1:10" x14ac:dyDescent="0.25">
      <c r="A57" s="86"/>
      <c r="B57" s="87"/>
      <c r="C57" s="87"/>
      <c r="D57" s="87"/>
      <c r="E57" s="142"/>
      <c r="F57" s="142"/>
      <c r="G57" s="142"/>
      <c r="H57" s="142"/>
      <c r="I57" s="87"/>
      <c r="J57" s="89"/>
    </row>
    <row r="58" spans="1:10" x14ac:dyDescent="0.25">
      <c r="A58" s="135" t="s">
        <v>39</v>
      </c>
      <c r="B58" s="136"/>
      <c r="C58" s="137" t="s">
        <v>518</v>
      </c>
      <c r="D58" s="138"/>
      <c r="E58" s="138"/>
      <c r="F58" s="138"/>
      <c r="G58" s="138"/>
      <c r="H58" s="138"/>
      <c r="I58" s="138"/>
      <c r="J58" s="139"/>
    </row>
    <row r="59" spans="1:10" ht="14.45" customHeight="1" x14ac:dyDescent="0.25">
      <c r="A59" s="86"/>
      <c r="B59" s="87"/>
      <c r="C59" s="140" t="s">
        <v>40</v>
      </c>
      <c r="D59" s="140"/>
      <c r="E59" s="140"/>
      <c r="F59" s="140"/>
      <c r="G59" s="87"/>
      <c r="H59" s="87"/>
      <c r="I59" s="87"/>
      <c r="J59" s="89"/>
    </row>
    <row r="60" spans="1:10" x14ac:dyDescent="0.25">
      <c r="A60" s="135" t="s">
        <v>41</v>
      </c>
      <c r="B60" s="136"/>
      <c r="C60" s="137" t="s">
        <v>519</v>
      </c>
      <c r="D60" s="138"/>
      <c r="E60" s="138"/>
      <c r="F60" s="138"/>
      <c r="G60" s="138"/>
      <c r="H60" s="138"/>
      <c r="I60" s="138"/>
      <c r="J60" s="139"/>
    </row>
    <row r="61" spans="1:10" ht="14.45" customHeight="1" x14ac:dyDescent="0.25">
      <c r="A61" s="108"/>
      <c r="B61" s="109"/>
      <c r="C61" s="141" t="s">
        <v>42</v>
      </c>
      <c r="D61" s="141"/>
      <c r="E61" s="141"/>
      <c r="F61" s="141"/>
      <c r="G61" s="141"/>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7 C15 C13 C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H62" sqref="H62"/>
    </sheetView>
  </sheetViews>
  <sheetFormatPr defaultColWidth="8.85546875" defaultRowHeight="12.75" x14ac:dyDescent="0.2"/>
  <cols>
    <col min="1" max="7" width="8.85546875" style="10"/>
    <col min="8" max="9" width="16.140625" style="33" customWidth="1"/>
    <col min="10" max="10" width="10.42578125" style="10" bestFit="1" customWidth="1"/>
    <col min="11" max="16384" width="8.85546875" style="10"/>
  </cols>
  <sheetData>
    <row r="1" spans="1:9" x14ac:dyDescent="0.2">
      <c r="A1" s="204" t="s">
        <v>43</v>
      </c>
      <c r="B1" s="205"/>
      <c r="C1" s="205"/>
      <c r="D1" s="205"/>
      <c r="E1" s="205"/>
      <c r="F1" s="205"/>
      <c r="G1" s="205"/>
      <c r="H1" s="205"/>
      <c r="I1" s="205"/>
    </row>
    <row r="2" spans="1:9" x14ac:dyDescent="0.2">
      <c r="A2" s="206" t="s">
        <v>520</v>
      </c>
      <c r="B2" s="207"/>
      <c r="C2" s="207"/>
      <c r="D2" s="207"/>
      <c r="E2" s="207"/>
      <c r="F2" s="207"/>
      <c r="G2" s="207"/>
      <c r="H2" s="207"/>
      <c r="I2" s="207"/>
    </row>
    <row r="3" spans="1:9" x14ac:dyDescent="0.2">
      <c r="A3" s="208" t="s">
        <v>499</v>
      </c>
      <c r="B3" s="209"/>
      <c r="C3" s="209"/>
      <c r="D3" s="209"/>
      <c r="E3" s="209"/>
      <c r="F3" s="209"/>
      <c r="G3" s="209"/>
      <c r="H3" s="209"/>
      <c r="I3" s="209"/>
    </row>
    <row r="4" spans="1:9" x14ac:dyDescent="0.2">
      <c r="A4" s="210" t="s">
        <v>521</v>
      </c>
      <c r="B4" s="211"/>
      <c r="C4" s="211"/>
      <c r="D4" s="211"/>
      <c r="E4" s="211"/>
      <c r="F4" s="211"/>
      <c r="G4" s="211"/>
      <c r="H4" s="211"/>
      <c r="I4" s="212"/>
    </row>
    <row r="5" spans="1:9" ht="45" x14ac:dyDescent="0.2">
      <c r="A5" s="215" t="s">
        <v>44</v>
      </c>
      <c r="B5" s="216"/>
      <c r="C5" s="216"/>
      <c r="D5" s="216"/>
      <c r="E5" s="216"/>
      <c r="F5" s="216"/>
      <c r="G5" s="11" t="s">
        <v>45</v>
      </c>
      <c r="H5" s="13" t="s">
        <v>46</v>
      </c>
      <c r="I5" s="13" t="s">
        <v>47</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198" t="s">
        <v>48</v>
      </c>
      <c r="B8" s="198"/>
      <c r="C8" s="198"/>
      <c r="D8" s="198"/>
      <c r="E8" s="198"/>
      <c r="F8" s="198"/>
      <c r="G8" s="14">
        <v>1</v>
      </c>
      <c r="H8" s="31">
        <v>0</v>
      </c>
      <c r="I8" s="31">
        <v>0</v>
      </c>
    </row>
    <row r="9" spans="1:9" ht="12.75" customHeight="1" x14ac:dyDescent="0.2">
      <c r="A9" s="199" t="s">
        <v>49</v>
      </c>
      <c r="B9" s="199"/>
      <c r="C9" s="199"/>
      <c r="D9" s="199"/>
      <c r="E9" s="199"/>
      <c r="F9" s="199"/>
      <c r="G9" s="15">
        <v>2</v>
      </c>
      <c r="H9" s="32">
        <f>H10+H17+H27+H38+H43</f>
        <v>2575600000</v>
      </c>
      <c r="I9" s="32">
        <f>I10+I17+I27+I38+I43</f>
        <v>2593600000</v>
      </c>
    </row>
    <row r="10" spans="1:9" ht="12.75" customHeight="1" x14ac:dyDescent="0.2">
      <c r="A10" s="201" t="s">
        <v>50</v>
      </c>
      <c r="B10" s="201"/>
      <c r="C10" s="201"/>
      <c r="D10" s="201"/>
      <c r="E10" s="201"/>
      <c r="F10" s="201"/>
      <c r="G10" s="15">
        <v>3</v>
      </c>
      <c r="H10" s="32">
        <f>H11+H12+H13+H14+H15+H16</f>
        <v>93300000</v>
      </c>
      <c r="I10" s="32">
        <f>I11+I12+I13+I14+I15+I16</f>
        <v>111300000</v>
      </c>
    </row>
    <row r="11" spans="1:9" ht="12.75" customHeight="1" x14ac:dyDescent="0.2">
      <c r="A11" s="197" t="s">
        <v>497</v>
      </c>
      <c r="B11" s="197"/>
      <c r="C11" s="197"/>
      <c r="D11" s="197"/>
      <c r="E11" s="197"/>
      <c r="F11" s="197"/>
      <c r="G11" s="14">
        <v>4</v>
      </c>
      <c r="H11" s="31">
        <v>0</v>
      </c>
      <c r="I11" s="31">
        <v>0</v>
      </c>
    </row>
    <row r="12" spans="1:9" ht="23.1" customHeight="1" x14ac:dyDescent="0.2">
      <c r="A12" s="197" t="s">
        <v>496</v>
      </c>
      <c r="B12" s="197"/>
      <c r="C12" s="197"/>
      <c r="D12" s="197"/>
      <c r="E12" s="197"/>
      <c r="F12" s="197"/>
      <c r="G12" s="14">
        <v>5</v>
      </c>
      <c r="H12" s="31">
        <v>29000000</v>
      </c>
      <c r="I12" s="31">
        <v>44800000</v>
      </c>
    </row>
    <row r="13" spans="1:9" ht="12.75" customHeight="1" x14ac:dyDescent="0.2">
      <c r="A13" s="197" t="s">
        <v>51</v>
      </c>
      <c r="B13" s="197"/>
      <c r="C13" s="197"/>
      <c r="D13" s="197"/>
      <c r="E13" s="197"/>
      <c r="F13" s="197"/>
      <c r="G13" s="14">
        <v>6</v>
      </c>
      <c r="H13" s="31">
        <v>0</v>
      </c>
      <c r="I13" s="31">
        <v>0</v>
      </c>
    </row>
    <row r="14" spans="1:9" ht="12.75" customHeight="1" x14ac:dyDescent="0.2">
      <c r="A14" s="197" t="s">
        <v>52</v>
      </c>
      <c r="B14" s="197"/>
      <c r="C14" s="197"/>
      <c r="D14" s="197"/>
      <c r="E14" s="197"/>
      <c r="F14" s="197"/>
      <c r="G14" s="14">
        <v>7</v>
      </c>
      <c r="H14" s="31">
        <v>100000</v>
      </c>
      <c r="I14" s="31">
        <v>700000</v>
      </c>
    </row>
    <row r="15" spans="1:9" ht="12.75" customHeight="1" x14ac:dyDescent="0.2">
      <c r="A15" s="197" t="s">
        <v>53</v>
      </c>
      <c r="B15" s="197"/>
      <c r="C15" s="197"/>
      <c r="D15" s="197"/>
      <c r="E15" s="197"/>
      <c r="F15" s="197"/>
      <c r="G15" s="14">
        <v>8</v>
      </c>
      <c r="H15" s="31">
        <v>64200000</v>
      </c>
      <c r="I15" s="31">
        <v>65800000</v>
      </c>
    </row>
    <row r="16" spans="1:9" ht="12.75" customHeight="1" x14ac:dyDescent="0.2">
      <c r="A16" s="197" t="s">
        <v>54</v>
      </c>
      <c r="B16" s="197"/>
      <c r="C16" s="197"/>
      <c r="D16" s="197"/>
      <c r="E16" s="197"/>
      <c r="F16" s="197"/>
      <c r="G16" s="14">
        <v>9</v>
      </c>
      <c r="H16" s="31">
        <v>0</v>
      </c>
      <c r="I16" s="31">
        <v>0</v>
      </c>
    </row>
    <row r="17" spans="1:9" ht="12.75" customHeight="1" x14ac:dyDescent="0.2">
      <c r="A17" s="201" t="s">
        <v>55</v>
      </c>
      <c r="B17" s="201"/>
      <c r="C17" s="201"/>
      <c r="D17" s="201"/>
      <c r="E17" s="201"/>
      <c r="F17" s="201"/>
      <c r="G17" s="15">
        <v>10</v>
      </c>
      <c r="H17" s="32">
        <f>H18+H19+H20+H21+H22+H23+H24+H25+H26</f>
        <v>1741900000</v>
      </c>
      <c r="I17" s="32">
        <f>I18+I19+I20+I21+I22+I23+I24+I25+I26</f>
        <v>1735900000</v>
      </c>
    </row>
    <row r="18" spans="1:9" ht="12.75" customHeight="1" x14ac:dyDescent="0.2">
      <c r="A18" s="197" t="s">
        <v>56</v>
      </c>
      <c r="B18" s="197"/>
      <c r="C18" s="197"/>
      <c r="D18" s="197"/>
      <c r="E18" s="197"/>
      <c r="F18" s="197"/>
      <c r="G18" s="14">
        <v>11</v>
      </c>
      <c r="H18" s="31">
        <v>114800000</v>
      </c>
      <c r="I18" s="31">
        <v>114900000</v>
      </c>
    </row>
    <row r="19" spans="1:9" ht="12.75" customHeight="1" x14ac:dyDescent="0.2">
      <c r="A19" s="197" t="s">
        <v>57</v>
      </c>
      <c r="B19" s="197"/>
      <c r="C19" s="197"/>
      <c r="D19" s="197"/>
      <c r="E19" s="197"/>
      <c r="F19" s="197"/>
      <c r="G19" s="14">
        <v>12</v>
      </c>
      <c r="H19" s="31">
        <v>432600000</v>
      </c>
      <c r="I19" s="31">
        <v>416100000</v>
      </c>
    </row>
    <row r="20" spans="1:9" ht="12.75" customHeight="1" x14ac:dyDescent="0.2">
      <c r="A20" s="197" t="s">
        <v>58</v>
      </c>
      <c r="B20" s="197"/>
      <c r="C20" s="197"/>
      <c r="D20" s="197"/>
      <c r="E20" s="197"/>
      <c r="F20" s="197"/>
      <c r="G20" s="14">
        <v>13</v>
      </c>
      <c r="H20" s="31">
        <v>351900000</v>
      </c>
      <c r="I20" s="31">
        <v>337100000</v>
      </c>
    </row>
    <row r="21" spans="1:9" ht="12.75" customHeight="1" x14ac:dyDescent="0.2">
      <c r="A21" s="197" t="s">
        <v>59</v>
      </c>
      <c r="B21" s="197"/>
      <c r="C21" s="197"/>
      <c r="D21" s="197"/>
      <c r="E21" s="197"/>
      <c r="F21" s="197"/>
      <c r="G21" s="14">
        <v>14</v>
      </c>
      <c r="H21" s="31">
        <v>50300000</v>
      </c>
      <c r="I21" s="31">
        <v>53000000</v>
      </c>
    </row>
    <row r="22" spans="1:9" ht="12.75" customHeight="1" x14ac:dyDescent="0.2">
      <c r="A22" s="197" t="s">
        <v>60</v>
      </c>
      <c r="B22" s="197"/>
      <c r="C22" s="197"/>
      <c r="D22" s="197"/>
      <c r="E22" s="197"/>
      <c r="F22" s="197"/>
      <c r="G22" s="14">
        <v>15</v>
      </c>
      <c r="H22" s="31">
        <v>0</v>
      </c>
      <c r="I22" s="31">
        <v>0</v>
      </c>
    </row>
    <row r="23" spans="1:9" ht="12.75" customHeight="1" x14ac:dyDescent="0.2">
      <c r="A23" s="197" t="s">
        <v>61</v>
      </c>
      <c r="B23" s="197"/>
      <c r="C23" s="197"/>
      <c r="D23" s="197"/>
      <c r="E23" s="197"/>
      <c r="F23" s="197"/>
      <c r="G23" s="14">
        <v>16</v>
      </c>
      <c r="H23" s="31">
        <v>36600000</v>
      </c>
      <c r="I23" s="31">
        <v>40900000</v>
      </c>
    </row>
    <row r="24" spans="1:9" ht="12.75" customHeight="1" x14ac:dyDescent="0.2">
      <c r="A24" s="197" t="s">
        <v>62</v>
      </c>
      <c r="B24" s="197"/>
      <c r="C24" s="197"/>
      <c r="D24" s="197"/>
      <c r="E24" s="197"/>
      <c r="F24" s="197"/>
      <c r="G24" s="14">
        <v>17</v>
      </c>
      <c r="H24" s="31">
        <v>694400000</v>
      </c>
      <c r="I24" s="31">
        <v>711900000</v>
      </c>
    </row>
    <row r="25" spans="1:9" ht="12.75" customHeight="1" x14ac:dyDescent="0.2">
      <c r="A25" s="197" t="s">
        <v>63</v>
      </c>
      <c r="B25" s="197"/>
      <c r="C25" s="197"/>
      <c r="D25" s="197"/>
      <c r="E25" s="197"/>
      <c r="F25" s="197"/>
      <c r="G25" s="14">
        <v>18</v>
      </c>
      <c r="H25" s="31">
        <v>43300000</v>
      </c>
      <c r="I25" s="31">
        <v>44100000</v>
      </c>
    </row>
    <row r="26" spans="1:9" ht="12.75" customHeight="1" x14ac:dyDescent="0.2">
      <c r="A26" s="197" t="s">
        <v>64</v>
      </c>
      <c r="B26" s="197"/>
      <c r="C26" s="197"/>
      <c r="D26" s="197"/>
      <c r="E26" s="197"/>
      <c r="F26" s="197"/>
      <c r="G26" s="14">
        <v>19</v>
      </c>
      <c r="H26" s="31">
        <v>18000000</v>
      </c>
      <c r="I26" s="31">
        <v>17900000</v>
      </c>
    </row>
    <row r="27" spans="1:9" ht="12.75" customHeight="1" x14ac:dyDescent="0.2">
      <c r="A27" s="201" t="s">
        <v>65</v>
      </c>
      <c r="B27" s="201"/>
      <c r="C27" s="201"/>
      <c r="D27" s="201"/>
      <c r="E27" s="201"/>
      <c r="F27" s="201"/>
      <c r="G27" s="15">
        <v>20</v>
      </c>
      <c r="H27" s="32">
        <f>SUM(H28:H37)</f>
        <v>636400000</v>
      </c>
      <c r="I27" s="32">
        <f>SUM(I28:I37)</f>
        <v>638000000</v>
      </c>
    </row>
    <row r="28" spans="1:9" ht="12.75" customHeight="1" x14ac:dyDescent="0.2">
      <c r="A28" s="197" t="s">
        <v>66</v>
      </c>
      <c r="B28" s="197"/>
      <c r="C28" s="197"/>
      <c r="D28" s="197"/>
      <c r="E28" s="197"/>
      <c r="F28" s="197"/>
      <c r="G28" s="14">
        <v>21</v>
      </c>
      <c r="H28" s="31">
        <v>296600000</v>
      </c>
      <c r="I28" s="31">
        <v>296600000</v>
      </c>
    </row>
    <row r="29" spans="1:9" ht="12.75" customHeight="1" x14ac:dyDescent="0.2">
      <c r="A29" s="197" t="s">
        <v>67</v>
      </c>
      <c r="B29" s="197"/>
      <c r="C29" s="197"/>
      <c r="D29" s="197"/>
      <c r="E29" s="197"/>
      <c r="F29" s="197"/>
      <c r="G29" s="14">
        <v>22</v>
      </c>
      <c r="H29" s="31">
        <v>0</v>
      </c>
      <c r="I29" s="31">
        <v>0</v>
      </c>
    </row>
    <row r="30" spans="1:9" ht="12.75" customHeight="1" x14ac:dyDescent="0.2">
      <c r="A30" s="197" t="s">
        <v>68</v>
      </c>
      <c r="B30" s="197"/>
      <c r="C30" s="197"/>
      <c r="D30" s="197"/>
      <c r="E30" s="197"/>
      <c r="F30" s="197"/>
      <c r="G30" s="14">
        <v>23</v>
      </c>
      <c r="H30" s="31">
        <v>30300000</v>
      </c>
      <c r="I30" s="31">
        <v>39300000</v>
      </c>
    </row>
    <row r="31" spans="1:9" ht="24" customHeight="1" x14ac:dyDescent="0.2">
      <c r="A31" s="197" t="s">
        <v>69</v>
      </c>
      <c r="B31" s="197"/>
      <c r="C31" s="197"/>
      <c r="D31" s="197"/>
      <c r="E31" s="197"/>
      <c r="F31" s="197"/>
      <c r="G31" s="14">
        <v>24</v>
      </c>
      <c r="H31" s="31">
        <v>127200000</v>
      </c>
      <c r="I31" s="31">
        <v>127200000</v>
      </c>
    </row>
    <row r="32" spans="1:9" ht="23.45" customHeight="1" x14ac:dyDescent="0.2">
      <c r="A32" s="197" t="s">
        <v>70</v>
      </c>
      <c r="B32" s="197"/>
      <c r="C32" s="197"/>
      <c r="D32" s="197"/>
      <c r="E32" s="197"/>
      <c r="F32" s="197"/>
      <c r="G32" s="14">
        <v>25</v>
      </c>
      <c r="H32" s="31">
        <v>0</v>
      </c>
      <c r="I32" s="31">
        <v>0</v>
      </c>
    </row>
    <row r="33" spans="1:9" ht="21.6" customHeight="1" x14ac:dyDescent="0.2">
      <c r="A33" s="197" t="s">
        <v>71</v>
      </c>
      <c r="B33" s="197"/>
      <c r="C33" s="197"/>
      <c r="D33" s="197"/>
      <c r="E33" s="197"/>
      <c r="F33" s="197"/>
      <c r="G33" s="14">
        <v>26</v>
      </c>
      <c r="H33" s="31">
        <v>0</v>
      </c>
      <c r="I33" s="31">
        <v>0</v>
      </c>
    </row>
    <row r="34" spans="1:9" ht="12.75" customHeight="1" x14ac:dyDescent="0.2">
      <c r="A34" s="197" t="s">
        <v>72</v>
      </c>
      <c r="B34" s="197"/>
      <c r="C34" s="197"/>
      <c r="D34" s="197"/>
      <c r="E34" s="197"/>
      <c r="F34" s="197"/>
      <c r="G34" s="14">
        <v>27</v>
      </c>
      <c r="H34" s="31">
        <v>2600000</v>
      </c>
      <c r="I34" s="31">
        <v>2600000</v>
      </c>
    </row>
    <row r="35" spans="1:9" ht="12.75" customHeight="1" x14ac:dyDescent="0.2">
      <c r="A35" s="197" t="s">
        <v>73</v>
      </c>
      <c r="B35" s="197"/>
      <c r="C35" s="197"/>
      <c r="D35" s="197"/>
      <c r="E35" s="197"/>
      <c r="F35" s="197"/>
      <c r="G35" s="14">
        <v>28</v>
      </c>
      <c r="H35" s="31">
        <v>0</v>
      </c>
      <c r="I35" s="31">
        <v>0</v>
      </c>
    </row>
    <row r="36" spans="1:9" ht="12.75" customHeight="1" x14ac:dyDescent="0.2">
      <c r="A36" s="197" t="s">
        <v>74</v>
      </c>
      <c r="B36" s="197"/>
      <c r="C36" s="197"/>
      <c r="D36" s="197"/>
      <c r="E36" s="197"/>
      <c r="F36" s="197"/>
      <c r="G36" s="14">
        <v>29</v>
      </c>
      <c r="H36" s="31">
        <v>0</v>
      </c>
      <c r="I36" s="31">
        <v>0</v>
      </c>
    </row>
    <row r="37" spans="1:9" ht="12.75" customHeight="1" x14ac:dyDescent="0.2">
      <c r="A37" s="197" t="s">
        <v>75</v>
      </c>
      <c r="B37" s="197"/>
      <c r="C37" s="197"/>
      <c r="D37" s="197"/>
      <c r="E37" s="197"/>
      <c r="F37" s="197"/>
      <c r="G37" s="14">
        <v>30</v>
      </c>
      <c r="H37" s="31">
        <v>179700000</v>
      </c>
      <c r="I37" s="31">
        <v>172300000</v>
      </c>
    </row>
    <row r="38" spans="1:9" ht="12.75" customHeight="1" x14ac:dyDescent="0.2">
      <c r="A38" s="201" t="s">
        <v>76</v>
      </c>
      <c r="B38" s="201"/>
      <c r="C38" s="201"/>
      <c r="D38" s="201"/>
      <c r="E38" s="201"/>
      <c r="F38" s="201"/>
      <c r="G38" s="15">
        <v>31</v>
      </c>
      <c r="H38" s="32">
        <f>H39+H40+H41+H42</f>
        <v>1100000</v>
      </c>
      <c r="I38" s="32">
        <f>I39+I40+I41+I42</f>
        <v>1100000</v>
      </c>
    </row>
    <row r="39" spans="1:9" ht="12.75" customHeight="1" x14ac:dyDescent="0.2">
      <c r="A39" s="197" t="s">
        <v>77</v>
      </c>
      <c r="B39" s="197"/>
      <c r="C39" s="197"/>
      <c r="D39" s="197"/>
      <c r="E39" s="197"/>
      <c r="F39" s="197"/>
      <c r="G39" s="14">
        <v>32</v>
      </c>
      <c r="H39" s="31">
        <v>0</v>
      </c>
      <c r="I39" s="31">
        <v>0</v>
      </c>
    </row>
    <row r="40" spans="1:9" ht="27" customHeight="1" x14ac:dyDescent="0.2">
      <c r="A40" s="197" t="s">
        <v>78</v>
      </c>
      <c r="B40" s="197"/>
      <c r="C40" s="197"/>
      <c r="D40" s="197"/>
      <c r="E40" s="197"/>
      <c r="F40" s="197"/>
      <c r="G40" s="14">
        <v>33</v>
      </c>
      <c r="H40" s="31">
        <v>0</v>
      </c>
      <c r="I40" s="31">
        <v>0</v>
      </c>
    </row>
    <row r="41" spans="1:9" ht="12.75" customHeight="1" x14ac:dyDescent="0.2">
      <c r="A41" s="197" t="s">
        <v>79</v>
      </c>
      <c r="B41" s="197"/>
      <c r="C41" s="197"/>
      <c r="D41" s="197"/>
      <c r="E41" s="197"/>
      <c r="F41" s="197"/>
      <c r="G41" s="14">
        <v>34</v>
      </c>
      <c r="H41" s="31">
        <v>0</v>
      </c>
      <c r="I41" s="31">
        <v>0</v>
      </c>
    </row>
    <row r="42" spans="1:9" ht="12.75" customHeight="1" x14ac:dyDescent="0.2">
      <c r="A42" s="197" t="s">
        <v>80</v>
      </c>
      <c r="B42" s="197"/>
      <c r="C42" s="197"/>
      <c r="D42" s="197"/>
      <c r="E42" s="197"/>
      <c r="F42" s="197"/>
      <c r="G42" s="14">
        <v>35</v>
      </c>
      <c r="H42" s="31">
        <v>1100000</v>
      </c>
      <c r="I42" s="31">
        <v>1100000</v>
      </c>
    </row>
    <row r="43" spans="1:9" ht="12.75" customHeight="1" x14ac:dyDescent="0.2">
      <c r="A43" s="197" t="s">
        <v>81</v>
      </c>
      <c r="B43" s="197"/>
      <c r="C43" s="197"/>
      <c r="D43" s="197"/>
      <c r="E43" s="197"/>
      <c r="F43" s="197"/>
      <c r="G43" s="14">
        <v>36</v>
      </c>
      <c r="H43" s="31">
        <v>102900000</v>
      </c>
      <c r="I43" s="31">
        <v>107300000</v>
      </c>
    </row>
    <row r="44" spans="1:9" ht="12.75" customHeight="1" x14ac:dyDescent="0.2">
      <c r="A44" s="199" t="s">
        <v>82</v>
      </c>
      <c r="B44" s="199"/>
      <c r="C44" s="199"/>
      <c r="D44" s="199"/>
      <c r="E44" s="199"/>
      <c r="F44" s="199"/>
      <c r="G44" s="15">
        <v>37</v>
      </c>
      <c r="H44" s="32">
        <f>H45+H53+H60+H70</f>
        <v>808600000</v>
      </c>
      <c r="I44" s="32">
        <f>I45+I53+I60+I70</f>
        <v>777800000</v>
      </c>
    </row>
    <row r="45" spans="1:9" ht="12.75" customHeight="1" x14ac:dyDescent="0.2">
      <c r="A45" s="201" t="s">
        <v>83</v>
      </c>
      <c r="B45" s="201"/>
      <c r="C45" s="201"/>
      <c r="D45" s="201"/>
      <c r="E45" s="201"/>
      <c r="F45" s="201"/>
      <c r="G45" s="15">
        <v>38</v>
      </c>
      <c r="H45" s="32">
        <f>SUM(H46:H52)</f>
        <v>403100000</v>
      </c>
      <c r="I45" s="32">
        <f>SUM(I46:I52)</f>
        <v>392500000</v>
      </c>
    </row>
    <row r="46" spans="1:9" ht="12.75" customHeight="1" x14ac:dyDescent="0.2">
      <c r="A46" s="197" t="s">
        <v>84</v>
      </c>
      <c r="B46" s="197"/>
      <c r="C46" s="197"/>
      <c r="D46" s="197"/>
      <c r="E46" s="197"/>
      <c r="F46" s="197"/>
      <c r="G46" s="14">
        <v>39</v>
      </c>
      <c r="H46" s="31">
        <v>137900000</v>
      </c>
      <c r="I46" s="31">
        <v>126000000</v>
      </c>
    </row>
    <row r="47" spans="1:9" ht="12.75" customHeight="1" x14ac:dyDescent="0.2">
      <c r="A47" s="197" t="s">
        <v>85</v>
      </c>
      <c r="B47" s="197"/>
      <c r="C47" s="197"/>
      <c r="D47" s="197"/>
      <c r="E47" s="197"/>
      <c r="F47" s="197"/>
      <c r="G47" s="14">
        <v>40</v>
      </c>
      <c r="H47" s="31">
        <v>117200000</v>
      </c>
      <c r="I47" s="31">
        <v>126200000</v>
      </c>
    </row>
    <row r="48" spans="1:9" ht="12.75" customHeight="1" x14ac:dyDescent="0.2">
      <c r="A48" s="197" t="s">
        <v>86</v>
      </c>
      <c r="B48" s="197"/>
      <c r="C48" s="197"/>
      <c r="D48" s="197"/>
      <c r="E48" s="197"/>
      <c r="F48" s="197"/>
      <c r="G48" s="14">
        <v>41</v>
      </c>
      <c r="H48" s="31">
        <v>111900000</v>
      </c>
      <c r="I48" s="31">
        <v>100500000</v>
      </c>
    </row>
    <row r="49" spans="1:9" ht="12.75" customHeight="1" x14ac:dyDescent="0.2">
      <c r="A49" s="197" t="s">
        <v>87</v>
      </c>
      <c r="B49" s="197"/>
      <c r="C49" s="197"/>
      <c r="D49" s="197"/>
      <c r="E49" s="197"/>
      <c r="F49" s="197"/>
      <c r="G49" s="14">
        <v>42</v>
      </c>
      <c r="H49" s="31">
        <v>36100000</v>
      </c>
      <c r="I49" s="31">
        <v>39800000</v>
      </c>
    </row>
    <row r="50" spans="1:9" ht="12.75" customHeight="1" x14ac:dyDescent="0.2">
      <c r="A50" s="197" t="s">
        <v>88</v>
      </c>
      <c r="B50" s="197"/>
      <c r="C50" s="197"/>
      <c r="D50" s="197"/>
      <c r="E50" s="197"/>
      <c r="F50" s="197"/>
      <c r="G50" s="14">
        <v>43</v>
      </c>
      <c r="H50" s="31">
        <v>0</v>
      </c>
      <c r="I50" s="31">
        <v>0</v>
      </c>
    </row>
    <row r="51" spans="1:9" ht="12.75" customHeight="1" x14ac:dyDescent="0.2">
      <c r="A51" s="197" t="s">
        <v>89</v>
      </c>
      <c r="B51" s="197"/>
      <c r="C51" s="197"/>
      <c r="D51" s="197"/>
      <c r="E51" s="197"/>
      <c r="F51" s="197"/>
      <c r="G51" s="14">
        <v>44</v>
      </c>
      <c r="H51" s="31">
        <v>0</v>
      </c>
      <c r="I51" s="31">
        <v>0</v>
      </c>
    </row>
    <row r="52" spans="1:9" ht="12.75" customHeight="1" x14ac:dyDescent="0.2">
      <c r="A52" s="197" t="s">
        <v>90</v>
      </c>
      <c r="B52" s="197"/>
      <c r="C52" s="197"/>
      <c r="D52" s="197"/>
      <c r="E52" s="197"/>
      <c r="F52" s="197"/>
      <c r="G52" s="14">
        <v>45</v>
      </c>
      <c r="H52" s="31">
        <v>0</v>
      </c>
      <c r="I52" s="31">
        <v>0</v>
      </c>
    </row>
    <row r="53" spans="1:9" ht="12.75" customHeight="1" x14ac:dyDescent="0.2">
      <c r="A53" s="201" t="s">
        <v>91</v>
      </c>
      <c r="B53" s="201"/>
      <c r="C53" s="201"/>
      <c r="D53" s="201"/>
      <c r="E53" s="201"/>
      <c r="F53" s="201"/>
      <c r="G53" s="15">
        <v>46</v>
      </c>
      <c r="H53" s="32">
        <f>SUM(H54:H59)</f>
        <v>282300000</v>
      </c>
      <c r="I53" s="32">
        <f>SUM(I54:I59)</f>
        <v>333200000</v>
      </c>
    </row>
    <row r="54" spans="1:9" ht="12.75" customHeight="1" x14ac:dyDescent="0.2">
      <c r="A54" s="197" t="s">
        <v>92</v>
      </c>
      <c r="B54" s="197"/>
      <c r="C54" s="197"/>
      <c r="D54" s="197"/>
      <c r="E54" s="197"/>
      <c r="F54" s="197"/>
      <c r="G54" s="14">
        <v>47</v>
      </c>
      <c r="H54" s="31">
        <v>17900000</v>
      </c>
      <c r="I54" s="31">
        <v>26700000</v>
      </c>
    </row>
    <row r="55" spans="1:9" ht="23.45" customHeight="1" x14ac:dyDescent="0.2">
      <c r="A55" s="197" t="s">
        <v>93</v>
      </c>
      <c r="B55" s="197"/>
      <c r="C55" s="197"/>
      <c r="D55" s="197"/>
      <c r="E55" s="197"/>
      <c r="F55" s="197"/>
      <c r="G55" s="14">
        <v>48</v>
      </c>
      <c r="H55" s="31">
        <v>0</v>
      </c>
      <c r="I55" s="31">
        <v>0</v>
      </c>
    </row>
    <row r="56" spans="1:9" ht="12.75" customHeight="1" x14ac:dyDescent="0.2">
      <c r="A56" s="197" t="s">
        <v>94</v>
      </c>
      <c r="B56" s="197"/>
      <c r="C56" s="197"/>
      <c r="D56" s="197"/>
      <c r="E56" s="197"/>
      <c r="F56" s="197"/>
      <c r="G56" s="14">
        <v>49</v>
      </c>
      <c r="H56" s="31">
        <v>246300000</v>
      </c>
      <c r="I56" s="31">
        <v>279100000</v>
      </c>
    </row>
    <row r="57" spans="1:9" ht="12.75" customHeight="1" x14ac:dyDescent="0.2">
      <c r="A57" s="197" t="s">
        <v>95</v>
      </c>
      <c r="B57" s="197"/>
      <c r="C57" s="197"/>
      <c r="D57" s="197"/>
      <c r="E57" s="197"/>
      <c r="F57" s="197"/>
      <c r="G57" s="14">
        <v>50</v>
      </c>
      <c r="H57" s="31">
        <v>0</v>
      </c>
      <c r="I57" s="31">
        <v>0</v>
      </c>
    </row>
    <row r="58" spans="1:9" ht="12.75" customHeight="1" x14ac:dyDescent="0.2">
      <c r="A58" s="197" t="s">
        <v>96</v>
      </c>
      <c r="B58" s="197"/>
      <c r="C58" s="197"/>
      <c r="D58" s="197"/>
      <c r="E58" s="197"/>
      <c r="F58" s="197"/>
      <c r="G58" s="14">
        <v>51</v>
      </c>
      <c r="H58" s="31">
        <v>12100000</v>
      </c>
      <c r="I58" s="31">
        <v>21500000</v>
      </c>
    </row>
    <row r="59" spans="1:9" ht="12.75" customHeight="1" x14ac:dyDescent="0.2">
      <c r="A59" s="197" t="s">
        <v>97</v>
      </c>
      <c r="B59" s="197"/>
      <c r="C59" s="197"/>
      <c r="D59" s="197"/>
      <c r="E59" s="197"/>
      <c r="F59" s="197"/>
      <c r="G59" s="14">
        <v>52</v>
      </c>
      <c r="H59" s="31">
        <v>6000000</v>
      </c>
      <c r="I59" s="31">
        <v>5900000</v>
      </c>
    </row>
    <row r="60" spans="1:9" ht="12.75" customHeight="1" x14ac:dyDescent="0.2">
      <c r="A60" s="201" t="s">
        <v>98</v>
      </c>
      <c r="B60" s="201"/>
      <c r="C60" s="201"/>
      <c r="D60" s="201"/>
      <c r="E60" s="201"/>
      <c r="F60" s="201"/>
      <c r="G60" s="15">
        <v>53</v>
      </c>
      <c r="H60" s="32">
        <f>SUM(H61:H69)</f>
        <v>21800000</v>
      </c>
      <c r="I60" s="32">
        <f>SUM(I61:I69)</f>
        <v>19400000</v>
      </c>
    </row>
    <row r="61" spans="1:9" ht="12.75" customHeight="1" x14ac:dyDescent="0.2">
      <c r="A61" s="197" t="s">
        <v>99</v>
      </c>
      <c r="B61" s="197"/>
      <c r="C61" s="197"/>
      <c r="D61" s="197"/>
      <c r="E61" s="197"/>
      <c r="F61" s="197"/>
      <c r="G61" s="14">
        <v>54</v>
      </c>
      <c r="H61" s="31">
        <v>0</v>
      </c>
      <c r="I61" s="31">
        <v>0</v>
      </c>
    </row>
    <row r="62" spans="1:9" ht="27.6" customHeight="1" x14ac:dyDescent="0.2">
      <c r="A62" s="197" t="s">
        <v>100</v>
      </c>
      <c r="B62" s="197"/>
      <c r="C62" s="197"/>
      <c r="D62" s="197"/>
      <c r="E62" s="197"/>
      <c r="F62" s="197"/>
      <c r="G62" s="14">
        <v>55</v>
      </c>
      <c r="H62" s="31">
        <v>0</v>
      </c>
      <c r="I62" s="31">
        <v>0</v>
      </c>
    </row>
    <row r="63" spans="1:9" ht="12.75" customHeight="1" x14ac:dyDescent="0.2">
      <c r="A63" s="197" t="s">
        <v>101</v>
      </c>
      <c r="B63" s="197"/>
      <c r="C63" s="197"/>
      <c r="D63" s="197"/>
      <c r="E63" s="197"/>
      <c r="F63" s="197"/>
      <c r="G63" s="14">
        <v>56</v>
      </c>
      <c r="H63" s="31">
        <v>0</v>
      </c>
      <c r="I63" s="31">
        <v>1200000</v>
      </c>
    </row>
    <row r="64" spans="1:9" ht="26.1" customHeight="1" x14ac:dyDescent="0.2">
      <c r="A64" s="197" t="s">
        <v>102</v>
      </c>
      <c r="B64" s="197"/>
      <c r="C64" s="197"/>
      <c r="D64" s="197"/>
      <c r="E64" s="197"/>
      <c r="F64" s="197"/>
      <c r="G64" s="14">
        <v>57</v>
      </c>
      <c r="H64" s="31">
        <v>0</v>
      </c>
      <c r="I64" s="31">
        <v>0</v>
      </c>
    </row>
    <row r="65" spans="1:9" ht="21.6" customHeight="1" x14ac:dyDescent="0.2">
      <c r="A65" s="197" t="s">
        <v>103</v>
      </c>
      <c r="B65" s="197"/>
      <c r="C65" s="197"/>
      <c r="D65" s="197"/>
      <c r="E65" s="197"/>
      <c r="F65" s="197"/>
      <c r="G65" s="14">
        <v>58</v>
      </c>
      <c r="H65" s="31">
        <v>0</v>
      </c>
      <c r="I65" s="31">
        <v>0</v>
      </c>
    </row>
    <row r="66" spans="1:9" ht="21.6" customHeight="1" x14ac:dyDescent="0.2">
      <c r="A66" s="197" t="s">
        <v>104</v>
      </c>
      <c r="B66" s="197"/>
      <c r="C66" s="197"/>
      <c r="D66" s="197"/>
      <c r="E66" s="197"/>
      <c r="F66" s="197"/>
      <c r="G66" s="14">
        <v>59</v>
      </c>
      <c r="H66" s="31">
        <v>0</v>
      </c>
      <c r="I66" s="31">
        <v>0</v>
      </c>
    </row>
    <row r="67" spans="1:9" ht="12.75" customHeight="1" x14ac:dyDescent="0.2">
      <c r="A67" s="197" t="s">
        <v>105</v>
      </c>
      <c r="B67" s="197"/>
      <c r="C67" s="197"/>
      <c r="D67" s="197"/>
      <c r="E67" s="197"/>
      <c r="F67" s="197"/>
      <c r="G67" s="14">
        <v>60</v>
      </c>
      <c r="H67" s="31">
        <v>0</v>
      </c>
      <c r="I67" s="31">
        <v>0</v>
      </c>
    </row>
    <row r="68" spans="1:9" ht="12.75" customHeight="1" x14ac:dyDescent="0.2">
      <c r="A68" s="197" t="s">
        <v>106</v>
      </c>
      <c r="B68" s="197"/>
      <c r="C68" s="197"/>
      <c r="D68" s="197"/>
      <c r="E68" s="197"/>
      <c r="F68" s="197"/>
      <c r="G68" s="14">
        <v>61</v>
      </c>
      <c r="H68" s="31">
        <v>1500000</v>
      </c>
      <c r="I68" s="31">
        <v>1500000</v>
      </c>
    </row>
    <row r="69" spans="1:9" ht="12.75" customHeight="1" x14ac:dyDescent="0.2">
      <c r="A69" s="197" t="s">
        <v>107</v>
      </c>
      <c r="B69" s="197"/>
      <c r="C69" s="197"/>
      <c r="D69" s="197"/>
      <c r="E69" s="197"/>
      <c r="F69" s="197"/>
      <c r="G69" s="14">
        <v>62</v>
      </c>
      <c r="H69" s="31">
        <v>20300000</v>
      </c>
      <c r="I69" s="31">
        <v>16700000</v>
      </c>
    </row>
    <row r="70" spans="1:9" ht="12.75" customHeight="1" x14ac:dyDescent="0.2">
      <c r="A70" s="197" t="s">
        <v>108</v>
      </c>
      <c r="B70" s="197"/>
      <c r="C70" s="197"/>
      <c r="D70" s="197"/>
      <c r="E70" s="197"/>
      <c r="F70" s="197"/>
      <c r="G70" s="14">
        <v>63</v>
      </c>
      <c r="H70" s="31">
        <v>101400000</v>
      </c>
      <c r="I70" s="31">
        <v>32700000.000000004</v>
      </c>
    </row>
    <row r="71" spans="1:9" ht="12.75" customHeight="1" x14ac:dyDescent="0.2">
      <c r="A71" s="198" t="s">
        <v>109</v>
      </c>
      <c r="B71" s="198"/>
      <c r="C71" s="198"/>
      <c r="D71" s="198"/>
      <c r="E71" s="198"/>
      <c r="F71" s="198"/>
      <c r="G71" s="14">
        <v>64</v>
      </c>
      <c r="H71" s="31">
        <v>7400000</v>
      </c>
      <c r="I71" s="31">
        <v>12300000</v>
      </c>
    </row>
    <row r="72" spans="1:9" ht="12.75" customHeight="1" x14ac:dyDescent="0.2">
      <c r="A72" s="199" t="s">
        <v>110</v>
      </c>
      <c r="B72" s="199"/>
      <c r="C72" s="199"/>
      <c r="D72" s="199"/>
      <c r="E72" s="199"/>
      <c r="F72" s="199"/>
      <c r="G72" s="15">
        <v>65</v>
      </c>
      <c r="H72" s="32">
        <f>H8+H9+H44+H71</f>
        <v>3391600000</v>
      </c>
      <c r="I72" s="32">
        <f>I8+I9+I44+I71</f>
        <v>3383700000</v>
      </c>
    </row>
    <row r="73" spans="1:9" ht="12.75" customHeight="1" x14ac:dyDescent="0.2">
      <c r="A73" s="198" t="s">
        <v>111</v>
      </c>
      <c r="B73" s="198"/>
      <c r="C73" s="198"/>
      <c r="D73" s="198"/>
      <c r="E73" s="198"/>
      <c r="F73" s="198"/>
      <c r="G73" s="14">
        <v>66</v>
      </c>
      <c r="H73" s="31">
        <v>0</v>
      </c>
      <c r="I73" s="31">
        <v>0</v>
      </c>
    </row>
    <row r="74" spans="1:9" x14ac:dyDescent="0.2">
      <c r="A74" s="202" t="s">
        <v>112</v>
      </c>
      <c r="B74" s="203"/>
      <c r="C74" s="203"/>
      <c r="D74" s="203"/>
      <c r="E74" s="203"/>
      <c r="F74" s="203"/>
      <c r="G74" s="203"/>
      <c r="H74" s="203"/>
      <c r="I74" s="203"/>
    </row>
    <row r="75" spans="1:9" ht="24.75" customHeight="1" x14ac:dyDescent="0.2">
      <c r="A75" s="199" t="s">
        <v>498</v>
      </c>
      <c r="B75" s="199"/>
      <c r="C75" s="199"/>
      <c r="D75" s="199"/>
      <c r="E75" s="199"/>
      <c r="F75" s="199"/>
      <c r="G75" s="15">
        <v>67</v>
      </c>
      <c r="H75" s="32">
        <f>H76+H77+H78+H84+H85+H91+H94+H97</f>
        <v>1642100000</v>
      </c>
      <c r="I75" s="32">
        <f>I76+I77+I78+I84+I85+I91+I94+I97</f>
        <v>1662900000</v>
      </c>
    </row>
    <row r="76" spans="1:9" ht="12.75" customHeight="1" x14ac:dyDescent="0.2">
      <c r="A76" s="197" t="s">
        <v>113</v>
      </c>
      <c r="B76" s="197"/>
      <c r="C76" s="197"/>
      <c r="D76" s="197"/>
      <c r="E76" s="197"/>
      <c r="F76" s="197"/>
      <c r="G76" s="14">
        <v>68</v>
      </c>
      <c r="H76" s="31">
        <v>1200000000</v>
      </c>
      <c r="I76" s="31">
        <v>1200000000</v>
      </c>
    </row>
    <row r="77" spans="1:9" ht="12.75" customHeight="1" x14ac:dyDescent="0.2">
      <c r="A77" s="197" t="s">
        <v>114</v>
      </c>
      <c r="B77" s="197"/>
      <c r="C77" s="197"/>
      <c r="D77" s="197"/>
      <c r="E77" s="197"/>
      <c r="F77" s="197"/>
      <c r="G77" s="14">
        <v>69</v>
      </c>
      <c r="H77" s="31">
        <v>0</v>
      </c>
      <c r="I77" s="31">
        <v>0</v>
      </c>
    </row>
    <row r="78" spans="1:9" ht="12.75" customHeight="1" x14ac:dyDescent="0.2">
      <c r="A78" s="201" t="s">
        <v>115</v>
      </c>
      <c r="B78" s="201"/>
      <c r="C78" s="201"/>
      <c r="D78" s="201"/>
      <c r="E78" s="201"/>
      <c r="F78" s="201"/>
      <c r="G78" s="15">
        <v>70</v>
      </c>
      <c r="H78" s="32">
        <f>SUM(H79:H83)</f>
        <v>98200000</v>
      </c>
      <c r="I78" s="32">
        <f>SUM(I79:I83)</f>
        <v>98200000</v>
      </c>
    </row>
    <row r="79" spans="1:9" ht="12.75" customHeight="1" x14ac:dyDescent="0.2">
      <c r="A79" s="197" t="s">
        <v>116</v>
      </c>
      <c r="B79" s="197"/>
      <c r="C79" s="197"/>
      <c r="D79" s="197"/>
      <c r="E79" s="197"/>
      <c r="F79" s="197"/>
      <c r="G79" s="14">
        <v>71</v>
      </c>
      <c r="H79" s="31">
        <v>51100000</v>
      </c>
      <c r="I79" s="31">
        <v>51100000</v>
      </c>
    </row>
    <row r="80" spans="1:9" ht="12.75" customHeight="1" x14ac:dyDescent="0.2">
      <c r="A80" s="197" t="s">
        <v>117</v>
      </c>
      <c r="B80" s="197"/>
      <c r="C80" s="197"/>
      <c r="D80" s="197"/>
      <c r="E80" s="197"/>
      <c r="F80" s="197"/>
      <c r="G80" s="14">
        <v>72</v>
      </c>
      <c r="H80" s="31">
        <v>0</v>
      </c>
      <c r="I80" s="31">
        <v>0</v>
      </c>
    </row>
    <row r="81" spans="1:9" ht="12.75" customHeight="1" x14ac:dyDescent="0.2">
      <c r="A81" s="197" t="s">
        <v>118</v>
      </c>
      <c r="B81" s="197"/>
      <c r="C81" s="197"/>
      <c r="D81" s="197"/>
      <c r="E81" s="197"/>
      <c r="F81" s="197"/>
      <c r="G81" s="14">
        <v>73</v>
      </c>
      <c r="H81" s="31">
        <v>0</v>
      </c>
      <c r="I81" s="31">
        <v>0</v>
      </c>
    </row>
    <row r="82" spans="1:9" ht="12.75" customHeight="1" x14ac:dyDescent="0.2">
      <c r="A82" s="197" t="s">
        <v>119</v>
      </c>
      <c r="B82" s="197"/>
      <c r="C82" s="197"/>
      <c r="D82" s="197"/>
      <c r="E82" s="197"/>
      <c r="F82" s="197"/>
      <c r="G82" s="14">
        <v>74</v>
      </c>
      <c r="H82" s="31">
        <v>0</v>
      </c>
      <c r="I82" s="31">
        <v>0</v>
      </c>
    </row>
    <row r="83" spans="1:9" ht="12.75" customHeight="1" x14ac:dyDescent="0.2">
      <c r="A83" s="197" t="s">
        <v>120</v>
      </c>
      <c r="B83" s="197"/>
      <c r="C83" s="197"/>
      <c r="D83" s="197"/>
      <c r="E83" s="197"/>
      <c r="F83" s="197"/>
      <c r="G83" s="14">
        <v>75</v>
      </c>
      <c r="H83" s="31">
        <v>47100000</v>
      </c>
      <c r="I83" s="31">
        <v>47100000</v>
      </c>
    </row>
    <row r="84" spans="1:9" ht="12.75" customHeight="1" x14ac:dyDescent="0.2">
      <c r="A84" s="200" t="s">
        <v>121</v>
      </c>
      <c r="B84" s="200"/>
      <c r="C84" s="200"/>
      <c r="D84" s="200"/>
      <c r="E84" s="200"/>
      <c r="F84" s="200"/>
      <c r="G84" s="112">
        <v>76</v>
      </c>
      <c r="H84" s="113">
        <v>0</v>
      </c>
      <c r="I84" s="113">
        <v>0</v>
      </c>
    </row>
    <row r="85" spans="1:9" ht="12.75" customHeight="1" x14ac:dyDescent="0.2">
      <c r="A85" s="201" t="s">
        <v>391</v>
      </c>
      <c r="B85" s="201"/>
      <c r="C85" s="201"/>
      <c r="D85" s="201"/>
      <c r="E85" s="201"/>
      <c r="F85" s="201"/>
      <c r="G85" s="15">
        <v>77</v>
      </c>
      <c r="H85" s="32">
        <f>H86+H87+H88+H89+H90</f>
        <v>180700000</v>
      </c>
      <c r="I85" s="32">
        <f>I86+I87+I88+I89+I90</f>
        <v>175100000</v>
      </c>
    </row>
    <row r="86" spans="1:9" ht="25.5" customHeight="1" x14ac:dyDescent="0.2">
      <c r="A86" s="197" t="s">
        <v>392</v>
      </c>
      <c r="B86" s="197"/>
      <c r="C86" s="197"/>
      <c r="D86" s="197"/>
      <c r="E86" s="197"/>
      <c r="F86" s="197"/>
      <c r="G86" s="14">
        <v>78</v>
      </c>
      <c r="H86" s="31">
        <v>73500000</v>
      </c>
      <c r="I86" s="31">
        <v>68600000</v>
      </c>
    </row>
    <row r="87" spans="1:9" ht="12.75" customHeight="1" x14ac:dyDescent="0.2">
      <c r="A87" s="197" t="s">
        <v>122</v>
      </c>
      <c r="B87" s="197"/>
      <c r="C87" s="197"/>
      <c r="D87" s="197"/>
      <c r="E87" s="197"/>
      <c r="F87" s="197"/>
      <c r="G87" s="14">
        <v>79</v>
      </c>
      <c r="H87" s="31">
        <v>0</v>
      </c>
      <c r="I87" s="31">
        <v>0</v>
      </c>
    </row>
    <row r="88" spans="1:9" ht="12.75" customHeight="1" x14ac:dyDescent="0.2">
      <c r="A88" s="197" t="s">
        <v>123</v>
      </c>
      <c r="B88" s="197"/>
      <c r="C88" s="197"/>
      <c r="D88" s="197"/>
      <c r="E88" s="197"/>
      <c r="F88" s="197"/>
      <c r="G88" s="14">
        <v>80</v>
      </c>
      <c r="H88" s="31">
        <v>0</v>
      </c>
      <c r="I88" s="31">
        <v>0</v>
      </c>
    </row>
    <row r="89" spans="1:9" ht="12.75" customHeight="1" x14ac:dyDescent="0.2">
      <c r="A89" s="197" t="s">
        <v>393</v>
      </c>
      <c r="B89" s="197"/>
      <c r="C89" s="197"/>
      <c r="D89" s="197"/>
      <c r="E89" s="197"/>
      <c r="F89" s="197"/>
      <c r="G89" s="14">
        <v>81</v>
      </c>
      <c r="H89" s="31">
        <v>0</v>
      </c>
      <c r="I89" s="31">
        <v>0</v>
      </c>
    </row>
    <row r="90" spans="1:9" ht="25.5" customHeight="1" x14ac:dyDescent="0.2">
      <c r="A90" s="197" t="s">
        <v>394</v>
      </c>
      <c r="B90" s="197"/>
      <c r="C90" s="197"/>
      <c r="D90" s="197"/>
      <c r="E90" s="197"/>
      <c r="F90" s="197"/>
      <c r="G90" s="14">
        <v>82</v>
      </c>
      <c r="H90" s="31">
        <v>107200000</v>
      </c>
      <c r="I90" s="31">
        <v>106500000</v>
      </c>
    </row>
    <row r="91" spans="1:9" ht="24" customHeight="1" x14ac:dyDescent="0.2">
      <c r="A91" s="201" t="s">
        <v>395</v>
      </c>
      <c r="B91" s="201"/>
      <c r="C91" s="201"/>
      <c r="D91" s="201"/>
      <c r="E91" s="201"/>
      <c r="F91" s="201"/>
      <c r="G91" s="15">
        <v>83</v>
      </c>
      <c r="H91" s="32">
        <f>H92-H93</f>
        <v>7200000</v>
      </c>
      <c r="I91" s="32">
        <f>I92-I93</f>
        <v>163200000</v>
      </c>
    </row>
    <row r="92" spans="1:9" ht="12.75" customHeight="1" x14ac:dyDescent="0.2">
      <c r="A92" s="197" t="s">
        <v>124</v>
      </c>
      <c r="B92" s="197"/>
      <c r="C92" s="197"/>
      <c r="D92" s="197"/>
      <c r="E92" s="197"/>
      <c r="F92" s="197"/>
      <c r="G92" s="14">
        <v>84</v>
      </c>
      <c r="H92" s="31">
        <v>7200000</v>
      </c>
      <c r="I92" s="31">
        <v>163200000</v>
      </c>
    </row>
    <row r="93" spans="1:9" ht="12.75" customHeight="1" x14ac:dyDescent="0.2">
      <c r="A93" s="197" t="s">
        <v>125</v>
      </c>
      <c r="B93" s="197"/>
      <c r="C93" s="197"/>
      <c r="D93" s="197"/>
      <c r="E93" s="197"/>
      <c r="F93" s="197"/>
      <c r="G93" s="14">
        <v>85</v>
      </c>
      <c r="H93" s="31">
        <v>0</v>
      </c>
      <c r="I93" s="31">
        <v>0</v>
      </c>
    </row>
    <row r="94" spans="1:9" ht="12.75" customHeight="1" x14ac:dyDescent="0.2">
      <c r="A94" s="201" t="s">
        <v>396</v>
      </c>
      <c r="B94" s="201"/>
      <c r="C94" s="201"/>
      <c r="D94" s="201"/>
      <c r="E94" s="201"/>
      <c r="F94" s="201"/>
      <c r="G94" s="15">
        <v>86</v>
      </c>
      <c r="H94" s="32">
        <f>H95-H96</f>
        <v>156000000</v>
      </c>
      <c r="I94" s="32">
        <f>I95-I96</f>
        <v>26400000</v>
      </c>
    </row>
    <row r="95" spans="1:9" ht="12.75" customHeight="1" x14ac:dyDescent="0.2">
      <c r="A95" s="197" t="s">
        <v>126</v>
      </c>
      <c r="B95" s="197"/>
      <c r="C95" s="197"/>
      <c r="D95" s="197"/>
      <c r="E95" s="197"/>
      <c r="F95" s="197"/>
      <c r="G95" s="14">
        <v>87</v>
      </c>
      <c r="H95" s="31">
        <v>156000000</v>
      </c>
      <c r="I95" s="31">
        <v>26400000</v>
      </c>
    </row>
    <row r="96" spans="1:9" ht="12.75" customHeight="1" x14ac:dyDescent="0.2">
      <c r="A96" s="197" t="s">
        <v>127</v>
      </c>
      <c r="B96" s="197"/>
      <c r="C96" s="197"/>
      <c r="D96" s="197"/>
      <c r="E96" s="197"/>
      <c r="F96" s="197"/>
      <c r="G96" s="14">
        <v>88</v>
      </c>
      <c r="H96" s="31">
        <v>0</v>
      </c>
      <c r="I96" s="31">
        <v>0</v>
      </c>
    </row>
    <row r="97" spans="1:9" ht="12.75" customHeight="1" x14ac:dyDescent="0.2">
      <c r="A97" s="197" t="s">
        <v>128</v>
      </c>
      <c r="B97" s="197"/>
      <c r="C97" s="197"/>
      <c r="D97" s="197"/>
      <c r="E97" s="197"/>
      <c r="F97" s="197"/>
      <c r="G97" s="14">
        <v>89</v>
      </c>
      <c r="H97" s="31">
        <v>0</v>
      </c>
      <c r="I97" s="31">
        <v>0</v>
      </c>
    </row>
    <row r="98" spans="1:9" ht="12.75" customHeight="1" x14ac:dyDescent="0.2">
      <c r="A98" s="199" t="s">
        <v>397</v>
      </c>
      <c r="B98" s="199"/>
      <c r="C98" s="199"/>
      <c r="D98" s="199"/>
      <c r="E98" s="199"/>
      <c r="F98" s="199"/>
      <c r="G98" s="15">
        <v>90</v>
      </c>
      <c r="H98" s="32">
        <f>SUM(H99:H104)</f>
        <v>518700000</v>
      </c>
      <c r="I98" s="32">
        <f>SUM(I99:I104)</f>
        <v>514900000</v>
      </c>
    </row>
    <row r="99" spans="1:9" ht="32.1" customHeight="1" x14ac:dyDescent="0.2">
      <c r="A99" s="197" t="s">
        <v>129</v>
      </c>
      <c r="B99" s="197"/>
      <c r="C99" s="197"/>
      <c r="D99" s="197"/>
      <c r="E99" s="197"/>
      <c r="F99" s="197"/>
      <c r="G99" s="14">
        <v>91</v>
      </c>
      <c r="H99" s="31">
        <v>2000000</v>
      </c>
      <c r="I99" s="31">
        <v>2000000</v>
      </c>
    </row>
    <row r="100" spans="1:9" ht="12.75" customHeight="1" x14ac:dyDescent="0.2">
      <c r="A100" s="197" t="s">
        <v>130</v>
      </c>
      <c r="B100" s="197"/>
      <c r="C100" s="197"/>
      <c r="D100" s="197"/>
      <c r="E100" s="197"/>
      <c r="F100" s="197"/>
      <c r="G100" s="14">
        <v>92</v>
      </c>
      <c r="H100" s="31">
        <v>0</v>
      </c>
      <c r="I100" s="31">
        <v>0</v>
      </c>
    </row>
    <row r="101" spans="1:9" ht="12.75" customHeight="1" x14ac:dyDescent="0.2">
      <c r="A101" s="197" t="s">
        <v>131</v>
      </c>
      <c r="B101" s="197"/>
      <c r="C101" s="197"/>
      <c r="D101" s="197"/>
      <c r="E101" s="197"/>
      <c r="F101" s="197"/>
      <c r="G101" s="14">
        <v>93</v>
      </c>
      <c r="H101" s="31">
        <v>300000</v>
      </c>
      <c r="I101" s="31">
        <v>800000</v>
      </c>
    </row>
    <row r="102" spans="1:9" ht="12.75" customHeight="1" x14ac:dyDescent="0.2">
      <c r="A102" s="197" t="s">
        <v>132</v>
      </c>
      <c r="B102" s="197"/>
      <c r="C102" s="197"/>
      <c r="D102" s="197"/>
      <c r="E102" s="197"/>
      <c r="F102" s="197"/>
      <c r="G102" s="14">
        <v>94</v>
      </c>
      <c r="H102" s="31">
        <v>417100000</v>
      </c>
      <c r="I102" s="31">
        <v>413400000</v>
      </c>
    </row>
    <row r="103" spans="1:9" ht="12.75" customHeight="1" x14ac:dyDescent="0.2">
      <c r="A103" s="197" t="s">
        <v>133</v>
      </c>
      <c r="B103" s="197"/>
      <c r="C103" s="197"/>
      <c r="D103" s="197"/>
      <c r="E103" s="197"/>
      <c r="F103" s="197"/>
      <c r="G103" s="14">
        <v>95</v>
      </c>
      <c r="H103" s="31">
        <v>0</v>
      </c>
      <c r="I103" s="31">
        <v>0</v>
      </c>
    </row>
    <row r="104" spans="1:9" ht="12.75" customHeight="1" x14ac:dyDescent="0.2">
      <c r="A104" s="197" t="s">
        <v>134</v>
      </c>
      <c r="B104" s="197"/>
      <c r="C104" s="197"/>
      <c r="D104" s="197"/>
      <c r="E104" s="197"/>
      <c r="F104" s="197"/>
      <c r="G104" s="14">
        <v>96</v>
      </c>
      <c r="H104" s="31">
        <v>99300000</v>
      </c>
      <c r="I104" s="31">
        <v>98700000</v>
      </c>
    </row>
    <row r="105" spans="1:9" ht="12.75" customHeight="1" x14ac:dyDescent="0.2">
      <c r="A105" s="199" t="s">
        <v>398</v>
      </c>
      <c r="B105" s="199"/>
      <c r="C105" s="199"/>
      <c r="D105" s="199"/>
      <c r="E105" s="199"/>
      <c r="F105" s="199"/>
      <c r="G105" s="15">
        <v>97</v>
      </c>
      <c r="H105" s="32">
        <f>SUM(H106:H116)</f>
        <v>322200000</v>
      </c>
      <c r="I105" s="32">
        <f>SUM(I106:I116)</f>
        <v>319800000</v>
      </c>
    </row>
    <row r="106" spans="1:9" ht="12.75" customHeight="1" x14ac:dyDescent="0.2">
      <c r="A106" s="197" t="s">
        <v>135</v>
      </c>
      <c r="B106" s="197"/>
      <c r="C106" s="197"/>
      <c r="D106" s="197"/>
      <c r="E106" s="197"/>
      <c r="F106" s="197"/>
      <c r="G106" s="14">
        <v>98</v>
      </c>
      <c r="H106" s="31">
        <v>0</v>
      </c>
      <c r="I106" s="31">
        <v>0</v>
      </c>
    </row>
    <row r="107" spans="1:9" ht="24.6" customHeight="1" x14ac:dyDescent="0.2">
      <c r="A107" s="197" t="s">
        <v>136</v>
      </c>
      <c r="B107" s="197"/>
      <c r="C107" s="197"/>
      <c r="D107" s="197"/>
      <c r="E107" s="197"/>
      <c r="F107" s="197"/>
      <c r="G107" s="14">
        <v>99</v>
      </c>
      <c r="H107" s="31">
        <v>0</v>
      </c>
      <c r="I107" s="31">
        <v>0</v>
      </c>
    </row>
    <row r="108" spans="1:9" ht="12.75" customHeight="1" x14ac:dyDescent="0.2">
      <c r="A108" s="197" t="s">
        <v>137</v>
      </c>
      <c r="B108" s="197"/>
      <c r="C108" s="197"/>
      <c r="D108" s="197"/>
      <c r="E108" s="197"/>
      <c r="F108" s="197"/>
      <c r="G108" s="14">
        <v>100</v>
      </c>
      <c r="H108" s="31">
        <v>0</v>
      </c>
      <c r="I108" s="31">
        <v>0</v>
      </c>
    </row>
    <row r="109" spans="1:9" ht="21.6" customHeight="1" x14ac:dyDescent="0.2">
      <c r="A109" s="197" t="s">
        <v>138</v>
      </c>
      <c r="B109" s="197"/>
      <c r="C109" s="197"/>
      <c r="D109" s="197"/>
      <c r="E109" s="197"/>
      <c r="F109" s="197"/>
      <c r="G109" s="14">
        <v>101</v>
      </c>
      <c r="H109" s="31">
        <v>0</v>
      </c>
      <c r="I109" s="31">
        <v>0</v>
      </c>
    </row>
    <row r="110" spans="1:9" ht="12.75" customHeight="1" x14ac:dyDescent="0.2">
      <c r="A110" s="197" t="s">
        <v>139</v>
      </c>
      <c r="B110" s="197"/>
      <c r="C110" s="197"/>
      <c r="D110" s="197"/>
      <c r="E110" s="197"/>
      <c r="F110" s="197"/>
      <c r="G110" s="14">
        <v>102</v>
      </c>
      <c r="H110" s="31">
        <v>33100000</v>
      </c>
      <c r="I110" s="31">
        <v>34000000</v>
      </c>
    </row>
    <row r="111" spans="1:9" ht="12.75" customHeight="1" x14ac:dyDescent="0.2">
      <c r="A111" s="197" t="s">
        <v>140</v>
      </c>
      <c r="B111" s="197"/>
      <c r="C111" s="197"/>
      <c r="D111" s="197"/>
      <c r="E111" s="197"/>
      <c r="F111" s="197"/>
      <c r="G111" s="14">
        <v>103</v>
      </c>
      <c r="H111" s="31">
        <v>286600000</v>
      </c>
      <c r="I111" s="31">
        <v>283500000</v>
      </c>
    </row>
    <row r="112" spans="1:9" ht="12.75" customHeight="1" x14ac:dyDescent="0.2">
      <c r="A112" s="197" t="s">
        <v>141</v>
      </c>
      <c r="B112" s="197"/>
      <c r="C112" s="197"/>
      <c r="D112" s="197"/>
      <c r="E112" s="197"/>
      <c r="F112" s="197"/>
      <c r="G112" s="14">
        <v>104</v>
      </c>
      <c r="H112" s="31">
        <v>0</v>
      </c>
      <c r="I112" s="31">
        <v>0</v>
      </c>
    </row>
    <row r="113" spans="1:9" ht="12.75" customHeight="1" x14ac:dyDescent="0.2">
      <c r="A113" s="197" t="s">
        <v>142</v>
      </c>
      <c r="B113" s="197"/>
      <c r="C113" s="197"/>
      <c r="D113" s="197"/>
      <c r="E113" s="197"/>
      <c r="F113" s="197"/>
      <c r="G113" s="14">
        <v>105</v>
      </c>
      <c r="H113" s="31">
        <v>0</v>
      </c>
      <c r="I113" s="31">
        <v>0</v>
      </c>
    </row>
    <row r="114" spans="1:9" ht="12.75" customHeight="1" x14ac:dyDescent="0.2">
      <c r="A114" s="197" t="s">
        <v>143</v>
      </c>
      <c r="B114" s="197"/>
      <c r="C114" s="197"/>
      <c r="D114" s="197"/>
      <c r="E114" s="197"/>
      <c r="F114" s="197"/>
      <c r="G114" s="14">
        <v>106</v>
      </c>
      <c r="H114" s="31">
        <v>0</v>
      </c>
      <c r="I114" s="31">
        <v>0</v>
      </c>
    </row>
    <row r="115" spans="1:9" ht="12.75" customHeight="1" x14ac:dyDescent="0.2">
      <c r="A115" s="197" t="s">
        <v>144</v>
      </c>
      <c r="B115" s="197"/>
      <c r="C115" s="197"/>
      <c r="D115" s="197"/>
      <c r="E115" s="197"/>
      <c r="F115" s="197"/>
      <c r="G115" s="14">
        <v>107</v>
      </c>
      <c r="H115" s="31">
        <v>2500000</v>
      </c>
      <c r="I115" s="31">
        <v>2300000</v>
      </c>
    </row>
    <row r="116" spans="1:9" ht="12.75" customHeight="1" x14ac:dyDescent="0.2">
      <c r="A116" s="197" t="s">
        <v>145</v>
      </c>
      <c r="B116" s="197"/>
      <c r="C116" s="197"/>
      <c r="D116" s="197"/>
      <c r="E116" s="197"/>
      <c r="F116" s="197"/>
      <c r="G116" s="14">
        <v>108</v>
      </c>
      <c r="H116" s="31">
        <v>0</v>
      </c>
      <c r="I116" s="31">
        <v>0</v>
      </c>
    </row>
    <row r="117" spans="1:9" ht="12.75" customHeight="1" x14ac:dyDescent="0.2">
      <c r="A117" s="199" t="s">
        <v>399</v>
      </c>
      <c r="B117" s="199"/>
      <c r="C117" s="199"/>
      <c r="D117" s="199"/>
      <c r="E117" s="199"/>
      <c r="F117" s="199"/>
      <c r="G117" s="15">
        <v>109</v>
      </c>
      <c r="H117" s="32">
        <f>SUM(H118:H131)</f>
        <v>857400000</v>
      </c>
      <c r="I117" s="32">
        <f>SUM(I118:I131)</f>
        <v>826200000</v>
      </c>
    </row>
    <row r="118" spans="1:9" ht="12.75" customHeight="1" x14ac:dyDescent="0.2">
      <c r="A118" s="197" t="s">
        <v>146</v>
      </c>
      <c r="B118" s="197"/>
      <c r="C118" s="197"/>
      <c r="D118" s="197"/>
      <c r="E118" s="197"/>
      <c r="F118" s="197"/>
      <c r="G118" s="14">
        <v>110</v>
      </c>
      <c r="H118" s="31">
        <v>39100000</v>
      </c>
      <c r="I118" s="31">
        <v>31700000</v>
      </c>
    </row>
    <row r="119" spans="1:9" ht="22.35" customHeight="1" x14ac:dyDescent="0.2">
      <c r="A119" s="197" t="s">
        <v>147</v>
      </c>
      <c r="B119" s="197"/>
      <c r="C119" s="197"/>
      <c r="D119" s="197"/>
      <c r="E119" s="197"/>
      <c r="F119" s="197"/>
      <c r="G119" s="14">
        <v>111</v>
      </c>
      <c r="H119" s="31">
        <v>1600000</v>
      </c>
      <c r="I119" s="31">
        <v>1600000</v>
      </c>
    </row>
    <row r="120" spans="1:9" ht="12.75" customHeight="1" x14ac:dyDescent="0.2">
      <c r="A120" s="197" t="s">
        <v>148</v>
      </c>
      <c r="B120" s="197"/>
      <c r="C120" s="197"/>
      <c r="D120" s="197"/>
      <c r="E120" s="197"/>
      <c r="F120" s="197"/>
      <c r="G120" s="14">
        <v>112</v>
      </c>
      <c r="H120" s="31">
        <v>0</v>
      </c>
      <c r="I120" s="31">
        <v>0</v>
      </c>
    </row>
    <row r="121" spans="1:9" ht="23.45" customHeight="1" x14ac:dyDescent="0.2">
      <c r="A121" s="197" t="s">
        <v>149</v>
      </c>
      <c r="B121" s="197"/>
      <c r="C121" s="197"/>
      <c r="D121" s="197"/>
      <c r="E121" s="197"/>
      <c r="F121" s="197"/>
      <c r="G121" s="14">
        <v>113</v>
      </c>
      <c r="H121" s="31">
        <v>0</v>
      </c>
      <c r="I121" s="31">
        <v>0</v>
      </c>
    </row>
    <row r="122" spans="1:9" ht="12.75" customHeight="1" x14ac:dyDescent="0.2">
      <c r="A122" s="197" t="s">
        <v>150</v>
      </c>
      <c r="B122" s="197"/>
      <c r="C122" s="197"/>
      <c r="D122" s="197"/>
      <c r="E122" s="197"/>
      <c r="F122" s="197"/>
      <c r="G122" s="14">
        <v>114</v>
      </c>
      <c r="H122" s="31">
        <v>11100000</v>
      </c>
      <c r="I122" s="31">
        <v>11100000</v>
      </c>
    </row>
    <row r="123" spans="1:9" ht="12.75" customHeight="1" x14ac:dyDescent="0.2">
      <c r="A123" s="197" t="s">
        <v>151</v>
      </c>
      <c r="B123" s="197"/>
      <c r="C123" s="197"/>
      <c r="D123" s="197"/>
      <c r="E123" s="197"/>
      <c r="F123" s="197"/>
      <c r="G123" s="14">
        <v>115</v>
      </c>
      <c r="H123" s="31">
        <v>325600000</v>
      </c>
      <c r="I123" s="31">
        <v>374100000</v>
      </c>
    </row>
    <row r="124" spans="1:9" ht="12.75" customHeight="1" x14ac:dyDescent="0.2">
      <c r="A124" s="197" t="s">
        <v>152</v>
      </c>
      <c r="B124" s="197"/>
      <c r="C124" s="197"/>
      <c r="D124" s="197"/>
      <c r="E124" s="197"/>
      <c r="F124" s="197"/>
      <c r="G124" s="14">
        <v>116</v>
      </c>
      <c r="H124" s="31">
        <v>5700000</v>
      </c>
      <c r="I124" s="31">
        <v>5700000</v>
      </c>
    </row>
    <row r="125" spans="1:9" ht="12.75" customHeight="1" x14ac:dyDescent="0.2">
      <c r="A125" s="197" t="s">
        <v>153</v>
      </c>
      <c r="B125" s="197"/>
      <c r="C125" s="197"/>
      <c r="D125" s="197"/>
      <c r="E125" s="197"/>
      <c r="F125" s="197"/>
      <c r="G125" s="14">
        <v>117</v>
      </c>
      <c r="H125" s="31">
        <v>307900000</v>
      </c>
      <c r="I125" s="31">
        <v>224900000</v>
      </c>
    </row>
    <row r="126" spans="1:9" x14ac:dyDescent="0.2">
      <c r="A126" s="197" t="s">
        <v>154</v>
      </c>
      <c r="B126" s="197"/>
      <c r="C126" s="197"/>
      <c r="D126" s="197"/>
      <c r="E126" s="197"/>
      <c r="F126" s="197"/>
      <c r="G126" s="14">
        <v>118</v>
      </c>
      <c r="H126" s="31">
        <v>0</v>
      </c>
      <c r="I126" s="31">
        <v>0</v>
      </c>
    </row>
    <row r="127" spans="1:9" x14ac:dyDescent="0.2">
      <c r="A127" s="197" t="s">
        <v>155</v>
      </c>
      <c r="B127" s="197"/>
      <c r="C127" s="197"/>
      <c r="D127" s="197"/>
      <c r="E127" s="197"/>
      <c r="F127" s="197"/>
      <c r="G127" s="14">
        <v>119</v>
      </c>
      <c r="H127" s="31">
        <v>7200000</v>
      </c>
      <c r="I127" s="31">
        <v>5700000</v>
      </c>
    </row>
    <row r="128" spans="1:9" x14ac:dyDescent="0.2">
      <c r="A128" s="197" t="s">
        <v>156</v>
      </c>
      <c r="B128" s="197"/>
      <c r="C128" s="197"/>
      <c r="D128" s="197"/>
      <c r="E128" s="197"/>
      <c r="F128" s="197"/>
      <c r="G128" s="14">
        <v>120</v>
      </c>
      <c r="H128" s="31">
        <v>121800000</v>
      </c>
      <c r="I128" s="31">
        <v>136300000</v>
      </c>
    </row>
    <row r="129" spans="1:9" x14ac:dyDescent="0.2">
      <c r="A129" s="197" t="s">
        <v>157</v>
      </c>
      <c r="B129" s="197"/>
      <c r="C129" s="197"/>
      <c r="D129" s="197"/>
      <c r="E129" s="197"/>
      <c r="F129" s="197"/>
      <c r="G129" s="14">
        <v>121</v>
      </c>
      <c r="H129" s="31">
        <v>100000</v>
      </c>
      <c r="I129" s="31">
        <v>200000</v>
      </c>
    </row>
    <row r="130" spans="1:9" x14ac:dyDescent="0.2">
      <c r="A130" s="197" t="s">
        <v>158</v>
      </c>
      <c r="B130" s="197"/>
      <c r="C130" s="197"/>
      <c r="D130" s="197"/>
      <c r="E130" s="197"/>
      <c r="F130" s="197"/>
      <c r="G130" s="14">
        <v>122</v>
      </c>
      <c r="H130" s="31">
        <v>0</v>
      </c>
      <c r="I130" s="31">
        <v>0</v>
      </c>
    </row>
    <row r="131" spans="1:9" x14ac:dyDescent="0.2">
      <c r="A131" s="197" t="s">
        <v>159</v>
      </c>
      <c r="B131" s="197"/>
      <c r="C131" s="197"/>
      <c r="D131" s="197"/>
      <c r="E131" s="197"/>
      <c r="F131" s="197"/>
      <c r="G131" s="14">
        <v>123</v>
      </c>
      <c r="H131" s="31">
        <v>37300000</v>
      </c>
      <c r="I131" s="31">
        <v>34900000</v>
      </c>
    </row>
    <row r="132" spans="1:9" ht="22.35" customHeight="1" x14ac:dyDescent="0.2">
      <c r="A132" s="198" t="s">
        <v>160</v>
      </c>
      <c r="B132" s="198"/>
      <c r="C132" s="198"/>
      <c r="D132" s="198"/>
      <c r="E132" s="198"/>
      <c r="F132" s="198"/>
      <c r="G132" s="14">
        <v>124</v>
      </c>
      <c r="H132" s="31">
        <v>51200000</v>
      </c>
      <c r="I132" s="31">
        <v>59900000</v>
      </c>
    </row>
    <row r="133" spans="1:9" x14ac:dyDescent="0.2">
      <c r="A133" s="199" t="s">
        <v>400</v>
      </c>
      <c r="B133" s="199"/>
      <c r="C133" s="199"/>
      <c r="D133" s="199"/>
      <c r="E133" s="199"/>
      <c r="F133" s="199"/>
      <c r="G133" s="15">
        <v>125</v>
      </c>
      <c r="H133" s="32">
        <f>H75+H98+H105+H117+H132</f>
        <v>3391600000</v>
      </c>
      <c r="I133" s="32">
        <f>I75+I98+I105+I117+I132</f>
        <v>3383700000</v>
      </c>
    </row>
    <row r="134" spans="1:9" x14ac:dyDescent="0.2">
      <c r="A134" s="198" t="s">
        <v>161</v>
      </c>
      <c r="B134" s="198"/>
      <c r="C134" s="198"/>
      <c r="D134" s="198"/>
      <c r="E134" s="198"/>
      <c r="F134" s="198"/>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3" zoomScale="110" zoomScaleNormal="100" zoomScaleSheetLayoutView="110" workbookViewId="0">
      <selection activeCell="I33" sqref="I33:J33"/>
    </sheetView>
  </sheetViews>
  <sheetFormatPr defaultRowHeight="12.75" x14ac:dyDescent="0.2"/>
  <cols>
    <col min="1" max="7" width="9.140625" style="16"/>
    <col min="8" max="11" width="14.5703125" style="34" customWidth="1"/>
    <col min="12" max="263" width="9.140625" style="16"/>
    <col min="264" max="264" width="9.85546875" style="16" bestFit="1" customWidth="1"/>
    <col min="265" max="265" width="11.5703125" style="16" bestFit="1" customWidth="1"/>
    <col min="266" max="519" width="9.140625" style="16"/>
    <col min="520" max="520" width="9.85546875" style="16" bestFit="1" customWidth="1"/>
    <col min="521" max="521" width="11.5703125" style="16" bestFit="1" customWidth="1"/>
    <col min="522" max="775" width="9.140625" style="16"/>
    <col min="776" max="776" width="9.85546875" style="16" bestFit="1" customWidth="1"/>
    <col min="777" max="777" width="11.5703125" style="16" bestFit="1" customWidth="1"/>
    <col min="778" max="1031" width="9.140625" style="16"/>
    <col min="1032" max="1032" width="9.85546875" style="16" bestFit="1" customWidth="1"/>
    <col min="1033" max="1033" width="11.5703125" style="16" bestFit="1" customWidth="1"/>
    <col min="1034" max="1287" width="9.140625" style="16"/>
    <col min="1288" max="1288" width="9.85546875" style="16" bestFit="1" customWidth="1"/>
    <col min="1289" max="1289" width="11.5703125" style="16" bestFit="1" customWidth="1"/>
    <col min="1290" max="1543" width="9.140625" style="16"/>
    <col min="1544" max="1544" width="9.85546875" style="16" bestFit="1" customWidth="1"/>
    <col min="1545" max="1545" width="11.5703125" style="16" bestFit="1" customWidth="1"/>
    <col min="1546" max="1799" width="9.140625" style="16"/>
    <col min="1800" max="1800" width="9.85546875" style="16" bestFit="1" customWidth="1"/>
    <col min="1801" max="1801" width="11.5703125" style="16" bestFit="1" customWidth="1"/>
    <col min="1802" max="2055" width="9.140625" style="16"/>
    <col min="2056" max="2056" width="9.85546875" style="16" bestFit="1" customWidth="1"/>
    <col min="2057" max="2057" width="11.5703125" style="16" bestFit="1" customWidth="1"/>
    <col min="2058" max="2311" width="9.140625" style="16"/>
    <col min="2312" max="2312" width="9.85546875" style="16" bestFit="1" customWidth="1"/>
    <col min="2313" max="2313" width="11.5703125" style="16" bestFit="1" customWidth="1"/>
    <col min="2314" max="2567" width="9.140625" style="16"/>
    <col min="2568" max="2568" width="9.85546875" style="16" bestFit="1" customWidth="1"/>
    <col min="2569" max="2569" width="11.5703125" style="16" bestFit="1" customWidth="1"/>
    <col min="2570" max="2823" width="9.140625" style="16"/>
    <col min="2824" max="2824" width="9.85546875" style="16" bestFit="1" customWidth="1"/>
    <col min="2825" max="2825" width="11.5703125" style="16" bestFit="1" customWidth="1"/>
    <col min="2826" max="3079" width="9.140625" style="16"/>
    <col min="3080" max="3080" width="9.85546875" style="16" bestFit="1" customWidth="1"/>
    <col min="3081" max="3081" width="11.5703125" style="16" bestFit="1" customWidth="1"/>
    <col min="3082" max="3335" width="9.140625" style="16"/>
    <col min="3336" max="3336" width="9.85546875" style="16" bestFit="1" customWidth="1"/>
    <col min="3337" max="3337" width="11.5703125" style="16" bestFit="1" customWidth="1"/>
    <col min="3338" max="3591" width="9.140625" style="16"/>
    <col min="3592" max="3592" width="9.85546875" style="16" bestFit="1" customWidth="1"/>
    <col min="3593" max="3593" width="11.5703125" style="16" bestFit="1" customWidth="1"/>
    <col min="3594" max="3847" width="9.140625" style="16"/>
    <col min="3848" max="3848" width="9.85546875" style="16" bestFit="1" customWidth="1"/>
    <col min="3849" max="3849" width="11.5703125" style="16" bestFit="1" customWidth="1"/>
    <col min="3850" max="4103" width="9.140625" style="16"/>
    <col min="4104" max="4104" width="9.85546875" style="16" bestFit="1" customWidth="1"/>
    <col min="4105" max="4105" width="11.5703125" style="16" bestFit="1" customWidth="1"/>
    <col min="4106" max="4359" width="9.140625" style="16"/>
    <col min="4360" max="4360" width="9.85546875" style="16" bestFit="1" customWidth="1"/>
    <col min="4361" max="4361" width="11.5703125" style="16" bestFit="1" customWidth="1"/>
    <col min="4362" max="4615" width="9.140625" style="16"/>
    <col min="4616" max="4616" width="9.85546875" style="16" bestFit="1" customWidth="1"/>
    <col min="4617" max="4617" width="11.5703125" style="16" bestFit="1" customWidth="1"/>
    <col min="4618" max="4871" width="9.140625" style="16"/>
    <col min="4872" max="4872" width="9.85546875" style="16" bestFit="1" customWidth="1"/>
    <col min="4873" max="4873" width="11.5703125" style="16" bestFit="1" customWidth="1"/>
    <col min="4874" max="5127" width="9.140625" style="16"/>
    <col min="5128" max="5128" width="9.85546875" style="16" bestFit="1" customWidth="1"/>
    <col min="5129" max="5129" width="11.5703125" style="16" bestFit="1" customWidth="1"/>
    <col min="5130" max="5383" width="9.140625" style="16"/>
    <col min="5384" max="5384" width="9.85546875" style="16" bestFit="1" customWidth="1"/>
    <col min="5385" max="5385" width="11.5703125" style="16" bestFit="1" customWidth="1"/>
    <col min="5386" max="5639" width="9.140625" style="16"/>
    <col min="5640" max="5640" width="9.85546875" style="16" bestFit="1" customWidth="1"/>
    <col min="5641" max="5641" width="11.5703125" style="16" bestFit="1" customWidth="1"/>
    <col min="5642" max="5895" width="9.140625" style="16"/>
    <col min="5896" max="5896" width="9.85546875" style="16" bestFit="1" customWidth="1"/>
    <col min="5897" max="5897" width="11.5703125" style="16" bestFit="1" customWidth="1"/>
    <col min="5898" max="6151" width="9.140625" style="16"/>
    <col min="6152" max="6152" width="9.85546875" style="16" bestFit="1" customWidth="1"/>
    <col min="6153" max="6153" width="11.5703125" style="16" bestFit="1" customWidth="1"/>
    <col min="6154" max="6407" width="9.140625" style="16"/>
    <col min="6408" max="6408" width="9.85546875" style="16" bestFit="1" customWidth="1"/>
    <col min="6409" max="6409" width="11.5703125" style="16" bestFit="1" customWidth="1"/>
    <col min="6410" max="6663" width="9.140625" style="16"/>
    <col min="6664" max="6664" width="9.85546875" style="16" bestFit="1" customWidth="1"/>
    <col min="6665" max="6665" width="11.5703125" style="16" bestFit="1" customWidth="1"/>
    <col min="6666" max="6919" width="9.140625" style="16"/>
    <col min="6920" max="6920" width="9.85546875" style="16" bestFit="1" customWidth="1"/>
    <col min="6921" max="6921" width="11.5703125" style="16" bestFit="1" customWidth="1"/>
    <col min="6922" max="7175" width="9.140625" style="16"/>
    <col min="7176" max="7176" width="9.85546875" style="16" bestFit="1" customWidth="1"/>
    <col min="7177" max="7177" width="11.5703125" style="16" bestFit="1" customWidth="1"/>
    <col min="7178" max="7431" width="9.140625" style="16"/>
    <col min="7432" max="7432" width="9.85546875" style="16" bestFit="1" customWidth="1"/>
    <col min="7433" max="7433" width="11.5703125" style="16" bestFit="1" customWidth="1"/>
    <col min="7434" max="7687" width="9.140625" style="16"/>
    <col min="7688" max="7688" width="9.85546875" style="16" bestFit="1" customWidth="1"/>
    <col min="7689" max="7689" width="11.5703125" style="16" bestFit="1" customWidth="1"/>
    <col min="7690" max="7943" width="9.140625" style="16"/>
    <col min="7944" max="7944" width="9.85546875" style="16" bestFit="1" customWidth="1"/>
    <col min="7945" max="7945" width="11.5703125" style="16" bestFit="1" customWidth="1"/>
    <col min="7946" max="8199" width="9.140625" style="16"/>
    <col min="8200" max="8200" width="9.85546875" style="16" bestFit="1" customWidth="1"/>
    <col min="8201" max="8201" width="11.5703125" style="16" bestFit="1" customWidth="1"/>
    <col min="8202" max="8455" width="9.140625" style="16"/>
    <col min="8456" max="8456" width="9.85546875" style="16" bestFit="1" customWidth="1"/>
    <col min="8457" max="8457" width="11.5703125" style="16" bestFit="1" customWidth="1"/>
    <col min="8458" max="8711" width="9.140625" style="16"/>
    <col min="8712" max="8712" width="9.85546875" style="16" bestFit="1" customWidth="1"/>
    <col min="8713" max="8713" width="11.5703125" style="16" bestFit="1" customWidth="1"/>
    <col min="8714" max="8967" width="9.140625" style="16"/>
    <col min="8968" max="8968" width="9.85546875" style="16" bestFit="1" customWidth="1"/>
    <col min="8969" max="8969" width="11.5703125" style="16" bestFit="1" customWidth="1"/>
    <col min="8970" max="9223" width="9.140625" style="16"/>
    <col min="9224" max="9224" width="9.85546875" style="16" bestFit="1" customWidth="1"/>
    <col min="9225" max="9225" width="11.5703125" style="16" bestFit="1" customWidth="1"/>
    <col min="9226" max="9479" width="9.140625" style="16"/>
    <col min="9480" max="9480" width="9.85546875" style="16" bestFit="1" customWidth="1"/>
    <col min="9481" max="9481" width="11.5703125" style="16" bestFit="1" customWidth="1"/>
    <col min="9482" max="9735" width="9.140625" style="16"/>
    <col min="9736" max="9736" width="9.85546875" style="16" bestFit="1" customWidth="1"/>
    <col min="9737" max="9737" width="11.5703125" style="16" bestFit="1" customWidth="1"/>
    <col min="9738" max="9991" width="9.140625" style="16"/>
    <col min="9992" max="9992" width="9.85546875" style="16" bestFit="1" customWidth="1"/>
    <col min="9993" max="9993" width="11.5703125" style="16" bestFit="1" customWidth="1"/>
    <col min="9994" max="10247" width="9.140625" style="16"/>
    <col min="10248" max="10248" width="9.85546875" style="16" bestFit="1" customWidth="1"/>
    <col min="10249" max="10249" width="11.5703125" style="16" bestFit="1" customWidth="1"/>
    <col min="10250" max="10503" width="9.140625" style="16"/>
    <col min="10504" max="10504" width="9.85546875" style="16" bestFit="1" customWidth="1"/>
    <col min="10505" max="10505" width="11.5703125" style="16" bestFit="1" customWidth="1"/>
    <col min="10506" max="10759" width="9.140625" style="16"/>
    <col min="10760" max="10760" width="9.85546875" style="16" bestFit="1" customWidth="1"/>
    <col min="10761" max="10761" width="11.5703125" style="16" bestFit="1" customWidth="1"/>
    <col min="10762" max="11015" width="9.140625" style="16"/>
    <col min="11016" max="11016" width="9.85546875" style="16" bestFit="1" customWidth="1"/>
    <col min="11017" max="11017" width="11.5703125" style="16" bestFit="1" customWidth="1"/>
    <col min="11018" max="11271" width="9.140625" style="16"/>
    <col min="11272" max="11272" width="9.85546875" style="16" bestFit="1" customWidth="1"/>
    <col min="11273" max="11273" width="11.5703125" style="16" bestFit="1" customWidth="1"/>
    <col min="11274" max="11527" width="9.140625" style="16"/>
    <col min="11528" max="11528" width="9.85546875" style="16" bestFit="1" customWidth="1"/>
    <col min="11529" max="11529" width="11.5703125" style="16" bestFit="1" customWidth="1"/>
    <col min="11530" max="11783" width="9.140625" style="16"/>
    <col min="11784" max="11784" width="9.85546875" style="16" bestFit="1" customWidth="1"/>
    <col min="11785" max="11785" width="11.5703125" style="16" bestFit="1" customWidth="1"/>
    <col min="11786" max="12039" width="9.140625" style="16"/>
    <col min="12040" max="12040" width="9.85546875" style="16" bestFit="1" customWidth="1"/>
    <col min="12041" max="12041" width="11.5703125" style="16" bestFit="1" customWidth="1"/>
    <col min="12042" max="12295" width="9.140625" style="16"/>
    <col min="12296" max="12296" width="9.85546875" style="16" bestFit="1" customWidth="1"/>
    <col min="12297" max="12297" width="11.5703125" style="16" bestFit="1" customWidth="1"/>
    <col min="12298" max="12551" width="9.140625" style="16"/>
    <col min="12552" max="12552" width="9.85546875" style="16" bestFit="1" customWidth="1"/>
    <col min="12553" max="12553" width="11.5703125" style="16" bestFit="1" customWidth="1"/>
    <col min="12554" max="12807" width="9.140625" style="16"/>
    <col min="12808" max="12808" width="9.85546875" style="16" bestFit="1" customWidth="1"/>
    <col min="12809" max="12809" width="11.5703125" style="16" bestFit="1" customWidth="1"/>
    <col min="12810" max="13063" width="9.140625" style="16"/>
    <col min="13064" max="13064" width="9.85546875" style="16" bestFit="1" customWidth="1"/>
    <col min="13065" max="13065" width="11.5703125" style="16" bestFit="1" customWidth="1"/>
    <col min="13066" max="13319" width="9.140625" style="16"/>
    <col min="13320" max="13320" width="9.85546875" style="16" bestFit="1" customWidth="1"/>
    <col min="13321" max="13321" width="11.5703125" style="16" bestFit="1" customWidth="1"/>
    <col min="13322" max="13575" width="9.140625" style="16"/>
    <col min="13576" max="13576" width="9.85546875" style="16" bestFit="1" customWidth="1"/>
    <col min="13577" max="13577" width="11.5703125" style="16" bestFit="1" customWidth="1"/>
    <col min="13578" max="13831" width="9.140625" style="16"/>
    <col min="13832" max="13832" width="9.85546875" style="16" bestFit="1" customWidth="1"/>
    <col min="13833" max="13833" width="11.5703125" style="16" bestFit="1" customWidth="1"/>
    <col min="13834" max="14087" width="9.140625" style="16"/>
    <col min="14088" max="14088" width="9.85546875" style="16" bestFit="1" customWidth="1"/>
    <col min="14089" max="14089" width="11.5703125" style="16" bestFit="1" customWidth="1"/>
    <col min="14090" max="14343" width="9.140625" style="16"/>
    <col min="14344" max="14344" width="9.85546875" style="16" bestFit="1" customWidth="1"/>
    <col min="14345" max="14345" width="11.5703125" style="16" bestFit="1" customWidth="1"/>
    <col min="14346" max="14599" width="9.140625" style="16"/>
    <col min="14600" max="14600" width="9.85546875" style="16" bestFit="1" customWidth="1"/>
    <col min="14601" max="14601" width="11.5703125" style="16" bestFit="1" customWidth="1"/>
    <col min="14602" max="14855" width="9.140625" style="16"/>
    <col min="14856" max="14856" width="9.85546875" style="16" bestFit="1" customWidth="1"/>
    <col min="14857" max="14857" width="11.5703125" style="16" bestFit="1" customWidth="1"/>
    <col min="14858" max="15111" width="9.140625" style="16"/>
    <col min="15112" max="15112" width="9.85546875" style="16" bestFit="1" customWidth="1"/>
    <col min="15113" max="15113" width="11.5703125" style="16" bestFit="1" customWidth="1"/>
    <col min="15114" max="15367" width="9.140625" style="16"/>
    <col min="15368" max="15368" width="9.85546875" style="16" bestFit="1" customWidth="1"/>
    <col min="15369" max="15369" width="11.5703125" style="16" bestFit="1" customWidth="1"/>
    <col min="15370" max="15623" width="9.140625" style="16"/>
    <col min="15624" max="15624" width="9.85546875" style="16" bestFit="1" customWidth="1"/>
    <col min="15625" max="15625" width="11.5703125" style="16" bestFit="1" customWidth="1"/>
    <col min="15626" max="15879" width="9.140625" style="16"/>
    <col min="15880" max="15880" width="9.85546875" style="16" bestFit="1" customWidth="1"/>
    <col min="15881" max="15881" width="11.5703125" style="16" bestFit="1" customWidth="1"/>
    <col min="15882" max="16135" width="9.140625" style="16"/>
    <col min="16136" max="16136" width="9.85546875" style="16" bestFit="1" customWidth="1"/>
    <col min="16137" max="16137" width="11.5703125" style="16" bestFit="1" customWidth="1"/>
    <col min="16138" max="16384" width="9.140625" style="16"/>
  </cols>
  <sheetData>
    <row r="1" spans="1:11" x14ac:dyDescent="0.2">
      <c r="A1" s="235" t="s">
        <v>162</v>
      </c>
      <c r="B1" s="205"/>
      <c r="C1" s="205"/>
      <c r="D1" s="205"/>
      <c r="E1" s="205"/>
      <c r="F1" s="205"/>
      <c r="G1" s="205"/>
      <c r="H1" s="205"/>
      <c r="I1" s="205"/>
    </row>
    <row r="2" spans="1:11" x14ac:dyDescent="0.2">
      <c r="A2" s="234" t="s">
        <v>522</v>
      </c>
      <c r="B2" s="207"/>
      <c r="C2" s="207"/>
      <c r="D2" s="207"/>
      <c r="E2" s="207"/>
      <c r="F2" s="207"/>
      <c r="G2" s="207"/>
      <c r="H2" s="207"/>
      <c r="I2" s="207"/>
      <c r="J2" s="116"/>
      <c r="K2" s="116"/>
    </row>
    <row r="3" spans="1:11" x14ac:dyDescent="0.2">
      <c r="A3" s="239" t="s">
        <v>499</v>
      </c>
      <c r="B3" s="240"/>
      <c r="C3" s="240"/>
      <c r="D3" s="240"/>
      <c r="E3" s="240"/>
      <c r="F3" s="240"/>
      <c r="G3" s="240"/>
      <c r="H3" s="240"/>
      <c r="I3" s="240"/>
      <c r="J3" s="241"/>
      <c r="K3" s="241"/>
    </row>
    <row r="4" spans="1:11" x14ac:dyDescent="0.2">
      <c r="A4" s="242" t="s">
        <v>521</v>
      </c>
      <c r="B4" s="243"/>
      <c r="C4" s="243"/>
      <c r="D4" s="243"/>
      <c r="E4" s="243"/>
      <c r="F4" s="243"/>
      <c r="G4" s="243"/>
      <c r="H4" s="243"/>
      <c r="I4" s="243"/>
      <c r="J4" s="244"/>
      <c r="K4" s="244"/>
    </row>
    <row r="5" spans="1:11" ht="22.35" customHeight="1" x14ac:dyDescent="0.2">
      <c r="A5" s="236" t="s">
        <v>163</v>
      </c>
      <c r="B5" s="216"/>
      <c r="C5" s="216"/>
      <c r="D5" s="216"/>
      <c r="E5" s="216"/>
      <c r="F5" s="216"/>
      <c r="G5" s="236" t="s">
        <v>164</v>
      </c>
      <c r="H5" s="237" t="s">
        <v>165</v>
      </c>
      <c r="I5" s="238"/>
      <c r="J5" s="237" t="s">
        <v>166</v>
      </c>
      <c r="K5" s="238"/>
    </row>
    <row r="6" spans="1:11" x14ac:dyDescent="0.2">
      <c r="A6" s="216"/>
      <c r="B6" s="216"/>
      <c r="C6" s="216"/>
      <c r="D6" s="216"/>
      <c r="E6" s="216"/>
      <c r="F6" s="216"/>
      <c r="G6" s="216"/>
      <c r="H6" s="18" t="s">
        <v>167</v>
      </c>
      <c r="I6" s="18" t="s">
        <v>168</v>
      </c>
      <c r="J6" s="18" t="s">
        <v>169</v>
      </c>
      <c r="K6" s="18" t="s">
        <v>170</v>
      </c>
    </row>
    <row r="7" spans="1:11" x14ac:dyDescent="0.2">
      <c r="A7" s="245">
        <v>1</v>
      </c>
      <c r="B7" s="214"/>
      <c r="C7" s="214"/>
      <c r="D7" s="214"/>
      <c r="E7" s="214"/>
      <c r="F7" s="214"/>
      <c r="G7" s="17">
        <v>2</v>
      </c>
      <c r="H7" s="18">
        <v>3</v>
      </c>
      <c r="I7" s="18">
        <v>4</v>
      </c>
      <c r="J7" s="18">
        <v>5</v>
      </c>
      <c r="K7" s="18">
        <v>6</v>
      </c>
    </row>
    <row r="8" spans="1:11" x14ac:dyDescent="0.2">
      <c r="A8" s="228" t="s">
        <v>401</v>
      </c>
      <c r="B8" s="229"/>
      <c r="C8" s="229"/>
      <c r="D8" s="229"/>
      <c r="E8" s="229"/>
      <c r="F8" s="229"/>
      <c r="G8" s="15">
        <v>1</v>
      </c>
      <c r="H8" s="117">
        <f>SUM(H9:H13)</f>
        <v>776800000</v>
      </c>
      <c r="I8" s="117">
        <f>SUM(I9:I13)</f>
        <v>776800000</v>
      </c>
      <c r="J8" s="117">
        <f>SUM(J9:J13)</f>
        <v>880400000</v>
      </c>
      <c r="K8" s="117">
        <f>SUM(K9:K13)</f>
        <v>880400000</v>
      </c>
    </row>
    <row r="9" spans="1:11" x14ac:dyDescent="0.2">
      <c r="A9" s="197" t="s">
        <v>171</v>
      </c>
      <c r="B9" s="197"/>
      <c r="C9" s="197"/>
      <c r="D9" s="197"/>
      <c r="E9" s="197"/>
      <c r="F9" s="197"/>
      <c r="G9" s="14">
        <v>2</v>
      </c>
      <c r="H9" s="31">
        <v>114700000</v>
      </c>
      <c r="I9" s="31">
        <v>114700000</v>
      </c>
      <c r="J9" s="31">
        <v>114100000</v>
      </c>
      <c r="K9" s="31">
        <v>114100000</v>
      </c>
    </row>
    <row r="10" spans="1:11" x14ac:dyDescent="0.2">
      <c r="A10" s="197" t="s">
        <v>172</v>
      </c>
      <c r="B10" s="197"/>
      <c r="C10" s="197"/>
      <c r="D10" s="197"/>
      <c r="E10" s="197"/>
      <c r="F10" s="197"/>
      <c r="G10" s="14">
        <v>3</v>
      </c>
      <c r="H10" s="31">
        <v>654700000</v>
      </c>
      <c r="I10" s="31">
        <v>654700000</v>
      </c>
      <c r="J10" s="31">
        <v>755000000</v>
      </c>
      <c r="K10" s="31">
        <v>755000000</v>
      </c>
    </row>
    <row r="11" spans="1:11" x14ac:dyDescent="0.2">
      <c r="A11" s="197" t="s">
        <v>173</v>
      </c>
      <c r="B11" s="197"/>
      <c r="C11" s="197"/>
      <c r="D11" s="197"/>
      <c r="E11" s="197"/>
      <c r="F11" s="197"/>
      <c r="G11" s="14">
        <v>4</v>
      </c>
      <c r="H11" s="31">
        <v>1500000</v>
      </c>
      <c r="I11" s="31">
        <v>1500000</v>
      </c>
      <c r="J11" s="31">
        <v>1600000</v>
      </c>
      <c r="K11" s="31">
        <v>1600000</v>
      </c>
    </row>
    <row r="12" spans="1:11" x14ac:dyDescent="0.2">
      <c r="A12" s="197" t="s">
        <v>174</v>
      </c>
      <c r="B12" s="197"/>
      <c r="C12" s="197"/>
      <c r="D12" s="197"/>
      <c r="E12" s="197"/>
      <c r="F12" s="197"/>
      <c r="G12" s="14">
        <v>5</v>
      </c>
      <c r="H12" s="31">
        <v>800000</v>
      </c>
      <c r="I12" s="31">
        <v>800000</v>
      </c>
      <c r="J12" s="31">
        <v>500000</v>
      </c>
      <c r="K12" s="31">
        <v>500000</v>
      </c>
    </row>
    <row r="13" spans="1:11" x14ac:dyDescent="0.2">
      <c r="A13" s="197" t="s">
        <v>175</v>
      </c>
      <c r="B13" s="197"/>
      <c r="C13" s="197"/>
      <c r="D13" s="197"/>
      <c r="E13" s="197"/>
      <c r="F13" s="197"/>
      <c r="G13" s="14">
        <v>6</v>
      </c>
      <c r="H13" s="31">
        <v>5100000</v>
      </c>
      <c r="I13" s="31">
        <v>5100000</v>
      </c>
      <c r="J13" s="31">
        <v>9200000</v>
      </c>
      <c r="K13" s="31">
        <v>9200000</v>
      </c>
    </row>
    <row r="14" spans="1:11" ht="22.35" customHeight="1" x14ac:dyDescent="0.2">
      <c r="A14" s="228" t="s">
        <v>402</v>
      </c>
      <c r="B14" s="229"/>
      <c r="C14" s="229"/>
      <c r="D14" s="229"/>
      <c r="E14" s="229"/>
      <c r="F14" s="229"/>
      <c r="G14" s="15">
        <v>7</v>
      </c>
      <c r="H14" s="117">
        <f>H15+H16+H20+H24+H25+H26+H29+H36</f>
        <v>763300000</v>
      </c>
      <c r="I14" s="117">
        <f>I15+I16+I20+I24+I25+I26+I29+I36</f>
        <v>763300000</v>
      </c>
      <c r="J14" s="117">
        <f>J15+J16+J20+J24+J25+J26+J29+J36</f>
        <v>850300000</v>
      </c>
      <c r="K14" s="117">
        <f>K15+K16+K20+K24+K25+K26+K29+K36</f>
        <v>850300000</v>
      </c>
    </row>
    <row r="15" spans="1:11" x14ac:dyDescent="0.2">
      <c r="A15" s="197" t="s">
        <v>176</v>
      </c>
      <c r="B15" s="197"/>
      <c r="C15" s="197"/>
      <c r="D15" s="197"/>
      <c r="E15" s="197"/>
      <c r="F15" s="197"/>
      <c r="G15" s="14">
        <v>8</v>
      </c>
      <c r="H15" s="31">
        <v>30500000</v>
      </c>
      <c r="I15" s="31">
        <v>30500000</v>
      </c>
      <c r="J15" s="31">
        <v>1600000</v>
      </c>
      <c r="K15" s="31">
        <v>1600000</v>
      </c>
    </row>
    <row r="16" spans="1:11" x14ac:dyDescent="0.2">
      <c r="A16" s="201" t="s">
        <v>403</v>
      </c>
      <c r="B16" s="201"/>
      <c r="C16" s="201"/>
      <c r="D16" s="201"/>
      <c r="E16" s="201"/>
      <c r="F16" s="201"/>
      <c r="G16" s="15">
        <v>9</v>
      </c>
      <c r="H16" s="117">
        <f>SUM(H17:H19)</f>
        <v>633300000</v>
      </c>
      <c r="I16" s="117">
        <f>SUM(I17:I19)</f>
        <v>633300000</v>
      </c>
      <c r="J16" s="117">
        <f>SUM(J17:J19)</f>
        <v>729400000</v>
      </c>
      <c r="K16" s="117">
        <f>SUM(K17:K19)</f>
        <v>729400000</v>
      </c>
    </row>
    <row r="17" spans="1:11" x14ac:dyDescent="0.2">
      <c r="A17" s="230" t="s">
        <v>177</v>
      </c>
      <c r="B17" s="230"/>
      <c r="C17" s="230"/>
      <c r="D17" s="230"/>
      <c r="E17" s="230"/>
      <c r="F17" s="230"/>
      <c r="G17" s="14">
        <v>10</v>
      </c>
      <c r="H17" s="31">
        <v>26100000</v>
      </c>
      <c r="I17" s="31">
        <v>26100000</v>
      </c>
      <c r="J17" s="31">
        <v>484300000</v>
      </c>
      <c r="K17" s="31">
        <v>484300000</v>
      </c>
    </row>
    <row r="18" spans="1:11" x14ac:dyDescent="0.2">
      <c r="A18" s="230" t="s">
        <v>178</v>
      </c>
      <c r="B18" s="230"/>
      <c r="C18" s="230"/>
      <c r="D18" s="230"/>
      <c r="E18" s="230"/>
      <c r="F18" s="230"/>
      <c r="G18" s="14">
        <v>11</v>
      </c>
      <c r="H18" s="31">
        <v>528700000</v>
      </c>
      <c r="I18" s="31">
        <v>528700000</v>
      </c>
      <c r="J18" s="31">
        <v>175200000</v>
      </c>
      <c r="K18" s="31">
        <v>175200000</v>
      </c>
    </row>
    <row r="19" spans="1:11" x14ac:dyDescent="0.2">
      <c r="A19" s="230" t="s">
        <v>179</v>
      </c>
      <c r="B19" s="230"/>
      <c r="C19" s="230"/>
      <c r="D19" s="230"/>
      <c r="E19" s="230"/>
      <c r="F19" s="230"/>
      <c r="G19" s="14">
        <v>12</v>
      </c>
      <c r="H19" s="31">
        <v>78500000</v>
      </c>
      <c r="I19" s="31">
        <v>78500000</v>
      </c>
      <c r="J19" s="31">
        <v>69900000</v>
      </c>
      <c r="K19" s="31">
        <v>69900000</v>
      </c>
    </row>
    <row r="20" spans="1:11" x14ac:dyDescent="0.2">
      <c r="A20" s="201" t="s">
        <v>404</v>
      </c>
      <c r="B20" s="201"/>
      <c r="C20" s="201"/>
      <c r="D20" s="201"/>
      <c r="E20" s="201"/>
      <c r="F20" s="201"/>
      <c r="G20" s="15">
        <v>13</v>
      </c>
      <c r="H20" s="117">
        <f>SUM(H21:H23)</f>
        <v>24800000</v>
      </c>
      <c r="I20" s="117">
        <f>SUM(I21:I23)</f>
        <v>24800000</v>
      </c>
      <c r="J20" s="117">
        <f>SUM(J21:J23)</f>
        <v>29100000</v>
      </c>
      <c r="K20" s="117">
        <f>SUM(K21:K23)</f>
        <v>29100000</v>
      </c>
    </row>
    <row r="21" spans="1:11" x14ac:dyDescent="0.2">
      <c r="A21" s="230" t="s">
        <v>180</v>
      </c>
      <c r="B21" s="230"/>
      <c r="C21" s="230"/>
      <c r="D21" s="230"/>
      <c r="E21" s="230"/>
      <c r="F21" s="230"/>
      <c r="G21" s="14">
        <v>14</v>
      </c>
      <c r="H21" s="31">
        <v>15200000</v>
      </c>
      <c r="I21" s="31">
        <v>15200000</v>
      </c>
      <c r="J21" s="31">
        <v>17700000</v>
      </c>
      <c r="K21" s="31">
        <v>17700000</v>
      </c>
    </row>
    <row r="22" spans="1:11" x14ac:dyDescent="0.2">
      <c r="A22" s="230" t="s">
        <v>181</v>
      </c>
      <c r="B22" s="230"/>
      <c r="C22" s="230"/>
      <c r="D22" s="230"/>
      <c r="E22" s="230"/>
      <c r="F22" s="230"/>
      <c r="G22" s="14">
        <v>15</v>
      </c>
      <c r="H22" s="31">
        <v>6300000</v>
      </c>
      <c r="I22" s="31">
        <v>6300000</v>
      </c>
      <c r="J22" s="31">
        <v>7500000</v>
      </c>
      <c r="K22" s="31">
        <v>7500000</v>
      </c>
    </row>
    <row r="23" spans="1:11" x14ac:dyDescent="0.2">
      <c r="A23" s="230" t="s">
        <v>182</v>
      </c>
      <c r="B23" s="230"/>
      <c r="C23" s="230"/>
      <c r="D23" s="230"/>
      <c r="E23" s="230"/>
      <c r="F23" s="230"/>
      <c r="G23" s="14">
        <v>16</v>
      </c>
      <c r="H23" s="31">
        <v>3300000</v>
      </c>
      <c r="I23" s="31">
        <v>3300000</v>
      </c>
      <c r="J23" s="31">
        <v>3900000</v>
      </c>
      <c r="K23" s="31">
        <v>3900000</v>
      </c>
    </row>
    <row r="24" spans="1:11" x14ac:dyDescent="0.2">
      <c r="A24" s="197" t="s">
        <v>183</v>
      </c>
      <c r="B24" s="197"/>
      <c r="C24" s="197"/>
      <c r="D24" s="197"/>
      <c r="E24" s="197"/>
      <c r="F24" s="197"/>
      <c r="G24" s="14">
        <v>17</v>
      </c>
      <c r="H24" s="31">
        <v>37800000</v>
      </c>
      <c r="I24" s="31">
        <v>37800000</v>
      </c>
      <c r="J24" s="31">
        <v>42600000</v>
      </c>
      <c r="K24" s="31">
        <v>42600000</v>
      </c>
    </row>
    <row r="25" spans="1:11" x14ac:dyDescent="0.2">
      <c r="A25" s="197" t="s">
        <v>184</v>
      </c>
      <c r="B25" s="197"/>
      <c r="C25" s="197"/>
      <c r="D25" s="197"/>
      <c r="E25" s="197"/>
      <c r="F25" s="197"/>
      <c r="G25" s="14">
        <v>18</v>
      </c>
      <c r="H25" s="31">
        <v>35200000</v>
      </c>
      <c r="I25" s="31">
        <v>35200000</v>
      </c>
      <c r="J25" s="31">
        <v>38400000</v>
      </c>
      <c r="K25" s="31">
        <v>38400000</v>
      </c>
    </row>
    <row r="26" spans="1:11" x14ac:dyDescent="0.2">
      <c r="A26" s="201" t="s">
        <v>405</v>
      </c>
      <c r="B26" s="201"/>
      <c r="C26" s="201"/>
      <c r="D26" s="201"/>
      <c r="E26" s="201"/>
      <c r="F26" s="201"/>
      <c r="G26" s="15">
        <v>19</v>
      </c>
      <c r="H26" s="117">
        <f>H27+H28</f>
        <v>800000</v>
      </c>
      <c r="I26" s="117">
        <f>I27+I28</f>
        <v>800000</v>
      </c>
      <c r="J26" s="117">
        <f>J27+J28</f>
        <v>5800000</v>
      </c>
      <c r="K26" s="117">
        <f>K27+K28</f>
        <v>5800000</v>
      </c>
    </row>
    <row r="27" spans="1:11" x14ac:dyDescent="0.2">
      <c r="A27" s="230" t="s">
        <v>185</v>
      </c>
      <c r="B27" s="230"/>
      <c r="C27" s="230"/>
      <c r="D27" s="230"/>
      <c r="E27" s="230"/>
      <c r="F27" s="230"/>
      <c r="G27" s="14">
        <v>20</v>
      </c>
      <c r="H27" s="31">
        <v>500000</v>
      </c>
      <c r="I27" s="31">
        <v>500000</v>
      </c>
      <c r="J27" s="31">
        <v>200000</v>
      </c>
      <c r="K27" s="31">
        <v>200000</v>
      </c>
    </row>
    <row r="28" spans="1:11" x14ac:dyDescent="0.2">
      <c r="A28" s="230" t="s">
        <v>186</v>
      </c>
      <c r="B28" s="230"/>
      <c r="C28" s="230"/>
      <c r="D28" s="230"/>
      <c r="E28" s="230"/>
      <c r="F28" s="230"/>
      <c r="G28" s="14">
        <v>21</v>
      </c>
      <c r="H28" s="31">
        <v>300000</v>
      </c>
      <c r="I28" s="31">
        <v>300000</v>
      </c>
      <c r="J28" s="31">
        <v>5600000</v>
      </c>
      <c r="K28" s="31">
        <v>5600000</v>
      </c>
    </row>
    <row r="29" spans="1:11" x14ac:dyDescent="0.2">
      <c r="A29" s="201" t="s">
        <v>406</v>
      </c>
      <c r="B29" s="201"/>
      <c r="C29" s="201"/>
      <c r="D29" s="201"/>
      <c r="E29" s="201"/>
      <c r="F29" s="201"/>
      <c r="G29" s="15">
        <v>22</v>
      </c>
      <c r="H29" s="117">
        <f>SUM(H30:H35)</f>
        <v>900000</v>
      </c>
      <c r="I29" s="117">
        <f>SUM(I30:I35)</f>
        <v>900000</v>
      </c>
      <c r="J29" s="117">
        <f>SUM(J30:J35)</f>
        <v>3400000</v>
      </c>
      <c r="K29" s="117">
        <f>SUM(K30:K35)</f>
        <v>3400000</v>
      </c>
    </row>
    <row r="30" spans="1:11" x14ac:dyDescent="0.2">
      <c r="A30" s="230" t="s">
        <v>187</v>
      </c>
      <c r="B30" s="230"/>
      <c r="C30" s="230"/>
      <c r="D30" s="230"/>
      <c r="E30" s="230"/>
      <c r="F30" s="230"/>
      <c r="G30" s="14">
        <v>23</v>
      </c>
      <c r="H30" s="31">
        <v>0</v>
      </c>
      <c r="I30" s="31">
        <v>0</v>
      </c>
      <c r="J30" s="31">
        <v>0</v>
      </c>
      <c r="K30" s="31">
        <v>0</v>
      </c>
    </row>
    <row r="31" spans="1:11" x14ac:dyDescent="0.2">
      <c r="A31" s="230" t="s">
        <v>188</v>
      </c>
      <c r="B31" s="230"/>
      <c r="C31" s="230"/>
      <c r="D31" s="230"/>
      <c r="E31" s="230"/>
      <c r="F31" s="230"/>
      <c r="G31" s="14">
        <v>24</v>
      </c>
      <c r="H31" s="31">
        <v>0</v>
      </c>
      <c r="I31" s="31">
        <v>0</v>
      </c>
      <c r="J31" s="31">
        <v>0</v>
      </c>
      <c r="K31" s="31">
        <v>0</v>
      </c>
    </row>
    <row r="32" spans="1:11" x14ac:dyDescent="0.2">
      <c r="A32" s="230" t="s">
        <v>189</v>
      </c>
      <c r="B32" s="230"/>
      <c r="C32" s="230"/>
      <c r="D32" s="230"/>
      <c r="E32" s="230"/>
      <c r="F32" s="230"/>
      <c r="G32" s="14">
        <v>25</v>
      </c>
      <c r="H32" s="31">
        <v>0</v>
      </c>
      <c r="I32" s="31">
        <v>0</v>
      </c>
      <c r="J32" s="31">
        <v>600000</v>
      </c>
      <c r="K32" s="31">
        <v>600000</v>
      </c>
    </row>
    <row r="33" spans="1:11" x14ac:dyDescent="0.2">
      <c r="A33" s="230" t="s">
        <v>190</v>
      </c>
      <c r="B33" s="230"/>
      <c r="C33" s="230"/>
      <c r="D33" s="230"/>
      <c r="E33" s="230"/>
      <c r="F33" s="230"/>
      <c r="G33" s="14">
        <v>26</v>
      </c>
      <c r="H33" s="31">
        <v>900000</v>
      </c>
      <c r="I33" s="31">
        <v>900000</v>
      </c>
      <c r="J33" s="31">
        <v>2700000</v>
      </c>
      <c r="K33" s="31">
        <v>2700000</v>
      </c>
    </row>
    <row r="34" spans="1:11" x14ac:dyDescent="0.2">
      <c r="A34" s="230" t="s">
        <v>191</v>
      </c>
      <c r="B34" s="230"/>
      <c r="C34" s="230"/>
      <c r="D34" s="230"/>
      <c r="E34" s="230"/>
      <c r="F34" s="230"/>
      <c r="G34" s="14">
        <v>27</v>
      </c>
      <c r="H34" s="31">
        <v>0</v>
      </c>
      <c r="I34" s="31">
        <v>0</v>
      </c>
      <c r="J34" s="31">
        <v>0</v>
      </c>
      <c r="K34" s="31">
        <v>0</v>
      </c>
    </row>
    <row r="35" spans="1:11" x14ac:dyDescent="0.2">
      <c r="A35" s="230" t="s">
        <v>192</v>
      </c>
      <c r="B35" s="230"/>
      <c r="C35" s="230"/>
      <c r="D35" s="230"/>
      <c r="E35" s="230"/>
      <c r="F35" s="230"/>
      <c r="G35" s="14">
        <v>28</v>
      </c>
      <c r="H35" s="31">
        <v>0</v>
      </c>
      <c r="I35" s="31">
        <v>0</v>
      </c>
      <c r="J35" s="31">
        <v>100000</v>
      </c>
      <c r="K35" s="31">
        <v>100000</v>
      </c>
    </row>
    <row r="36" spans="1:11" x14ac:dyDescent="0.2">
      <c r="A36" s="197" t="s">
        <v>193</v>
      </c>
      <c r="B36" s="197"/>
      <c r="C36" s="197"/>
      <c r="D36" s="197"/>
      <c r="E36" s="197"/>
      <c r="F36" s="197"/>
      <c r="G36" s="14">
        <v>29</v>
      </c>
      <c r="H36" s="31">
        <v>0</v>
      </c>
      <c r="I36" s="31">
        <v>0</v>
      </c>
      <c r="J36" s="31">
        <v>0</v>
      </c>
      <c r="K36" s="31">
        <v>0</v>
      </c>
    </row>
    <row r="37" spans="1:11" x14ac:dyDescent="0.2">
      <c r="A37" s="228" t="s">
        <v>407</v>
      </c>
      <c r="B37" s="229"/>
      <c r="C37" s="229"/>
      <c r="D37" s="229"/>
      <c r="E37" s="229"/>
      <c r="F37" s="229"/>
      <c r="G37" s="15">
        <v>30</v>
      </c>
      <c r="H37" s="117">
        <f>SUM(H38:H47)</f>
        <v>6100000</v>
      </c>
      <c r="I37" s="117">
        <f>SUM(I38:I47)</f>
        <v>6100000</v>
      </c>
      <c r="J37" s="117">
        <f>SUM(J38:J47)</f>
        <v>20100000</v>
      </c>
      <c r="K37" s="117">
        <f>SUM(K38:K47)</f>
        <v>20100000</v>
      </c>
    </row>
    <row r="38" spans="1:11" ht="23.45" customHeight="1" x14ac:dyDescent="0.2">
      <c r="A38" s="197" t="s">
        <v>194</v>
      </c>
      <c r="B38" s="197"/>
      <c r="C38" s="197"/>
      <c r="D38" s="197"/>
      <c r="E38" s="197"/>
      <c r="F38" s="197"/>
      <c r="G38" s="14">
        <v>31</v>
      </c>
      <c r="H38" s="31">
        <v>0</v>
      </c>
      <c r="I38" s="31">
        <v>0</v>
      </c>
      <c r="J38" s="31">
        <v>0</v>
      </c>
      <c r="K38" s="31">
        <v>0</v>
      </c>
    </row>
    <row r="39" spans="1:11" ht="25.35" customHeight="1" x14ac:dyDescent="0.2">
      <c r="A39" s="197" t="s">
        <v>195</v>
      </c>
      <c r="B39" s="197"/>
      <c r="C39" s="197"/>
      <c r="D39" s="197"/>
      <c r="E39" s="197"/>
      <c r="F39" s="197"/>
      <c r="G39" s="14">
        <v>32</v>
      </c>
      <c r="H39" s="31">
        <v>0</v>
      </c>
      <c r="I39" s="31">
        <v>0</v>
      </c>
      <c r="J39" s="31">
        <v>0</v>
      </c>
      <c r="K39" s="31">
        <v>0</v>
      </c>
    </row>
    <row r="40" spans="1:11" ht="25.35" customHeight="1" x14ac:dyDescent="0.2">
      <c r="A40" s="197" t="s">
        <v>196</v>
      </c>
      <c r="B40" s="197"/>
      <c r="C40" s="197"/>
      <c r="D40" s="197"/>
      <c r="E40" s="197"/>
      <c r="F40" s="197"/>
      <c r="G40" s="14">
        <v>33</v>
      </c>
      <c r="H40" s="31">
        <v>0</v>
      </c>
      <c r="I40" s="31">
        <v>0</v>
      </c>
      <c r="J40" s="31">
        <v>0</v>
      </c>
      <c r="K40" s="31">
        <v>0</v>
      </c>
    </row>
    <row r="41" spans="1:11" ht="25.35" customHeight="1" x14ac:dyDescent="0.2">
      <c r="A41" s="197" t="s">
        <v>197</v>
      </c>
      <c r="B41" s="197"/>
      <c r="C41" s="197"/>
      <c r="D41" s="197"/>
      <c r="E41" s="197"/>
      <c r="F41" s="197"/>
      <c r="G41" s="14">
        <v>34</v>
      </c>
      <c r="H41" s="31">
        <v>1000000</v>
      </c>
      <c r="I41" s="31">
        <v>1000000</v>
      </c>
      <c r="J41" s="31">
        <v>400000</v>
      </c>
      <c r="K41" s="31">
        <v>400000</v>
      </c>
    </row>
    <row r="42" spans="1:11" ht="25.35" customHeight="1" x14ac:dyDescent="0.2">
      <c r="A42" s="197" t="s">
        <v>198</v>
      </c>
      <c r="B42" s="197"/>
      <c r="C42" s="197"/>
      <c r="D42" s="197"/>
      <c r="E42" s="197"/>
      <c r="F42" s="197"/>
      <c r="G42" s="14">
        <v>35</v>
      </c>
      <c r="H42" s="31">
        <v>0</v>
      </c>
      <c r="I42" s="31">
        <v>0</v>
      </c>
      <c r="J42" s="31">
        <v>0</v>
      </c>
      <c r="K42" s="31">
        <v>0</v>
      </c>
    </row>
    <row r="43" spans="1:11" x14ac:dyDescent="0.2">
      <c r="A43" s="197" t="s">
        <v>199</v>
      </c>
      <c r="B43" s="197"/>
      <c r="C43" s="197"/>
      <c r="D43" s="197"/>
      <c r="E43" s="197"/>
      <c r="F43" s="197"/>
      <c r="G43" s="14">
        <v>36</v>
      </c>
      <c r="H43" s="31">
        <v>0</v>
      </c>
      <c r="I43" s="31">
        <v>0</v>
      </c>
      <c r="J43" s="31">
        <v>0</v>
      </c>
      <c r="K43" s="31">
        <v>0</v>
      </c>
    </row>
    <row r="44" spans="1:11" x14ac:dyDescent="0.2">
      <c r="A44" s="197" t="s">
        <v>200</v>
      </c>
      <c r="B44" s="197"/>
      <c r="C44" s="197"/>
      <c r="D44" s="197"/>
      <c r="E44" s="197"/>
      <c r="F44" s="197"/>
      <c r="G44" s="14">
        <v>37</v>
      </c>
      <c r="H44" s="31">
        <v>600000</v>
      </c>
      <c r="I44" s="31">
        <v>600000</v>
      </c>
      <c r="J44" s="31">
        <v>400000</v>
      </c>
      <c r="K44" s="31">
        <v>400000</v>
      </c>
    </row>
    <row r="45" spans="1:11" x14ac:dyDescent="0.2">
      <c r="A45" s="197" t="s">
        <v>201</v>
      </c>
      <c r="B45" s="197"/>
      <c r="C45" s="197"/>
      <c r="D45" s="197"/>
      <c r="E45" s="197"/>
      <c r="F45" s="197"/>
      <c r="G45" s="14">
        <v>38</v>
      </c>
      <c r="H45" s="31">
        <v>3000000</v>
      </c>
      <c r="I45" s="31">
        <v>3000000</v>
      </c>
      <c r="J45" s="31">
        <v>17800000</v>
      </c>
      <c r="K45" s="31">
        <v>17800000</v>
      </c>
    </row>
    <row r="46" spans="1:11" x14ac:dyDescent="0.2">
      <c r="A46" s="197" t="s">
        <v>202</v>
      </c>
      <c r="B46" s="197"/>
      <c r="C46" s="197"/>
      <c r="D46" s="197"/>
      <c r="E46" s="197"/>
      <c r="F46" s="197"/>
      <c r="G46" s="14">
        <v>39</v>
      </c>
      <c r="H46" s="31">
        <v>0</v>
      </c>
      <c r="I46" s="31">
        <v>0</v>
      </c>
      <c r="J46" s="31">
        <v>0</v>
      </c>
      <c r="K46" s="31">
        <v>0</v>
      </c>
    </row>
    <row r="47" spans="1:11" x14ac:dyDescent="0.2">
      <c r="A47" s="197" t="s">
        <v>203</v>
      </c>
      <c r="B47" s="197"/>
      <c r="C47" s="197"/>
      <c r="D47" s="197"/>
      <c r="E47" s="197"/>
      <c r="F47" s="197"/>
      <c r="G47" s="14">
        <v>40</v>
      </c>
      <c r="H47" s="31">
        <v>1500000</v>
      </c>
      <c r="I47" s="31">
        <v>1500000</v>
      </c>
      <c r="J47" s="31">
        <v>1500000</v>
      </c>
      <c r="K47" s="31">
        <v>1500000</v>
      </c>
    </row>
    <row r="48" spans="1:11" x14ac:dyDescent="0.2">
      <c r="A48" s="228" t="s">
        <v>408</v>
      </c>
      <c r="B48" s="229"/>
      <c r="C48" s="229"/>
      <c r="D48" s="229"/>
      <c r="E48" s="229"/>
      <c r="F48" s="229"/>
      <c r="G48" s="15">
        <v>41</v>
      </c>
      <c r="H48" s="117">
        <f>SUM(H49:H55)</f>
        <v>12500000</v>
      </c>
      <c r="I48" s="117">
        <f>SUM(I49:I55)</f>
        <v>12500000</v>
      </c>
      <c r="J48" s="117">
        <f>SUM(J49:J55)</f>
        <v>17800000</v>
      </c>
      <c r="K48" s="117">
        <f>SUM(K49:K55)</f>
        <v>17800000</v>
      </c>
    </row>
    <row r="49" spans="1:11" ht="25.35" customHeight="1" x14ac:dyDescent="0.2">
      <c r="A49" s="197" t="s">
        <v>204</v>
      </c>
      <c r="B49" s="197"/>
      <c r="C49" s="197"/>
      <c r="D49" s="197"/>
      <c r="E49" s="197"/>
      <c r="F49" s="197"/>
      <c r="G49" s="14">
        <v>42</v>
      </c>
      <c r="H49" s="31">
        <v>300000</v>
      </c>
      <c r="I49" s="31">
        <v>300000</v>
      </c>
      <c r="J49" s="31">
        <v>200000</v>
      </c>
      <c r="K49" s="31">
        <v>200000</v>
      </c>
    </row>
    <row r="50" spans="1:11" ht="24" customHeight="1" x14ac:dyDescent="0.2">
      <c r="A50" s="224" t="s">
        <v>205</v>
      </c>
      <c r="B50" s="224"/>
      <c r="C50" s="224"/>
      <c r="D50" s="224"/>
      <c r="E50" s="224"/>
      <c r="F50" s="224"/>
      <c r="G50" s="14">
        <v>43</v>
      </c>
      <c r="H50" s="31">
        <v>0</v>
      </c>
      <c r="I50" s="31">
        <v>0</v>
      </c>
      <c r="J50" s="31">
        <v>0</v>
      </c>
      <c r="K50" s="31">
        <v>0</v>
      </c>
    </row>
    <row r="51" spans="1:11" x14ac:dyDescent="0.2">
      <c r="A51" s="224" t="s">
        <v>206</v>
      </c>
      <c r="B51" s="224"/>
      <c r="C51" s="224"/>
      <c r="D51" s="224"/>
      <c r="E51" s="224"/>
      <c r="F51" s="224"/>
      <c r="G51" s="14">
        <v>44</v>
      </c>
      <c r="H51" s="31">
        <v>7500000</v>
      </c>
      <c r="I51" s="31">
        <v>7500000</v>
      </c>
      <c r="J51" s="31">
        <v>9200000</v>
      </c>
      <c r="K51" s="31">
        <v>9200000</v>
      </c>
    </row>
    <row r="52" spans="1:11" x14ac:dyDescent="0.2">
      <c r="A52" s="224" t="s">
        <v>207</v>
      </c>
      <c r="B52" s="224"/>
      <c r="C52" s="224"/>
      <c r="D52" s="224"/>
      <c r="E52" s="224"/>
      <c r="F52" s="224"/>
      <c r="G52" s="14">
        <v>45</v>
      </c>
      <c r="H52" s="31">
        <v>4500000</v>
      </c>
      <c r="I52" s="31">
        <v>4500000</v>
      </c>
      <c r="J52" s="31">
        <v>8300000.0000000009</v>
      </c>
      <c r="K52" s="31">
        <v>8300000.0000000009</v>
      </c>
    </row>
    <row r="53" spans="1:11" x14ac:dyDescent="0.2">
      <c r="A53" s="224" t="s">
        <v>208</v>
      </c>
      <c r="B53" s="224"/>
      <c r="C53" s="224"/>
      <c r="D53" s="224"/>
      <c r="E53" s="224"/>
      <c r="F53" s="224"/>
      <c r="G53" s="14">
        <v>46</v>
      </c>
      <c r="H53" s="31">
        <v>0</v>
      </c>
      <c r="I53" s="31">
        <v>0</v>
      </c>
      <c r="J53" s="31">
        <v>0</v>
      </c>
      <c r="K53" s="31">
        <v>0</v>
      </c>
    </row>
    <row r="54" spans="1:11" x14ac:dyDescent="0.2">
      <c r="A54" s="224" t="s">
        <v>209</v>
      </c>
      <c r="B54" s="224"/>
      <c r="C54" s="224"/>
      <c r="D54" s="224"/>
      <c r="E54" s="224"/>
      <c r="F54" s="224"/>
      <c r="G54" s="14">
        <v>47</v>
      </c>
      <c r="H54" s="31">
        <v>0</v>
      </c>
      <c r="I54" s="31">
        <v>0</v>
      </c>
      <c r="J54" s="31">
        <v>0</v>
      </c>
      <c r="K54" s="31">
        <v>0</v>
      </c>
    </row>
    <row r="55" spans="1:11" x14ac:dyDescent="0.2">
      <c r="A55" s="224" t="s">
        <v>210</v>
      </c>
      <c r="B55" s="224"/>
      <c r="C55" s="224"/>
      <c r="D55" s="224"/>
      <c r="E55" s="224"/>
      <c r="F55" s="224"/>
      <c r="G55" s="14">
        <v>48</v>
      </c>
      <c r="H55" s="31">
        <v>200000</v>
      </c>
      <c r="I55" s="31">
        <v>200000</v>
      </c>
      <c r="J55" s="31">
        <v>100000</v>
      </c>
      <c r="K55" s="31">
        <v>100000</v>
      </c>
    </row>
    <row r="56" spans="1:11" ht="22.35" customHeight="1" x14ac:dyDescent="0.2">
      <c r="A56" s="233" t="s">
        <v>211</v>
      </c>
      <c r="B56" s="233"/>
      <c r="C56" s="233"/>
      <c r="D56" s="233"/>
      <c r="E56" s="233"/>
      <c r="F56" s="233"/>
      <c r="G56" s="14">
        <v>49</v>
      </c>
      <c r="H56" s="31">
        <v>0</v>
      </c>
      <c r="I56" s="31">
        <v>0</v>
      </c>
      <c r="J56" s="31">
        <v>0</v>
      </c>
      <c r="K56" s="31">
        <v>0</v>
      </c>
    </row>
    <row r="57" spans="1:11" x14ac:dyDescent="0.2">
      <c r="A57" s="233" t="s">
        <v>212</v>
      </c>
      <c r="B57" s="233"/>
      <c r="C57" s="233"/>
      <c r="D57" s="233"/>
      <c r="E57" s="233"/>
      <c r="F57" s="233"/>
      <c r="G57" s="14">
        <v>50</v>
      </c>
      <c r="H57" s="31">
        <v>0</v>
      </c>
      <c r="I57" s="31">
        <v>0</v>
      </c>
      <c r="J57" s="31">
        <v>0</v>
      </c>
      <c r="K57" s="31">
        <v>0</v>
      </c>
    </row>
    <row r="58" spans="1:11" ht="24.6" customHeight="1" x14ac:dyDescent="0.2">
      <c r="A58" s="233" t="s">
        <v>213</v>
      </c>
      <c r="B58" s="233"/>
      <c r="C58" s="233"/>
      <c r="D58" s="233"/>
      <c r="E58" s="233"/>
      <c r="F58" s="233"/>
      <c r="G58" s="14">
        <v>51</v>
      </c>
      <c r="H58" s="31">
        <v>0</v>
      </c>
      <c r="I58" s="31">
        <v>0</v>
      </c>
      <c r="J58" s="31">
        <v>0</v>
      </c>
      <c r="K58" s="31">
        <v>0</v>
      </c>
    </row>
    <row r="59" spans="1:11" x14ac:dyDescent="0.2">
      <c r="A59" s="233" t="s">
        <v>214</v>
      </c>
      <c r="B59" s="233"/>
      <c r="C59" s="233"/>
      <c r="D59" s="233"/>
      <c r="E59" s="233"/>
      <c r="F59" s="233"/>
      <c r="G59" s="14">
        <v>52</v>
      </c>
      <c r="H59" s="31">
        <v>0</v>
      </c>
      <c r="I59" s="31">
        <v>0</v>
      </c>
      <c r="J59" s="31">
        <v>0</v>
      </c>
      <c r="K59" s="31">
        <v>0</v>
      </c>
    </row>
    <row r="60" spans="1:11" x14ac:dyDescent="0.2">
      <c r="A60" s="228" t="s">
        <v>409</v>
      </c>
      <c r="B60" s="229"/>
      <c r="C60" s="229"/>
      <c r="D60" s="229"/>
      <c r="E60" s="229"/>
      <c r="F60" s="229"/>
      <c r="G60" s="15">
        <v>53</v>
      </c>
      <c r="H60" s="117">
        <f>H8+H37+H56+H57</f>
        <v>782900000</v>
      </c>
      <c r="I60" s="117">
        <f t="shared" ref="I60:K60" si="0">I8+I37+I56+I57</f>
        <v>782900000</v>
      </c>
      <c r="J60" s="117">
        <f t="shared" si="0"/>
        <v>900500000</v>
      </c>
      <c r="K60" s="117">
        <f t="shared" si="0"/>
        <v>900500000</v>
      </c>
    </row>
    <row r="61" spans="1:11" x14ac:dyDescent="0.2">
      <c r="A61" s="228" t="s">
        <v>410</v>
      </c>
      <c r="B61" s="229"/>
      <c r="C61" s="229"/>
      <c r="D61" s="229"/>
      <c r="E61" s="229"/>
      <c r="F61" s="229"/>
      <c r="G61" s="15">
        <v>54</v>
      </c>
      <c r="H61" s="117">
        <f>H14+H48+H58+H59</f>
        <v>775800000</v>
      </c>
      <c r="I61" s="117">
        <f t="shared" ref="I61:K61" si="1">I14+I48+I58+I59</f>
        <v>775800000</v>
      </c>
      <c r="J61" s="117">
        <f t="shared" si="1"/>
        <v>868100000</v>
      </c>
      <c r="K61" s="117">
        <f t="shared" si="1"/>
        <v>868100000</v>
      </c>
    </row>
    <row r="62" spans="1:11" x14ac:dyDescent="0.2">
      <c r="A62" s="228" t="s">
        <v>411</v>
      </c>
      <c r="B62" s="229"/>
      <c r="C62" s="229"/>
      <c r="D62" s="229"/>
      <c r="E62" s="229"/>
      <c r="F62" s="229"/>
      <c r="G62" s="15">
        <v>55</v>
      </c>
      <c r="H62" s="117">
        <f>H60-H61</f>
        <v>7100000</v>
      </c>
      <c r="I62" s="117">
        <f t="shared" ref="I62:K62" si="2">I60-I61</f>
        <v>7100000</v>
      </c>
      <c r="J62" s="117">
        <f t="shared" si="2"/>
        <v>32400000</v>
      </c>
      <c r="K62" s="117">
        <f t="shared" si="2"/>
        <v>32400000</v>
      </c>
    </row>
    <row r="63" spans="1:11" x14ac:dyDescent="0.2">
      <c r="A63" s="227" t="s">
        <v>413</v>
      </c>
      <c r="B63" s="227"/>
      <c r="C63" s="227"/>
      <c r="D63" s="227"/>
      <c r="E63" s="227"/>
      <c r="F63" s="227"/>
      <c r="G63" s="15">
        <v>56</v>
      </c>
      <c r="H63" s="117">
        <f>+IF((H60-H61)&gt;0,(H60-H61),0)</f>
        <v>7100000</v>
      </c>
      <c r="I63" s="117">
        <f t="shared" ref="I63:K63" si="3">+IF((I60-I61)&gt;0,(I60-I61),0)</f>
        <v>7100000</v>
      </c>
      <c r="J63" s="117">
        <f t="shared" si="3"/>
        <v>32400000</v>
      </c>
      <c r="K63" s="117">
        <f t="shared" si="3"/>
        <v>32400000</v>
      </c>
    </row>
    <row r="64" spans="1:11" x14ac:dyDescent="0.2">
      <c r="A64" s="227" t="s">
        <v>412</v>
      </c>
      <c r="B64" s="227"/>
      <c r="C64" s="227"/>
      <c r="D64" s="227"/>
      <c r="E64" s="227"/>
      <c r="F64" s="227"/>
      <c r="G64" s="15">
        <v>57</v>
      </c>
      <c r="H64" s="117">
        <f>+IF((H60-H61)&lt;0,(H60-H61),0)</f>
        <v>0</v>
      </c>
      <c r="I64" s="117">
        <f t="shared" ref="I64:K64" si="4">+IF((I60-I61)&lt;0,(I60-I61),0)</f>
        <v>0</v>
      </c>
      <c r="J64" s="117">
        <f t="shared" si="4"/>
        <v>0</v>
      </c>
      <c r="K64" s="117">
        <f t="shared" si="4"/>
        <v>0</v>
      </c>
    </row>
    <row r="65" spans="1:11" x14ac:dyDescent="0.2">
      <c r="A65" s="233" t="s">
        <v>215</v>
      </c>
      <c r="B65" s="233"/>
      <c r="C65" s="233"/>
      <c r="D65" s="233"/>
      <c r="E65" s="233"/>
      <c r="F65" s="233"/>
      <c r="G65" s="14">
        <v>58</v>
      </c>
      <c r="H65" s="31">
        <v>1400000</v>
      </c>
      <c r="I65" s="31">
        <v>1400000</v>
      </c>
      <c r="J65" s="31">
        <v>6000000</v>
      </c>
      <c r="K65" s="31">
        <v>6000000</v>
      </c>
    </row>
    <row r="66" spans="1:11" x14ac:dyDescent="0.2">
      <c r="A66" s="228" t="s">
        <v>414</v>
      </c>
      <c r="B66" s="229"/>
      <c r="C66" s="229"/>
      <c r="D66" s="229"/>
      <c r="E66" s="229"/>
      <c r="F66" s="229"/>
      <c r="G66" s="15">
        <v>59</v>
      </c>
      <c r="H66" s="117">
        <f>H62-H65</f>
        <v>5700000</v>
      </c>
      <c r="I66" s="117">
        <f t="shared" ref="I66:K66" si="5">I62-I65</f>
        <v>5700000</v>
      </c>
      <c r="J66" s="117">
        <f t="shared" si="5"/>
        <v>26400000</v>
      </c>
      <c r="K66" s="117">
        <f t="shared" si="5"/>
        <v>26400000</v>
      </c>
    </row>
    <row r="67" spans="1:11" x14ac:dyDescent="0.2">
      <c r="A67" s="227" t="s">
        <v>415</v>
      </c>
      <c r="B67" s="227"/>
      <c r="C67" s="227"/>
      <c r="D67" s="227"/>
      <c r="E67" s="227"/>
      <c r="F67" s="227"/>
      <c r="G67" s="15">
        <v>60</v>
      </c>
      <c r="H67" s="117">
        <f>+IF((H62-H65)&gt;0,(H62-H65),0)</f>
        <v>5700000</v>
      </c>
      <c r="I67" s="117">
        <f t="shared" ref="I67:K67" si="6">+IF((I62-I65)&gt;0,(I62-I65),0)</f>
        <v>5700000</v>
      </c>
      <c r="J67" s="117">
        <f t="shared" si="6"/>
        <v>26400000</v>
      </c>
      <c r="K67" s="117">
        <f t="shared" si="6"/>
        <v>26400000</v>
      </c>
    </row>
    <row r="68" spans="1:11" x14ac:dyDescent="0.2">
      <c r="A68" s="227" t="s">
        <v>416</v>
      </c>
      <c r="B68" s="227"/>
      <c r="C68" s="227"/>
      <c r="D68" s="227"/>
      <c r="E68" s="227"/>
      <c r="F68" s="227"/>
      <c r="G68" s="15">
        <v>61</v>
      </c>
      <c r="H68" s="117">
        <f>+IF((H62-H65)&lt;0,(H62-H65),0)</f>
        <v>0</v>
      </c>
      <c r="I68" s="117">
        <f t="shared" ref="I68:K68" si="7">+IF((I62-I65)&lt;0,(I62-I65),0)</f>
        <v>0</v>
      </c>
      <c r="J68" s="117">
        <f t="shared" si="7"/>
        <v>0</v>
      </c>
      <c r="K68" s="117">
        <f t="shared" si="7"/>
        <v>0</v>
      </c>
    </row>
    <row r="69" spans="1:11" x14ac:dyDescent="0.2">
      <c r="A69" s="202" t="s">
        <v>216</v>
      </c>
      <c r="B69" s="202"/>
      <c r="C69" s="202"/>
      <c r="D69" s="202"/>
      <c r="E69" s="202"/>
      <c r="F69" s="202"/>
      <c r="G69" s="225"/>
      <c r="H69" s="225"/>
      <c r="I69" s="225"/>
      <c r="J69" s="226"/>
      <c r="K69" s="226"/>
    </row>
    <row r="70" spans="1:11" ht="22.35" customHeight="1" x14ac:dyDescent="0.2">
      <c r="A70" s="228" t="s">
        <v>417</v>
      </c>
      <c r="B70" s="229"/>
      <c r="C70" s="229"/>
      <c r="D70" s="229"/>
      <c r="E70" s="229"/>
      <c r="F70" s="229"/>
      <c r="G70" s="15">
        <v>62</v>
      </c>
      <c r="H70" s="117">
        <f>H71-H72</f>
        <v>0</v>
      </c>
      <c r="I70" s="117">
        <f>I71-I72</f>
        <v>0</v>
      </c>
      <c r="J70" s="117">
        <f>J71-J72</f>
        <v>0</v>
      </c>
      <c r="K70" s="117">
        <f>K71-K72</f>
        <v>0</v>
      </c>
    </row>
    <row r="71" spans="1:11" x14ac:dyDescent="0.2">
      <c r="A71" s="224" t="s">
        <v>217</v>
      </c>
      <c r="B71" s="224"/>
      <c r="C71" s="224"/>
      <c r="D71" s="224"/>
      <c r="E71" s="224"/>
      <c r="F71" s="224"/>
      <c r="G71" s="14">
        <v>63</v>
      </c>
      <c r="H71" s="31">
        <v>0</v>
      </c>
      <c r="I71" s="31">
        <v>0</v>
      </c>
      <c r="J71" s="31">
        <v>0</v>
      </c>
      <c r="K71" s="31">
        <v>0</v>
      </c>
    </row>
    <row r="72" spans="1:11" x14ac:dyDescent="0.2">
      <c r="A72" s="224" t="s">
        <v>218</v>
      </c>
      <c r="B72" s="224"/>
      <c r="C72" s="224"/>
      <c r="D72" s="224"/>
      <c r="E72" s="224"/>
      <c r="F72" s="224"/>
      <c r="G72" s="14">
        <v>64</v>
      </c>
      <c r="H72" s="31">
        <v>0</v>
      </c>
      <c r="I72" s="31">
        <v>0</v>
      </c>
      <c r="J72" s="31">
        <v>0</v>
      </c>
      <c r="K72" s="31">
        <v>0</v>
      </c>
    </row>
    <row r="73" spans="1:11" x14ac:dyDescent="0.2">
      <c r="A73" s="233" t="s">
        <v>219</v>
      </c>
      <c r="B73" s="233"/>
      <c r="C73" s="233"/>
      <c r="D73" s="233"/>
      <c r="E73" s="233"/>
      <c r="F73" s="233"/>
      <c r="G73" s="14">
        <v>65</v>
      </c>
      <c r="H73" s="31">
        <v>0</v>
      </c>
      <c r="I73" s="31">
        <v>0</v>
      </c>
      <c r="J73" s="31">
        <v>0</v>
      </c>
      <c r="K73" s="31">
        <v>0</v>
      </c>
    </row>
    <row r="74" spans="1:11" x14ac:dyDescent="0.2">
      <c r="A74" s="227" t="s">
        <v>418</v>
      </c>
      <c r="B74" s="227"/>
      <c r="C74" s="227"/>
      <c r="D74" s="227"/>
      <c r="E74" s="227"/>
      <c r="F74" s="227"/>
      <c r="G74" s="15">
        <v>66</v>
      </c>
      <c r="H74" s="118">
        <v>0</v>
      </c>
      <c r="I74" s="118">
        <v>0</v>
      </c>
      <c r="J74" s="118">
        <v>0</v>
      </c>
      <c r="K74" s="118">
        <v>0</v>
      </c>
    </row>
    <row r="75" spans="1:11" x14ac:dyDescent="0.2">
      <c r="A75" s="227" t="s">
        <v>419</v>
      </c>
      <c r="B75" s="227"/>
      <c r="C75" s="227"/>
      <c r="D75" s="227"/>
      <c r="E75" s="227"/>
      <c r="F75" s="227"/>
      <c r="G75" s="15">
        <v>67</v>
      </c>
      <c r="H75" s="118">
        <v>0</v>
      </c>
      <c r="I75" s="118">
        <v>0</v>
      </c>
      <c r="J75" s="118">
        <v>0</v>
      </c>
      <c r="K75" s="118">
        <v>0</v>
      </c>
    </row>
    <row r="76" spans="1:11" x14ac:dyDescent="0.2">
      <c r="A76" s="202" t="s">
        <v>220</v>
      </c>
      <c r="B76" s="202"/>
      <c r="C76" s="202"/>
      <c r="D76" s="202"/>
      <c r="E76" s="202"/>
      <c r="F76" s="202"/>
      <c r="G76" s="225"/>
      <c r="H76" s="225"/>
      <c r="I76" s="225"/>
      <c r="J76" s="226"/>
      <c r="K76" s="226"/>
    </row>
    <row r="77" spans="1:11" x14ac:dyDescent="0.2">
      <c r="A77" s="228" t="s">
        <v>420</v>
      </c>
      <c r="B77" s="229"/>
      <c r="C77" s="229"/>
      <c r="D77" s="229"/>
      <c r="E77" s="229"/>
      <c r="F77" s="229"/>
      <c r="G77" s="15">
        <v>68</v>
      </c>
      <c r="H77" s="118">
        <v>0</v>
      </c>
      <c r="I77" s="118">
        <v>0</v>
      </c>
      <c r="J77" s="118">
        <v>0</v>
      </c>
      <c r="K77" s="118">
        <v>0</v>
      </c>
    </row>
    <row r="78" spans="1:11" x14ac:dyDescent="0.2">
      <c r="A78" s="224" t="s">
        <v>421</v>
      </c>
      <c r="B78" s="224"/>
      <c r="C78" s="224"/>
      <c r="D78" s="224"/>
      <c r="E78" s="224"/>
      <c r="F78" s="224"/>
      <c r="G78" s="112">
        <v>69</v>
      </c>
      <c r="H78" s="35">
        <v>0</v>
      </c>
      <c r="I78" s="35">
        <v>0</v>
      </c>
      <c r="J78" s="35">
        <v>0</v>
      </c>
      <c r="K78" s="35">
        <v>0</v>
      </c>
    </row>
    <row r="79" spans="1:11" x14ac:dyDescent="0.2">
      <c r="A79" s="224" t="s">
        <v>422</v>
      </c>
      <c r="B79" s="224"/>
      <c r="C79" s="224"/>
      <c r="D79" s="224"/>
      <c r="E79" s="224"/>
      <c r="F79" s="224"/>
      <c r="G79" s="112">
        <v>70</v>
      </c>
      <c r="H79" s="35">
        <v>0</v>
      </c>
      <c r="I79" s="35">
        <v>0</v>
      </c>
      <c r="J79" s="35">
        <v>0</v>
      </c>
      <c r="K79" s="35">
        <v>0</v>
      </c>
    </row>
    <row r="80" spans="1:11" x14ac:dyDescent="0.2">
      <c r="A80" s="228" t="s">
        <v>423</v>
      </c>
      <c r="B80" s="229"/>
      <c r="C80" s="229"/>
      <c r="D80" s="229"/>
      <c r="E80" s="229"/>
      <c r="F80" s="229"/>
      <c r="G80" s="15">
        <v>71</v>
      </c>
      <c r="H80" s="118">
        <v>0</v>
      </c>
      <c r="I80" s="118">
        <v>0</v>
      </c>
      <c r="J80" s="118">
        <v>0</v>
      </c>
      <c r="K80" s="118">
        <v>0</v>
      </c>
    </row>
    <row r="81" spans="1:11" x14ac:dyDescent="0.2">
      <c r="A81" s="228" t="s">
        <v>424</v>
      </c>
      <c r="B81" s="229"/>
      <c r="C81" s="229"/>
      <c r="D81" s="229"/>
      <c r="E81" s="229"/>
      <c r="F81" s="229"/>
      <c r="G81" s="15">
        <v>72</v>
      </c>
      <c r="H81" s="118">
        <v>0</v>
      </c>
      <c r="I81" s="118">
        <v>0</v>
      </c>
      <c r="J81" s="118">
        <v>0</v>
      </c>
      <c r="K81" s="118">
        <v>0</v>
      </c>
    </row>
    <row r="82" spans="1:11" x14ac:dyDescent="0.2">
      <c r="A82" s="227" t="s">
        <v>425</v>
      </c>
      <c r="B82" s="227"/>
      <c r="C82" s="227"/>
      <c r="D82" s="227"/>
      <c r="E82" s="227"/>
      <c r="F82" s="227"/>
      <c r="G82" s="15">
        <v>73</v>
      </c>
      <c r="H82" s="118">
        <v>0</v>
      </c>
      <c r="I82" s="118">
        <v>0</v>
      </c>
      <c r="J82" s="118">
        <v>0</v>
      </c>
      <c r="K82" s="118">
        <v>0</v>
      </c>
    </row>
    <row r="83" spans="1:11" x14ac:dyDescent="0.2">
      <c r="A83" s="227" t="s">
        <v>426</v>
      </c>
      <c r="B83" s="227"/>
      <c r="C83" s="227"/>
      <c r="D83" s="227"/>
      <c r="E83" s="227"/>
      <c r="F83" s="227"/>
      <c r="G83" s="15">
        <v>74</v>
      </c>
      <c r="H83" s="118">
        <v>0</v>
      </c>
      <c r="I83" s="118">
        <v>0</v>
      </c>
      <c r="J83" s="118">
        <v>0</v>
      </c>
      <c r="K83" s="118">
        <v>0</v>
      </c>
    </row>
    <row r="84" spans="1:11" x14ac:dyDescent="0.2">
      <c r="A84" s="202" t="s">
        <v>221</v>
      </c>
      <c r="B84" s="202"/>
      <c r="C84" s="202"/>
      <c r="D84" s="202"/>
      <c r="E84" s="202"/>
      <c r="F84" s="202"/>
      <c r="G84" s="225"/>
      <c r="H84" s="225"/>
      <c r="I84" s="225"/>
      <c r="J84" s="226"/>
      <c r="K84" s="226"/>
    </row>
    <row r="85" spans="1:11" x14ac:dyDescent="0.2">
      <c r="A85" s="218" t="s">
        <v>427</v>
      </c>
      <c r="B85" s="219"/>
      <c r="C85" s="219"/>
      <c r="D85" s="219"/>
      <c r="E85" s="219"/>
      <c r="F85" s="219"/>
      <c r="G85" s="15">
        <v>75</v>
      </c>
      <c r="H85" s="119">
        <f>H86+H87</f>
        <v>0</v>
      </c>
      <c r="I85" s="119">
        <f>I86+I87</f>
        <v>0</v>
      </c>
      <c r="J85" s="119">
        <f>J86+J87</f>
        <v>0</v>
      </c>
      <c r="K85" s="119">
        <f>K86+K87</f>
        <v>0</v>
      </c>
    </row>
    <row r="86" spans="1:11" x14ac:dyDescent="0.2">
      <c r="A86" s="220" t="s">
        <v>222</v>
      </c>
      <c r="B86" s="220"/>
      <c r="C86" s="220"/>
      <c r="D86" s="220"/>
      <c r="E86" s="220"/>
      <c r="F86" s="220"/>
      <c r="G86" s="14">
        <v>76</v>
      </c>
      <c r="H86" s="36">
        <v>0</v>
      </c>
      <c r="I86" s="36">
        <v>0</v>
      </c>
      <c r="J86" s="36">
        <v>0</v>
      </c>
      <c r="K86" s="36">
        <v>0</v>
      </c>
    </row>
    <row r="87" spans="1:11" x14ac:dyDescent="0.2">
      <c r="A87" s="220" t="s">
        <v>223</v>
      </c>
      <c r="B87" s="220"/>
      <c r="C87" s="220"/>
      <c r="D87" s="220"/>
      <c r="E87" s="220"/>
      <c r="F87" s="220"/>
      <c r="G87" s="14">
        <v>77</v>
      </c>
      <c r="H87" s="36">
        <v>0</v>
      </c>
      <c r="I87" s="36">
        <v>0</v>
      </c>
      <c r="J87" s="36">
        <v>0</v>
      </c>
      <c r="K87" s="36">
        <v>0</v>
      </c>
    </row>
    <row r="88" spans="1:11" x14ac:dyDescent="0.2">
      <c r="A88" s="231" t="s">
        <v>224</v>
      </c>
      <c r="B88" s="231"/>
      <c r="C88" s="231"/>
      <c r="D88" s="231"/>
      <c r="E88" s="231"/>
      <c r="F88" s="231"/>
      <c r="G88" s="232"/>
      <c r="H88" s="232"/>
      <c r="I88" s="232"/>
      <c r="J88" s="226"/>
      <c r="K88" s="226"/>
    </row>
    <row r="89" spans="1:11" x14ac:dyDescent="0.2">
      <c r="A89" s="198" t="s">
        <v>225</v>
      </c>
      <c r="B89" s="198"/>
      <c r="C89" s="198"/>
      <c r="D89" s="198"/>
      <c r="E89" s="198"/>
      <c r="F89" s="198"/>
      <c r="G89" s="14">
        <v>78</v>
      </c>
      <c r="H89" s="36">
        <v>5700000</v>
      </c>
      <c r="I89" s="36">
        <v>5700000</v>
      </c>
      <c r="J89" s="36">
        <v>26400000</v>
      </c>
      <c r="K89" s="36">
        <v>26400000</v>
      </c>
    </row>
    <row r="90" spans="1:11" ht="24" customHeight="1" x14ac:dyDescent="0.2">
      <c r="A90" s="199" t="s">
        <v>428</v>
      </c>
      <c r="B90" s="199"/>
      <c r="C90" s="199"/>
      <c r="D90" s="199"/>
      <c r="E90" s="199"/>
      <c r="F90" s="199"/>
      <c r="G90" s="15">
        <v>79</v>
      </c>
      <c r="H90" s="119">
        <f>H91+H98</f>
        <v>2400000</v>
      </c>
      <c r="I90" s="119">
        <f t="shared" ref="I90:K90" si="8">I91+I98</f>
        <v>2400000</v>
      </c>
      <c r="J90" s="119">
        <f t="shared" si="8"/>
        <v>-5600000</v>
      </c>
      <c r="K90" s="119">
        <f t="shared" si="8"/>
        <v>-5600000</v>
      </c>
    </row>
    <row r="91" spans="1:11" ht="24" customHeight="1" x14ac:dyDescent="0.2">
      <c r="A91" s="199" t="s">
        <v>429</v>
      </c>
      <c r="B91" s="199"/>
      <c r="C91" s="199"/>
      <c r="D91" s="199"/>
      <c r="E91" s="199"/>
      <c r="F91" s="199"/>
      <c r="G91" s="15">
        <v>80</v>
      </c>
      <c r="H91" s="119">
        <f>SUM(H92:H96)</f>
        <v>1900000</v>
      </c>
      <c r="I91" s="119">
        <f>SUM(I92:I96)</f>
        <v>1900000</v>
      </c>
      <c r="J91" s="119">
        <f>SUM(J92:J96)</f>
        <v>-4900000</v>
      </c>
      <c r="K91" s="119">
        <f>SUM(K92:K96)</f>
        <v>-4900000</v>
      </c>
    </row>
    <row r="92" spans="1:11" ht="24.75" customHeight="1" x14ac:dyDescent="0.2">
      <c r="A92" s="221" t="s">
        <v>430</v>
      </c>
      <c r="B92" s="222"/>
      <c r="C92" s="222"/>
      <c r="D92" s="222"/>
      <c r="E92" s="222"/>
      <c r="F92" s="223"/>
      <c r="G92" s="14">
        <v>81</v>
      </c>
      <c r="H92" s="36">
        <v>0</v>
      </c>
      <c r="I92" s="36">
        <v>0</v>
      </c>
      <c r="J92" s="36">
        <v>0</v>
      </c>
      <c r="K92" s="36">
        <v>0</v>
      </c>
    </row>
    <row r="93" spans="1:11" ht="22.35" customHeight="1" x14ac:dyDescent="0.2">
      <c r="A93" s="224" t="s">
        <v>431</v>
      </c>
      <c r="B93" s="224"/>
      <c r="C93" s="224"/>
      <c r="D93" s="224"/>
      <c r="E93" s="224"/>
      <c r="F93" s="224"/>
      <c r="G93" s="14">
        <v>82</v>
      </c>
      <c r="H93" s="36">
        <v>1900000</v>
      </c>
      <c r="I93" s="36">
        <v>1900000</v>
      </c>
      <c r="J93" s="36">
        <v>-4900000</v>
      </c>
      <c r="K93" s="36">
        <v>-4900000</v>
      </c>
    </row>
    <row r="94" spans="1:11" ht="22.35" customHeight="1" x14ac:dyDescent="0.2">
      <c r="A94" s="224" t="s">
        <v>432</v>
      </c>
      <c r="B94" s="224"/>
      <c r="C94" s="224"/>
      <c r="D94" s="224"/>
      <c r="E94" s="224"/>
      <c r="F94" s="224"/>
      <c r="G94" s="14">
        <v>83</v>
      </c>
      <c r="H94" s="36">
        <v>0</v>
      </c>
      <c r="I94" s="36">
        <v>0</v>
      </c>
      <c r="J94" s="36">
        <v>0</v>
      </c>
      <c r="K94" s="36">
        <v>0</v>
      </c>
    </row>
    <row r="95" spans="1:11" ht="22.35" customHeight="1" x14ac:dyDescent="0.2">
      <c r="A95" s="224" t="s">
        <v>433</v>
      </c>
      <c r="B95" s="224"/>
      <c r="C95" s="224"/>
      <c r="D95" s="224"/>
      <c r="E95" s="224"/>
      <c r="F95" s="224"/>
      <c r="G95" s="14">
        <v>84</v>
      </c>
      <c r="H95" s="36">
        <v>0</v>
      </c>
      <c r="I95" s="36">
        <v>0</v>
      </c>
      <c r="J95" s="36">
        <v>0</v>
      </c>
      <c r="K95" s="36">
        <v>0</v>
      </c>
    </row>
    <row r="96" spans="1:11" ht="22.35" customHeight="1" x14ac:dyDescent="0.2">
      <c r="A96" s="224" t="s">
        <v>434</v>
      </c>
      <c r="B96" s="224"/>
      <c r="C96" s="224"/>
      <c r="D96" s="224"/>
      <c r="E96" s="224"/>
      <c r="F96" s="224"/>
      <c r="G96" s="14">
        <v>85</v>
      </c>
      <c r="H96" s="36">
        <v>0</v>
      </c>
      <c r="I96" s="36">
        <v>0</v>
      </c>
      <c r="J96" s="36">
        <v>0</v>
      </c>
      <c r="K96" s="36">
        <v>0</v>
      </c>
    </row>
    <row r="97" spans="1:11" ht="22.35" customHeight="1" x14ac:dyDescent="0.2">
      <c r="A97" s="224" t="s">
        <v>435</v>
      </c>
      <c r="B97" s="224"/>
      <c r="C97" s="224"/>
      <c r="D97" s="224"/>
      <c r="E97" s="224"/>
      <c r="F97" s="224"/>
      <c r="G97" s="14">
        <v>86</v>
      </c>
      <c r="H97" s="36">
        <v>0</v>
      </c>
      <c r="I97" s="36">
        <v>0</v>
      </c>
      <c r="J97" s="36">
        <v>0</v>
      </c>
      <c r="K97" s="36">
        <v>0</v>
      </c>
    </row>
    <row r="98" spans="1:11" ht="22.35" customHeight="1" x14ac:dyDescent="0.2">
      <c r="A98" s="227" t="s">
        <v>436</v>
      </c>
      <c r="B98" s="227"/>
      <c r="C98" s="227"/>
      <c r="D98" s="227"/>
      <c r="E98" s="227"/>
      <c r="F98" s="227"/>
      <c r="G98" s="15">
        <v>87</v>
      </c>
      <c r="H98" s="120">
        <f>SUM(H99:H106)</f>
        <v>500000</v>
      </c>
      <c r="I98" s="120">
        <f>SUM(I99:I106)</f>
        <v>500000</v>
      </c>
      <c r="J98" s="120">
        <f t="shared" ref="J98:K98" si="9">SUM(J99:J106)</f>
        <v>-700000</v>
      </c>
      <c r="K98" s="120">
        <f t="shared" si="9"/>
        <v>-700000</v>
      </c>
    </row>
    <row r="99" spans="1:11" ht="14.25" customHeight="1" x14ac:dyDescent="0.2">
      <c r="A99" s="224" t="s">
        <v>437</v>
      </c>
      <c r="B99" s="224"/>
      <c r="C99" s="224"/>
      <c r="D99" s="224"/>
      <c r="E99" s="224"/>
      <c r="F99" s="224"/>
      <c r="G99" s="14">
        <v>88</v>
      </c>
      <c r="H99" s="36">
        <v>500000</v>
      </c>
      <c r="I99" s="36">
        <v>500000</v>
      </c>
      <c r="J99" s="36">
        <v>-700000</v>
      </c>
      <c r="K99" s="36">
        <v>-700000</v>
      </c>
    </row>
    <row r="100" spans="1:11" ht="24" customHeight="1" x14ac:dyDescent="0.2">
      <c r="A100" s="224" t="s">
        <v>438</v>
      </c>
      <c r="B100" s="224"/>
      <c r="C100" s="224"/>
      <c r="D100" s="224"/>
      <c r="E100" s="224"/>
      <c r="F100" s="224"/>
      <c r="G100" s="14">
        <v>89</v>
      </c>
      <c r="H100" s="36">
        <v>0</v>
      </c>
      <c r="I100" s="36">
        <v>0</v>
      </c>
      <c r="J100" s="36">
        <v>0</v>
      </c>
      <c r="K100" s="36">
        <v>0</v>
      </c>
    </row>
    <row r="101" spans="1:11" x14ac:dyDescent="0.2">
      <c r="A101" s="224" t="s">
        <v>439</v>
      </c>
      <c r="B101" s="224"/>
      <c r="C101" s="224"/>
      <c r="D101" s="224"/>
      <c r="E101" s="224"/>
      <c r="F101" s="224"/>
      <c r="G101" s="14">
        <v>90</v>
      </c>
      <c r="H101" s="36">
        <v>0</v>
      </c>
      <c r="I101" s="36">
        <v>0</v>
      </c>
      <c r="J101" s="36">
        <v>0</v>
      </c>
      <c r="K101" s="36">
        <v>0</v>
      </c>
    </row>
    <row r="102" spans="1:11" ht="27.75" customHeight="1" x14ac:dyDescent="0.2">
      <c r="A102" s="197" t="s">
        <v>440</v>
      </c>
      <c r="B102" s="197"/>
      <c r="C102" s="197"/>
      <c r="D102" s="197"/>
      <c r="E102" s="197"/>
      <c r="F102" s="197"/>
      <c r="G102" s="14">
        <v>91</v>
      </c>
      <c r="H102" s="36">
        <v>0</v>
      </c>
      <c r="I102" s="36">
        <v>0</v>
      </c>
      <c r="J102" s="36">
        <v>0</v>
      </c>
      <c r="K102" s="36">
        <v>0</v>
      </c>
    </row>
    <row r="103" spans="1:11" ht="27.75" customHeight="1" x14ac:dyDescent="0.2">
      <c r="A103" s="197" t="s">
        <v>441</v>
      </c>
      <c r="B103" s="197"/>
      <c r="C103" s="197"/>
      <c r="D103" s="197"/>
      <c r="E103" s="197"/>
      <c r="F103" s="197"/>
      <c r="G103" s="14">
        <v>92</v>
      </c>
      <c r="H103" s="36">
        <v>0</v>
      </c>
      <c r="I103" s="36">
        <v>0</v>
      </c>
      <c r="J103" s="36">
        <v>0</v>
      </c>
      <c r="K103" s="36">
        <v>0</v>
      </c>
    </row>
    <row r="104" spans="1:11" ht="14.25" customHeight="1" x14ac:dyDescent="0.2">
      <c r="A104" s="197" t="s">
        <v>442</v>
      </c>
      <c r="B104" s="197"/>
      <c r="C104" s="197"/>
      <c r="D104" s="197"/>
      <c r="E104" s="197"/>
      <c r="F104" s="197"/>
      <c r="G104" s="14">
        <v>93</v>
      </c>
      <c r="H104" s="36">
        <v>0</v>
      </c>
      <c r="I104" s="36">
        <v>0</v>
      </c>
      <c r="J104" s="36">
        <v>0</v>
      </c>
      <c r="K104" s="36">
        <v>0</v>
      </c>
    </row>
    <row r="105" spans="1:11" ht="15.75" customHeight="1" x14ac:dyDescent="0.2">
      <c r="A105" s="197" t="s">
        <v>443</v>
      </c>
      <c r="B105" s="197"/>
      <c r="C105" s="197"/>
      <c r="D105" s="197"/>
      <c r="E105" s="197"/>
      <c r="F105" s="197"/>
      <c r="G105" s="14">
        <v>94</v>
      </c>
      <c r="H105" s="36">
        <v>0</v>
      </c>
      <c r="I105" s="36">
        <v>0</v>
      </c>
      <c r="J105" s="36">
        <v>0</v>
      </c>
      <c r="K105" s="36">
        <v>0</v>
      </c>
    </row>
    <row r="106" spans="1:11" ht="17.25" customHeight="1" x14ac:dyDescent="0.2">
      <c r="A106" s="197" t="s">
        <v>444</v>
      </c>
      <c r="B106" s="197"/>
      <c r="C106" s="197"/>
      <c r="D106" s="197"/>
      <c r="E106" s="197"/>
      <c r="F106" s="197"/>
      <c r="G106" s="14">
        <v>95</v>
      </c>
      <c r="H106" s="36">
        <v>0</v>
      </c>
      <c r="I106" s="36">
        <v>0</v>
      </c>
      <c r="J106" s="36">
        <v>0</v>
      </c>
      <c r="K106" s="36">
        <v>0</v>
      </c>
    </row>
    <row r="107" spans="1:11" ht="27.75" customHeight="1" x14ac:dyDescent="0.2">
      <c r="A107" s="197" t="s">
        <v>445</v>
      </c>
      <c r="B107" s="197"/>
      <c r="C107" s="197"/>
      <c r="D107" s="197"/>
      <c r="E107" s="197"/>
      <c r="F107" s="197"/>
      <c r="G107" s="14">
        <v>96</v>
      </c>
      <c r="H107" s="36">
        <v>0</v>
      </c>
      <c r="I107" s="36">
        <v>0</v>
      </c>
      <c r="J107" s="36">
        <v>0</v>
      </c>
      <c r="K107" s="36">
        <v>0</v>
      </c>
    </row>
    <row r="108" spans="1:11" ht="23.1" customHeight="1" x14ac:dyDescent="0.2">
      <c r="A108" s="199" t="s">
        <v>446</v>
      </c>
      <c r="B108" s="199"/>
      <c r="C108" s="199"/>
      <c r="D108" s="199"/>
      <c r="E108" s="199"/>
      <c r="F108" s="199"/>
      <c r="G108" s="15">
        <v>97</v>
      </c>
      <c r="H108" s="119">
        <f>H91+H98-H107-H97</f>
        <v>2400000</v>
      </c>
      <c r="I108" s="119">
        <f>I91+I98-I107-I97</f>
        <v>2400000</v>
      </c>
      <c r="J108" s="119">
        <f t="shared" ref="J108:K108" si="10">J91+J98-J107-J97</f>
        <v>-5600000</v>
      </c>
      <c r="K108" s="119">
        <f t="shared" si="10"/>
        <v>-5600000</v>
      </c>
    </row>
    <row r="109" spans="1:11" ht="23.1" customHeight="1" x14ac:dyDescent="0.2">
      <c r="A109" s="199" t="s">
        <v>447</v>
      </c>
      <c r="B109" s="199"/>
      <c r="C109" s="199"/>
      <c r="D109" s="199"/>
      <c r="E109" s="199"/>
      <c r="F109" s="199"/>
      <c r="G109" s="15">
        <v>98</v>
      </c>
      <c r="H109" s="119">
        <f>H89+H108</f>
        <v>8100000</v>
      </c>
      <c r="I109" s="119">
        <f>I89+I108</f>
        <v>8100000</v>
      </c>
      <c r="J109" s="119">
        <f t="shared" ref="J109:K109" si="11">J89+J108</f>
        <v>20800000</v>
      </c>
      <c r="K109" s="119">
        <f t="shared" si="11"/>
        <v>20800000</v>
      </c>
    </row>
    <row r="110" spans="1:11" x14ac:dyDescent="0.2">
      <c r="A110" s="202" t="s">
        <v>226</v>
      </c>
      <c r="B110" s="202"/>
      <c r="C110" s="202"/>
      <c r="D110" s="202"/>
      <c r="E110" s="202"/>
      <c r="F110" s="202"/>
      <c r="G110" s="225"/>
      <c r="H110" s="225"/>
      <c r="I110" s="225"/>
      <c r="J110" s="226"/>
      <c r="K110" s="226"/>
    </row>
    <row r="111" spans="1:11" ht="27" customHeight="1" x14ac:dyDescent="0.2">
      <c r="A111" s="218" t="s">
        <v>448</v>
      </c>
      <c r="B111" s="219"/>
      <c r="C111" s="219"/>
      <c r="D111" s="219"/>
      <c r="E111" s="219"/>
      <c r="F111" s="219"/>
      <c r="G111" s="15">
        <v>99</v>
      </c>
      <c r="H111" s="119">
        <f>H112+H113</f>
        <v>0</v>
      </c>
      <c r="I111" s="119">
        <f>I112+I113</f>
        <v>0</v>
      </c>
      <c r="J111" s="119">
        <f>J112+J113</f>
        <v>0</v>
      </c>
      <c r="K111" s="119">
        <f>K112+K113</f>
        <v>0</v>
      </c>
    </row>
    <row r="112" spans="1:11" x14ac:dyDescent="0.2">
      <c r="A112" s="220" t="s">
        <v>227</v>
      </c>
      <c r="B112" s="220"/>
      <c r="C112" s="220"/>
      <c r="D112" s="220"/>
      <c r="E112" s="220"/>
      <c r="F112" s="220"/>
      <c r="G112" s="14">
        <v>100</v>
      </c>
      <c r="H112" s="36">
        <v>0</v>
      </c>
      <c r="I112" s="36">
        <v>0</v>
      </c>
      <c r="J112" s="36">
        <v>0</v>
      </c>
      <c r="K112" s="36">
        <v>0</v>
      </c>
    </row>
    <row r="113" spans="1:11" x14ac:dyDescent="0.2">
      <c r="A113" s="220" t="s">
        <v>228</v>
      </c>
      <c r="B113" s="220"/>
      <c r="C113" s="220"/>
      <c r="D113" s="220"/>
      <c r="E113" s="220"/>
      <c r="F113" s="220"/>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Normal="100" zoomScaleSheetLayoutView="100" workbookViewId="0">
      <selection activeCell="H55" sqref="H55"/>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5" t="s">
        <v>229</v>
      </c>
      <c r="B1" s="273"/>
      <c r="C1" s="273"/>
      <c r="D1" s="273"/>
      <c r="E1" s="273"/>
      <c r="F1" s="273"/>
      <c r="G1" s="273"/>
      <c r="H1" s="273"/>
      <c r="I1" s="273"/>
    </row>
    <row r="2" spans="1:9" x14ac:dyDescent="0.2">
      <c r="A2" s="234" t="s">
        <v>522</v>
      </c>
      <c r="B2" s="207"/>
      <c r="C2" s="207"/>
      <c r="D2" s="207"/>
      <c r="E2" s="207"/>
      <c r="F2" s="207"/>
      <c r="G2" s="207"/>
      <c r="H2" s="207"/>
      <c r="I2" s="207"/>
    </row>
    <row r="3" spans="1:9" x14ac:dyDescent="0.2">
      <c r="A3" s="275" t="s">
        <v>499</v>
      </c>
      <c r="B3" s="276"/>
      <c r="C3" s="276"/>
      <c r="D3" s="276"/>
      <c r="E3" s="276"/>
      <c r="F3" s="276"/>
      <c r="G3" s="276"/>
      <c r="H3" s="276"/>
      <c r="I3" s="276"/>
    </row>
    <row r="4" spans="1:9" x14ac:dyDescent="0.2">
      <c r="A4" s="274" t="s">
        <v>521</v>
      </c>
      <c r="B4" s="211"/>
      <c r="C4" s="211"/>
      <c r="D4" s="211"/>
      <c r="E4" s="211"/>
      <c r="F4" s="211"/>
      <c r="G4" s="211"/>
      <c r="H4" s="211"/>
      <c r="I4" s="212"/>
    </row>
    <row r="5" spans="1:9" ht="24" thickBot="1" x14ac:dyDescent="0.25">
      <c r="A5" s="277" t="s">
        <v>230</v>
      </c>
      <c r="B5" s="278"/>
      <c r="C5" s="278"/>
      <c r="D5" s="278"/>
      <c r="E5" s="278"/>
      <c r="F5" s="279"/>
      <c r="G5" s="20" t="s">
        <v>231</v>
      </c>
      <c r="H5" s="37" t="s">
        <v>232</v>
      </c>
      <c r="I5" s="37" t="s">
        <v>233</v>
      </c>
    </row>
    <row r="6" spans="1:9" x14ac:dyDescent="0.2">
      <c r="A6" s="280">
        <v>1</v>
      </c>
      <c r="B6" s="281"/>
      <c r="C6" s="281"/>
      <c r="D6" s="281"/>
      <c r="E6" s="281"/>
      <c r="F6" s="282"/>
      <c r="G6" s="21">
        <v>2</v>
      </c>
      <c r="H6" s="38" t="s">
        <v>234</v>
      </c>
      <c r="I6" s="38" t="s">
        <v>235</v>
      </c>
    </row>
    <row r="7" spans="1:9" x14ac:dyDescent="0.2">
      <c r="A7" s="252" t="s">
        <v>236</v>
      </c>
      <c r="B7" s="253"/>
      <c r="C7" s="253"/>
      <c r="D7" s="253"/>
      <c r="E7" s="253"/>
      <c r="F7" s="253"/>
      <c r="G7" s="253"/>
      <c r="H7" s="253"/>
      <c r="I7" s="254"/>
    </row>
    <row r="8" spans="1:9" ht="12.75" customHeight="1" x14ac:dyDescent="0.2">
      <c r="A8" s="255" t="s">
        <v>237</v>
      </c>
      <c r="B8" s="256"/>
      <c r="C8" s="256"/>
      <c r="D8" s="256"/>
      <c r="E8" s="256"/>
      <c r="F8" s="257"/>
      <c r="G8" s="22">
        <v>1</v>
      </c>
      <c r="H8" s="39">
        <v>7100000</v>
      </c>
      <c r="I8" s="39">
        <v>32400000</v>
      </c>
    </row>
    <row r="9" spans="1:9" ht="12.75" customHeight="1" x14ac:dyDescent="0.2">
      <c r="A9" s="270" t="s">
        <v>238</v>
      </c>
      <c r="B9" s="271"/>
      <c r="C9" s="271"/>
      <c r="D9" s="271"/>
      <c r="E9" s="271"/>
      <c r="F9" s="272"/>
      <c r="G9" s="23">
        <v>2</v>
      </c>
      <c r="H9" s="40">
        <f>H10+H11+H12+H13+H14+H15+H16+H17</f>
        <v>62400000</v>
      </c>
      <c r="I9" s="40">
        <f>I10+I11+I12+I13+I14+I15+I16+I17</f>
        <v>49100000</v>
      </c>
    </row>
    <row r="10" spans="1:9" ht="12.75" customHeight="1" x14ac:dyDescent="0.2">
      <c r="A10" s="267" t="s">
        <v>239</v>
      </c>
      <c r="B10" s="268"/>
      <c r="C10" s="268"/>
      <c r="D10" s="268"/>
      <c r="E10" s="268"/>
      <c r="F10" s="269"/>
      <c r="G10" s="24">
        <v>3</v>
      </c>
      <c r="H10" s="41">
        <v>37800000</v>
      </c>
      <c r="I10" s="41">
        <v>42600000</v>
      </c>
    </row>
    <row r="11" spans="1:9" ht="22.35" customHeight="1" x14ac:dyDescent="0.2">
      <c r="A11" s="267" t="s">
        <v>240</v>
      </c>
      <c r="B11" s="268"/>
      <c r="C11" s="268"/>
      <c r="D11" s="268"/>
      <c r="E11" s="268"/>
      <c r="F11" s="269"/>
      <c r="G11" s="24">
        <v>4</v>
      </c>
      <c r="H11" s="41">
        <v>300000</v>
      </c>
      <c r="I11" s="41">
        <v>-600000</v>
      </c>
    </row>
    <row r="12" spans="1:9" ht="23.45" customHeight="1" x14ac:dyDescent="0.2">
      <c r="A12" s="267" t="s">
        <v>241</v>
      </c>
      <c r="B12" s="268"/>
      <c r="C12" s="268"/>
      <c r="D12" s="268"/>
      <c r="E12" s="268"/>
      <c r="F12" s="269"/>
      <c r="G12" s="24">
        <v>5</v>
      </c>
      <c r="H12" s="41">
        <v>0</v>
      </c>
      <c r="I12" s="41">
        <v>0</v>
      </c>
    </row>
    <row r="13" spans="1:9" ht="12.75" customHeight="1" x14ac:dyDescent="0.2">
      <c r="A13" s="267" t="s">
        <v>242</v>
      </c>
      <c r="B13" s="268"/>
      <c r="C13" s="268"/>
      <c r="D13" s="268"/>
      <c r="E13" s="268"/>
      <c r="F13" s="269"/>
      <c r="G13" s="24">
        <v>6</v>
      </c>
      <c r="H13" s="41">
        <v>-1600000</v>
      </c>
      <c r="I13" s="41">
        <v>-900000</v>
      </c>
    </row>
    <row r="14" spans="1:9" ht="12.75" customHeight="1" x14ac:dyDescent="0.2">
      <c r="A14" s="267" t="s">
        <v>243</v>
      </c>
      <c r="B14" s="268"/>
      <c r="C14" s="268"/>
      <c r="D14" s="268"/>
      <c r="E14" s="268"/>
      <c r="F14" s="269"/>
      <c r="G14" s="24">
        <v>7</v>
      </c>
      <c r="H14" s="41">
        <v>7600000</v>
      </c>
      <c r="I14" s="41">
        <v>9200000</v>
      </c>
    </row>
    <row r="15" spans="1:9" ht="12.75" customHeight="1" x14ac:dyDescent="0.2">
      <c r="A15" s="267" t="s">
        <v>244</v>
      </c>
      <c r="B15" s="268"/>
      <c r="C15" s="268"/>
      <c r="D15" s="268"/>
      <c r="E15" s="268"/>
      <c r="F15" s="269"/>
      <c r="G15" s="24">
        <v>8</v>
      </c>
      <c r="H15" s="41">
        <v>100000</v>
      </c>
      <c r="I15" s="41">
        <v>2400000</v>
      </c>
    </row>
    <row r="16" spans="1:9" ht="12.75" customHeight="1" x14ac:dyDescent="0.2">
      <c r="A16" s="267" t="s">
        <v>245</v>
      </c>
      <c r="B16" s="268"/>
      <c r="C16" s="268"/>
      <c r="D16" s="268"/>
      <c r="E16" s="268"/>
      <c r="F16" s="269"/>
      <c r="G16" s="24">
        <v>9</v>
      </c>
      <c r="H16" s="41">
        <v>1500000</v>
      </c>
      <c r="I16" s="41">
        <v>-9500000</v>
      </c>
    </row>
    <row r="17" spans="1:9" ht="25.35" customHeight="1" x14ac:dyDescent="0.2">
      <c r="A17" s="267" t="s">
        <v>246</v>
      </c>
      <c r="B17" s="268"/>
      <c r="C17" s="268"/>
      <c r="D17" s="268"/>
      <c r="E17" s="268"/>
      <c r="F17" s="269"/>
      <c r="G17" s="24">
        <v>10</v>
      </c>
      <c r="H17" s="41">
        <v>16700000</v>
      </c>
      <c r="I17" s="41">
        <v>5900000</v>
      </c>
    </row>
    <row r="18" spans="1:9" ht="28.35" customHeight="1" x14ac:dyDescent="0.2">
      <c r="A18" s="246" t="s">
        <v>247</v>
      </c>
      <c r="B18" s="247"/>
      <c r="C18" s="247"/>
      <c r="D18" s="247"/>
      <c r="E18" s="247"/>
      <c r="F18" s="248"/>
      <c r="G18" s="23">
        <v>11</v>
      </c>
      <c r="H18" s="40">
        <f>H8+H9</f>
        <v>69500000</v>
      </c>
      <c r="I18" s="40">
        <f>I8+I9</f>
        <v>81500000</v>
      </c>
    </row>
    <row r="19" spans="1:9" ht="12.75" customHeight="1" x14ac:dyDescent="0.2">
      <c r="A19" s="270" t="s">
        <v>248</v>
      </c>
      <c r="B19" s="271"/>
      <c r="C19" s="271"/>
      <c r="D19" s="271"/>
      <c r="E19" s="271"/>
      <c r="F19" s="272"/>
      <c r="G19" s="23">
        <v>12</v>
      </c>
      <c r="H19" s="40">
        <f>H20+H21+H22+H23</f>
        <v>-157700000</v>
      </c>
      <c r="I19" s="40">
        <f>I20+I21+I22+I23</f>
        <v>-141600000</v>
      </c>
    </row>
    <row r="20" spans="1:9" ht="12.75" customHeight="1" x14ac:dyDescent="0.2">
      <c r="A20" s="267" t="s">
        <v>249</v>
      </c>
      <c r="B20" s="268"/>
      <c r="C20" s="268"/>
      <c r="D20" s="268"/>
      <c r="E20" s="268"/>
      <c r="F20" s="269"/>
      <c r="G20" s="24">
        <v>13</v>
      </c>
      <c r="H20" s="41">
        <v>7200000</v>
      </c>
      <c r="I20" s="41">
        <v>-80800000</v>
      </c>
    </row>
    <row r="21" spans="1:9" ht="12.75" customHeight="1" x14ac:dyDescent="0.2">
      <c r="A21" s="267" t="s">
        <v>250</v>
      </c>
      <c r="B21" s="268"/>
      <c r="C21" s="268"/>
      <c r="D21" s="268"/>
      <c r="E21" s="268"/>
      <c r="F21" s="269"/>
      <c r="G21" s="24">
        <v>14</v>
      </c>
      <c r="H21" s="41">
        <v>-13200000</v>
      </c>
      <c r="I21" s="41">
        <v>-65400000</v>
      </c>
    </row>
    <row r="22" spans="1:9" ht="12.75" customHeight="1" x14ac:dyDescent="0.2">
      <c r="A22" s="267" t="s">
        <v>251</v>
      </c>
      <c r="B22" s="268"/>
      <c r="C22" s="268"/>
      <c r="D22" s="268"/>
      <c r="E22" s="268"/>
      <c r="F22" s="269"/>
      <c r="G22" s="24">
        <v>15</v>
      </c>
      <c r="H22" s="41">
        <v>-151700000</v>
      </c>
      <c r="I22" s="41">
        <v>4600000</v>
      </c>
    </row>
    <row r="23" spans="1:9" ht="12.75" customHeight="1" x14ac:dyDescent="0.2">
      <c r="A23" s="267" t="s">
        <v>252</v>
      </c>
      <c r="B23" s="268"/>
      <c r="C23" s="268"/>
      <c r="D23" s="268"/>
      <c r="E23" s="268"/>
      <c r="F23" s="269"/>
      <c r="G23" s="24">
        <v>16</v>
      </c>
      <c r="H23" s="41">
        <v>0</v>
      </c>
      <c r="I23" s="41">
        <v>0</v>
      </c>
    </row>
    <row r="24" spans="1:9" ht="12.75" customHeight="1" x14ac:dyDescent="0.2">
      <c r="A24" s="246" t="s">
        <v>253</v>
      </c>
      <c r="B24" s="247"/>
      <c r="C24" s="247"/>
      <c r="D24" s="247"/>
      <c r="E24" s="247"/>
      <c r="F24" s="248"/>
      <c r="G24" s="23">
        <v>17</v>
      </c>
      <c r="H24" s="40">
        <f>H18+H19</f>
        <v>-88200000</v>
      </c>
      <c r="I24" s="40">
        <f>I18+I19</f>
        <v>-60100000</v>
      </c>
    </row>
    <row r="25" spans="1:9" ht="12.75" customHeight="1" x14ac:dyDescent="0.2">
      <c r="A25" s="258" t="s">
        <v>254</v>
      </c>
      <c r="B25" s="259"/>
      <c r="C25" s="259"/>
      <c r="D25" s="259"/>
      <c r="E25" s="259"/>
      <c r="F25" s="260"/>
      <c r="G25" s="24">
        <v>18</v>
      </c>
      <c r="H25" s="41">
        <v>0</v>
      </c>
      <c r="I25" s="41">
        <v>0</v>
      </c>
    </row>
    <row r="26" spans="1:9" ht="12.75" customHeight="1" x14ac:dyDescent="0.2">
      <c r="A26" s="258" t="s">
        <v>255</v>
      </c>
      <c r="B26" s="259"/>
      <c r="C26" s="259"/>
      <c r="D26" s="259"/>
      <c r="E26" s="259"/>
      <c r="F26" s="260"/>
      <c r="G26" s="24">
        <v>19</v>
      </c>
      <c r="H26" s="41">
        <v>0</v>
      </c>
      <c r="I26" s="41">
        <v>-9600000</v>
      </c>
    </row>
    <row r="27" spans="1:9" ht="26.1" customHeight="1" x14ac:dyDescent="0.2">
      <c r="A27" s="249" t="s">
        <v>256</v>
      </c>
      <c r="B27" s="250"/>
      <c r="C27" s="250"/>
      <c r="D27" s="250"/>
      <c r="E27" s="250"/>
      <c r="F27" s="251"/>
      <c r="G27" s="25">
        <v>20</v>
      </c>
      <c r="H27" s="42">
        <f>H24+H25+H26</f>
        <v>-88200000</v>
      </c>
      <c r="I27" s="42">
        <f>I24+I25+I26</f>
        <v>-69700000</v>
      </c>
    </row>
    <row r="28" spans="1:9" x14ac:dyDescent="0.2">
      <c r="A28" s="252" t="s">
        <v>257</v>
      </c>
      <c r="B28" s="253"/>
      <c r="C28" s="253"/>
      <c r="D28" s="253"/>
      <c r="E28" s="253"/>
      <c r="F28" s="253"/>
      <c r="G28" s="253"/>
      <c r="H28" s="253"/>
      <c r="I28" s="254"/>
    </row>
    <row r="29" spans="1:9" ht="30.6" customHeight="1" x14ac:dyDescent="0.2">
      <c r="A29" s="255" t="s">
        <v>258</v>
      </c>
      <c r="B29" s="256"/>
      <c r="C29" s="256"/>
      <c r="D29" s="256"/>
      <c r="E29" s="256"/>
      <c r="F29" s="257"/>
      <c r="G29" s="22">
        <v>21</v>
      </c>
      <c r="H29" s="43">
        <v>300000</v>
      </c>
      <c r="I29" s="43">
        <v>1400000</v>
      </c>
    </row>
    <row r="30" spans="1:9" ht="12.75" customHeight="1" x14ac:dyDescent="0.2">
      <c r="A30" s="258" t="s">
        <v>259</v>
      </c>
      <c r="B30" s="259"/>
      <c r="C30" s="259"/>
      <c r="D30" s="259"/>
      <c r="E30" s="259"/>
      <c r="F30" s="260"/>
      <c r="G30" s="24">
        <v>22</v>
      </c>
      <c r="H30" s="44">
        <v>0</v>
      </c>
      <c r="I30" s="44">
        <v>0</v>
      </c>
    </row>
    <row r="31" spans="1:9" ht="12.75" customHeight="1" x14ac:dyDescent="0.2">
      <c r="A31" s="258" t="s">
        <v>260</v>
      </c>
      <c r="B31" s="259"/>
      <c r="C31" s="259"/>
      <c r="D31" s="259"/>
      <c r="E31" s="259"/>
      <c r="F31" s="260"/>
      <c r="G31" s="24">
        <v>23</v>
      </c>
      <c r="H31" s="44">
        <v>2000000</v>
      </c>
      <c r="I31" s="44">
        <v>3300000</v>
      </c>
    </row>
    <row r="32" spans="1:9" ht="12.75" customHeight="1" x14ac:dyDescent="0.2">
      <c r="A32" s="258" t="s">
        <v>261</v>
      </c>
      <c r="B32" s="259"/>
      <c r="C32" s="259"/>
      <c r="D32" s="259"/>
      <c r="E32" s="259"/>
      <c r="F32" s="260"/>
      <c r="G32" s="24">
        <v>24</v>
      </c>
      <c r="H32" s="44">
        <v>0</v>
      </c>
      <c r="I32" s="44">
        <v>0</v>
      </c>
    </row>
    <row r="33" spans="1:9" ht="12.75" customHeight="1" x14ac:dyDescent="0.2">
      <c r="A33" s="258" t="s">
        <v>262</v>
      </c>
      <c r="B33" s="259"/>
      <c r="C33" s="259"/>
      <c r="D33" s="259"/>
      <c r="E33" s="259"/>
      <c r="F33" s="260"/>
      <c r="G33" s="24">
        <v>25</v>
      </c>
      <c r="H33" s="44">
        <v>31600000</v>
      </c>
      <c r="I33" s="44">
        <v>0</v>
      </c>
    </row>
    <row r="34" spans="1:9" ht="12.75" customHeight="1" x14ac:dyDescent="0.2">
      <c r="A34" s="258" t="s">
        <v>263</v>
      </c>
      <c r="B34" s="259"/>
      <c r="C34" s="259"/>
      <c r="D34" s="259"/>
      <c r="E34" s="259"/>
      <c r="F34" s="260"/>
      <c r="G34" s="24">
        <v>26</v>
      </c>
      <c r="H34" s="44">
        <v>0</v>
      </c>
      <c r="I34" s="44">
        <v>0</v>
      </c>
    </row>
    <row r="35" spans="1:9" ht="26.45" customHeight="1" x14ac:dyDescent="0.2">
      <c r="A35" s="246" t="s">
        <v>264</v>
      </c>
      <c r="B35" s="247"/>
      <c r="C35" s="247"/>
      <c r="D35" s="247"/>
      <c r="E35" s="247"/>
      <c r="F35" s="248"/>
      <c r="G35" s="23">
        <v>27</v>
      </c>
      <c r="H35" s="45">
        <f>H29+H30+H31+H32+H33+H34</f>
        <v>33900000</v>
      </c>
      <c r="I35" s="45">
        <f>I29+I30+I31+I32+I33+I34</f>
        <v>4700000</v>
      </c>
    </row>
    <row r="36" spans="1:9" ht="23.1" customHeight="1" x14ac:dyDescent="0.2">
      <c r="A36" s="258" t="s">
        <v>265</v>
      </c>
      <c r="B36" s="259"/>
      <c r="C36" s="259"/>
      <c r="D36" s="259"/>
      <c r="E36" s="259"/>
      <c r="F36" s="260"/>
      <c r="G36" s="24">
        <v>28</v>
      </c>
      <c r="H36" s="44">
        <v>-105000000</v>
      </c>
      <c r="I36" s="44">
        <v>-34700000</v>
      </c>
    </row>
    <row r="37" spans="1:9" ht="12.75" customHeight="1" x14ac:dyDescent="0.2">
      <c r="A37" s="258" t="s">
        <v>266</v>
      </c>
      <c r="B37" s="259"/>
      <c r="C37" s="259"/>
      <c r="D37" s="259"/>
      <c r="E37" s="259"/>
      <c r="F37" s="260"/>
      <c r="G37" s="24">
        <v>29</v>
      </c>
      <c r="H37" s="44">
        <v>-47700000</v>
      </c>
      <c r="I37" s="44">
        <v>0</v>
      </c>
    </row>
    <row r="38" spans="1:9" ht="12.75" customHeight="1" x14ac:dyDescent="0.2">
      <c r="A38" s="258" t="s">
        <v>267</v>
      </c>
      <c r="B38" s="259"/>
      <c r="C38" s="259"/>
      <c r="D38" s="259"/>
      <c r="E38" s="259"/>
      <c r="F38" s="260"/>
      <c r="G38" s="24">
        <v>30</v>
      </c>
      <c r="H38" s="44">
        <v>0</v>
      </c>
      <c r="I38" s="44">
        <v>-10200000</v>
      </c>
    </row>
    <row r="39" spans="1:9" ht="12.75" customHeight="1" x14ac:dyDescent="0.2">
      <c r="A39" s="258" t="s">
        <v>268</v>
      </c>
      <c r="B39" s="259"/>
      <c r="C39" s="259"/>
      <c r="D39" s="259"/>
      <c r="E39" s="259"/>
      <c r="F39" s="260"/>
      <c r="G39" s="24">
        <v>31</v>
      </c>
      <c r="H39" s="44">
        <v>0</v>
      </c>
      <c r="I39" s="44">
        <v>0</v>
      </c>
    </row>
    <row r="40" spans="1:9" ht="12.75" customHeight="1" x14ac:dyDescent="0.2">
      <c r="A40" s="258" t="s">
        <v>269</v>
      </c>
      <c r="B40" s="259"/>
      <c r="C40" s="259"/>
      <c r="D40" s="259"/>
      <c r="E40" s="259"/>
      <c r="F40" s="260"/>
      <c r="G40" s="24">
        <v>32</v>
      </c>
      <c r="H40" s="44">
        <v>0</v>
      </c>
      <c r="I40" s="44">
        <v>0</v>
      </c>
    </row>
    <row r="41" spans="1:9" ht="24" customHeight="1" x14ac:dyDescent="0.2">
      <c r="A41" s="246" t="s">
        <v>270</v>
      </c>
      <c r="B41" s="247"/>
      <c r="C41" s="247"/>
      <c r="D41" s="247"/>
      <c r="E41" s="247"/>
      <c r="F41" s="248"/>
      <c r="G41" s="23">
        <v>33</v>
      </c>
      <c r="H41" s="45">
        <f>H36+H37+H38+H39+H40</f>
        <v>-152700000</v>
      </c>
      <c r="I41" s="45">
        <f>I36+I37+I38+I39+I40</f>
        <v>-44900000</v>
      </c>
    </row>
    <row r="42" spans="1:9" ht="29.45" customHeight="1" x14ac:dyDescent="0.2">
      <c r="A42" s="249" t="s">
        <v>271</v>
      </c>
      <c r="B42" s="250"/>
      <c r="C42" s="250"/>
      <c r="D42" s="250"/>
      <c r="E42" s="250"/>
      <c r="F42" s="251"/>
      <c r="G42" s="25">
        <v>34</v>
      </c>
      <c r="H42" s="46">
        <f>H35+H41</f>
        <v>-118800000</v>
      </c>
      <c r="I42" s="46">
        <f>I35+I41</f>
        <v>-40200000</v>
      </c>
    </row>
    <row r="43" spans="1:9" x14ac:dyDescent="0.2">
      <c r="A43" s="252" t="s">
        <v>272</v>
      </c>
      <c r="B43" s="253"/>
      <c r="C43" s="253"/>
      <c r="D43" s="253"/>
      <c r="E43" s="253"/>
      <c r="F43" s="253"/>
      <c r="G43" s="253"/>
      <c r="H43" s="253"/>
      <c r="I43" s="254"/>
    </row>
    <row r="44" spans="1:9" ht="12.75" customHeight="1" x14ac:dyDescent="0.2">
      <c r="A44" s="255" t="s">
        <v>273</v>
      </c>
      <c r="B44" s="256"/>
      <c r="C44" s="256"/>
      <c r="D44" s="256"/>
      <c r="E44" s="256"/>
      <c r="F44" s="257"/>
      <c r="G44" s="22">
        <v>35</v>
      </c>
      <c r="H44" s="43">
        <v>0</v>
      </c>
      <c r="I44" s="43">
        <v>0</v>
      </c>
    </row>
    <row r="45" spans="1:9" ht="25.35" customHeight="1" x14ac:dyDescent="0.2">
      <c r="A45" s="258" t="s">
        <v>274</v>
      </c>
      <c r="B45" s="259"/>
      <c r="C45" s="259"/>
      <c r="D45" s="259"/>
      <c r="E45" s="259"/>
      <c r="F45" s="260"/>
      <c r="G45" s="24">
        <v>36</v>
      </c>
      <c r="H45" s="44">
        <v>0</v>
      </c>
      <c r="I45" s="44">
        <v>0</v>
      </c>
    </row>
    <row r="46" spans="1:9" ht="12.75" customHeight="1" x14ac:dyDescent="0.2">
      <c r="A46" s="258" t="s">
        <v>275</v>
      </c>
      <c r="B46" s="259"/>
      <c r="C46" s="259"/>
      <c r="D46" s="259"/>
      <c r="E46" s="259"/>
      <c r="F46" s="260"/>
      <c r="G46" s="24">
        <v>37</v>
      </c>
      <c r="H46" s="44">
        <v>327700000</v>
      </c>
      <c r="I46" s="44">
        <v>1016000000</v>
      </c>
    </row>
    <row r="47" spans="1:9" ht="12.75" customHeight="1" x14ac:dyDescent="0.2">
      <c r="A47" s="258" t="s">
        <v>276</v>
      </c>
      <c r="B47" s="259"/>
      <c r="C47" s="259"/>
      <c r="D47" s="259"/>
      <c r="E47" s="259"/>
      <c r="F47" s="260"/>
      <c r="G47" s="24">
        <v>38</v>
      </c>
      <c r="H47" s="44">
        <v>0</v>
      </c>
      <c r="I47" s="44">
        <v>0</v>
      </c>
    </row>
    <row r="48" spans="1:9" ht="22.35" customHeight="1" x14ac:dyDescent="0.2">
      <c r="A48" s="246" t="s">
        <v>277</v>
      </c>
      <c r="B48" s="247"/>
      <c r="C48" s="247"/>
      <c r="D48" s="247"/>
      <c r="E48" s="247"/>
      <c r="F48" s="248"/>
      <c r="G48" s="23">
        <v>39</v>
      </c>
      <c r="H48" s="45">
        <f>H44+H45+H46+H47</f>
        <v>327700000</v>
      </c>
      <c r="I48" s="45">
        <f>I44+I45+I46+I47</f>
        <v>1016000000</v>
      </c>
    </row>
    <row r="49" spans="1:9" ht="24.6" customHeight="1" x14ac:dyDescent="0.2">
      <c r="A49" s="258" t="s">
        <v>278</v>
      </c>
      <c r="B49" s="259"/>
      <c r="C49" s="259"/>
      <c r="D49" s="259"/>
      <c r="E49" s="259"/>
      <c r="F49" s="260"/>
      <c r="G49" s="24">
        <v>40</v>
      </c>
      <c r="H49" s="44">
        <v>-173600000</v>
      </c>
      <c r="I49" s="44">
        <v>-961600000</v>
      </c>
    </row>
    <row r="50" spans="1:9" ht="12.75" customHeight="1" x14ac:dyDescent="0.2">
      <c r="A50" s="258" t="s">
        <v>279</v>
      </c>
      <c r="B50" s="259"/>
      <c r="C50" s="259"/>
      <c r="D50" s="259"/>
      <c r="E50" s="259"/>
      <c r="F50" s="260"/>
      <c r="G50" s="24">
        <v>41</v>
      </c>
      <c r="H50" s="44">
        <v>0</v>
      </c>
      <c r="I50" s="44">
        <v>0</v>
      </c>
    </row>
    <row r="51" spans="1:9" ht="12.75" customHeight="1" x14ac:dyDescent="0.2">
      <c r="A51" s="258" t="s">
        <v>280</v>
      </c>
      <c r="B51" s="259"/>
      <c r="C51" s="259"/>
      <c r="D51" s="259"/>
      <c r="E51" s="259"/>
      <c r="F51" s="260"/>
      <c r="G51" s="24">
        <v>42</v>
      </c>
      <c r="H51" s="44">
        <v>0</v>
      </c>
      <c r="I51" s="44">
        <v>0</v>
      </c>
    </row>
    <row r="52" spans="1:9" ht="23.1" customHeight="1" x14ac:dyDescent="0.2">
      <c r="A52" s="258" t="s">
        <v>281</v>
      </c>
      <c r="B52" s="259"/>
      <c r="C52" s="259"/>
      <c r="D52" s="259"/>
      <c r="E52" s="259"/>
      <c r="F52" s="260"/>
      <c r="G52" s="24">
        <v>43</v>
      </c>
      <c r="H52" s="44">
        <v>0</v>
      </c>
      <c r="I52" s="44">
        <v>0</v>
      </c>
    </row>
    <row r="53" spans="1:9" ht="12.75" customHeight="1" x14ac:dyDescent="0.2">
      <c r="A53" s="258" t="s">
        <v>282</v>
      </c>
      <c r="B53" s="259"/>
      <c r="C53" s="259"/>
      <c r="D53" s="259"/>
      <c r="E53" s="259"/>
      <c r="F53" s="260"/>
      <c r="G53" s="24">
        <v>44</v>
      </c>
      <c r="H53" s="44">
        <v>-19500000</v>
      </c>
      <c r="I53" s="44">
        <v>-13000000</v>
      </c>
    </row>
    <row r="54" spans="1:9" ht="30.6" customHeight="1" x14ac:dyDescent="0.2">
      <c r="A54" s="246" t="s">
        <v>283</v>
      </c>
      <c r="B54" s="247"/>
      <c r="C54" s="247"/>
      <c r="D54" s="247"/>
      <c r="E54" s="247"/>
      <c r="F54" s="248"/>
      <c r="G54" s="23">
        <v>45</v>
      </c>
      <c r="H54" s="45">
        <f>H49+H50+H51+H52+H53</f>
        <v>-193100000</v>
      </c>
      <c r="I54" s="45">
        <f>I49+I50+I51+I52+I53</f>
        <v>-974600000</v>
      </c>
    </row>
    <row r="55" spans="1:9" ht="29.45" customHeight="1" x14ac:dyDescent="0.2">
      <c r="A55" s="261" t="s">
        <v>284</v>
      </c>
      <c r="B55" s="262"/>
      <c r="C55" s="262"/>
      <c r="D55" s="262"/>
      <c r="E55" s="262"/>
      <c r="F55" s="263"/>
      <c r="G55" s="23">
        <v>46</v>
      </c>
      <c r="H55" s="45">
        <f>H48+H54</f>
        <v>134600000</v>
      </c>
      <c r="I55" s="45">
        <f>I48+I54</f>
        <v>41400000</v>
      </c>
    </row>
    <row r="56" spans="1:9" ht="32.450000000000003" customHeight="1" x14ac:dyDescent="0.2">
      <c r="A56" s="258" t="s">
        <v>285</v>
      </c>
      <c r="B56" s="259"/>
      <c r="C56" s="259"/>
      <c r="D56" s="259"/>
      <c r="E56" s="259"/>
      <c r="F56" s="260"/>
      <c r="G56" s="24">
        <v>47</v>
      </c>
      <c r="H56" s="44">
        <v>1800000</v>
      </c>
      <c r="I56" s="44">
        <v>-200000</v>
      </c>
    </row>
    <row r="57" spans="1:9" ht="26.45" customHeight="1" x14ac:dyDescent="0.2">
      <c r="A57" s="261" t="s">
        <v>286</v>
      </c>
      <c r="B57" s="262"/>
      <c r="C57" s="262"/>
      <c r="D57" s="262"/>
      <c r="E57" s="262"/>
      <c r="F57" s="263"/>
      <c r="G57" s="23">
        <v>48</v>
      </c>
      <c r="H57" s="45">
        <f>H27+H42+H55+H56</f>
        <v>-70600000</v>
      </c>
      <c r="I57" s="45">
        <f>I27+I42+I55+I56</f>
        <v>-68700000</v>
      </c>
    </row>
    <row r="58" spans="1:9" ht="24" customHeight="1" x14ac:dyDescent="0.2">
      <c r="A58" s="264" t="s">
        <v>287</v>
      </c>
      <c r="B58" s="265"/>
      <c r="C58" s="265"/>
      <c r="D58" s="265"/>
      <c r="E58" s="265"/>
      <c r="F58" s="266"/>
      <c r="G58" s="24">
        <v>49</v>
      </c>
      <c r="H58" s="44">
        <v>139800000</v>
      </c>
      <c r="I58" s="44">
        <v>101400000</v>
      </c>
    </row>
    <row r="59" spans="1:9" ht="31.35" customHeight="1" x14ac:dyDescent="0.2">
      <c r="A59" s="249" t="s">
        <v>288</v>
      </c>
      <c r="B59" s="250"/>
      <c r="C59" s="250"/>
      <c r="D59" s="250"/>
      <c r="E59" s="250"/>
      <c r="F59" s="251"/>
      <c r="G59" s="25">
        <v>50</v>
      </c>
      <c r="H59" s="46">
        <f>H57+H58</f>
        <v>69200000</v>
      </c>
      <c r="I59" s="46">
        <f>I57+I58</f>
        <v>32700000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H31" sqref="H1:I1048576"/>
    </sheetView>
  </sheetViews>
  <sheetFormatPr defaultRowHeight="12.75" x14ac:dyDescent="0.2"/>
  <cols>
    <col min="1" max="7" width="9.140625" style="16"/>
    <col min="8" max="9" width="15.42578125" style="34" customWidth="1"/>
    <col min="10" max="10" width="12" style="16" bestFit="1" customWidth="1"/>
    <col min="11" max="11" width="10.42578125" style="16" bestFit="1" customWidth="1"/>
    <col min="12" max="12" width="12.42578125" style="16" bestFit="1" customWidth="1"/>
    <col min="13" max="263" width="9.140625" style="16"/>
    <col min="264" max="265" width="9.85546875" style="16" bestFit="1" customWidth="1"/>
    <col min="266" max="266" width="12" style="16" bestFit="1" customWidth="1"/>
    <col min="267" max="267" width="10.42578125" style="16" bestFit="1" customWidth="1"/>
    <col min="268" max="268" width="12.42578125" style="16" bestFit="1" customWidth="1"/>
    <col min="269" max="519" width="9.140625" style="16"/>
    <col min="520" max="521" width="9.85546875" style="16" bestFit="1" customWidth="1"/>
    <col min="522" max="522" width="12" style="16" bestFit="1" customWidth="1"/>
    <col min="523" max="523" width="10.42578125" style="16" bestFit="1" customWidth="1"/>
    <col min="524" max="524" width="12.42578125" style="16" bestFit="1" customWidth="1"/>
    <col min="525" max="775" width="9.140625" style="16"/>
    <col min="776" max="777" width="9.85546875" style="16" bestFit="1" customWidth="1"/>
    <col min="778" max="778" width="12" style="16" bestFit="1" customWidth="1"/>
    <col min="779" max="779" width="10.42578125" style="16" bestFit="1" customWidth="1"/>
    <col min="780" max="780" width="12.42578125" style="16" bestFit="1" customWidth="1"/>
    <col min="781" max="1031" width="9.140625" style="16"/>
    <col min="1032" max="1033" width="9.85546875" style="16" bestFit="1" customWidth="1"/>
    <col min="1034" max="1034" width="12" style="16" bestFit="1" customWidth="1"/>
    <col min="1035" max="1035" width="10.42578125" style="16" bestFit="1" customWidth="1"/>
    <col min="1036" max="1036" width="12.42578125" style="16" bestFit="1" customWidth="1"/>
    <col min="1037" max="1287" width="9.140625" style="16"/>
    <col min="1288" max="1289" width="9.85546875" style="16" bestFit="1" customWidth="1"/>
    <col min="1290" max="1290" width="12" style="16" bestFit="1" customWidth="1"/>
    <col min="1291" max="1291" width="10.42578125" style="16" bestFit="1" customWidth="1"/>
    <col min="1292" max="1292" width="12.42578125" style="16" bestFit="1" customWidth="1"/>
    <col min="1293" max="1543" width="9.140625" style="16"/>
    <col min="1544" max="1545" width="9.85546875" style="16" bestFit="1" customWidth="1"/>
    <col min="1546" max="1546" width="12" style="16" bestFit="1" customWidth="1"/>
    <col min="1547" max="1547" width="10.42578125" style="16" bestFit="1" customWidth="1"/>
    <col min="1548" max="1548" width="12.42578125" style="16" bestFit="1" customWidth="1"/>
    <col min="1549" max="1799" width="9.140625" style="16"/>
    <col min="1800" max="1801" width="9.85546875" style="16" bestFit="1" customWidth="1"/>
    <col min="1802" max="1802" width="12" style="16" bestFit="1" customWidth="1"/>
    <col min="1803" max="1803" width="10.42578125" style="16" bestFit="1" customWidth="1"/>
    <col min="1804" max="1804" width="12.42578125" style="16" bestFit="1" customWidth="1"/>
    <col min="1805" max="2055" width="9.140625" style="16"/>
    <col min="2056" max="2057" width="9.85546875" style="16" bestFit="1" customWidth="1"/>
    <col min="2058" max="2058" width="12" style="16" bestFit="1" customWidth="1"/>
    <col min="2059" max="2059" width="10.42578125" style="16" bestFit="1" customWidth="1"/>
    <col min="2060" max="2060" width="12.42578125" style="16" bestFit="1" customWidth="1"/>
    <col min="2061" max="2311" width="9.140625" style="16"/>
    <col min="2312" max="2313" width="9.85546875" style="16" bestFit="1" customWidth="1"/>
    <col min="2314" max="2314" width="12" style="16" bestFit="1" customWidth="1"/>
    <col min="2315" max="2315" width="10.42578125" style="16" bestFit="1" customWidth="1"/>
    <col min="2316" max="2316" width="12.42578125" style="16" bestFit="1" customWidth="1"/>
    <col min="2317" max="2567" width="9.140625" style="16"/>
    <col min="2568" max="2569" width="9.85546875" style="16" bestFit="1" customWidth="1"/>
    <col min="2570" max="2570" width="12" style="16" bestFit="1" customWidth="1"/>
    <col min="2571" max="2571" width="10.42578125" style="16" bestFit="1" customWidth="1"/>
    <col min="2572" max="2572" width="12.42578125" style="16" bestFit="1" customWidth="1"/>
    <col min="2573" max="2823" width="9.140625" style="16"/>
    <col min="2824" max="2825" width="9.85546875" style="16" bestFit="1" customWidth="1"/>
    <col min="2826" max="2826" width="12" style="16" bestFit="1" customWidth="1"/>
    <col min="2827" max="2827" width="10.42578125" style="16" bestFit="1" customWidth="1"/>
    <col min="2828" max="2828" width="12.42578125" style="16" bestFit="1" customWidth="1"/>
    <col min="2829" max="3079" width="9.140625" style="16"/>
    <col min="3080" max="3081" width="9.85546875" style="16" bestFit="1" customWidth="1"/>
    <col min="3082" max="3082" width="12" style="16" bestFit="1" customWidth="1"/>
    <col min="3083" max="3083" width="10.42578125" style="16" bestFit="1" customWidth="1"/>
    <col min="3084" max="3084" width="12.42578125" style="16" bestFit="1" customWidth="1"/>
    <col min="3085" max="3335" width="9.140625" style="16"/>
    <col min="3336" max="3337" width="9.85546875" style="16" bestFit="1" customWidth="1"/>
    <col min="3338" max="3338" width="12" style="16" bestFit="1" customWidth="1"/>
    <col min="3339" max="3339" width="10.42578125" style="16" bestFit="1" customWidth="1"/>
    <col min="3340" max="3340" width="12.42578125" style="16" bestFit="1" customWidth="1"/>
    <col min="3341" max="3591" width="9.140625" style="16"/>
    <col min="3592" max="3593" width="9.85546875" style="16" bestFit="1" customWidth="1"/>
    <col min="3594" max="3594" width="12" style="16" bestFit="1" customWidth="1"/>
    <col min="3595" max="3595" width="10.42578125" style="16" bestFit="1" customWidth="1"/>
    <col min="3596" max="3596" width="12.42578125" style="16" bestFit="1" customWidth="1"/>
    <col min="3597" max="3847" width="9.140625" style="16"/>
    <col min="3848" max="3849" width="9.85546875" style="16" bestFit="1" customWidth="1"/>
    <col min="3850" max="3850" width="12" style="16" bestFit="1" customWidth="1"/>
    <col min="3851" max="3851" width="10.42578125" style="16" bestFit="1" customWidth="1"/>
    <col min="3852" max="3852" width="12.42578125" style="16" bestFit="1" customWidth="1"/>
    <col min="3853" max="4103" width="9.140625" style="16"/>
    <col min="4104" max="4105" width="9.85546875" style="16" bestFit="1" customWidth="1"/>
    <col min="4106" max="4106" width="12" style="16" bestFit="1" customWidth="1"/>
    <col min="4107" max="4107" width="10.42578125" style="16" bestFit="1" customWidth="1"/>
    <col min="4108" max="4108" width="12.42578125" style="16" bestFit="1" customWidth="1"/>
    <col min="4109" max="4359" width="9.140625" style="16"/>
    <col min="4360" max="4361" width="9.85546875" style="16" bestFit="1" customWidth="1"/>
    <col min="4362" max="4362" width="12" style="16" bestFit="1" customWidth="1"/>
    <col min="4363" max="4363" width="10.42578125" style="16" bestFit="1" customWidth="1"/>
    <col min="4364" max="4364" width="12.42578125" style="16" bestFit="1" customWidth="1"/>
    <col min="4365" max="4615" width="9.140625" style="16"/>
    <col min="4616" max="4617" width="9.85546875" style="16" bestFit="1" customWidth="1"/>
    <col min="4618" max="4618" width="12" style="16" bestFit="1" customWidth="1"/>
    <col min="4619" max="4619" width="10.42578125" style="16" bestFit="1" customWidth="1"/>
    <col min="4620" max="4620" width="12.42578125" style="16" bestFit="1" customWidth="1"/>
    <col min="4621" max="4871" width="9.140625" style="16"/>
    <col min="4872" max="4873" width="9.85546875" style="16" bestFit="1" customWidth="1"/>
    <col min="4874" max="4874" width="12" style="16" bestFit="1" customWidth="1"/>
    <col min="4875" max="4875" width="10.42578125" style="16" bestFit="1" customWidth="1"/>
    <col min="4876" max="4876" width="12.42578125" style="16" bestFit="1" customWidth="1"/>
    <col min="4877" max="5127" width="9.140625" style="16"/>
    <col min="5128" max="5129" width="9.85546875" style="16" bestFit="1" customWidth="1"/>
    <col min="5130" max="5130" width="12" style="16" bestFit="1" customWidth="1"/>
    <col min="5131" max="5131" width="10.42578125" style="16" bestFit="1" customWidth="1"/>
    <col min="5132" max="5132" width="12.42578125" style="16" bestFit="1" customWidth="1"/>
    <col min="5133" max="5383" width="9.140625" style="16"/>
    <col min="5384" max="5385" width="9.85546875" style="16" bestFit="1" customWidth="1"/>
    <col min="5386" max="5386" width="12" style="16" bestFit="1" customWidth="1"/>
    <col min="5387" max="5387" width="10.42578125" style="16" bestFit="1" customWidth="1"/>
    <col min="5388" max="5388" width="12.42578125" style="16" bestFit="1" customWidth="1"/>
    <col min="5389" max="5639" width="9.140625" style="16"/>
    <col min="5640" max="5641" width="9.85546875" style="16" bestFit="1" customWidth="1"/>
    <col min="5642" max="5642" width="12" style="16" bestFit="1" customWidth="1"/>
    <col min="5643" max="5643" width="10.42578125" style="16" bestFit="1" customWidth="1"/>
    <col min="5644" max="5644" width="12.42578125" style="16" bestFit="1" customWidth="1"/>
    <col min="5645" max="5895" width="9.140625" style="16"/>
    <col min="5896" max="5897" width="9.85546875" style="16" bestFit="1" customWidth="1"/>
    <col min="5898" max="5898" width="12" style="16" bestFit="1" customWidth="1"/>
    <col min="5899" max="5899" width="10.42578125" style="16" bestFit="1" customWidth="1"/>
    <col min="5900" max="5900" width="12.42578125" style="16" bestFit="1" customWidth="1"/>
    <col min="5901" max="6151" width="9.140625" style="16"/>
    <col min="6152" max="6153" width="9.85546875" style="16" bestFit="1" customWidth="1"/>
    <col min="6154" max="6154" width="12" style="16" bestFit="1" customWidth="1"/>
    <col min="6155" max="6155" width="10.42578125" style="16" bestFit="1" customWidth="1"/>
    <col min="6156" max="6156" width="12.42578125" style="16" bestFit="1" customWidth="1"/>
    <col min="6157" max="6407" width="9.140625" style="16"/>
    <col min="6408" max="6409" width="9.85546875" style="16" bestFit="1" customWidth="1"/>
    <col min="6410" max="6410" width="12" style="16" bestFit="1" customWidth="1"/>
    <col min="6411" max="6411" width="10.42578125" style="16" bestFit="1" customWidth="1"/>
    <col min="6412" max="6412" width="12.42578125" style="16" bestFit="1" customWidth="1"/>
    <col min="6413" max="6663" width="9.140625" style="16"/>
    <col min="6664" max="6665" width="9.85546875" style="16" bestFit="1" customWidth="1"/>
    <col min="6666" max="6666" width="12" style="16" bestFit="1" customWidth="1"/>
    <col min="6667" max="6667" width="10.42578125" style="16" bestFit="1" customWidth="1"/>
    <col min="6668" max="6668" width="12.42578125" style="16" bestFit="1" customWidth="1"/>
    <col min="6669" max="6919" width="9.140625" style="16"/>
    <col min="6920" max="6921" width="9.85546875" style="16" bestFit="1" customWidth="1"/>
    <col min="6922" max="6922" width="12" style="16" bestFit="1" customWidth="1"/>
    <col min="6923" max="6923" width="10.42578125" style="16" bestFit="1" customWidth="1"/>
    <col min="6924" max="6924" width="12.42578125" style="16" bestFit="1" customWidth="1"/>
    <col min="6925" max="7175" width="9.140625" style="16"/>
    <col min="7176" max="7177" width="9.85546875" style="16" bestFit="1" customWidth="1"/>
    <col min="7178" max="7178" width="12" style="16" bestFit="1" customWidth="1"/>
    <col min="7179" max="7179" width="10.42578125" style="16" bestFit="1" customWidth="1"/>
    <col min="7180" max="7180" width="12.42578125" style="16" bestFit="1" customWidth="1"/>
    <col min="7181" max="7431" width="9.140625" style="16"/>
    <col min="7432" max="7433" width="9.85546875" style="16" bestFit="1" customWidth="1"/>
    <col min="7434" max="7434" width="12" style="16" bestFit="1" customWidth="1"/>
    <col min="7435" max="7435" width="10.42578125" style="16" bestFit="1" customWidth="1"/>
    <col min="7436" max="7436" width="12.42578125" style="16" bestFit="1" customWidth="1"/>
    <col min="7437" max="7687" width="9.140625" style="16"/>
    <col min="7688" max="7689" width="9.85546875" style="16" bestFit="1" customWidth="1"/>
    <col min="7690" max="7690" width="12" style="16" bestFit="1" customWidth="1"/>
    <col min="7691" max="7691" width="10.42578125" style="16" bestFit="1" customWidth="1"/>
    <col min="7692" max="7692" width="12.42578125" style="16" bestFit="1" customWidth="1"/>
    <col min="7693" max="7943" width="9.140625" style="16"/>
    <col min="7944" max="7945" width="9.85546875" style="16" bestFit="1" customWidth="1"/>
    <col min="7946" max="7946" width="12" style="16" bestFit="1" customWidth="1"/>
    <col min="7947" max="7947" width="10.42578125" style="16" bestFit="1" customWidth="1"/>
    <col min="7948" max="7948" width="12.42578125" style="16" bestFit="1" customWidth="1"/>
    <col min="7949" max="8199" width="9.140625" style="16"/>
    <col min="8200" max="8201" width="9.85546875" style="16" bestFit="1" customWidth="1"/>
    <col min="8202" max="8202" width="12" style="16" bestFit="1" customWidth="1"/>
    <col min="8203" max="8203" width="10.42578125" style="16" bestFit="1" customWidth="1"/>
    <col min="8204" max="8204" width="12.42578125" style="16" bestFit="1" customWidth="1"/>
    <col min="8205" max="8455" width="9.140625" style="16"/>
    <col min="8456" max="8457" width="9.85546875" style="16" bestFit="1" customWidth="1"/>
    <col min="8458" max="8458" width="12" style="16" bestFit="1" customWidth="1"/>
    <col min="8459" max="8459" width="10.42578125" style="16" bestFit="1" customWidth="1"/>
    <col min="8460" max="8460" width="12.42578125" style="16" bestFit="1" customWidth="1"/>
    <col min="8461" max="8711" width="9.140625" style="16"/>
    <col min="8712" max="8713" width="9.85546875" style="16" bestFit="1" customWidth="1"/>
    <col min="8714" max="8714" width="12" style="16" bestFit="1" customWidth="1"/>
    <col min="8715" max="8715" width="10.42578125" style="16" bestFit="1" customWidth="1"/>
    <col min="8716" max="8716" width="12.42578125" style="16" bestFit="1" customWidth="1"/>
    <col min="8717" max="8967" width="9.140625" style="16"/>
    <col min="8968" max="8969" width="9.85546875" style="16" bestFit="1" customWidth="1"/>
    <col min="8970" max="8970" width="12" style="16" bestFit="1" customWidth="1"/>
    <col min="8971" max="8971" width="10.42578125" style="16" bestFit="1" customWidth="1"/>
    <col min="8972" max="8972" width="12.42578125" style="16" bestFit="1" customWidth="1"/>
    <col min="8973" max="9223" width="9.140625" style="16"/>
    <col min="9224" max="9225" width="9.85546875" style="16" bestFit="1" customWidth="1"/>
    <col min="9226" max="9226" width="12" style="16" bestFit="1" customWidth="1"/>
    <col min="9227" max="9227" width="10.42578125" style="16" bestFit="1" customWidth="1"/>
    <col min="9228" max="9228" width="12.42578125" style="16" bestFit="1" customWidth="1"/>
    <col min="9229" max="9479" width="9.140625" style="16"/>
    <col min="9480" max="9481" width="9.85546875" style="16" bestFit="1" customWidth="1"/>
    <col min="9482" max="9482" width="12" style="16" bestFit="1" customWidth="1"/>
    <col min="9483" max="9483" width="10.42578125" style="16" bestFit="1" customWidth="1"/>
    <col min="9484" max="9484" width="12.42578125" style="16" bestFit="1" customWidth="1"/>
    <col min="9485" max="9735" width="9.140625" style="16"/>
    <col min="9736" max="9737" width="9.85546875" style="16" bestFit="1" customWidth="1"/>
    <col min="9738" max="9738" width="12" style="16" bestFit="1" customWidth="1"/>
    <col min="9739" max="9739" width="10.42578125" style="16" bestFit="1" customWidth="1"/>
    <col min="9740" max="9740" width="12.42578125" style="16" bestFit="1" customWidth="1"/>
    <col min="9741" max="9991" width="9.140625" style="16"/>
    <col min="9992" max="9993" width="9.85546875" style="16" bestFit="1" customWidth="1"/>
    <col min="9994" max="9994" width="12" style="16" bestFit="1" customWidth="1"/>
    <col min="9995" max="9995" width="10.42578125" style="16" bestFit="1" customWidth="1"/>
    <col min="9996" max="9996" width="12.42578125" style="16" bestFit="1" customWidth="1"/>
    <col min="9997" max="10247" width="9.140625" style="16"/>
    <col min="10248" max="10249" width="9.85546875" style="16" bestFit="1" customWidth="1"/>
    <col min="10250" max="10250" width="12" style="16" bestFit="1" customWidth="1"/>
    <col min="10251" max="10251" width="10.42578125" style="16" bestFit="1" customWidth="1"/>
    <col min="10252" max="10252" width="12.42578125" style="16" bestFit="1" customWidth="1"/>
    <col min="10253" max="10503" width="9.140625" style="16"/>
    <col min="10504" max="10505" width="9.85546875" style="16" bestFit="1" customWidth="1"/>
    <col min="10506" max="10506" width="12" style="16" bestFit="1" customWidth="1"/>
    <col min="10507" max="10507" width="10.42578125" style="16" bestFit="1" customWidth="1"/>
    <col min="10508" max="10508" width="12.42578125" style="16" bestFit="1" customWidth="1"/>
    <col min="10509" max="10759" width="9.140625" style="16"/>
    <col min="10760" max="10761" width="9.85546875" style="16" bestFit="1" customWidth="1"/>
    <col min="10762" max="10762" width="12" style="16" bestFit="1" customWidth="1"/>
    <col min="10763" max="10763" width="10.42578125" style="16" bestFit="1" customWidth="1"/>
    <col min="10764" max="10764" width="12.42578125" style="16" bestFit="1" customWidth="1"/>
    <col min="10765" max="11015" width="9.140625" style="16"/>
    <col min="11016" max="11017" width="9.85546875" style="16" bestFit="1" customWidth="1"/>
    <col min="11018" max="11018" width="12" style="16" bestFit="1" customWidth="1"/>
    <col min="11019" max="11019" width="10.42578125" style="16" bestFit="1" customWidth="1"/>
    <col min="11020" max="11020" width="12.42578125" style="16" bestFit="1" customWidth="1"/>
    <col min="11021" max="11271" width="9.140625" style="16"/>
    <col min="11272" max="11273" width="9.85546875" style="16" bestFit="1" customWidth="1"/>
    <col min="11274" max="11274" width="12" style="16" bestFit="1" customWidth="1"/>
    <col min="11275" max="11275" width="10.42578125" style="16" bestFit="1" customWidth="1"/>
    <col min="11276" max="11276" width="12.42578125" style="16" bestFit="1" customWidth="1"/>
    <col min="11277" max="11527" width="9.140625" style="16"/>
    <col min="11528" max="11529" width="9.85546875" style="16" bestFit="1" customWidth="1"/>
    <col min="11530" max="11530" width="12" style="16" bestFit="1" customWidth="1"/>
    <col min="11531" max="11531" width="10.42578125" style="16" bestFit="1" customWidth="1"/>
    <col min="11532" max="11532" width="12.42578125" style="16" bestFit="1" customWidth="1"/>
    <col min="11533" max="11783" width="9.140625" style="16"/>
    <col min="11784" max="11785" width="9.85546875" style="16" bestFit="1" customWidth="1"/>
    <col min="11786" max="11786" width="12" style="16" bestFit="1" customWidth="1"/>
    <col min="11787" max="11787" width="10.42578125" style="16" bestFit="1" customWidth="1"/>
    <col min="11788" max="11788" width="12.42578125" style="16" bestFit="1" customWidth="1"/>
    <col min="11789" max="12039" width="9.140625" style="16"/>
    <col min="12040" max="12041" width="9.85546875" style="16" bestFit="1" customWidth="1"/>
    <col min="12042" max="12042" width="12" style="16" bestFit="1" customWidth="1"/>
    <col min="12043" max="12043" width="10.42578125" style="16" bestFit="1" customWidth="1"/>
    <col min="12044" max="12044" width="12.42578125" style="16" bestFit="1" customWidth="1"/>
    <col min="12045" max="12295" width="9.140625" style="16"/>
    <col min="12296" max="12297" width="9.85546875" style="16" bestFit="1" customWidth="1"/>
    <col min="12298" max="12298" width="12" style="16" bestFit="1" customWidth="1"/>
    <col min="12299" max="12299" width="10.42578125" style="16" bestFit="1" customWidth="1"/>
    <col min="12300" max="12300" width="12.42578125" style="16" bestFit="1" customWidth="1"/>
    <col min="12301" max="12551" width="9.140625" style="16"/>
    <col min="12552" max="12553" width="9.85546875" style="16" bestFit="1" customWidth="1"/>
    <col min="12554" max="12554" width="12" style="16" bestFit="1" customWidth="1"/>
    <col min="12555" max="12555" width="10.42578125" style="16" bestFit="1" customWidth="1"/>
    <col min="12556" max="12556" width="12.42578125" style="16" bestFit="1" customWidth="1"/>
    <col min="12557" max="12807" width="9.140625" style="16"/>
    <col min="12808" max="12809" width="9.85546875" style="16" bestFit="1" customWidth="1"/>
    <col min="12810" max="12810" width="12" style="16" bestFit="1" customWidth="1"/>
    <col min="12811" max="12811" width="10.42578125" style="16" bestFit="1" customWidth="1"/>
    <col min="12812" max="12812" width="12.42578125" style="16" bestFit="1" customWidth="1"/>
    <col min="12813" max="13063" width="9.140625" style="16"/>
    <col min="13064" max="13065" width="9.85546875" style="16" bestFit="1" customWidth="1"/>
    <col min="13066" max="13066" width="12" style="16" bestFit="1" customWidth="1"/>
    <col min="13067" max="13067" width="10.42578125" style="16" bestFit="1" customWidth="1"/>
    <col min="13068" max="13068" width="12.42578125" style="16" bestFit="1" customWidth="1"/>
    <col min="13069" max="13319" width="9.140625" style="16"/>
    <col min="13320" max="13321" width="9.85546875" style="16" bestFit="1" customWidth="1"/>
    <col min="13322" max="13322" width="12" style="16" bestFit="1" customWidth="1"/>
    <col min="13323" max="13323" width="10.42578125" style="16" bestFit="1" customWidth="1"/>
    <col min="13324" max="13324" width="12.42578125" style="16" bestFit="1" customWidth="1"/>
    <col min="13325" max="13575" width="9.140625" style="16"/>
    <col min="13576" max="13577" width="9.85546875" style="16" bestFit="1" customWidth="1"/>
    <col min="13578" max="13578" width="12" style="16" bestFit="1" customWidth="1"/>
    <col min="13579" max="13579" width="10.42578125" style="16" bestFit="1" customWidth="1"/>
    <col min="13580" max="13580" width="12.42578125" style="16" bestFit="1" customWidth="1"/>
    <col min="13581" max="13831" width="9.140625" style="16"/>
    <col min="13832" max="13833" width="9.85546875" style="16" bestFit="1" customWidth="1"/>
    <col min="13834" max="13834" width="12" style="16" bestFit="1" customWidth="1"/>
    <col min="13835" max="13835" width="10.42578125" style="16" bestFit="1" customWidth="1"/>
    <col min="13836" max="13836" width="12.42578125" style="16" bestFit="1" customWidth="1"/>
    <col min="13837" max="14087" width="9.140625" style="16"/>
    <col min="14088" max="14089" width="9.85546875" style="16" bestFit="1" customWidth="1"/>
    <col min="14090" max="14090" width="12" style="16" bestFit="1" customWidth="1"/>
    <col min="14091" max="14091" width="10.42578125" style="16" bestFit="1" customWidth="1"/>
    <col min="14092" max="14092" width="12.42578125" style="16" bestFit="1" customWidth="1"/>
    <col min="14093" max="14343" width="9.140625" style="16"/>
    <col min="14344" max="14345" width="9.85546875" style="16" bestFit="1" customWidth="1"/>
    <col min="14346" max="14346" width="12" style="16" bestFit="1" customWidth="1"/>
    <col min="14347" max="14347" width="10.42578125" style="16" bestFit="1" customWidth="1"/>
    <col min="14348" max="14348" width="12.42578125" style="16" bestFit="1" customWidth="1"/>
    <col min="14349" max="14599" width="9.140625" style="16"/>
    <col min="14600" max="14601" width="9.85546875" style="16" bestFit="1" customWidth="1"/>
    <col min="14602" max="14602" width="12" style="16" bestFit="1" customWidth="1"/>
    <col min="14603" max="14603" width="10.42578125" style="16" bestFit="1" customWidth="1"/>
    <col min="14604" max="14604" width="12.42578125" style="16" bestFit="1" customWidth="1"/>
    <col min="14605" max="14855" width="9.140625" style="16"/>
    <col min="14856" max="14857" width="9.85546875" style="16" bestFit="1" customWidth="1"/>
    <col min="14858" max="14858" width="12" style="16" bestFit="1" customWidth="1"/>
    <col min="14859" max="14859" width="10.42578125" style="16" bestFit="1" customWidth="1"/>
    <col min="14860" max="14860" width="12.42578125" style="16" bestFit="1" customWidth="1"/>
    <col min="14861" max="15111" width="9.140625" style="16"/>
    <col min="15112" max="15113" width="9.85546875" style="16" bestFit="1" customWidth="1"/>
    <col min="15114" max="15114" width="12" style="16" bestFit="1" customWidth="1"/>
    <col min="15115" max="15115" width="10.42578125" style="16" bestFit="1" customWidth="1"/>
    <col min="15116" max="15116" width="12.42578125" style="16" bestFit="1" customWidth="1"/>
    <col min="15117" max="15367" width="9.140625" style="16"/>
    <col min="15368" max="15369" width="9.85546875" style="16" bestFit="1" customWidth="1"/>
    <col min="15370" max="15370" width="12" style="16" bestFit="1" customWidth="1"/>
    <col min="15371" max="15371" width="10.42578125" style="16" bestFit="1" customWidth="1"/>
    <col min="15372" max="15372" width="12.42578125" style="16" bestFit="1" customWidth="1"/>
    <col min="15373" max="15623" width="9.140625" style="16"/>
    <col min="15624" max="15625" width="9.85546875" style="16" bestFit="1" customWidth="1"/>
    <col min="15626" max="15626" width="12" style="16" bestFit="1" customWidth="1"/>
    <col min="15627" max="15627" width="10.42578125" style="16" bestFit="1" customWidth="1"/>
    <col min="15628" max="15628" width="12.42578125" style="16" bestFit="1" customWidth="1"/>
    <col min="15629" max="15879" width="9.140625" style="16"/>
    <col min="15880" max="15881" width="9.85546875" style="16" bestFit="1" customWidth="1"/>
    <col min="15882" max="15882" width="12" style="16" bestFit="1" customWidth="1"/>
    <col min="15883" max="15883" width="10.42578125" style="16" bestFit="1" customWidth="1"/>
    <col min="15884" max="15884" width="12.42578125" style="16" bestFit="1" customWidth="1"/>
    <col min="15885" max="16135" width="9.140625" style="16"/>
    <col min="16136" max="16137" width="9.85546875" style="16" bestFit="1" customWidth="1"/>
    <col min="16138" max="16138" width="12" style="16" bestFit="1" customWidth="1"/>
    <col min="16139" max="16139" width="10.42578125" style="16" bestFit="1" customWidth="1"/>
    <col min="16140" max="16140" width="12.42578125" style="16" bestFit="1" customWidth="1"/>
    <col min="16141" max="16384" width="9.140625" style="16"/>
  </cols>
  <sheetData>
    <row r="1" spans="1:9" ht="12.75" customHeight="1" x14ac:dyDescent="0.2">
      <c r="A1" s="235" t="s">
        <v>289</v>
      </c>
      <c r="B1" s="273"/>
      <c r="C1" s="273"/>
      <c r="D1" s="273"/>
      <c r="E1" s="273"/>
      <c r="F1" s="273"/>
      <c r="G1" s="273"/>
      <c r="H1" s="273"/>
      <c r="I1" s="273"/>
    </row>
    <row r="2" spans="1:9" ht="12.75" customHeight="1" x14ac:dyDescent="0.2">
      <c r="A2" s="234" t="s">
        <v>582</v>
      </c>
      <c r="B2" s="207"/>
      <c r="C2" s="207"/>
      <c r="D2" s="207"/>
      <c r="E2" s="207"/>
      <c r="F2" s="207"/>
      <c r="G2" s="207"/>
      <c r="H2" s="207"/>
      <c r="I2" s="207"/>
    </row>
    <row r="3" spans="1:9" x14ac:dyDescent="0.2">
      <c r="A3" s="285" t="s">
        <v>499</v>
      </c>
      <c r="B3" s="286"/>
      <c r="C3" s="286"/>
      <c r="D3" s="286"/>
      <c r="E3" s="286"/>
      <c r="F3" s="286"/>
      <c r="G3" s="286"/>
      <c r="H3" s="286"/>
      <c r="I3" s="286"/>
    </row>
    <row r="4" spans="1:9" x14ac:dyDescent="0.2">
      <c r="A4" s="274" t="s">
        <v>583</v>
      </c>
      <c r="B4" s="211"/>
      <c r="C4" s="211"/>
      <c r="D4" s="211"/>
      <c r="E4" s="211"/>
      <c r="F4" s="211"/>
      <c r="G4" s="211"/>
      <c r="H4" s="211"/>
      <c r="I4" s="212"/>
    </row>
    <row r="5" spans="1:9" ht="24" thickBot="1" x14ac:dyDescent="0.25">
      <c r="A5" s="277" t="s">
        <v>290</v>
      </c>
      <c r="B5" s="278"/>
      <c r="C5" s="278"/>
      <c r="D5" s="278"/>
      <c r="E5" s="278"/>
      <c r="F5" s="279"/>
      <c r="G5" s="20" t="s">
        <v>291</v>
      </c>
      <c r="H5" s="37" t="s">
        <v>292</v>
      </c>
      <c r="I5" s="37" t="s">
        <v>293</v>
      </c>
    </row>
    <row r="6" spans="1:9" x14ac:dyDescent="0.2">
      <c r="A6" s="280">
        <v>1</v>
      </c>
      <c r="B6" s="281"/>
      <c r="C6" s="281"/>
      <c r="D6" s="281"/>
      <c r="E6" s="281"/>
      <c r="F6" s="282"/>
      <c r="G6" s="26">
        <v>2</v>
      </c>
      <c r="H6" s="38" t="s">
        <v>294</v>
      </c>
      <c r="I6" s="38" t="s">
        <v>295</v>
      </c>
    </row>
    <row r="7" spans="1:9" x14ac:dyDescent="0.2">
      <c r="A7" s="297" t="s">
        <v>296</v>
      </c>
      <c r="B7" s="298"/>
      <c r="C7" s="298"/>
      <c r="D7" s="298"/>
      <c r="E7" s="298"/>
      <c r="F7" s="298"/>
      <c r="G7" s="298"/>
      <c r="H7" s="298"/>
      <c r="I7" s="299"/>
    </row>
    <row r="8" spans="1:9" x14ac:dyDescent="0.2">
      <c r="A8" s="300" t="s">
        <v>297</v>
      </c>
      <c r="B8" s="300"/>
      <c r="C8" s="300"/>
      <c r="D8" s="300"/>
      <c r="E8" s="300"/>
      <c r="F8" s="300"/>
      <c r="G8" s="27">
        <v>1</v>
      </c>
      <c r="H8" s="48">
        <v>0</v>
      </c>
      <c r="I8" s="48">
        <v>0</v>
      </c>
    </row>
    <row r="9" spans="1:9" x14ac:dyDescent="0.2">
      <c r="A9" s="283" t="s">
        <v>298</v>
      </c>
      <c r="B9" s="283"/>
      <c r="C9" s="283"/>
      <c r="D9" s="283"/>
      <c r="E9" s="283"/>
      <c r="F9" s="283"/>
      <c r="G9" s="28">
        <v>2</v>
      </c>
      <c r="H9" s="49">
        <v>0</v>
      </c>
      <c r="I9" s="49">
        <v>0</v>
      </c>
    </row>
    <row r="10" spans="1:9" x14ac:dyDescent="0.2">
      <c r="A10" s="283" t="s">
        <v>299</v>
      </c>
      <c r="B10" s="283"/>
      <c r="C10" s="283"/>
      <c r="D10" s="283"/>
      <c r="E10" s="283"/>
      <c r="F10" s="283"/>
      <c r="G10" s="28">
        <v>3</v>
      </c>
      <c r="H10" s="49">
        <v>0</v>
      </c>
      <c r="I10" s="49">
        <v>0</v>
      </c>
    </row>
    <row r="11" spans="1:9" x14ac:dyDescent="0.2">
      <c r="A11" s="283" t="s">
        <v>300</v>
      </c>
      <c r="B11" s="283"/>
      <c r="C11" s="283"/>
      <c r="D11" s="283"/>
      <c r="E11" s="283"/>
      <c r="F11" s="283"/>
      <c r="G11" s="28">
        <v>4</v>
      </c>
      <c r="H11" s="49">
        <v>0</v>
      </c>
      <c r="I11" s="49">
        <v>0</v>
      </c>
    </row>
    <row r="12" spans="1:9" x14ac:dyDescent="0.2">
      <c r="A12" s="283" t="s">
        <v>449</v>
      </c>
      <c r="B12" s="283"/>
      <c r="C12" s="283"/>
      <c r="D12" s="283"/>
      <c r="E12" s="283"/>
      <c r="F12" s="283"/>
      <c r="G12" s="28">
        <v>5</v>
      </c>
      <c r="H12" s="49">
        <v>0</v>
      </c>
      <c r="I12" s="49">
        <v>0</v>
      </c>
    </row>
    <row r="13" spans="1:9" x14ac:dyDescent="0.2">
      <c r="A13" s="284" t="s">
        <v>450</v>
      </c>
      <c r="B13" s="284"/>
      <c r="C13" s="284"/>
      <c r="D13" s="284"/>
      <c r="E13" s="284"/>
      <c r="F13" s="284"/>
      <c r="G13" s="121">
        <v>6</v>
      </c>
      <c r="H13" s="122">
        <f>SUM(H8:H12)</f>
        <v>0</v>
      </c>
      <c r="I13" s="122">
        <f>SUM(I8:I12)</f>
        <v>0</v>
      </c>
    </row>
    <row r="14" spans="1:9" x14ac:dyDescent="0.2">
      <c r="A14" s="283" t="s">
        <v>451</v>
      </c>
      <c r="B14" s="283"/>
      <c r="C14" s="283"/>
      <c r="D14" s="283"/>
      <c r="E14" s="283"/>
      <c r="F14" s="283"/>
      <c r="G14" s="28">
        <v>7</v>
      </c>
      <c r="H14" s="49">
        <v>0</v>
      </c>
      <c r="I14" s="49">
        <v>0</v>
      </c>
    </row>
    <row r="15" spans="1:9" x14ac:dyDescent="0.2">
      <c r="A15" s="283" t="s">
        <v>452</v>
      </c>
      <c r="B15" s="283"/>
      <c r="C15" s="283"/>
      <c r="D15" s="283"/>
      <c r="E15" s="283"/>
      <c r="F15" s="283"/>
      <c r="G15" s="28">
        <v>8</v>
      </c>
      <c r="H15" s="49">
        <v>0</v>
      </c>
      <c r="I15" s="49">
        <v>0</v>
      </c>
    </row>
    <row r="16" spans="1:9" x14ac:dyDescent="0.2">
      <c r="A16" s="283" t="s">
        <v>453</v>
      </c>
      <c r="B16" s="283"/>
      <c r="C16" s="283"/>
      <c r="D16" s="283"/>
      <c r="E16" s="283"/>
      <c r="F16" s="283"/>
      <c r="G16" s="28">
        <v>9</v>
      </c>
      <c r="H16" s="49">
        <v>0</v>
      </c>
      <c r="I16" s="49">
        <v>0</v>
      </c>
    </row>
    <row r="17" spans="1:9" x14ac:dyDescent="0.2">
      <c r="A17" s="283" t="s">
        <v>454</v>
      </c>
      <c r="B17" s="283"/>
      <c r="C17" s="283"/>
      <c r="D17" s="283"/>
      <c r="E17" s="283"/>
      <c r="F17" s="283"/>
      <c r="G17" s="28">
        <v>10</v>
      </c>
      <c r="H17" s="49">
        <v>0</v>
      </c>
      <c r="I17" s="49">
        <v>0</v>
      </c>
    </row>
    <row r="18" spans="1:9" ht="12.75" customHeight="1" x14ac:dyDescent="0.2">
      <c r="A18" s="283" t="s">
        <v>455</v>
      </c>
      <c r="B18" s="283"/>
      <c r="C18" s="283"/>
      <c r="D18" s="283"/>
      <c r="E18" s="283"/>
      <c r="F18" s="283"/>
      <c r="G18" s="28">
        <v>11</v>
      </c>
      <c r="H18" s="49">
        <v>0</v>
      </c>
      <c r="I18" s="49">
        <v>0</v>
      </c>
    </row>
    <row r="19" spans="1:9" x14ac:dyDescent="0.2">
      <c r="A19" s="283" t="s">
        <v>456</v>
      </c>
      <c r="B19" s="283"/>
      <c r="C19" s="283"/>
      <c r="D19" s="283"/>
      <c r="E19" s="283"/>
      <c r="F19" s="283"/>
      <c r="G19" s="28">
        <v>12</v>
      </c>
      <c r="H19" s="49">
        <v>0</v>
      </c>
      <c r="I19" s="49">
        <v>0</v>
      </c>
    </row>
    <row r="20" spans="1:9" ht="12.75" customHeight="1" x14ac:dyDescent="0.2">
      <c r="A20" s="294" t="s">
        <v>457</v>
      </c>
      <c r="B20" s="295"/>
      <c r="C20" s="295"/>
      <c r="D20" s="295"/>
      <c r="E20" s="295"/>
      <c r="F20" s="296"/>
      <c r="G20" s="121">
        <v>13</v>
      </c>
      <c r="H20" s="122">
        <f>SUM(H14:H19)</f>
        <v>0</v>
      </c>
      <c r="I20" s="122">
        <f>SUM(I14:I19)</f>
        <v>0</v>
      </c>
    </row>
    <row r="21" spans="1:9" ht="27.6" customHeight="1" x14ac:dyDescent="0.2">
      <c r="A21" s="287" t="s">
        <v>458</v>
      </c>
      <c r="B21" s="288"/>
      <c r="C21" s="288"/>
      <c r="D21" s="288"/>
      <c r="E21" s="288"/>
      <c r="F21" s="288"/>
      <c r="G21" s="30">
        <v>14</v>
      </c>
      <c r="H21" s="51">
        <f>H13+H20</f>
        <v>0</v>
      </c>
      <c r="I21" s="51">
        <f>I13+I20</f>
        <v>0</v>
      </c>
    </row>
    <row r="22" spans="1:9" x14ac:dyDescent="0.2">
      <c r="A22" s="297" t="s">
        <v>301</v>
      </c>
      <c r="B22" s="298"/>
      <c r="C22" s="298"/>
      <c r="D22" s="298"/>
      <c r="E22" s="298"/>
      <c r="F22" s="298"/>
      <c r="G22" s="298"/>
      <c r="H22" s="298"/>
      <c r="I22" s="299"/>
    </row>
    <row r="23" spans="1:9" ht="26.45" customHeight="1" x14ac:dyDescent="0.2">
      <c r="A23" s="300" t="s">
        <v>302</v>
      </c>
      <c r="B23" s="300"/>
      <c r="C23" s="300"/>
      <c r="D23" s="300"/>
      <c r="E23" s="300"/>
      <c r="F23" s="300"/>
      <c r="G23" s="27">
        <v>15</v>
      </c>
      <c r="H23" s="48">
        <v>0</v>
      </c>
      <c r="I23" s="48">
        <v>0</v>
      </c>
    </row>
    <row r="24" spans="1:9" x14ac:dyDescent="0.2">
      <c r="A24" s="283" t="s">
        <v>303</v>
      </c>
      <c r="B24" s="283"/>
      <c r="C24" s="283"/>
      <c r="D24" s="283"/>
      <c r="E24" s="283"/>
      <c r="F24" s="283"/>
      <c r="G24" s="27">
        <v>16</v>
      </c>
      <c r="H24" s="49">
        <v>0</v>
      </c>
      <c r="I24" s="49">
        <v>0</v>
      </c>
    </row>
    <row r="25" spans="1:9" x14ac:dyDescent="0.2">
      <c r="A25" s="283" t="s">
        <v>304</v>
      </c>
      <c r="B25" s="283"/>
      <c r="C25" s="283"/>
      <c r="D25" s="283"/>
      <c r="E25" s="283"/>
      <c r="F25" s="283"/>
      <c r="G25" s="27">
        <v>17</v>
      </c>
      <c r="H25" s="49">
        <v>0</v>
      </c>
      <c r="I25" s="49">
        <v>0</v>
      </c>
    </row>
    <row r="26" spans="1:9" x14ac:dyDescent="0.2">
      <c r="A26" s="283" t="s">
        <v>305</v>
      </c>
      <c r="B26" s="283"/>
      <c r="C26" s="283"/>
      <c r="D26" s="283"/>
      <c r="E26" s="283"/>
      <c r="F26" s="283"/>
      <c r="G26" s="27">
        <v>18</v>
      </c>
      <c r="H26" s="49">
        <v>0</v>
      </c>
      <c r="I26" s="49">
        <v>0</v>
      </c>
    </row>
    <row r="27" spans="1:9" x14ac:dyDescent="0.2">
      <c r="A27" s="283" t="s">
        <v>306</v>
      </c>
      <c r="B27" s="283"/>
      <c r="C27" s="283"/>
      <c r="D27" s="283"/>
      <c r="E27" s="283"/>
      <c r="F27" s="283"/>
      <c r="G27" s="27">
        <v>19</v>
      </c>
      <c r="H27" s="49">
        <v>0</v>
      </c>
      <c r="I27" s="49">
        <v>0</v>
      </c>
    </row>
    <row r="28" spans="1:9" x14ac:dyDescent="0.2">
      <c r="A28" s="283" t="s">
        <v>307</v>
      </c>
      <c r="B28" s="283"/>
      <c r="C28" s="283"/>
      <c r="D28" s="283"/>
      <c r="E28" s="283"/>
      <c r="F28" s="283"/>
      <c r="G28" s="27">
        <v>20</v>
      </c>
      <c r="H28" s="49">
        <v>0</v>
      </c>
      <c r="I28" s="49">
        <v>0</v>
      </c>
    </row>
    <row r="29" spans="1:9" ht="24" customHeight="1" x14ac:dyDescent="0.2">
      <c r="A29" s="290" t="s">
        <v>460</v>
      </c>
      <c r="B29" s="290"/>
      <c r="C29" s="290"/>
      <c r="D29" s="290"/>
      <c r="E29" s="290"/>
      <c r="F29" s="290"/>
      <c r="G29" s="29">
        <v>21</v>
      </c>
      <c r="H29" s="50">
        <f>SUM(H23:H28)</f>
        <v>0</v>
      </c>
      <c r="I29" s="50">
        <f>SUM(I23:I28)</f>
        <v>0</v>
      </c>
    </row>
    <row r="30" spans="1:9" ht="27" customHeight="1" x14ac:dyDescent="0.2">
      <c r="A30" s="283" t="s">
        <v>308</v>
      </c>
      <c r="B30" s="283"/>
      <c r="C30" s="283"/>
      <c r="D30" s="283"/>
      <c r="E30" s="283"/>
      <c r="F30" s="283"/>
      <c r="G30" s="28">
        <v>22</v>
      </c>
      <c r="H30" s="49">
        <v>0</v>
      </c>
      <c r="I30" s="49">
        <v>0</v>
      </c>
    </row>
    <row r="31" spans="1:9" x14ac:dyDescent="0.2">
      <c r="A31" s="283" t="s">
        <v>309</v>
      </c>
      <c r="B31" s="283"/>
      <c r="C31" s="283"/>
      <c r="D31" s="283"/>
      <c r="E31" s="283"/>
      <c r="F31" s="283"/>
      <c r="G31" s="28">
        <v>23</v>
      </c>
      <c r="H31" s="49">
        <v>0</v>
      </c>
      <c r="I31" s="49">
        <v>0</v>
      </c>
    </row>
    <row r="32" spans="1:9" x14ac:dyDescent="0.2">
      <c r="A32" s="283" t="s">
        <v>310</v>
      </c>
      <c r="B32" s="283"/>
      <c r="C32" s="283"/>
      <c r="D32" s="283"/>
      <c r="E32" s="283"/>
      <c r="F32" s="283"/>
      <c r="G32" s="28">
        <v>24</v>
      </c>
      <c r="H32" s="49">
        <v>0</v>
      </c>
      <c r="I32" s="49">
        <v>0</v>
      </c>
    </row>
    <row r="33" spans="1:9" x14ac:dyDescent="0.2">
      <c r="A33" s="283" t="s">
        <v>311</v>
      </c>
      <c r="B33" s="283"/>
      <c r="C33" s="283"/>
      <c r="D33" s="283"/>
      <c r="E33" s="283"/>
      <c r="F33" s="283"/>
      <c r="G33" s="28">
        <v>25</v>
      </c>
      <c r="H33" s="49">
        <v>0</v>
      </c>
      <c r="I33" s="49">
        <v>0</v>
      </c>
    </row>
    <row r="34" spans="1:9" x14ac:dyDescent="0.2">
      <c r="A34" s="283" t="s">
        <v>312</v>
      </c>
      <c r="B34" s="283"/>
      <c r="C34" s="283"/>
      <c r="D34" s="283"/>
      <c r="E34" s="283"/>
      <c r="F34" s="283"/>
      <c r="G34" s="28">
        <v>26</v>
      </c>
      <c r="H34" s="49">
        <v>0</v>
      </c>
      <c r="I34" s="49">
        <v>0</v>
      </c>
    </row>
    <row r="35" spans="1:9" ht="26.1" customHeight="1" x14ac:dyDescent="0.2">
      <c r="A35" s="290" t="s">
        <v>461</v>
      </c>
      <c r="B35" s="290"/>
      <c r="C35" s="290"/>
      <c r="D35" s="290"/>
      <c r="E35" s="290"/>
      <c r="F35" s="290"/>
      <c r="G35" s="29">
        <v>27</v>
      </c>
      <c r="H35" s="50">
        <f>SUM(H30:H34)</f>
        <v>0</v>
      </c>
      <c r="I35" s="50">
        <f>SUM(I30:I34)</f>
        <v>0</v>
      </c>
    </row>
    <row r="36" spans="1:9" ht="28.35" customHeight="1" x14ac:dyDescent="0.2">
      <c r="A36" s="287" t="s">
        <v>459</v>
      </c>
      <c r="B36" s="288"/>
      <c r="C36" s="288"/>
      <c r="D36" s="288"/>
      <c r="E36" s="288"/>
      <c r="F36" s="288"/>
      <c r="G36" s="30">
        <v>28</v>
      </c>
      <c r="H36" s="51">
        <f>H29+H35</f>
        <v>0</v>
      </c>
      <c r="I36" s="51">
        <f>I29+I35</f>
        <v>0</v>
      </c>
    </row>
    <row r="37" spans="1:9" x14ac:dyDescent="0.2">
      <c r="A37" s="297" t="s">
        <v>313</v>
      </c>
      <c r="B37" s="298"/>
      <c r="C37" s="298"/>
      <c r="D37" s="298"/>
      <c r="E37" s="298"/>
      <c r="F37" s="298"/>
      <c r="G37" s="298">
        <v>0</v>
      </c>
      <c r="H37" s="298"/>
      <c r="I37" s="299"/>
    </row>
    <row r="38" spans="1:9" x14ac:dyDescent="0.2">
      <c r="A38" s="301" t="s">
        <v>314</v>
      </c>
      <c r="B38" s="301"/>
      <c r="C38" s="301"/>
      <c r="D38" s="301"/>
      <c r="E38" s="301"/>
      <c r="F38" s="301"/>
      <c r="G38" s="27">
        <v>29</v>
      </c>
      <c r="H38" s="48">
        <v>0</v>
      </c>
      <c r="I38" s="48">
        <v>0</v>
      </c>
    </row>
    <row r="39" spans="1:9" ht="25.35" customHeight="1" x14ac:dyDescent="0.2">
      <c r="A39" s="289" t="s">
        <v>315</v>
      </c>
      <c r="B39" s="289"/>
      <c r="C39" s="289"/>
      <c r="D39" s="289"/>
      <c r="E39" s="289"/>
      <c r="F39" s="289"/>
      <c r="G39" s="27">
        <v>30</v>
      </c>
      <c r="H39" s="49">
        <v>0</v>
      </c>
      <c r="I39" s="49">
        <v>0</v>
      </c>
    </row>
    <row r="40" spans="1:9" x14ac:dyDescent="0.2">
      <c r="A40" s="289" t="s">
        <v>316</v>
      </c>
      <c r="B40" s="289"/>
      <c r="C40" s="289"/>
      <c r="D40" s="289"/>
      <c r="E40" s="289"/>
      <c r="F40" s="289"/>
      <c r="G40" s="27">
        <v>31</v>
      </c>
      <c r="H40" s="49">
        <v>0</v>
      </c>
      <c r="I40" s="49">
        <v>0</v>
      </c>
    </row>
    <row r="41" spans="1:9" x14ac:dyDescent="0.2">
      <c r="A41" s="289" t="s">
        <v>317</v>
      </c>
      <c r="B41" s="289"/>
      <c r="C41" s="289"/>
      <c r="D41" s="289"/>
      <c r="E41" s="289"/>
      <c r="F41" s="289"/>
      <c r="G41" s="27">
        <v>32</v>
      </c>
      <c r="H41" s="49">
        <v>0</v>
      </c>
      <c r="I41" s="49">
        <v>0</v>
      </c>
    </row>
    <row r="42" spans="1:9" ht="26.1" customHeight="1" x14ac:dyDescent="0.2">
      <c r="A42" s="290" t="s">
        <v>462</v>
      </c>
      <c r="B42" s="290"/>
      <c r="C42" s="290"/>
      <c r="D42" s="290"/>
      <c r="E42" s="290"/>
      <c r="F42" s="290"/>
      <c r="G42" s="29">
        <v>33</v>
      </c>
      <c r="H42" s="50">
        <f>H41+H40+H39+H38</f>
        <v>0</v>
      </c>
      <c r="I42" s="50">
        <f>I41+I40+I39+I38</f>
        <v>0</v>
      </c>
    </row>
    <row r="43" spans="1:9" ht="24.6" customHeight="1" x14ac:dyDescent="0.2">
      <c r="A43" s="289" t="s">
        <v>318</v>
      </c>
      <c r="B43" s="289"/>
      <c r="C43" s="289"/>
      <c r="D43" s="289"/>
      <c r="E43" s="289"/>
      <c r="F43" s="289"/>
      <c r="G43" s="28">
        <v>34</v>
      </c>
      <c r="H43" s="49">
        <v>0</v>
      </c>
      <c r="I43" s="49">
        <v>0</v>
      </c>
    </row>
    <row r="44" spans="1:9" x14ac:dyDescent="0.2">
      <c r="A44" s="289" t="s">
        <v>319</v>
      </c>
      <c r="B44" s="289"/>
      <c r="C44" s="289"/>
      <c r="D44" s="289"/>
      <c r="E44" s="289"/>
      <c r="F44" s="289"/>
      <c r="G44" s="28">
        <v>35</v>
      </c>
      <c r="H44" s="49">
        <v>0</v>
      </c>
      <c r="I44" s="49">
        <v>0</v>
      </c>
    </row>
    <row r="45" spans="1:9" x14ac:dyDescent="0.2">
      <c r="A45" s="289" t="s">
        <v>320</v>
      </c>
      <c r="B45" s="289"/>
      <c r="C45" s="289"/>
      <c r="D45" s="289"/>
      <c r="E45" s="289"/>
      <c r="F45" s="289"/>
      <c r="G45" s="28">
        <v>36</v>
      </c>
      <c r="H45" s="49">
        <v>0</v>
      </c>
      <c r="I45" s="49">
        <v>0</v>
      </c>
    </row>
    <row r="46" spans="1:9" ht="21" customHeight="1" x14ac:dyDescent="0.2">
      <c r="A46" s="289" t="s">
        <v>321</v>
      </c>
      <c r="B46" s="289"/>
      <c r="C46" s="289"/>
      <c r="D46" s="289"/>
      <c r="E46" s="289"/>
      <c r="F46" s="289"/>
      <c r="G46" s="28">
        <v>37</v>
      </c>
      <c r="H46" s="49">
        <v>0</v>
      </c>
      <c r="I46" s="49">
        <v>0</v>
      </c>
    </row>
    <row r="47" spans="1:9" x14ac:dyDescent="0.2">
      <c r="A47" s="289" t="s">
        <v>322</v>
      </c>
      <c r="B47" s="289"/>
      <c r="C47" s="289"/>
      <c r="D47" s="289"/>
      <c r="E47" s="289"/>
      <c r="F47" s="289"/>
      <c r="G47" s="28">
        <v>38</v>
      </c>
      <c r="H47" s="49">
        <v>0</v>
      </c>
      <c r="I47" s="49">
        <v>0</v>
      </c>
    </row>
    <row r="48" spans="1:9" ht="23.1" customHeight="1" x14ac:dyDescent="0.2">
      <c r="A48" s="290" t="s">
        <v>463</v>
      </c>
      <c r="B48" s="290"/>
      <c r="C48" s="290"/>
      <c r="D48" s="290"/>
      <c r="E48" s="290"/>
      <c r="F48" s="290"/>
      <c r="G48" s="29">
        <v>39</v>
      </c>
      <c r="H48" s="50">
        <f>H47+H46+H45+H44+H43</f>
        <v>0</v>
      </c>
      <c r="I48" s="50">
        <f>I47+I46+I45+I44+I43</f>
        <v>0</v>
      </c>
    </row>
    <row r="49" spans="1:9" ht="26.1" customHeight="1" x14ac:dyDescent="0.2">
      <c r="A49" s="291" t="s">
        <v>464</v>
      </c>
      <c r="B49" s="292"/>
      <c r="C49" s="292"/>
      <c r="D49" s="292"/>
      <c r="E49" s="292"/>
      <c r="F49" s="292"/>
      <c r="G49" s="29">
        <v>40</v>
      </c>
      <c r="H49" s="50">
        <f>H48+H42</f>
        <v>0</v>
      </c>
      <c r="I49" s="50">
        <f>I48+I42</f>
        <v>0</v>
      </c>
    </row>
    <row r="50" spans="1:9" ht="22.35" customHeight="1" x14ac:dyDescent="0.2">
      <c r="A50" s="283" t="s">
        <v>323</v>
      </c>
      <c r="B50" s="283"/>
      <c r="C50" s="283"/>
      <c r="D50" s="283"/>
      <c r="E50" s="283"/>
      <c r="F50" s="283"/>
      <c r="G50" s="28">
        <v>41</v>
      </c>
      <c r="H50" s="49">
        <v>0</v>
      </c>
      <c r="I50" s="49">
        <v>0</v>
      </c>
    </row>
    <row r="51" spans="1:9" ht="26.1" customHeight="1" x14ac:dyDescent="0.2">
      <c r="A51" s="291" t="s">
        <v>465</v>
      </c>
      <c r="B51" s="292"/>
      <c r="C51" s="292"/>
      <c r="D51" s="292"/>
      <c r="E51" s="292"/>
      <c r="F51" s="292"/>
      <c r="G51" s="29">
        <v>42</v>
      </c>
      <c r="H51" s="50">
        <f>H21+H36+H49+H50</f>
        <v>0</v>
      </c>
      <c r="I51" s="50">
        <f>I21+I36+I49+I50</f>
        <v>0</v>
      </c>
    </row>
    <row r="52" spans="1:9" ht="25.35" customHeight="1" x14ac:dyDescent="0.2">
      <c r="A52" s="293" t="s">
        <v>324</v>
      </c>
      <c r="B52" s="293"/>
      <c r="C52" s="293"/>
      <c r="D52" s="293"/>
      <c r="E52" s="293"/>
      <c r="F52" s="293"/>
      <c r="G52" s="28">
        <v>43</v>
      </c>
      <c r="H52" s="49">
        <v>0</v>
      </c>
      <c r="I52" s="49">
        <v>0</v>
      </c>
    </row>
    <row r="53" spans="1:9" ht="32.1" customHeight="1" x14ac:dyDescent="0.2">
      <c r="A53" s="287" t="s">
        <v>466</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43" zoomScale="90" zoomScaleNormal="100" zoomScaleSheetLayoutView="90" workbookViewId="0">
      <selection activeCell="T69" sqref="T69"/>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3" t="s">
        <v>325</v>
      </c>
      <c r="B1" s="324"/>
      <c r="C1" s="324"/>
      <c r="D1" s="324"/>
      <c r="E1" s="324"/>
      <c r="F1" s="324"/>
      <c r="G1" s="324"/>
      <c r="H1" s="324"/>
      <c r="I1" s="324"/>
      <c r="J1" s="324"/>
      <c r="K1" s="52"/>
    </row>
    <row r="2" spans="1:25" ht="15.75" x14ac:dyDescent="0.2">
      <c r="A2" s="2"/>
      <c r="B2" s="3"/>
      <c r="C2" s="325" t="s">
        <v>326</v>
      </c>
      <c r="D2" s="325"/>
      <c r="E2" s="9">
        <v>45658</v>
      </c>
      <c r="F2" s="4" t="s">
        <v>327</v>
      </c>
      <c r="G2" s="9">
        <v>45747</v>
      </c>
      <c r="H2" s="54"/>
      <c r="I2" s="54"/>
      <c r="J2" s="54"/>
      <c r="K2" s="55"/>
      <c r="X2" s="56" t="s">
        <v>499</v>
      </c>
    </row>
    <row r="3" spans="1:25" ht="13.5" customHeight="1" thickBot="1" x14ac:dyDescent="0.25">
      <c r="A3" s="326" t="s">
        <v>328</v>
      </c>
      <c r="B3" s="327"/>
      <c r="C3" s="327"/>
      <c r="D3" s="327"/>
      <c r="E3" s="327"/>
      <c r="F3" s="327"/>
      <c r="G3" s="330" t="s">
        <v>329</v>
      </c>
      <c r="H3" s="313" t="s">
        <v>330</v>
      </c>
      <c r="I3" s="313"/>
      <c r="J3" s="313"/>
      <c r="K3" s="313"/>
      <c r="L3" s="313"/>
      <c r="M3" s="313"/>
      <c r="N3" s="313"/>
      <c r="O3" s="313"/>
      <c r="P3" s="313"/>
      <c r="Q3" s="313"/>
      <c r="R3" s="313"/>
      <c r="S3" s="313"/>
      <c r="T3" s="313"/>
      <c r="U3" s="313"/>
      <c r="V3" s="313"/>
      <c r="W3" s="313"/>
      <c r="X3" s="313" t="s">
        <v>331</v>
      </c>
      <c r="Y3" s="315" t="s">
        <v>332</v>
      </c>
    </row>
    <row r="4" spans="1:25" ht="68.25" thickBot="1" x14ac:dyDescent="0.25">
      <c r="A4" s="328"/>
      <c r="B4" s="329"/>
      <c r="C4" s="329"/>
      <c r="D4" s="329"/>
      <c r="E4" s="329"/>
      <c r="F4" s="329"/>
      <c r="G4" s="331"/>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4"/>
      <c r="Y4" s="316"/>
    </row>
    <row r="5" spans="1:25" ht="22.5" x14ac:dyDescent="0.2">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11" t="s">
        <v>358</v>
      </c>
      <c r="B7" s="311"/>
      <c r="C7" s="311"/>
      <c r="D7" s="311"/>
      <c r="E7" s="311"/>
      <c r="F7" s="311"/>
      <c r="G7" s="6">
        <v>1</v>
      </c>
      <c r="H7" s="60">
        <v>1200000000</v>
      </c>
      <c r="I7" s="60">
        <v>0</v>
      </c>
      <c r="J7" s="60">
        <v>39900000</v>
      </c>
      <c r="K7" s="60">
        <v>0</v>
      </c>
      <c r="L7" s="60">
        <v>0</v>
      </c>
      <c r="M7" s="60">
        <v>0</v>
      </c>
      <c r="N7" s="60">
        <v>46500000</v>
      </c>
      <c r="O7" s="60">
        <v>0</v>
      </c>
      <c r="P7" s="60">
        <v>73900000</v>
      </c>
      <c r="Q7" s="60">
        <v>0</v>
      </c>
      <c r="R7" s="60">
        <v>0</v>
      </c>
      <c r="S7" s="60">
        <v>0</v>
      </c>
      <c r="T7" s="60">
        <v>106800000</v>
      </c>
      <c r="U7" s="60">
        <v>34400000</v>
      </c>
      <c r="V7" s="60">
        <v>224000000</v>
      </c>
      <c r="W7" s="61">
        <f>H7+I7+J7+K7-L7+M7+N7+O7+P7+Q7+R7+U7+V7+S7+T7</f>
        <v>1725500000</v>
      </c>
      <c r="X7" s="60">
        <v>0</v>
      </c>
      <c r="Y7" s="61">
        <f>W7+X7</f>
        <v>1725500000</v>
      </c>
    </row>
    <row r="8" spans="1:25" x14ac:dyDescent="0.2">
      <c r="A8" s="306" t="s">
        <v>359</v>
      </c>
      <c r="B8" s="306"/>
      <c r="C8" s="306"/>
      <c r="D8" s="306"/>
      <c r="E8" s="306"/>
      <c r="F8" s="30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6" t="s">
        <v>360</v>
      </c>
      <c r="B9" s="306"/>
      <c r="C9" s="306"/>
      <c r="D9" s="306"/>
      <c r="E9" s="306"/>
      <c r="F9" s="30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2" t="s">
        <v>361</v>
      </c>
      <c r="B10" s="312"/>
      <c r="C10" s="312"/>
      <c r="D10" s="312"/>
      <c r="E10" s="312"/>
      <c r="F10" s="312"/>
      <c r="G10" s="7">
        <v>4</v>
      </c>
      <c r="H10" s="61">
        <f>H7+H8+H9</f>
        <v>1200000000</v>
      </c>
      <c r="I10" s="61">
        <f t="shared" ref="I10:Y10" si="2">I7+I8+I9</f>
        <v>0</v>
      </c>
      <c r="J10" s="61">
        <f t="shared" si="2"/>
        <v>39900000</v>
      </c>
      <c r="K10" s="61">
        <f t="shared" si="2"/>
        <v>0</v>
      </c>
      <c r="L10" s="61">
        <f t="shared" si="2"/>
        <v>0</v>
      </c>
      <c r="M10" s="61">
        <f t="shared" si="2"/>
        <v>0</v>
      </c>
      <c r="N10" s="61">
        <f t="shared" si="2"/>
        <v>46500000</v>
      </c>
      <c r="O10" s="61">
        <f t="shared" si="2"/>
        <v>0</v>
      </c>
      <c r="P10" s="61">
        <f t="shared" si="2"/>
        <v>73900000</v>
      </c>
      <c r="Q10" s="61">
        <f t="shared" si="2"/>
        <v>0</v>
      </c>
      <c r="R10" s="61">
        <f t="shared" si="2"/>
        <v>0</v>
      </c>
      <c r="S10" s="61">
        <f t="shared" si="2"/>
        <v>0</v>
      </c>
      <c r="T10" s="61">
        <f t="shared" si="2"/>
        <v>106800000</v>
      </c>
      <c r="U10" s="61">
        <f t="shared" si="2"/>
        <v>34400000</v>
      </c>
      <c r="V10" s="61">
        <f t="shared" si="2"/>
        <v>224000000</v>
      </c>
      <c r="W10" s="61">
        <f t="shared" si="2"/>
        <v>1725500000</v>
      </c>
      <c r="X10" s="61">
        <f t="shared" si="2"/>
        <v>0</v>
      </c>
      <c r="Y10" s="61">
        <f t="shared" si="2"/>
        <v>1725500000</v>
      </c>
    </row>
    <row r="11" spans="1:25" x14ac:dyDescent="0.2">
      <c r="A11" s="306" t="s">
        <v>362</v>
      </c>
      <c r="B11" s="306"/>
      <c r="C11" s="306"/>
      <c r="D11" s="306"/>
      <c r="E11" s="306"/>
      <c r="F11" s="306"/>
      <c r="G11" s="6">
        <v>5</v>
      </c>
      <c r="H11" s="62">
        <v>0</v>
      </c>
      <c r="I11" s="62">
        <v>0</v>
      </c>
      <c r="J11" s="62">
        <v>0</v>
      </c>
      <c r="K11" s="62">
        <v>0</v>
      </c>
      <c r="L11" s="62">
        <v>0</v>
      </c>
      <c r="M11" s="62">
        <v>0</v>
      </c>
      <c r="N11" s="62">
        <v>0</v>
      </c>
      <c r="O11" s="62">
        <v>0</v>
      </c>
      <c r="P11" s="62">
        <v>0</v>
      </c>
      <c r="Q11" s="62">
        <v>0</v>
      </c>
      <c r="R11" s="62">
        <v>0</v>
      </c>
      <c r="S11" s="60">
        <v>0</v>
      </c>
      <c r="T11" s="60">
        <v>0</v>
      </c>
      <c r="U11" s="62">
        <v>0</v>
      </c>
      <c r="V11" s="60">
        <v>5700000</v>
      </c>
      <c r="W11" s="61">
        <f t="shared" ref="W11:W29" si="3">H11+I11+J11+K11-L11+M11+N11+O11+P11+Q11+R11+U11+V11+S11+T11</f>
        <v>5700000</v>
      </c>
      <c r="X11" s="60">
        <v>0</v>
      </c>
      <c r="Y11" s="61">
        <f t="shared" ref="Y11:Y29" si="4">W11+X11</f>
        <v>5700000</v>
      </c>
    </row>
    <row r="12" spans="1:25" x14ac:dyDescent="0.2">
      <c r="A12" s="306" t="s">
        <v>363</v>
      </c>
      <c r="B12" s="306"/>
      <c r="C12" s="306"/>
      <c r="D12" s="306"/>
      <c r="E12" s="306"/>
      <c r="F12" s="306"/>
      <c r="G12" s="6">
        <v>6</v>
      </c>
      <c r="H12" s="62">
        <v>0</v>
      </c>
      <c r="I12" s="62">
        <v>0</v>
      </c>
      <c r="J12" s="62">
        <v>0</v>
      </c>
      <c r="K12" s="62">
        <v>0</v>
      </c>
      <c r="L12" s="62">
        <v>0</v>
      </c>
      <c r="M12" s="62">
        <v>0</v>
      </c>
      <c r="N12" s="60">
        <v>0</v>
      </c>
      <c r="O12" s="62">
        <v>0</v>
      </c>
      <c r="P12" s="62">
        <v>0</v>
      </c>
      <c r="Q12" s="62">
        <v>0</v>
      </c>
      <c r="R12" s="62">
        <v>0</v>
      </c>
      <c r="S12" s="60">
        <v>0</v>
      </c>
      <c r="T12" s="60">
        <v>500000</v>
      </c>
      <c r="U12" s="62">
        <v>0</v>
      </c>
      <c r="V12" s="62">
        <v>0</v>
      </c>
      <c r="W12" s="61">
        <f t="shared" si="3"/>
        <v>500000</v>
      </c>
      <c r="X12" s="60">
        <v>0</v>
      </c>
      <c r="Y12" s="61">
        <f t="shared" ref="Y12:Y20" si="5">W12+X12</f>
        <v>500000</v>
      </c>
    </row>
    <row r="13" spans="1:25" ht="26.25" customHeight="1" x14ac:dyDescent="0.2">
      <c r="A13" s="306" t="s">
        <v>364</v>
      </c>
      <c r="B13" s="306"/>
      <c r="C13" s="306"/>
      <c r="D13" s="306"/>
      <c r="E13" s="306"/>
      <c r="F13" s="30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5"/>
        <v>0</v>
      </c>
    </row>
    <row r="14" spans="1:25" ht="29.25" customHeight="1" x14ac:dyDescent="0.2">
      <c r="A14" s="306" t="s">
        <v>476</v>
      </c>
      <c r="B14" s="306"/>
      <c r="C14" s="306"/>
      <c r="D14" s="306"/>
      <c r="E14" s="306"/>
      <c r="F14" s="306"/>
      <c r="G14" s="6">
        <v>8</v>
      </c>
      <c r="H14" s="62">
        <v>0</v>
      </c>
      <c r="I14" s="62">
        <v>0</v>
      </c>
      <c r="J14" s="62">
        <v>0</v>
      </c>
      <c r="K14" s="62">
        <v>0</v>
      </c>
      <c r="L14" s="62">
        <v>0</v>
      </c>
      <c r="M14" s="62">
        <v>0</v>
      </c>
      <c r="N14" s="62">
        <v>0</v>
      </c>
      <c r="O14" s="62">
        <v>0</v>
      </c>
      <c r="P14" s="60">
        <v>1900000</v>
      </c>
      <c r="Q14" s="62">
        <v>0</v>
      </c>
      <c r="R14" s="62">
        <v>0</v>
      </c>
      <c r="S14" s="60">
        <v>0</v>
      </c>
      <c r="T14" s="60">
        <v>0</v>
      </c>
      <c r="U14" s="60">
        <v>0</v>
      </c>
      <c r="V14" s="60">
        <v>0</v>
      </c>
      <c r="W14" s="61">
        <f t="shared" si="3"/>
        <v>1900000</v>
      </c>
      <c r="X14" s="60">
        <v>0</v>
      </c>
      <c r="Y14" s="61">
        <f t="shared" si="5"/>
        <v>1900000</v>
      </c>
    </row>
    <row r="15" spans="1:25" x14ac:dyDescent="0.2">
      <c r="A15" s="306" t="s">
        <v>365</v>
      </c>
      <c r="B15" s="306"/>
      <c r="C15" s="306"/>
      <c r="D15" s="306"/>
      <c r="E15" s="306"/>
      <c r="F15" s="30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5"/>
        <v>0</v>
      </c>
    </row>
    <row r="16" spans="1:25" ht="28.5" customHeight="1" x14ac:dyDescent="0.2">
      <c r="A16" s="306" t="s">
        <v>366</v>
      </c>
      <c r="B16" s="306"/>
      <c r="C16" s="306"/>
      <c r="D16" s="306"/>
      <c r="E16" s="306"/>
      <c r="F16" s="30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5"/>
        <v>0</v>
      </c>
    </row>
    <row r="17" spans="1:25" ht="23.25" customHeight="1" x14ac:dyDescent="0.2">
      <c r="A17" s="306" t="s">
        <v>367</v>
      </c>
      <c r="B17" s="306"/>
      <c r="C17" s="306"/>
      <c r="D17" s="306"/>
      <c r="E17" s="306"/>
      <c r="F17" s="30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5"/>
        <v>0</v>
      </c>
    </row>
    <row r="18" spans="1:25" x14ac:dyDescent="0.2">
      <c r="A18" s="306" t="s">
        <v>368</v>
      </c>
      <c r="B18" s="306"/>
      <c r="C18" s="306"/>
      <c r="D18" s="306"/>
      <c r="E18" s="306"/>
      <c r="F18" s="306"/>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5"/>
        <v>0</v>
      </c>
    </row>
    <row r="19" spans="1:25" x14ac:dyDescent="0.2">
      <c r="A19" s="306" t="s">
        <v>369</v>
      </c>
      <c r="B19" s="306"/>
      <c r="C19" s="306"/>
      <c r="D19" s="306"/>
      <c r="E19" s="306"/>
      <c r="F19" s="306"/>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5"/>
        <v>0</v>
      </c>
    </row>
    <row r="20" spans="1:25" x14ac:dyDescent="0.2">
      <c r="A20" s="306" t="s">
        <v>370</v>
      </c>
      <c r="B20" s="306"/>
      <c r="C20" s="306"/>
      <c r="D20" s="306"/>
      <c r="E20" s="306"/>
      <c r="F20" s="306"/>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5"/>
        <v>0</v>
      </c>
    </row>
    <row r="21" spans="1:25" ht="30.75" customHeight="1" x14ac:dyDescent="0.2">
      <c r="A21" s="306" t="s">
        <v>477</v>
      </c>
      <c r="B21" s="306"/>
      <c r="C21" s="306"/>
      <c r="D21" s="306"/>
      <c r="E21" s="306"/>
      <c r="F21" s="306"/>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6" t="s">
        <v>478</v>
      </c>
      <c r="B22" s="306"/>
      <c r="C22" s="306"/>
      <c r="D22" s="306"/>
      <c r="E22" s="306"/>
      <c r="F22" s="30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6" t="s">
        <v>479</v>
      </c>
      <c r="B23" s="306"/>
      <c r="C23" s="306"/>
      <c r="D23" s="306"/>
      <c r="E23" s="306"/>
      <c r="F23" s="30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6" t="s">
        <v>371</v>
      </c>
      <c r="B24" s="306"/>
      <c r="C24" s="306"/>
      <c r="D24" s="306"/>
      <c r="E24" s="306"/>
      <c r="F24" s="306"/>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6" t="s">
        <v>480</v>
      </c>
      <c r="B25" s="306"/>
      <c r="C25" s="306"/>
      <c r="D25" s="306"/>
      <c r="E25" s="306"/>
      <c r="F25" s="30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6" t="s">
        <v>481</v>
      </c>
      <c r="B26" s="306"/>
      <c r="C26" s="306"/>
      <c r="D26" s="306"/>
      <c r="E26" s="306"/>
      <c r="F26" s="306"/>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
      <c r="A27" s="306" t="s">
        <v>482</v>
      </c>
      <c r="B27" s="306"/>
      <c r="C27" s="306"/>
      <c r="D27" s="306"/>
      <c r="E27" s="306"/>
      <c r="F27" s="306"/>
      <c r="G27" s="6">
        <v>21</v>
      </c>
      <c r="H27" s="60">
        <v>0</v>
      </c>
      <c r="I27" s="60">
        <v>0</v>
      </c>
      <c r="J27" s="60">
        <v>0</v>
      </c>
      <c r="K27" s="60">
        <v>0</v>
      </c>
      <c r="L27" s="60">
        <v>0</v>
      </c>
      <c r="M27" s="60">
        <v>0</v>
      </c>
      <c r="N27" s="60">
        <v>0</v>
      </c>
      <c r="O27" s="60">
        <v>0</v>
      </c>
      <c r="P27" s="60">
        <v>0</v>
      </c>
      <c r="Q27" s="60">
        <v>0</v>
      </c>
      <c r="R27" s="60">
        <v>0</v>
      </c>
      <c r="S27" s="60">
        <v>0</v>
      </c>
      <c r="T27" s="60">
        <v>0</v>
      </c>
      <c r="U27" s="60">
        <v>224000000</v>
      </c>
      <c r="V27" s="60">
        <v>-224000000</v>
      </c>
      <c r="W27" s="61">
        <f t="shared" si="3"/>
        <v>0</v>
      </c>
      <c r="X27" s="60">
        <v>0</v>
      </c>
      <c r="Y27" s="61">
        <f t="shared" si="4"/>
        <v>0</v>
      </c>
    </row>
    <row r="28" spans="1:25" x14ac:dyDescent="0.2">
      <c r="A28" s="306" t="s">
        <v>483</v>
      </c>
      <c r="B28" s="306"/>
      <c r="C28" s="306"/>
      <c r="D28" s="306"/>
      <c r="E28" s="306"/>
      <c r="F28" s="306"/>
      <c r="G28" s="6">
        <v>22</v>
      </c>
      <c r="H28" s="60">
        <v>0</v>
      </c>
      <c r="I28" s="60">
        <v>0</v>
      </c>
      <c r="J28" s="60">
        <v>0</v>
      </c>
      <c r="K28" s="60">
        <v>0</v>
      </c>
      <c r="L28" s="60">
        <v>0</v>
      </c>
      <c r="M28" s="60">
        <v>0</v>
      </c>
      <c r="N28" s="60">
        <v>0</v>
      </c>
      <c r="O28" s="60">
        <v>0</v>
      </c>
      <c r="P28" s="60">
        <v>0</v>
      </c>
      <c r="Q28" s="60">
        <v>0</v>
      </c>
      <c r="R28" s="60">
        <v>0</v>
      </c>
      <c r="S28" s="60">
        <v>0</v>
      </c>
      <c r="T28" s="60">
        <v>0</v>
      </c>
      <c r="U28" s="60">
        <v>0</v>
      </c>
      <c r="V28" s="60">
        <v>0</v>
      </c>
      <c r="W28" s="61">
        <f t="shared" si="3"/>
        <v>0</v>
      </c>
      <c r="X28" s="60">
        <v>0</v>
      </c>
      <c r="Y28" s="61">
        <f t="shared" si="4"/>
        <v>0</v>
      </c>
    </row>
    <row r="29" spans="1:25" x14ac:dyDescent="0.2">
      <c r="A29" s="306" t="s">
        <v>484</v>
      </c>
      <c r="B29" s="306"/>
      <c r="C29" s="306"/>
      <c r="D29" s="306"/>
      <c r="E29" s="306"/>
      <c r="F29" s="30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7" t="s">
        <v>485</v>
      </c>
      <c r="B30" s="307"/>
      <c r="C30" s="307"/>
      <c r="D30" s="307"/>
      <c r="E30" s="307"/>
      <c r="F30" s="307"/>
      <c r="G30" s="8">
        <v>24</v>
      </c>
      <c r="H30" s="63">
        <f>SUM(H10:H29)</f>
        <v>1200000000</v>
      </c>
      <c r="I30" s="63">
        <f t="shared" ref="I30:Y30" si="6">SUM(I10:I29)</f>
        <v>0</v>
      </c>
      <c r="J30" s="63">
        <f t="shared" si="6"/>
        <v>39900000</v>
      </c>
      <c r="K30" s="63">
        <f t="shared" si="6"/>
        <v>0</v>
      </c>
      <c r="L30" s="63">
        <f t="shared" si="6"/>
        <v>0</v>
      </c>
      <c r="M30" s="63">
        <f t="shared" si="6"/>
        <v>0</v>
      </c>
      <c r="N30" s="63">
        <f t="shared" si="6"/>
        <v>46500000</v>
      </c>
      <c r="O30" s="63">
        <f t="shared" si="6"/>
        <v>0</v>
      </c>
      <c r="P30" s="63">
        <f t="shared" si="6"/>
        <v>75800000</v>
      </c>
      <c r="Q30" s="63">
        <f t="shared" si="6"/>
        <v>0</v>
      </c>
      <c r="R30" s="63">
        <f t="shared" si="6"/>
        <v>0</v>
      </c>
      <c r="S30" s="63">
        <f t="shared" si="6"/>
        <v>0</v>
      </c>
      <c r="T30" s="63">
        <f t="shared" si="6"/>
        <v>107300000</v>
      </c>
      <c r="U30" s="63">
        <f t="shared" si="6"/>
        <v>258400000</v>
      </c>
      <c r="V30" s="63">
        <f t="shared" si="6"/>
        <v>5700000</v>
      </c>
      <c r="W30" s="63">
        <f t="shared" si="6"/>
        <v>1733600000</v>
      </c>
      <c r="X30" s="63">
        <f t="shared" si="6"/>
        <v>0</v>
      </c>
      <c r="Y30" s="63">
        <f t="shared" si="6"/>
        <v>1733600000</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02" t="s">
        <v>373</v>
      </c>
      <c r="B32" s="303"/>
      <c r="C32" s="303"/>
      <c r="D32" s="303"/>
      <c r="E32" s="303"/>
      <c r="F32" s="303"/>
      <c r="G32" s="7">
        <v>25</v>
      </c>
      <c r="H32" s="61">
        <f>SUM(H12:H20)</f>
        <v>0</v>
      </c>
      <c r="I32" s="61">
        <f t="shared" ref="I32:Y32" si="7">SUM(I12:I20)</f>
        <v>0</v>
      </c>
      <c r="J32" s="61">
        <f t="shared" si="7"/>
        <v>0</v>
      </c>
      <c r="K32" s="61">
        <f t="shared" si="7"/>
        <v>0</v>
      </c>
      <c r="L32" s="61">
        <f t="shared" si="7"/>
        <v>0</v>
      </c>
      <c r="M32" s="61">
        <f t="shared" si="7"/>
        <v>0</v>
      </c>
      <c r="N32" s="61">
        <f t="shared" si="7"/>
        <v>0</v>
      </c>
      <c r="O32" s="61">
        <f t="shared" si="7"/>
        <v>0</v>
      </c>
      <c r="P32" s="61">
        <f t="shared" si="7"/>
        <v>1900000</v>
      </c>
      <c r="Q32" s="61">
        <f t="shared" si="7"/>
        <v>0</v>
      </c>
      <c r="R32" s="61">
        <f t="shared" si="7"/>
        <v>0</v>
      </c>
      <c r="S32" s="61">
        <f t="shared" si="7"/>
        <v>0</v>
      </c>
      <c r="T32" s="61">
        <f t="shared" si="7"/>
        <v>500000</v>
      </c>
      <c r="U32" s="61">
        <f t="shared" si="7"/>
        <v>0</v>
      </c>
      <c r="V32" s="61">
        <f t="shared" si="7"/>
        <v>0</v>
      </c>
      <c r="W32" s="61">
        <f t="shared" si="7"/>
        <v>2400000</v>
      </c>
      <c r="X32" s="61">
        <f>SUM(X12:X20)</f>
        <v>0</v>
      </c>
      <c r="Y32" s="61">
        <f t="shared" si="7"/>
        <v>2400000</v>
      </c>
    </row>
    <row r="33" spans="1:25" ht="31.5" customHeight="1" x14ac:dyDescent="0.2">
      <c r="A33" s="302" t="s">
        <v>486</v>
      </c>
      <c r="B33" s="303"/>
      <c r="C33" s="303"/>
      <c r="D33" s="303"/>
      <c r="E33" s="303"/>
      <c r="F33" s="303"/>
      <c r="G33" s="7">
        <v>26</v>
      </c>
      <c r="H33" s="61">
        <f>H11+H32</f>
        <v>0</v>
      </c>
      <c r="I33" s="61">
        <f t="shared" ref="I33:Y33" si="8">I11+I32</f>
        <v>0</v>
      </c>
      <c r="J33" s="61">
        <f t="shared" si="8"/>
        <v>0</v>
      </c>
      <c r="K33" s="61">
        <f t="shared" si="8"/>
        <v>0</v>
      </c>
      <c r="L33" s="61">
        <f t="shared" si="8"/>
        <v>0</v>
      </c>
      <c r="M33" s="61">
        <f t="shared" si="8"/>
        <v>0</v>
      </c>
      <c r="N33" s="61">
        <f t="shared" si="8"/>
        <v>0</v>
      </c>
      <c r="O33" s="61">
        <f t="shared" si="8"/>
        <v>0</v>
      </c>
      <c r="P33" s="61">
        <f t="shared" si="8"/>
        <v>1900000</v>
      </c>
      <c r="Q33" s="61">
        <f t="shared" si="8"/>
        <v>0</v>
      </c>
      <c r="R33" s="61">
        <f t="shared" si="8"/>
        <v>0</v>
      </c>
      <c r="S33" s="61">
        <f t="shared" si="8"/>
        <v>0</v>
      </c>
      <c r="T33" s="61">
        <f t="shared" si="8"/>
        <v>500000</v>
      </c>
      <c r="U33" s="61">
        <f t="shared" si="8"/>
        <v>0</v>
      </c>
      <c r="V33" s="61">
        <f t="shared" si="8"/>
        <v>5700000</v>
      </c>
      <c r="W33" s="61">
        <f t="shared" si="8"/>
        <v>8100000</v>
      </c>
      <c r="X33" s="61">
        <f t="shared" si="8"/>
        <v>0</v>
      </c>
      <c r="Y33" s="61">
        <f t="shared" si="8"/>
        <v>8100000</v>
      </c>
    </row>
    <row r="34" spans="1:25" ht="30.75" customHeight="1" x14ac:dyDescent="0.2">
      <c r="A34" s="304" t="s">
        <v>487</v>
      </c>
      <c r="B34" s="305"/>
      <c r="C34" s="305"/>
      <c r="D34" s="305"/>
      <c r="E34" s="305"/>
      <c r="F34" s="305"/>
      <c r="G34" s="8">
        <v>27</v>
      </c>
      <c r="H34" s="63">
        <f>SUM(H21:H29)</f>
        <v>0</v>
      </c>
      <c r="I34" s="63">
        <f t="shared" ref="I34:Y34" si="9">SUM(I21:I29)</f>
        <v>0</v>
      </c>
      <c r="J34" s="63">
        <f t="shared" si="9"/>
        <v>0</v>
      </c>
      <c r="K34" s="63">
        <f t="shared" si="9"/>
        <v>0</v>
      </c>
      <c r="L34" s="63">
        <f t="shared" si="9"/>
        <v>0</v>
      </c>
      <c r="M34" s="63">
        <f t="shared" si="9"/>
        <v>0</v>
      </c>
      <c r="N34" s="63">
        <f t="shared" si="9"/>
        <v>0</v>
      </c>
      <c r="O34" s="63">
        <f t="shared" si="9"/>
        <v>0</v>
      </c>
      <c r="P34" s="63">
        <f t="shared" si="9"/>
        <v>0</v>
      </c>
      <c r="Q34" s="63">
        <f t="shared" si="9"/>
        <v>0</v>
      </c>
      <c r="R34" s="63">
        <f t="shared" si="9"/>
        <v>0</v>
      </c>
      <c r="S34" s="63">
        <f t="shared" si="9"/>
        <v>0</v>
      </c>
      <c r="T34" s="63">
        <f t="shared" si="9"/>
        <v>0</v>
      </c>
      <c r="U34" s="63">
        <f t="shared" si="9"/>
        <v>224000000</v>
      </c>
      <c r="V34" s="63">
        <f t="shared" si="9"/>
        <v>-224000000</v>
      </c>
      <c r="W34" s="63">
        <f t="shared" si="9"/>
        <v>0</v>
      </c>
      <c r="X34" s="63">
        <f t="shared" si="9"/>
        <v>0</v>
      </c>
      <c r="Y34" s="63">
        <f t="shared" si="9"/>
        <v>0</v>
      </c>
    </row>
    <row r="35" spans="1:25" x14ac:dyDescent="0.2">
      <c r="A35" s="308" t="s">
        <v>374</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375</v>
      </c>
      <c r="B36" s="311"/>
      <c r="C36" s="311"/>
      <c r="D36" s="311"/>
      <c r="E36" s="311"/>
      <c r="F36" s="311"/>
      <c r="G36" s="6">
        <v>28</v>
      </c>
      <c r="H36" s="60">
        <v>1200000000</v>
      </c>
      <c r="I36" s="60">
        <v>0</v>
      </c>
      <c r="J36" s="60">
        <v>51100000</v>
      </c>
      <c r="K36" s="60">
        <v>0</v>
      </c>
      <c r="L36" s="60">
        <v>0</v>
      </c>
      <c r="M36" s="60">
        <v>0</v>
      </c>
      <c r="N36" s="60">
        <v>47800000</v>
      </c>
      <c r="O36" s="60">
        <v>0</v>
      </c>
      <c r="P36" s="60">
        <v>73500000</v>
      </c>
      <c r="Q36" s="60">
        <v>0</v>
      </c>
      <c r="R36" s="60">
        <v>0</v>
      </c>
      <c r="S36" s="60">
        <v>0</v>
      </c>
      <c r="T36" s="60">
        <v>106500000</v>
      </c>
      <c r="U36" s="60">
        <v>7200000</v>
      </c>
      <c r="V36" s="60">
        <v>156000000</v>
      </c>
      <c r="W36" s="61">
        <f>H36+I36+J36+K36-L36+M36+N36+O36+P36+Q36+R36+U36+V36+S36+T36</f>
        <v>1642100000</v>
      </c>
      <c r="X36" s="60">
        <v>0</v>
      </c>
      <c r="Y36" s="61">
        <f t="shared" ref="Y36:Y38" si="10">W36+X36</f>
        <v>1642100000</v>
      </c>
    </row>
    <row r="37" spans="1:25" x14ac:dyDescent="0.2">
      <c r="A37" s="306" t="s">
        <v>376</v>
      </c>
      <c r="B37" s="306"/>
      <c r="C37" s="306"/>
      <c r="D37" s="306"/>
      <c r="E37" s="306"/>
      <c r="F37" s="30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1">H37+I37+J37+K37-L37+M37+N37+O37+P37+Q37+R37+U37+V37+S37+T37</f>
        <v>0</v>
      </c>
      <c r="X37" s="60">
        <v>0</v>
      </c>
      <c r="Y37" s="61">
        <f t="shared" si="10"/>
        <v>0</v>
      </c>
    </row>
    <row r="38" spans="1:25" x14ac:dyDescent="0.2">
      <c r="A38" s="306" t="s">
        <v>377</v>
      </c>
      <c r="B38" s="306"/>
      <c r="C38" s="306"/>
      <c r="D38" s="306"/>
      <c r="E38" s="306"/>
      <c r="F38" s="30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1"/>
        <v>0</v>
      </c>
      <c r="X38" s="60">
        <v>0</v>
      </c>
      <c r="Y38" s="61">
        <f t="shared" si="10"/>
        <v>0</v>
      </c>
    </row>
    <row r="39" spans="1:25" ht="25.5" customHeight="1" x14ac:dyDescent="0.2">
      <c r="A39" s="312" t="s">
        <v>488</v>
      </c>
      <c r="B39" s="312"/>
      <c r="C39" s="312"/>
      <c r="D39" s="312"/>
      <c r="E39" s="312"/>
      <c r="F39" s="312"/>
      <c r="G39" s="7">
        <v>31</v>
      </c>
      <c r="H39" s="61">
        <f>H36+H37+H38</f>
        <v>1200000000</v>
      </c>
      <c r="I39" s="61">
        <f t="shared" ref="I39:Y39" si="12">I36+I37+I38</f>
        <v>0</v>
      </c>
      <c r="J39" s="61">
        <f t="shared" si="12"/>
        <v>51100000</v>
      </c>
      <c r="K39" s="61">
        <f t="shared" si="12"/>
        <v>0</v>
      </c>
      <c r="L39" s="61">
        <f t="shared" si="12"/>
        <v>0</v>
      </c>
      <c r="M39" s="61">
        <f t="shared" si="12"/>
        <v>0</v>
      </c>
      <c r="N39" s="61">
        <f t="shared" si="12"/>
        <v>47800000</v>
      </c>
      <c r="O39" s="61">
        <f t="shared" si="12"/>
        <v>0</v>
      </c>
      <c r="P39" s="61">
        <f t="shared" si="12"/>
        <v>73500000</v>
      </c>
      <c r="Q39" s="61">
        <f t="shared" si="12"/>
        <v>0</v>
      </c>
      <c r="R39" s="61">
        <f t="shared" si="12"/>
        <v>0</v>
      </c>
      <c r="S39" s="61">
        <f t="shared" si="12"/>
        <v>0</v>
      </c>
      <c r="T39" s="61">
        <f t="shared" si="12"/>
        <v>106500000</v>
      </c>
      <c r="U39" s="61">
        <f t="shared" si="12"/>
        <v>7200000</v>
      </c>
      <c r="V39" s="61">
        <f t="shared" si="12"/>
        <v>156000000</v>
      </c>
      <c r="W39" s="61">
        <f t="shared" si="12"/>
        <v>1642100000</v>
      </c>
      <c r="X39" s="61">
        <f t="shared" si="12"/>
        <v>0</v>
      </c>
      <c r="Y39" s="61">
        <f t="shared" si="12"/>
        <v>1642100000</v>
      </c>
    </row>
    <row r="40" spans="1:25" x14ac:dyDescent="0.2">
      <c r="A40" s="306" t="s">
        <v>378</v>
      </c>
      <c r="B40" s="306"/>
      <c r="C40" s="306"/>
      <c r="D40" s="306"/>
      <c r="E40" s="306"/>
      <c r="F40" s="306"/>
      <c r="G40" s="6">
        <v>32</v>
      </c>
      <c r="H40" s="62">
        <v>0</v>
      </c>
      <c r="I40" s="62">
        <v>0</v>
      </c>
      <c r="J40" s="62">
        <v>0</v>
      </c>
      <c r="K40" s="62">
        <v>0</v>
      </c>
      <c r="L40" s="62">
        <v>0</v>
      </c>
      <c r="M40" s="62">
        <v>0</v>
      </c>
      <c r="N40" s="62">
        <v>0</v>
      </c>
      <c r="O40" s="62">
        <v>0</v>
      </c>
      <c r="P40" s="62">
        <v>0</v>
      </c>
      <c r="Q40" s="62">
        <v>0</v>
      </c>
      <c r="R40" s="62">
        <v>0</v>
      </c>
      <c r="S40" s="60">
        <v>0</v>
      </c>
      <c r="T40" s="60">
        <v>0</v>
      </c>
      <c r="U40" s="62">
        <v>0</v>
      </c>
      <c r="V40" s="60">
        <v>26400000</v>
      </c>
      <c r="W40" s="61">
        <f t="shared" ref="W40:W58" si="13">H40+I40+J40+K40-L40+M40+N40+O40+P40+Q40+R40+U40+V40+S40+T40</f>
        <v>26400000</v>
      </c>
      <c r="X40" s="60">
        <v>0</v>
      </c>
      <c r="Y40" s="61">
        <f t="shared" ref="Y40:Y58" si="14">W40+X40</f>
        <v>26400000</v>
      </c>
    </row>
    <row r="41" spans="1:25" x14ac:dyDescent="0.2">
      <c r="A41" s="306" t="s">
        <v>379</v>
      </c>
      <c r="B41" s="306"/>
      <c r="C41" s="306"/>
      <c r="D41" s="306"/>
      <c r="E41" s="306"/>
      <c r="F41" s="306"/>
      <c r="G41" s="6">
        <v>33</v>
      </c>
      <c r="H41" s="62">
        <v>0</v>
      </c>
      <c r="I41" s="62">
        <v>0</v>
      </c>
      <c r="J41" s="62">
        <v>0</v>
      </c>
      <c r="K41" s="62">
        <v>0</v>
      </c>
      <c r="L41" s="62">
        <v>0</v>
      </c>
      <c r="M41" s="62">
        <v>0</v>
      </c>
      <c r="N41" s="60">
        <v>0</v>
      </c>
      <c r="O41" s="62">
        <v>0</v>
      </c>
      <c r="P41" s="62">
        <v>0</v>
      </c>
      <c r="Q41" s="62">
        <v>0</v>
      </c>
      <c r="R41" s="62">
        <v>0</v>
      </c>
      <c r="S41" s="60">
        <v>0</v>
      </c>
      <c r="T41" s="60">
        <v>-700000</v>
      </c>
      <c r="U41" s="62">
        <v>0</v>
      </c>
      <c r="V41" s="62">
        <v>0</v>
      </c>
      <c r="W41" s="61">
        <f t="shared" si="13"/>
        <v>-700000</v>
      </c>
      <c r="X41" s="60">
        <v>0</v>
      </c>
      <c r="Y41" s="61">
        <f t="shared" si="14"/>
        <v>-700000</v>
      </c>
    </row>
    <row r="42" spans="1:25" ht="27" customHeight="1" x14ac:dyDescent="0.2">
      <c r="A42" s="306" t="s">
        <v>380</v>
      </c>
      <c r="B42" s="306"/>
      <c r="C42" s="306"/>
      <c r="D42" s="306"/>
      <c r="E42" s="306"/>
      <c r="F42" s="30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3"/>
        <v>0</v>
      </c>
      <c r="X42" s="60">
        <v>0</v>
      </c>
      <c r="Y42" s="61">
        <f t="shared" si="14"/>
        <v>0</v>
      </c>
    </row>
    <row r="43" spans="1:25" ht="20.25" customHeight="1" x14ac:dyDescent="0.2">
      <c r="A43" s="306" t="s">
        <v>476</v>
      </c>
      <c r="B43" s="306"/>
      <c r="C43" s="306"/>
      <c r="D43" s="306"/>
      <c r="E43" s="306"/>
      <c r="F43" s="306"/>
      <c r="G43" s="6">
        <v>35</v>
      </c>
      <c r="H43" s="62">
        <v>0</v>
      </c>
      <c r="I43" s="62">
        <v>0</v>
      </c>
      <c r="J43" s="62">
        <v>0</v>
      </c>
      <c r="K43" s="62">
        <v>0</v>
      </c>
      <c r="L43" s="62">
        <v>0</v>
      </c>
      <c r="M43" s="62">
        <v>0</v>
      </c>
      <c r="N43" s="62">
        <v>0</v>
      </c>
      <c r="O43" s="62">
        <v>0</v>
      </c>
      <c r="P43" s="60">
        <v>-4900000</v>
      </c>
      <c r="Q43" s="62">
        <v>0</v>
      </c>
      <c r="R43" s="62">
        <v>0</v>
      </c>
      <c r="S43" s="60">
        <v>0</v>
      </c>
      <c r="T43" s="60">
        <v>0</v>
      </c>
      <c r="U43" s="60">
        <v>0</v>
      </c>
      <c r="V43" s="60">
        <v>0</v>
      </c>
      <c r="W43" s="61">
        <f t="shared" si="13"/>
        <v>-4900000</v>
      </c>
      <c r="X43" s="60">
        <v>0</v>
      </c>
      <c r="Y43" s="61">
        <f t="shared" si="14"/>
        <v>-4900000</v>
      </c>
    </row>
    <row r="44" spans="1:25" ht="21" customHeight="1" x14ac:dyDescent="0.2">
      <c r="A44" s="306" t="s">
        <v>489</v>
      </c>
      <c r="B44" s="306"/>
      <c r="C44" s="306"/>
      <c r="D44" s="306"/>
      <c r="E44" s="306"/>
      <c r="F44" s="30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3"/>
        <v>0</v>
      </c>
      <c r="X44" s="60">
        <v>0</v>
      </c>
      <c r="Y44" s="61">
        <f t="shared" si="14"/>
        <v>0</v>
      </c>
    </row>
    <row r="45" spans="1:25" ht="29.25" customHeight="1" x14ac:dyDescent="0.2">
      <c r="A45" s="306" t="s">
        <v>381</v>
      </c>
      <c r="B45" s="306"/>
      <c r="C45" s="306"/>
      <c r="D45" s="306"/>
      <c r="E45" s="306"/>
      <c r="F45" s="30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3"/>
        <v>0</v>
      </c>
      <c r="X45" s="60">
        <v>0</v>
      </c>
      <c r="Y45" s="61">
        <f t="shared" si="14"/>
        <v>0</v>
      </c>
    </row>
    <row r="46" spans="1:25" ht="21" customHeight="1" x14ac:dyDescent="0.2">
      <c r="A46" s="306" t="s">
        <v>382</v>
      </c>
      <c r="B46" s="306"/>
      <c r="C46" s="306"/>
      <c r="D46" s="306"/>
      <c r="E46" s="306"/>
      <c r="F46" s="30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3"/>
        <v>0</v>
      </c>
      <c r="X46" s="60">
        <v>0</v>
      </c>
      <c r="Y46" s="61">
        <f t="shared" si="14"/>
        <v>0</v>
      </c>
    </row>
    <row r="47" spans="1:25" x14ac:dyDescent="0.2">
      <c r="A47" s="306" t="s">
        <v>383</v>
      </c>
      <c r="B47" s="306"/>
      <c r="C47" s="306"/>
      <c r="D47" s="306"/>
      <c r="E47" s="306"/>
      <c r="F47" s="30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3"/>
        <v>0</v>
      </c>
      <c r="X47" s="60">
        <v>0</v>
      </c>
      <c r="Y47" s="61">
        <f t="shared" si="14"/>
        <v>0</v>
      </c>
    </row>
    <row r="48" spans="1:25" x14ac:dyDescent="0.2">
      <c r="A48" s="306" t="s">
        <v>384</v>
      </c>
      <c r="B48" s="306"/>
      <c r="C48" s="306"/>
      <c r="D48" s="306"/>
      <c r="E48" s="306"/>
      <c r="F48" s="306"/>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3"/>
        <v>0</v>
      </c>
      <c r="X48" s="60">
        <v>0</v>
      </c>
      <c r="Y48" s="61">
        <f t="shared" si="14"/>
        <v>0</v>
      </c>
    </row>
    <row r="49" spans="1:25" x14ac:dyDescent="0.2">
      <c r="A49" s="306" t="s">
        <v>385</v>
      </c>
      <c r="B49" s="306"/>
      <c r="C49" s="306"/>
      <c r="D49" s="306"/>
      <c r="E49" s="306"/>
      <c r="F49" s="306"/>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3"/>
        <v>0</v>
      </c>
      <c r="X49" s="60">
        <v>0</v>
      </c>
      <c r="Y49" s="61">
        <f t="shared" si="14"/>
        <v>0</v>
      </c>
    </row>
    <row r="50" spans="1:25" ht="24" customHeight="1" x14ac:dyDescent="0.2">
      <c r="A50" s="306" t="s">
        <v>477</v>
      </c>
      <c r="B50" s="306"/>
      <c r="C50" s="306"/>
      <c r="D50" s="306"/>
      <c r="E50" s="306"/>
      <c r="F50" s="306"/>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3"/>
        <v>0</v>
      </c>
      <c r="X50" s="60">
        <v>0</v>
      </c>
      <c r="Y50" s="61">
        <f t="shared" si="14"/>
        <v>0</v>
      </c>
    </row>
    <row r="51" spans="1:25" ht="26.25" customHeight="1" x14ac:dyDescent="0.2">
      <c r="A51" s="306" t="s">
        <v>478</v>
      </c>
      <c r="B51" s="306"/>
      <c r="C51" s="306"/>
      <c r="D51" s="306"/>
      <c r="E51" s="306"/>
      <c r="F51" s="30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3"/>
        <v>0</v>
      </c>
      <c r="X51" s="60">
        <v>0</v>
      </c>
      <c r="Y51" s="61">
        <f t="shared" si="14"/>
        <v>0</v>
      </c>
    </row>
    <row r="52" spans="1:25" ht="22.5" customHeight="1" x14ac:dyDescent="0.2">
      <c r="A52" s="306" t="s">
        <v>479</v>
      </c>
      <c r="B52" s="306"/>
      <c r="C52" s="306"/>
      <c r="D52" s="306"/>
      <c r="E52" s="306"/>
      <c r="F52" s="30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3"/>
        <v>0</v>
      </c>
      <c r="X52" s="60">
        <v>0</v>
      </c>
      <c r="Y52" s="61">
        <f t="shared" si="14"/>
        <v>0</v>
      </c>
    </row>
    <row r="53" spans="1:25" x14ac:dyDescent="0.2">
      <c r="A53" s="306" t="s">
        <v>490</v>
      </c>
      <c r="B53" s="306"/>
      <c r="C53" s="306"/>
      <c r="D53" s="306"/>
      <c r="E53" s="306"/>
      <c r="F53" s="306"/>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3"/>
        <v>0</v>
      </c>
      <c r="X53" s="60">
        <v>0</v>
      </c>
      <c r="Y53" s="61">
        <f t="shared" si="14"/>
        <v>0</v>
      </c>
    </row>
    <row r="54" spans="1:25" x14ac:dyDescent="0.2">
      <c r="A54" s="306" t="s">
        <v>480</v>
      </c>
      <c r="B54" s="306"/>
      <c r="C54" s="306"/>
      <c r="D54" s="306"/>
      <c r="E54" s="306"/>
      <c r="F54" s="30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3"/>
        <v>0</v>
      </c>
      <c r="X54" s="60">
        <v>0</v>
      </c>
      <c r="Y54" s="61">
        <f t="shared" si="14"/>
        <v>0</v>
      </c>
    </row>
    <row r="55" spans="1:25" x14ac:dyDescent="0.2">
      <c r="A55" s="306" t="s">
        <v>481</v>
      </c>
      <c r="B55" s="306"/>
      <c r="C55" s="306"/>
      <c r="D55" s="306"/>
      <c r="E55" s="306"/>
      <c r="F55" s="306"/>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3"/>
        <v>0</v>
      </c>
      <c r="X55" s="60">
        <v>0</v>
      </c>
      <c r="Y55" s="61">
        <f t="shared" si="14"/>
        <v>0</v>
      </c>
    </row>
    <row r="56" spans="1:25" x14ac:dyDescent="0.2">
      <c r="A56" s="306" t="s">
        <v>482</v>
      </c>
      <c r="B56" s="306"/>
      <c r="C56" s="306"/>
      <c r="D56" s="306"/>
      <c r="E56" s="306"/>
      <c r="F56" s="306"/>
      <c r="G56" s="6">
        <v>48</v>
      </c>
      <c r="H56" s="60">
        <v>0</v>
      </c>
      <c r="I56" s="60">
        <v>0</v>
      </c>
      <c r="J56" s="60">
        <v>0</v>
      </c>
      <c r="K56" s="60">
        <v>0</v>
      </c>
      <c r="L56" s="60">
        <v>0</v>
      </c>
      <c r="M56" s="60">
        <v>0</v>
      </c>
      <c r="N56" s="60">
        <v>0</v>
      </c>
      <c r="O56" s="60">
        <v>0</v>
      </c>
      <c r="P56" s="60">
        <v>0</v>
      </c>
      <c r="Q56" s="60">
        <v>0</v>
      </c>
      <c r="R56" s="60">
        <v>0</v>
      </c>
      <c r="S56" s="60">
        <v>0</v>
      </c>
      <c r="T56" s="60">
        <v>0</v>
      </c>
      <c r="U56" s="60">
        <v>156000000</v>
      </c>
      <c r="V56" s="60">
        <v>-156000000</v>
      </c>
      <c r="W56" s="61">
        <f t="shared" si="13"/>
        <v>0</v>
      </c>
      <c r="X56" s="60">
        <v>0</v>
      </c>
      <c r="Y56" s="61">
        <f t="shared" si="14"/>
        <v>0</v>
      </c>
    </row>
    <row r="57" spans="1:25" x14ac:dyDescent="0.2">
      <c r="A57" s="306" t="s">
        <v>491</v>
      </c>
      <c r="B57" s="306"/>
      <c r="C57" s="306"/>
      <c r="D57" s="306"/>
      <c r="E57" s="306"/>
      <c r="F57" s="306"/>
      <c r="G57" s="6">
        <v>49</v>
      </c>
      <c r="H57" s="60">
        <v>0</v>
      </c>
      <c r="I57" s="60">
        <v>0</v>
      </c>
      <c r="J57" s="60">
        <v>0</v>
      </c>
      <c r="K57" s="60">
        <v>0</v>
      </c>
      <c r="L57" s="60">
        <v>0</v>
      </c>
      <c r="M57" s="60">
        <v>0</v>
      </c>
      <c r="N57" s="60">
        <v>0</v>
      </c>
      <c r="O57" s="60">
        <v>0</v>
      </c>
      <c r="P57" s="60">
        <v>0</v>
      </c>
      <c r="Q57" s="60">
        <v>0</v>
      </c>
      <c r="R57" s="60">
        <v>0</v>
      </c>
      <c r="S57" s="60">
        <v>0</v>
      </c>
      <c r="T57" s="60">
        <v>0</v>
      </c>
      <c r="U57" s="60">
        <v>0</v>
      </c>
      <c r="V57" s="60">
        <v>0</v>
      </c>
      <c r="W57" s="61">
        <f t="shared" si="13"/>
        <v>0</v>
      </c>
      <c r="X57" s="60">
        <v>0</v>
      </c>
      <c r="Y57" s="61">
        <f t="shared" si="14"/>
        <v>0</v>
      </c>
    </row>
    <row r="58" spans="1:25" x14ac:dyDescent="0.2">
      <c r="A58" s="306" t="s">
        <v>484</v>
      </c>
      <c r="B58" s="306"/>
      <c r="C58" s="306"/>
      <c r="D58" s="306"/>
      <c r="E58" s="306"/>
      <c r="F58" s="306"/>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3"/>
        <v>0</v>
      </c>
      <c r="X58" s="126">
        <v>0</v>
      </c>
      <c r="Y58" s="127">
        <f t="shared" si="14"/>
        <v>0</v>
      </c>
    </row>
    <row r="59" spans="1:25" ht="25.5" customHeight="1" x14ac:dyDescent="0.2">
      <c r="A59" s="307" t="s">
        <v>492</v>
      </c>
      <c r="B59" s="307"/>
      <c r="C59" s="307"/>
      <c r="D59" s="307"/>
      <c r="E59" s="307"/>
      <c r="F59" s="307"/>
      <c r="G59" s="8">
        <v>51</v>
      </c>
      <c r="H59" s="63">
        <f t="shared" ref="H59:T59" si="15">SUM(H39:H58)</f>
        <v>1200000000</v>
      </c>
      <c r="I59" s="63">
        <f t="shared" si="15"/>
        <v>0</v>
      </c>
      <c r="J59" s="63">
        <f t="shared" si="15"/>
        <v>51100000</v>
      </c>
      <c r="K59" s="63">
        <f t="shared" si="15"/>
        <v>0</v>
      </c>
      <c r="L59" s="63">
        <f t="shared" si="15"/>
        <v>0</v>
      </c>
      <c r="M59" s="63">
        <f t="shared" si="15"/>
        <v>0</v>
      </c>
      <c r="N59" s="63">
        <f t="shared" si="15"/>
        <v>47800000</v>
      </c>
      <c r="O59" s="63">
        <f t="shared" si="15"/>
        <v>0</v>
      </c>
      <c r="P59" s="63">
        <f t="shared" si="15"/>
        <v>68600000</v>
      </c>
      <c r="Q59" s="63">
        <f t="shared" si="15"/>
        <v>0</v>
      </c>
      <c r="R59" s="63">
        <f t="shared" si="15"/>
        <v>0</v>
      </c>
      <c r="S59" s="63">
        <f t="shared" si="15"/>
        <v>0</v>
      </c>
      <c r="T59" s="63">
        <f t="shared" si="15"/>
        <v>105800000</v>
      </c>
      <c r="U59" s="63">
        <f>SUM(U39:U58)</f>
        <v>163200000</v>
      </c>
      <c r="V59" s="63">
        <f>SUM(V39:V58)</f>
        <v>26400000</v>
      </c>
      <c r="W59" s="63">
        <f>SUM(W39:W58)</f>
        <v>1662900000</v>
      </c>
      <c r="X59" s="63">
        <f>SUM(X39:X58)</f>
        <v>0</v>
      </c>
      <c r="Y59" s="63">
        <f>SUM(Y39:Y58)</f>
        <v>1662900000</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2" t="s">
        <v>494</v>
      </c>
      <c r="B61" s="303"/>
      <c r="C61" s="303"/>
      <c r="D61" s="303"/>
      <c r="E61" s="303"/>
      <c r="F61" s="303"/>
      <c r="G61" s="7">
        <v>52</v>
      </c>
      <c r="H61" s="61">
        <f t="shared" ref="H61:T61" si="16">SUM(H41:H49)</f>
        <v>0</v>
      </c>
      <c r="I61" s="61">
        <f t="shared" si="16"/>
        <v>0</v>
      </c>
      <c r="J61" s="61">
        <f t="shared" si="16"/>
        <v>0</v>
      </c>
      <c r="K61" s="61">
        <f t="shared" si="16"/>
        <v>0</v>
      </c>
      <c r="L61" s="61">
        <f t="shared" si="16"/>
        <v>0</v>
      </c>
      <c r="M61" s="61">
        <f t="shared" si="16"/>
        <v>0</v>
      </c>
      <c r="N61" s="61">
        <f t="shared" si="16"/>
        <v>0</v>
      </c>
      <c r="O61" s="61">
        <f t="shared" si="16"/>
        <v>0</v>
      </c>
      <c r="P61" s="61">
        <f t="shared" si="16"/>
        <v>-4900000</v>
      </c>
      <c r="Q61" s="61">
        <f t="shared" si="16"/>
        <v>0</v>
      </c>
      <c r="R61" s="61">
        <f t="shared" si="16"/>
        <v>0</v>
      </c>
      <c r="S61" s="61">
        <f t="shared" si="16"/>
        <v>0</v>
      </c>
      <c r="T61" s="61">
        <f t="shared" si="16"/>
        <v>-700000</v>
      </c>
      <c r="U61" s="61">
        <f>SUM(U41:U49)</f>
        <v>0</v>
      </c>
      <c r="V61" s="61">
        <f>SUM(V41:V49)</f>
        <v>0</v>
      </c>
      <c r="W61" s="61">
        <f>SUM(W41:W49)</f>
        <v>-5600000</v>
      </c>
      <c r="X61" s="61">
        <f>SUM(X41:X49)</f>
        <v>0</v>
      </c>
      <c r="Y61" s="61">
        <f>SUM(Y41:Y49)</f>
        <v>-5600000</v>
      </c>
    </row>
    <row r="62" spans="1:25" ht="27.75" customHeight="1" x14ac:dyDescent="0.2">
      <c r="A62" s="302" t="s">
        <v>495</v>
      </c>
      <c r="B62" s="303"/>
      <c r="C62" s="303"/>
      <c r="D62" s="303"/>
      <c r="E62" s="303"/>
      <c r="F62" s="303"/>
      <c r="G62" s="7">
        <v>53</v>
      </c>
      <c r="H62" s="61">
        <f t="shared" ref="H62:T62" si="17">H40+H61</f>
        <v>0</v>
      </c>
      <c r="I62" s="61">
        <f t="shared" si="17"/>
        <v>0</v>
      </c>
      <c r="J62" s="61">
        <f t="shared" si="17"/>
        <v>0</v>
      </c>
      <c r="K62" s="61">
        <f t="shared" si="17"/>
        <v>0</v>
      </c>
      <c r="L62" s="61">
        <f t="shared" si="17"/>
        <v>0</v>
      </c>
      <c r="M62" s="61">
        <f t="shared" si="17"/>
        <v>0</v>
      </c>
      <c r="N62" s="61">
        <f t="shared" si="17"/>
        <v>0</v>
      </c>
      <c r="O62" s="61">
        <f t="shared" si="17"/>
        <v>0</v>
      </c>
      <c r="P62" s="61">
        <f t="shared" si="17"/>
        <v>-4900000</v>
      </c>
      <c r="Q62" s="61">
        <f t="shared" si="17"/>
        <v>0</v>
      </c>
      <c r="R62" s="61">
        <f t="shared" si="17"/>
        <v>0</v>
      </c>
      <c r="S62" s="61">
        <f t="shared" si="17"/>
        <v>0</v>
      </c>
      <c r="T62" s="61">
        <f t="shared" si="17"/>
        <v>-700000</v>
      </c>
      <c r="U62" s="61">
        <f>U40+U61</f>
        <v>0</v>
      </c>
      <c r="V62" s="61">
        <f>V40+V61</f>
        <v>26400000</v>
      </c>
      <c r="W62" s="61">
        <f>W40+W61</f>
        <v>20800000</v>
      </c>
      <c r="X62" s="61">
        <f>X40+X61</f>
        <v>0</v>
      </c>
      <c r="Y62" s="61">
        <f>Y40+Y61</f>
        <v>20800000</v>
      </c>
    </row>
    <row r="63" spans="1:25" ht="29.25" customHeight="1" x14ac:dyDescent="0.2">
      <c r="A63" s="304" t="s">
        <v>493</v>
      </c>
      <c r="B63" s="305"/>
      <c r="C63" s="305"/>
      <c r="D63" s="305"/>
      <c r="E63" s="305"/>
      <c r="F63" s="305"/>
      <c r="G63" s="8">
        <v>54</v>
      </c>
      <c r="H63" s="63">
        <f t="shared" ref="H63:T63" si="18">SUM(H50:H58)</f>
        <v>0</v>
      </c>
      <c r="I63" s="63">
        <f t="shared" si="18"/>
        <v>0</v>
      </c>
      <c r="J63" s="63">
        <f t="shared" si="18"/>
        <v>0</v>
      </c>
      <c r="K63" s="63">
        <f t="shared" si="18"/>
        <v>0</v>
      </c>
      <c r="L63" s="63">
        <f t="shared" si="18"/>
        <v>0</v>
      </c>
      <c r="M63" s="63">
        <f t="shared" si="18"/>
        <v>0</v>
      </c>
      <c r="N63" s="63">
        <f t="shared" si="18"/>
        <v>0</v>
      </c>
      <c r="O63" s="63">
        <f t="shared" si="18"/>
        <v>0</v>
      </c>
      <c r="P63" s="63">
        <f t="shared" si="18"/>
        <v>0</v>
      </c>
      <c r="Q63" s="63">
        <f t="shared" si="18"/>
        <v>0</v>
      </c>
      <c r="R63" s="63">
        <f t="shared" si="18"/>
        <v>0</v>
      </c>
      <c r="S63" s="63">
        <f t="shared" si="18"/>
        <v>0</v>
      </c>
      <c r="T63" s="63">
        <f t="shared" si="18"/>
        <v>0</v>
      </c>
      <c r="U63" s="63">
        <f>SUM(U50:U58)</f>
        <v>156000000</v>
      </c>
      <c r="V63" s="63">
        <f>SUM(V50:V58)</f>
        <v>-156000000</v>
      </c>
      <c r="W63" s="63">
        <f>SUM(W50:W58)</f>
        <v>0</v>
      </c>
      <c r="X63" s="63">
        <f>SUM(X50:X58)</f>
        <v>0</v>
      </c>
      <c r="Y63" s="63">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43"/>
  <sheetViews>
    <sheetView tabSelected="1" zoomScale="115" zoomScaleNormal="115" workbookViewId="0">
      <selection activeCell="B136" sqref="B136"/>
    </sheetView>
  </sheetViews>
  <sheetFormatPr defaultColWidth="8.7109375" defaultRowHeight="12.75" x14ac:dyDescent="0.2"/>
  <cols>
    <col min="1" max="1" width="38.7109375" customWidth="1"/>
    <col min="2" max="2" width="27.140625" customWidth="1"/>
    <col min="3" max="3" width="20" customWidth="1"/>
    <col min="4" max="4" width="12.85546875" customWidth="1"/>
    <col min="5" max="5" width="11.42578125" customWidth="1"/>
    <col min="7" max="7" width="10.28515625" customWidth="1"/>
    <col min="8" max="8" width="11.5703125" customWidth="1"/>
    <col min="9" max="9" width="123.5703125" customWidth="1"/>
  </cols>
  <sheetData>
    <row r="2" spans="1:9" x14ac:dyDescent="0.2">
      <c r="A2" s="333" t="s">
        <v>523</v>
      </c>
      <c r="B2" s="333"/>
      <c r="C2" s="333"/>
      <c r="D2" s="333"/>
      <c r="E2" s="333"/>
      <c r="F2" s="333"/>
      <c r="G2" s="333"/>
      <c r="H2" s="333"/>
      <c r="I2" s="333"/>
    </row>
    <row r="3" spans="1:9" x14ac:dyDescent="0.2">
      <c r="A3" s="333" t="s">
        <v>524</v>
      </c>
      <c r="B3" s="333"/>
      <c r="C3" s="333"/>
      <c r="D3" s="333"/>
      <c r="E3" s="333"/>
      <c r="F3" s="333"/>
      <c r="G3" s="333"/>
      <c r="H3" s="333"/>
      <c r="I3" s="333"/>
    </row>
    <row r="4" spans="1:9" x14ac:dyDescent="0.2">
      <c r="A4" s="129"/>
    </row>
    <row r="5" spans="1:9" x14ac:dyDescent="0.2">
      <c r="A5" s="333" t="s">
        <v>525</v>
      </c>
      <c r="B5" s="333"/>
      <c r="C5" s="333"/>
      <c r="D5" s="333"/>
      <c r="E5" s="333"/>
      <c r="F5" s="333"/>
      <c r="G5" s="333"/>
      <c r="H5" s="333"/>
      <c r="I5" s="333"/>
    </row>
    <row r="6" spans="1:9" x14ac:dyDescent="0.2">
      <c r="A6" s="129"/>
    </row>
    <row r="7" spans="1:9" x14ac:dyDescent="0.2">
      <c r="A7" s="130" t="s">
        <v>526</v>
      </c>
    </row>
    <row r="8" spans="1:9" x14ac:dyDescent="0.2">
      <c r="A8" s="129"/>
    </row>
    <row r="9" spans="1:9" x14ac:dyDescent="0.2">
      <c r="A9" s="333" t="s">
        <v>564</v>
      </c>
      <c r="B9" s="333"/>
      <c r="C9" s="333"/>
      <c r="D9" s="333"/>
      <c r="E9" s="333"/>
      <c r="F9" s="333"/>
      <c r="G9" s="333"/>
      <c r="H9" s="333"/>
      <c r="I9" s="333"/>
    </row>
    <row r="10" spans="1:9" x14ac:dyDescent="0.2">
      <c r="A10" s="129"/>
    </row>
    <row r="11" spans="1:9" x14ac:dyDescent="0.2">
      <c r="A11" s="333" t="s">
        <v>527</v>
      </c>
      <c r="B11" s="333"/>
      <c r="C11" s="333"/>
      <c r="D11" s="333"/>
      <c r="E11" s="333"/>
      <c r="F11" s="333"/>
      <c r="G11" s="333"/>
      <c r="H11" s="333"/>
      <c r="I11" s="333"/>
    </row>
    <row r="12" spans="1:9" x14ac:dyDescent="0.2">
      <c r="A12" s="129"/>
    </row>
    <row r="13" spans="1:9" ht="24" customHeight="1" x14ac:dyDescent="0.2">
      <c r="A13" s="332" t="s">
        <v>528</v>
      </c>
      <c r="B13" s="332"/>
      <c r="C13" s="332"/>
      <c r="D13" s="332"/>
      <c r="E13" s="332"/>
      <c r="F13" s="332"/>
      <c r="G13" s="332"/>
      <c r="H13" s="332"/>
      <c r="I13" s="332"/>
    </row>
    <row r="14" spans="1:9" ht="16.5" customHeight="1" x14ac:dyDescent="0.2">
      <c r="A14" s="333" t="s">
        <v>529</v>
      </c>
      <c r="B14" s="333"/>
      <c r="C14" s="333"/>
      <c r="D14" s="333"/>
      <c r="E14" s="333"/>
      <c r="F14" s="333"/>
      <c r="G14" s="333"/>
      <c r="H14" s="333"/>
      <c r="I14" s="333"/>
    </row>
    <row r="15" spans="1:9" ht="24.75" customHeight="1" x14ac:dyDescent="0.2">
      <c r="A15" s="332" t="s">
        <v>530</v>
      </c>
      <c r="B15" s="332"/>
      <c r="C15" s="332"/>
      <c r="D15" s="332"/>
      <c r="E15" s="332"/>
      <c r="F15" s="332"/>
      <c r="G15" s="332"/>
      <c r="H15" s="332"/>
      <c r="I15" s="332"/>
    </row>
    <row r="16" spans="1:9" ht="16.5" customHeight="1" x14ac:dyDescent="0.2">
      <c r="A16" s="333" t="s">
        <v>531</v>
      </c>
      <c r="B16" s="333"/>
      <c r="C16" s="333"/>
      <c r="D16" s="333"/>
      <c r="E16" s="333"/>
      <c r="F16" s="333"/>
      <c r="G16" s="333"/>
      <c r="H16" s="333"/>
      <c r="I16" s="333"/>
    </row>
    <row r="17" spans="1:9" ht="16.5" customHeight="1" x14ac:dyDescent="0.2">
      <c r="A17" s="333" t="s">
        <v>532</v>
      </c>
      <c r="B17" s="333"/>
      <c r="C17" s="333"/>
      <c r="D17" s="333"/>
      <c r="E17" s="333"/>
      <c r="F17" s="333"/>
      <c r="G17" s="333"/>
      <c r="H17" s="333"/>
      <c r="I17" s="333"/>
    </row>
    <row r="18" spans="1:9" ht="16.5" customHeight="1" x14ac:dyDescent="0.2">
      <c r="A18" s="333" t="s">
        <v>533</v>
      </c>
      <c r="B18" s="333"/>
      <c r="C18" s="333"/>
      <c r="D18" s="333"/>
      <c r="E18" s="333"/>
      <c r="F18" s="333"/>
      <c r="G18" s="333"/>
      <c r="H18" s="333"/>
      <c r="I18" s="333"/>
    </row>
    <row r="19" spans="1:9" x14ac:dyDescent="0.2">
      <c r="A19" s="129"/>
    </row>
    <row r="20" spans="1:9" ht="19.5" customHeight="1" x14ac:dyDescent="0.2">
      <c r="A20" s="334" t="s">
        <v>534</v>
      </c>
      <c r="B20" s="334"/>
      <c r="C20" s="334"/>
      <c r="D20" s="334"/>
      <c r="E20" s="334"/>
      <c r="F20" s="334"/>
      <c r="G20" s="334"/>
      <c r="H20" s="334"/>
      <c r="I20" s="334"/>
    </row>
    <row r="21" spans="1:9" x14ac:dyDescent="0.2">
      <c r="A21" s="333" t="s">
        <v>535</v>
      </c>
      <c r="B21" s="333"/>
      <c r="C21" s="333"/>
      <c r="D21" s="333"/>
      <c r="E21" s="333"/>
      <c r="F21" s="333"/>
      <c r="G21" s="333"/>
      <c r="H21" s="333"/>
      <c r="I21" s="333"/>
    </row>
    <row r="22" spans="1:9" x14ac:dyDescent="0.2">
      <c r="A22" s="333" t="s">
        <v>536</v>
      </c>
      <c r="B22" s="333"/>
      <c r="C22" s="333"/>
      <c r="D22" s="333"/>
      <c r="E22" s="333"/>
      <c r="F22" s="333"/>
      <c r="G22" s="333"/>
      <c r="H22" s="333"/>
      <c r="I22" s="333"/>
    </row>
    <row r="23" spans="1:9" x14ac:dyDescent="0.2">
      <c r="A23" s="333" t="s">
        <v>537</v>
      </c>
      <c r="B23" s="333"/>
      <c r="C23" s="333"/>
      <c r="D23" s="333"/>
      <c r="E23" s="333"/>
      <c r="F23" s="333"/>
      <c r="G23" s="333"/>
      <c r="H23" s="333"/>
      <c r="I23" s="333"/>
    </row>
    <row r="24" spans="1:9" x14ac:dyDescent="0.2">
      <c r="A24" s="333" t="s">
        <v>538</v>
      </c>
      <c r="B24" s="333"/>
      <c r="C24" s="333"/>
      <c r="D24" s="333"/>
      <c r="E24" s="333"/>
      <c r="F24" s="333"/>
      <c r="G24" s="333"/>
      <c r="H24" s="333"/>
      <c r="I24" s="333"/>
    </row>
    <row r="25" spans="1:9" x14ac:dyDescent="0.2">
      <c r="A25" s="333" t="s">
        <v>539</v>
      </c>
      <c r="B25" s="333"/>
      <c r="C25" s="333"/>
      <c r="D25" s="333"/>
      <c r="E25" s="333"/>
      <c r="F25" s="333"/>
      <c r="G25" s="333"/>
      <c r="H25" s="333"/>
      <c r="I25" s="333"/>
    </row>
    <row r="26" spans="1:9" x14ac:dyDescent="0.2">
      <c r="A26" s="333" t="s">
        <v>526</v>
      </c>
      <c r="B26" s="333"/>
      <c r="C26" s="333"/>
      <c r="D26" s="333"/>
      <c r="E26" s="333"/>
      <c r="F26" s="333"/>
      <c r="G26" s="333"/>
      <c r="H26" s="333"/>
      <c r="I26" s="333"/>
    </row>
    <row r="27" spans="1:9" x14ac:dyDescent="0.2">
      <c r="A27" s="129"/>
    </row>
    <row r="28" spans="1:9" x14ac:dyDescent="0.2">
      <c r="A28" s="335" t="s">
        <v>540</v>
      </c>
      <c r="B28" s="335"/>
      <c r="C28" s="335"/>
      <c r="D28" s="335"/>
      <c r="E28" s="335"/>
      <c r="F28" s="335"/>
      <c r="G28" s="335"/>
      <c r="H28" s="335"/>
      <c r="I28" s="335"/>
    </row>
    <row r="29" spans="1:9" ht="27" customHeight="1" x14ac:dyDescent="0.2">
      <c r="A29" s="332" t="s">
        <v>541</v>
      </c>
      <c r="B29" s="332"/>
      <c r="C29" s="332"/>
      <c r="D29" s="332"/>
      <c r="E29" s="332"/>
      <c r="F29" s="332"/>
      <c r="G29" s="332"/>
      <c r="H29" s="332"/>
      <c r="I29" s="332"/>
    </row>
    <row r="30" spans="1:9" ht="24.75" customHeight="1" x14ac:dyDescent="0.2">
      <c r="A30" s="332" t="s">
        <v>577</v>
      </c>
      <c r="B30" s="332"/>
      <c r="C30" s="332"/>
      <c r="D30" s="332"/>
      <c r="E30" s="332"/>
      <c r="F30" s="332"/>
      <c r="G30" s="332"/>
      <c r="H30" s="332"/>
      <c r="I30" s="332"/>
    </row>
    <row r="31" spans="1:9" x14ac:dyDescent="0.2">
      <c r="A31" s="131"/>
      <c r="B31" s="131"/>
      <c r="C31" s="131"/>
      <c r="D31" s="131"/>
      <c r="E31" s="131"/>
      <c r="F31" s="131"/>
      <c r="G31" s="131"/>
      <c r="H31" s="131"/>
      <c r="I31" s="131"/>
    </row>
    <row r="32" spans="1:9" ht="25.5" customHeight="1" x14ac:dyDescent="0.2">
      <c r="A32" s="335" t="s">
        <v>542</v>
      </c>
      <c r="B32" s="335"/>
      <c r="C32" s="335"/>
      <c r="D32" s="335"/>
      <c r="E32" s="335"/>
      <c r="F32" s="335"/>
      <c r="G32" s="335"/>
      <c r="H32" s="335"/>
      <c r="I32" s="335"/>
    </row>
    <row r="33" spans="1:9" ht="24.75" customHeight="1" x14ac:dyDescent="0.2">
      <c r="A33" s="332" t="s">
        <v>565</v>
      </c>
      <c r="B33" s="332"/>
      <c r="C33" s="332"/>
      <c r="D33" s="332"/>
      <c r="E33" s="332"/>
      <c r="F33" s="332"/>
      <c r="G33" s="332"/>
      <c r="H33" s="332"/>
      <c r="I33" s="332"/>
    </row>
    <row r="34" spans="1:9" x14ac:dyDescent="0.2">
      <c r="A34" s="131"/>
      <c r="B34" s="131"/>
      <c r="C34" s="131"/>
      <c r="D34" s="131"/>
      <c r="E34" s="131"/>
      <c r="F34" s="131"/>
      <c r="G34" s="131"/>
      <c r="H34" s="131"/>
      <c r="I34" s="131"/>
    </row>
    <row r="35" spans="1:9" ht="20.25" customHeight="1" x14ac:dyDescent="0.2">
      <c r="A35" s="335" t="s">
        <v>543</v>
      </c>
      <c r="B35" s="335"/>
      <c r="C35" s="335"/>
      <c r="D35" s="335"/>
      <c r="E35" s="335"/>
      <c r="F35" s="335"/>
      <c r="G35" s="335"/>
      <c r="H35" s="335"/>
      <c r="I35" s="335"/>
    </row>
    <row r="36" spans="1:9" ht="25.5" customHeight="1" x14ac:dyDescent="0.2">
      <c r="A36" s="332" t="s">
        <v>566</v>
      </c>
      <c r="B36" s="332"/>
      <c r="C36" s="332"/>
      <c r="D36" s="332"/>
      <c r="E36" s="332"/>
      <c r="F36" s="332"/>
      <c r="G36" s="332"/>
      <c r="H36" s="332"/>
      <c r="I36" s="332"/>
    </row>
    <row r="37" spans="1:9" x14ac:dyDescent="0.2">
      <c r="A37" s="131"/>
      <c r="B37" s="131"/>
      <c r="C37" s="131"/>
      <c r="D37" s="131"/>
      <c r="E37" s="131"/>
      <c r="F37" s="131"/>
      <c r="G37" s="131"/>
      <c r="H37" s="131"/>
      <c r="I37" s="131"/>
    </row>
    <row r="38" spans="1:9" x14ac:dyDescent="0.2">
      <c r="A38" s="335" t="s">
        <v>544</v>
      </c>
      <c r="B38" s="335"/>
      <c r="C38" s="335"/>
      <c r="D38" s="335"/>
      <c r="E38" s="335"/>
      <c r="F38" s="335"/>
      <c r="G38" s="335"/>
      <c r="H38" s="335"/>
      <c r="I38" s="335"/>
    </row>
    <row r="39" spans="1:9" ht="15" customHeight="1" x14ac:dyDescent="0.2">
      <c r="A39" s="332" t="s">
        <v>545</v>
      </c>
      <c r="B39" s="332"/>
      <c r="C39" s="332"/>
      <c r="D39" s="332"/>
      <c r="E39" s="332"/>
      <c r="F39" s="332"/>
      <c r="G39" s="332"/>
      <c r="H39" s="332"/>
      <c r="I39" s="332"/>
    </row>
    <row r="40" spans="1:9" x14ac:dyDescent="0.2">
      <c r="A40" s="131"/>
      <c r="B40" s="131"/>
      <c r="C40" s="131"/>
      <c r="D40" s="131"/>
      <c r="E40" s="131"/>
      <c r="F40" s="131"/>
      <c r="G40" s="131"/>
      <c r="H40" s="131"/>
      <c r="I40" s="131"/>
    </row>
    <row r="41" spans="1:9" x14ac:dyDescent="0.2">
      <c r="A41" s="335" t="s">
        <v>546</v>
      </c>
      <c r="B41" s="335"/>
      <c r="C41" s="335"/>
      <c r="D41" s="335"/>
      <c r="E41" s="335"/>
      <c r="F41" s="335"/>
      <c r="G41" s="335"/>
      <c r="H41" s="335"/>
      <c r="I41" s="335"/>
    </row>
    <row r="42" spans="1:9" ht="13.5" customHeight="1" x14ac:dyDescent="0.2">
      <c r="A42" s="332" t="s">
        <v>567</v>
      </c>
      <c r="B42" s="332"/>
      <c r="C42" s="332"/>
      <c r="D42" s="332"/>
      <c r="E42" s="332"/>
      <c r="F42" s="332"/>
      <c r="G42" s="332"/>
      <c r="H42" s="332"/>
      <c r="I42" s="332"/>
    </row>
    <row r="43" spans="1:9" x14ac:dyDescent="0.2">
      <c r="A43" s="131"/>
      <c r="B43" s="131"/>
      <c r="C43" s="131"/>
      <c r="D43" s="131"/>
      <c r="E43" s="131"/>
      <c r="F43" s="131"/>
      <c r="G43" s="131"/>
      <c r="H43" s="131"/>
      <c r="I43" s="131"/>
    </row>
    <row r="44" spans="1:9" ht="27.75" customHeight="1" x14ac:dyDescent="0.2">
      <c r="A44" s="335" t="s">
        <v>547</v>
      </c>
      <c r="B44" s="335"/>
      <c r="C44" s="335"/>
      <c r="D44" s="335"/>
      <c r="E44" s="335"/>
      <c r="F44" s="335"/>
      <c r="G44" s="335"/>
      <c r="H44" s="335"/>
      <c r="I44" s="335"/>
    </row>
    <row r="45" spans="1:9" x14ac:dyDescent="0.2">
      <c r="A45" s="332" t="s">
        <v>576</v>
      </c>
      <c r="B45" s="332"/>
      <c r="C45" s="332"/>
      <c r="D45" s="332"/>
      <c r="E45" s="332"/>
      <c r="F45" s="332"/>
      <c r="G45" s="332"/>
      <c r="H45" s="332"/>
      <c r="I45" s="332"/>
    </row>
    <row r="46" spans="1:9" x14ac:dyDescent="0.2">
      <c r="A46" s="332" t="s">
        <v>568</v>
      </c>
      <c r="B46" s="332"/>
      <c r="C46" s="332"/>
      <c r="D46" s="332"/>
      <c r="E46" s="332"/>
      <c r="F46" s="332"/>
      <c r="G46" s="332"/>
      <c r="H46" s="332"/>
      <c r="I46" s="332"/>
    </row>
    <row r="47" spans="1:9" x14ac:dyDescent="0.2">
      <c r="A47" s="131"/>
      <c r="B47" s="131"/>
      <c r="C47" s="131"/>
      <c r="D47" s="131"/>
      <c r="E47" s="131"/>
      <c r="F47" s="131"/>
      <c r="G47" s="131"/>
      <c r="H47" s="131"/>
      <c r="I47" s="131"/>
    </row>
    <row r="48" spans="1:9" ht="18.75" customHeight="1" x14ac:dyDescent="0.2">
      <c r="A48" s="335" t="s">
        <v>548</v>
      </c>
      <c r="B48" s="335"/>
      <c r="C48" s="335"/>
      <c r="D48" s="335"/>
      <c r="E48" s="335"/>
      <c r="F48" s="335"/>
      <c r="G48" s="335"/>
      <c r="H48" s="335"/>
      <c r="I48" s="335"/>
    </row>
    <row r="49" spans="1:9" x14ac:dyDescent="0.2">
      <c r="A49" s="332" t="s">
        <v>578</v>
      </c>
      <c r="B49" s="332"/>
      <c r="C49" s="332"/>
      <c r="D49" s="332"/>
      <c r="E49" s="332"/>
      <c r="F49" s="332"/>
      <c r="G49" s="332"/>
      <c r="H49" s="332"/>
      <c r="I49" s="332"/>
    </row>
    <row r="50" spans="1:9" x14ac:dyDescent="0.2">
      <c r="A50" s="332" t="s">
        <v>579</v>
      </c>
      <c r="B50" s="332"/>
      <c r="C50" s="332"/>
      <c r="D50" s="332"/>
      <c r="E50" s="332"/>
      <c r="F50" s="332"/>
      <c r="G50" s="332"/>
      <c r="H50" s="332"/>
      <c r="I50" s="332"/>
    </row>
    <row r="51" spans="1:9" x14ac:dyDescent="0.2">
      <c r="A51" s="132"/>
      <c r="B51" s="133"/>
      <c r="C51" s="133"/>
      <c r="D51" s="133"/>
      <c r="E51" s="133"/>
      <c r="F51" s="133"/>
      <c r="G51" s="133"/>
      <c r="H51" s="133"/>
      <c r="I51" s="133"/>
    </row>
    <row r="52" spans="1:9" ht="28.5" customHeight="1" x14ac:dyDescent="0.2">
      <c r="A52" s="335" t="s">
        <v>549</v>
      </c>
      <c r="B52" s="335"/>
      <c r="C52" s="335"/>
      <c r="D52" s="335"/>
      <c r="E52" s="335"/>
      <c r="F52" s="335"/>
      <c r="G52" s="335"/>
      <c r="H52" s="335"/>
      <c r="I52" s="335"/>
    </row>
    <row r="53" spans="1:9" x14ac:dyDescent="0.2">
      <c r="A53" s="134" t="s">
        <v>580</v>
      </c>
      <c r="B53" s="134"/>
      <c r="C53" s="134"/>
      <c r="D53" s="134"/>
      <c r="E53" s="134"/>
      <c r="F53" s="134"/>
      <c r="G53" s="134"/>
      <c r="H53" s="134"/>
      <c r="I53" s="134"/>
    </row>
    <row r="54" spans="1:9" x14ac:dyDescent="0.2">
      <c r="A54" s="134"/>
      <c r="B54" s="134"/>
      <c r="C54" s="134"/>
      <c r="D54" s="134"/>
      <c r="E54" s="134"/>
      <c r="F54" s="134"/>
      <c r="G54" s="134"/>
      <c r="H54" s="134"/>
      <c r="I54" s="134"/>
    </row>
    <row r="55" spans="1:9" x14ac:dyDescent="0.2">
      <c r="A55" s="134"/>
      <c r="B55" s="134"/>
      <c r="C55" s="134"/>
      <c r="D55" s="134"/>
      <c r="E55" s="134"/>
      <c r="F55" s="134"/>
      <c r="G55" s="134"/>
      <c r="H55" s="134"/>
      <c r="I55" s="134"/>
    </row>
    <row r="56" spans="1:9" x14ac:dyDescent="0.2">
      <c r="A56" s="134"/>
      <c r="B56" s="134"/>
      <c r="C56" s="134"/>
      <c r="D56" s="134"/>
      <c r="E56" s="134"/>
      <c r="F56" s="134"/>
      <c r="G56" s="134"/>
      <c r="H56" s="134"/>
      <c r="I56" s="134"/>
    </row>
    <row r="57" spans="1:9" x14ac:dyDescent="0.2">
      <c r="A57" s="134"/>
      <c r="B57" s="134"/>
      <c r="C57" s="134"/>
      <c r="D57" s="134"/>
      <c r="E57" s="134"/>
      <c r="F57" s="134"/>
      <c r="G57" s="134"/>
      <c r="H57" s="134"/>
      <c r="I57" s="134"/>
    </row>
    <row r="58" spans="1:9" x14ac:dyDescent="0.2">
      <c r="A58" s="134"/>
      <c r="B58" s="134"/>
      <c r="C58" s="134"/>
      <c r="D58" s="134"/>
      <c r="E58" s="134"/>
      <c r="F58" s="134"/>
      <c r="G58" s="134"/>
      <c r="H58" s="134"/>
      <c r="I58" s="134"/>
    </row>
    <row r="59" spans="1:9" x14ac:dyDescent="0.2">
      <c r="A59" s="134"/>
      <c r="B59" s="134"/>
      <c r="C59" s="134"/>
      <c r="D59" s="134"/>
      <c r="E59" s="134"/>
      <c r="F59" s="134"/>
      <c r="G59" s="134"/>
      <c r="H59" s="134"/>
      <c r="I59" s="134"/>
    </row>
    <row r="60" spans="1:9" x14ac:dyDescent="0.2">
      <c r="A60" s="134"/>
      <c r="B60" s="134"/>
      <c r="C60" s="134"/>
      <c r="D60" s="134"/>
      <c r="E60" s="134"/>
      <c r="F60" s="134"/>
      <c r="G60" s="134"/>
      <c r="H60" s="134"/>
      <c r="I60" s="134"/>
    </row>
    <row r="61" spans="1:9" x14ac:dyDescent="0.2">
      <c r="A61" s="134"/>
      <c r="B61" s="134"/>
      <c r="C61" s="134"/>
      <c r="D61" s="134"/>
      <c r="E61" s="134"/>
      <c r="F61" s="134"/>
      <c r="G61" s="134"/>
      <c r="H61" s="134"/>
      <c r="I61" s="134"/>
    </row>
    <row r="62" spans="1:9" x14ac:dyDescent="0.2">
      <c r="A62" s="134"/>
      <c r="B62" s="134"/>
      <c r="C62" s="134"/>
      <c r="D62" s="134"/>
      <c r="E62" s="134"/>
      <c r="F62" s="134"/>
      <c r="G62" s="134"/>
      <c r="H62" s="134"/>
      <c r="I62" s="134"/>
    </row>
    <row r="63" spans="1:9" x14ac:dyDescent="0.2">
      <c r="A63" s="134"/>
      <c r="B63" s="134"/>
      <c r="C63" s="134"/>
      <c r="D63" s="134"/>
      <c r="E63" s="134"/>
      <c r="F63" s="134"/>
      <c r="G63" s="134"/>
      <c r="H63" s="134"/>
      <c r="I63" s="134"/>
    </row>
    <row r="64" spans="1:9" ht="15.75" customHeight="1" x14ac:dyDescent="0.2">
      <c r="A64" s="134"/>
      <c r="B64" s="134"/>
      <c r="C64" s="134"/>
      <c r="D64" s="134"/>
      <c r="E64" s="134"/>
      <c r="F64" s="134"/>
      <c r="G64" s="134"/>
      <c r="H64" s="134"/>
      <c r="I64" s="134"/>
    </row>
    <row r="65" spans="1:9" x14ac:dyDescent="0.2">
      <c r="A65" s="334" t="s">
        <v>550</v>
      </c>
      <c r="B65" s="334"/>
      <c r="C65" s="334"/>
      <c r="D65" s="334"/>
      <c r="E65" s="334"/>
      <c r="F65" s="334"/>
      <c r="G65" s="334"/>
      <c r="H65" s="334"/>
      <c r="I65" s="334"/>
    </row>
    <row r="66" spans="1:9" x14ac:dyDescent="0.2">
      <c r="A66" s="333" t="s">
        <v>569</v>
      </c>
      <c r="B66" s="333"/>
      <c r="C66" s="333"/>
      <c r="D66" s="333"/>
      <c r="E66" s="333"/>
      <c r="F66" s="333"/>
      <c r="G66" s="333"/>
      <c r="H66" s="333"/>
      <c r="I66" s="333"/>
    </row>
    <row r="67" spans="1:9" x14ac:dyDescent="0.2">
      <c r="A67" s="333" t="s">
        <v>551</v>
      </c>
      <c r="B67" s="333"/>
      <c r="C67" s="333"/>
      <c r="D67" s="333"/>
      <c r="E67" s="333"/>
      <c r="F67" s="333"/>
      <c r="G67" s="333"/>
      <c r="H67" s="333"/>
      <c r="I67" s="333"/>
    </row>
    <row r="68" spans="1:9" x14ac:dyDescent="0.2">
      <c r="A68" s="131"/>
      <c r="B68" s="134"/>
      <c r="C68" s="134"/>
      <c r="D68" s="134"/>
      <c r="E68" s="134"/>
      <c r="F68" s="134"/>
      <c r="G68" s="134"/>
      <c r="H68" s="134"/>
      <c r="I68" s="134"/>
    </row>
    <row r="69" spans="1:9" ht="28.5" customHeight="1" x14ac:dyDescent="0.2">
      <c r="A69" s="334" t="s">
        <v>552</v>
      </c>
      <c r="B69" s="334"/>
      <c r="C69" s="334"/>
      <c r="D69" s="334"/>
      <c r="E69" s="334"/>
      <c r="F69" s="334"/>
      <c r="G69" s="334"/>
      <c r="H69" s="334"/>
      <c r="I69" s="334"/>
    </row>
    <row r="70" spans="1:9" x14ac:dyDescent="0.2">
      <c r="A70" s="333" t="s">
        <v>553</v>
      </c>
      <c r="B70" s="333"/>
      <c r="C70" s="333"/>
      <c r="D70" s="333"/>
      <c r="E70" s="333"/>
      <c r="F70" s="333"/>
      <c r="G70" s="333"/>
      <c r="H70" s="333"/>
      <c r="I70" s="333"/>
    </row>
    <row r="71" spans="1:9" x14ac:dyDescent="0.2">
      <c r="A71" s="134"/>
      <c r="B71" s="134"/>
      <c r="C71" s="134"/>
      <c r="D71" s="134"/>
      <c r="E71" s="134"/>
      <c r="F71" s="134"/>
      <c r="G71" s="134"/>
      <c r="H71" s="134"/>
      <c r="I71" s="134"/>
    </row>
    <row r="72" spans="1:9" x14ac:dyDescent="0.2">
      <c r="A72" s="334" t="s">
        <v>554</v>
      </c>
      <c r="B72" s="334"/>
      <c r="C72" s="334"/>
      <c r="D72" s="334"/>
      <c r="E72" s="334"/>
      <c r="F72" s="334"/>
      <c r="G72" s="334"/>
      <c r="H72" s="334"/>
      <c r="I72" s="334"/>
    </row>
    <row r="73" spans="1:9" x14ac:dyDescent="0.2">
      <c r="A73" s="333" t="s">
        <v>555</v>
      </c>
      <c r="B73" s="333"/>
      <c r="C73" s="333"/>
      <c r="D73" s="333"/>
      <c r="E73" s="333"/>
      <c r="F73" s="333"/>
      <c r="G73" s="333"/>
      <c r="H73" s="333"/>
      <c r="I73" s="333"/>
    </row>
    <row r="74" spans="1:9" x14ac:dyDescent="0.2">
      <c r="A74" s="134"/>
      <c r="B74" s="134"/>
      <c r="C74" s="134"/>
      <c r="D74" s="134"/>
      <c r="E74" s="134"/>
      <c r="F74" s="134"/>
      <c r="G74" s="134"/>
      <c r="H74" s="134"/>
      <c r="I74" s="134"/>
    </row>
    <row r="75" spans="1:9" x14ac:dyDescent="0.2">
      <c r="A75" s="134"/>
      <c r="B75" s="134"/>
      <c r="C75" s="134"/>
      <c r="D75" s="134"/>
      <c r="E75" s="134"/>
      <c r="F75" s="134"/>
      <c r="G75" s="134"/>
      <c r="H75" s="134"/>
      <c r="I75" s="134"/>
    </row>
    <row r="76" spans="1:9" x14ac:dyDescent="0.2">
      <c r="A76" s="134"/>
      <c r="B76" s="134"/>
      <c r="C76" s="134"/>
      <c r="D76" s="134"/>
      <c r="E76" s="134"/>
      <c r="F76" s="134"/>
      <c r="G76" s="134"/>
      <c r="H76" s="134"/>
      <c r="I76" s="134"/>
    </row>
    <row r="77" spans="1:9" x14ac:dyDescent="0.2">
      <c r="A77" s="134"/>
      <c r="B77" s="134"/>
      <c r="C77" s="134"/>
      <c r="D77" s="134"/>
      <c r="E77" s="134"/>
      <c r="F77" s="134"/>
      <c r="G77" s="134"/>
      <c r="H77" s="134"/>
      <c r="I77" s="134"/>
    </row>
    <row r="78" spans="1:9" x14ac:dyDescent="0.2">
      <c r="A78" s="134"/>
      <c r="B78" s="134"/>
      <c r="C78" s="134"/>
      <c r="D78" s="134"/>
      <c r="E78" s="134"/>
      <c r="F78" s="134"/>
      <c r="G78" s="134"/>
      <c r="H78" s="134"/>
      <c r="I78" s="134"/>
    </row>
    <row r="79" spans="1:9" x14ac:dyDescent="0.2">
      <c r="A79" s="134"/>
      <c r="B79" s="134"/>
      <c r="C79" s="134"/>
      <c r="D79" s="134"/>
      <c r="E79" s="134"/>
      <c r="F79" s="134"/>
      <c r="G79" s="134"/>
      <c r="H79" s="134"/>
      <c r="I79" s="134"/>
    </row>
    <row r="80" spans="1:9" x14ac:dyDescent="0.2">
      <c r="A80" s="134"/>
      <c r="B80" s="134"/>
      <c r="C80" s="134"/>
      <c r="D80" s="134"/>
      <c r="E80" s="134"/>
      <c r="F80" s="134"/>
      <c r="G80" s="134"/>
      <c r="H80" s="134"/>
      <c r="I80" s="134"/>
    </row>
    <row r="81" spans="1:9" x14ac:dyDescent="0.2">
      <c r="A81" s="134"/>
      <c r="B81" s="134"/>
      <c r="C81" s="134"/>
      <c r="D81" s="134"/>
      <c r="E81" s="134"/>
      <c r="F81" s="134"/>
      <c r="G81" s="134"/>
      <c r="H81" s="134"/>
      <c r="I81" s="134"/>
    </row>
    <row r="82" spans="1:9" x14ac:dyDescent="0.2">
      <c r="A82" s="134"/>
      <c r="B82" s="134"/>
      <c r="C82" s="134"/>
      <c r="D82" s="134"/>
      <c r="E82" s="134"/>
      <c r="F82" s="134"/>
      <c r="G82" s="134"/>
      <c r="H82" s="134"/>
      <c r="I82" s="134"/>
    </row>
    <row r="83" spans="1:9" x14ac:dyDescent="0.2">
      <c r="A83" s="134"/>
      <c r="B83" s="134"/>
      <c r="C83" s="134"/>
      <c r="D83" s="134"/>
      <c r="E83" s="134"/>
      <c r="F83" s="134"/>
      <c r="G83" s="134"/>
      <c r="H83" s="134"/>
      <c r="I83" s="134"/>
    </row>
    <row r="84" spans="1:9" x14ac:dyDescent="0.2">
      <c r="A84" s="134"/>
      <c r="B84" s="134"/>
      <c r="C84" s="134"/>
      <c r="D84" s="134"/>
      <c r="E84" s="134"/>
      <c r="F84" s="134"/>
      <c r="G84" s="134"/>
      <c r="H84" s="134"/>
      <c r="I84" s="134"/>
    </row>
    <row r="85" spans="1:9" x14ac:dyDescent="0.2">
      <c r="A85" s="134"/>
      <c r="B85" s="134"/>
      <c r="C85" s="134"/>
      <c r="D85" s="134"/>
      <c r="E85" s="134"/>
      <c r="F85" s="134"/>
      <c r="G85" s="134"/>
      <c r="H85" s="134"/>
      <c r="I85" s="134"/>
    </row>
    <row r="86" spans="1:9" x14ac:dyDescent="0.2">
      <c r="A86" s="134"/>
      <c r="B86" s="134"/>
      <c r="C86" s="134"/>
      <c r="D86" s="134"/>
      <c r="E86" s="134"/>
      <c r="F86" s="134"/>
      <c r="G86" s="134"/>
      <c r="H86" s="134"/>
      <c r="I86" s="134"/>
    </row>
    <row r="87" spans="1:9" x14ac:dyDescent="0.2">
      <c r="A87" s="134"/>
      <c r="B87" s="134"/>
      <c r="C87" s="134"/>
      <c r="D87" s="134"/>
      <c r="E87" s="134"/>
      <c r="F87" s="134"/>
      <c r="G87" s="134"/>
      <c r="H87" s="134"/>
      <c r="I87" s="134"/>
    </row>
    <row r="88" spans="1:9" x14ac:dyDescent="0.2">
      <c r="A88" s="134"/>
      <c r="B88" s="134"/>
      <c r="C88" s="134"/>
      <c r="D88" s="134"/>
      <c r="E88" s="134"/>
      <c r="F88" s="134"/>
      <c r="G88" s="134"/>
      <c r="H88" s="134"/>
      <c r="I88" s="134"/>
    </row>
    <row r="89" spans="1:9" x14ac:dyDescent="0.2">
      <c r="A89" s="134"/>
      <c r="B89" s="134"/>
      <c r="C89" s="134"/>
      <c r="D89" s="134"/>
      <c r="E89" s="134"/>
      <c r="F89" s="134"/>
      <c r="G89" s="134"/>
      <c r="H89" s="134"/>
      <c r="I89" s="134"/>
    </row>
    <row r="90" spans="1:9" x14ac:dyDescent="0.2">
      <c r="A90" s="134"/>
      <c r="B90" s="134"/>
      <c r="C90" s="134"/>
      <c r="D90" s="134"/>
      <c r="E90" s="134"/>
      <c r="F90" s="134"/>
      <c r="G90" s="134"/>
      <c r="H90" s="134"/>
      <c r="I90" s="134"/>
    </row>
    <row r="91" spans="1:9" x14ac:dyDescent="0.2">
      <c r="A91" s="134"/>
      <c r="B91" s="134"/>
      <c r="C91" s="134"/>
      <c r="D91" s="134"/>
      <c r="E91" s="134"/>
      <c r="F91" s="134"/>
      <c r="G91" s="134"/>
      <c r="H91" s="134"/>
      <c r="I91" s="134"/>
    </row>
    <row r="92" spans="1:9" x14ac:dyDescent="0.2">
      <c r="A92" s="134"/>
      <c r="B92" s="134"/>
      <c r="C92" s="134"/>
      <c r="D92" s="134"/>
      <c r="E92" s="134"/>
      <c r="F92" s="134"/>
      <c r="G92" s="134"/>
      <c r="H92" s="134"/>
      <c r="I92" s="134"/>
    </row>
    <row r="93" spans="1:9" x14ac:dyDescent="0.2">
      <c r="A93" s="134"/>
      <c r="B93" s="134"/>
      <c r="C93" s="134"/>
      <c r="D93" s="134"/>
      <c r="E93" s="134"/>
      <c r="F93" s="134"/>
      <c r="G93" s="134"/>
      <c r="H93" s="134"/>
      <c r="I93" s="134"/>
    </row>
    <row r="94" spans="1:9" x14ac:dyDescent="0.2">
      <c r="A94" s="134"/>
      <c r="B94" s="134"/>
      <c r="C94" s="134"/>
      <c r="D94" s="134"/>
      <c r="E94" s="134"/>
      <c r="F94" s="134"/>
      <c r="G94" s="134"/>
      <c r="H94" s="134"/>
      <c r="I94" s="134"/>
    </row>
    <row r="95" spans="1:9" x14ac:dyDescent="0.2">
      <c r="A95" s="134"/>
      <c r="B95" s="134"/>
      <c r="C95" s="134"/>
      <c r="D95" s="134"/>
      <c r="E95" s="134"/>
      <c r="F95" s="134"/>
      <c r="G95" s="134"/>
      <c r="H95" s="134"/>
      <c r="I95" s="134"/>
    </row>
    <row r="96" spans="1:9" x14ac:dyDescent="0.2">
      <c r="A96" s="134"/>
      <c r="B96" s="134"/>
      <c r="C96" s="134"/>
      <c r="D96" s="134"/>
      <c r="E96" s="134"/>
      <c r="F96" s="134"/>
      <c r="G96" s="134"/>
      <c r="H96" s="134"/>
      <c r="I96" s="134"/>
    </row>
    <row r="97" spans="1:9" x14ac:dyDescent="0.2">
      <c r="A97" s="134"/>
      <c r="B97" s="134"/>
      <c r="C97" s="134"/>
      <c r="D97" s="134"/>
      <c r="E97" s="134"/>
      <c r="F97" s="134"/>
      <c r="G97" s="134"/>
      <c r="H97" s="134"/>
      <c r="I97" s="134"/>
    </row>
    <row r="98" spans="1:9" x14ac:dyDescent="0.2">
      <c r="A98" s="134"/>
      <c r="B98" s="134"/>
      <c r="C98" s="134"/>
      <c r="D98" s="134"/>
      <c r="E98" s="134"/>
      <c r="F98" s="134"/>
      <c r="G98" s="134"/>
      <c r="H98" s="134"/>
      <c r="I98" s="134"/>
    </row>
    <row r="99" spans="1:9" x14ac:dyDescent="0.2">
      <c r="A99" s="134"/>
      <c r="B99" s="134"/>
      <c r="C99" s="134"/>
      <c r="D99" s="134"/>
      <c r="E99" s="134"/>
      <c r="F99" s="134"/>
      <c r="G99" s="134"/>
      <c r="H99" s="134"/>
      <c r="I99" s="134"/>
    </row>
    <row r="100" spans="1:9" x14ac:dyDescent="0.2">
      <c r="A100" s="134"/>
      <c r="B100" s="134"/>
      <c r="C100" s="134"/>
      <c r="D100" s="134"/>
      <c r="E100" s="134"/>
      <c r="F100" s="134"/>
      <c r="G100" s="134"/>
      <c r="H100" s="134"/>
      <c r="I100" s="134"/>
    </row>
    <row r="101" spans="1:9" x14ac:dyDescent="0.2">
      <c r="A101" s="134"/>
      <c r="B101" s="134"/>
      <c r="C101" s="134"/>
      <c r="D101" s="134"/>
      <c r="E101" s="134"/>
      <c r="F101" s="134"/>
      <c r="G101" s="134"/>
      <c r="H101" s="134"/>
      <c r="I101" s="134"/>
    </row>
    <row r="102" spans="1:9" x14ac:dyDescent="0.2">
      <c r="A102" s="134"/>
      <c r="B102" s="134"/>
      <c r="C102" s="134"/>
      <c r="D102" s="134"/>
      <c r="E102" s="134"/>
      <c r="F102" s="134"/>
      <c r="G102" s="134"/>
      <c r="H102" s="134"/>
      <c r="I102" s="134"/>
    </row>
    <row r="103" spans="1:9" x14ac:dyDescent="0.2">
      <c r="A103" s="134"/>
      <c r="B103" s="134"/>
      <c r="C103" s="134"/>
      <c r="D103" s="134"/>
      <c r="E103" s="134"/>
      <c r="F103" s="134"/>
      <c r="G103" s="134"/>
      <c r="H103" s="134"/>
      <c r="I103" s="134"/>
    </row>
    <row r="104" spans="1:9" x14ac:dyDescent="0.2">
      <c r="A104" s="134"/>
      <c r="B104" s="134"/>
      <c r="C104" s="134"/>
      <c r="D104" s="134"/>
      <c r="E104" s="134"/>
      <c r="F104" s="134"/>
      <c r="G104" s="134"/>
      <c r="H104" s="134"/>
      <c r="I104" s="134"/>
    </row>
    <row r="105" spans="1:9" x14ac:dyDescent="0.2">
      <c r="A105" s="134"/>
      <c r="B105" s="134"/>
      <c r="C105" s="134"/>
      <c r="D105" s="134"/>
      <c r="E105" s="134"/>
      <c r="F105" s="134"/>
      <c r="G105" s="134"/>
      <c r="H105" s="134"/>
      <c r="I105" s="134"/>
    </row>
    <row r="106" spans="1:9" x14ac:dyDescent="0.2">
      <c r="A106" s="134"/>
      <c r="B106" s="134"/>
      <c r="C106" s="134"/>
      <c r="D106" s="134"/>
      <c r="E106" s="134"/>
      <c r="F106" s="134"/>
      <c r="G106" s="134"/>
      <c r="H106" s="134"/>
      <c r="I106" s="134"/>
    </row>
    <row r="107" spans="1:9" x14ac:dyDescent="0.2">
      <c r="A107" s="134"/>
      <c r="B107" s="134"/>
      <c r="C107" s="134"/>
      <c r="D107" s="134"/>
      <c r="E107" s="134"/>
      <c r="F107" s="134"/>
      <c r="G107" s="134"/>
      <c r="H107" s="134"/>
      <c r="I107" s="134"/>
    </row>
    <row r="108" spans="1:9" x14ac:dyDescent="0.2">
      <c r="A108" s="134"/>
      <c r="B108" s="134"/>
      <c r="C108" s="134"/>
      <c r="D108" s="134"/>
      <c r="E108" s="134"/>
      <c r="F108" s="134"/>
      <c r="G108" s="134"/>
      <c r="H108" s="134"/>
      <c r="I108" s="134"/>
    </row>
    <row r="109" spans="1:9" x14ac:dyDescent="0.2">
      <c r="A109" s="134"/>
      <c r="B109" s="134"/>
      <c r="C109" s="134"/>
      <c r="D109" s="134"/>
      <c r="E109" s="134"/>
      <c r="F109" s="134"/>
      <c r="G109" s="134"/>
      <c r="H109" s="134"/>
      <c r="I109" s="134"/>
    </row>
    <row r="110" spans="1:9" x14ac:dyDescent="0.2">
      <c r="A110" s="134"/>
      <c r="B110" s="134"/>
      <c r="C110" s="134"/>
      <c r="D110" s="134"/>
      <c r="E110" s="134"/>
      <c r="F110" s="134"/>
      <c r="G110" s="134"/>
      <c r="H110" s="134"/>
      <c r="I110" s="134"/>
    </row>
    <row r="111" spans="1:9" x14ac:dyDescent="0.2">
      <c r="A111" s="134"/>
      <c r="B111" s="134"/>
      <c r="C111" s="134"/>
      <c r="D111" s="134"/>
      <c r="E111" s="134"/>
      <c r="F111" s="134"/>
      <c r="G111" s="134"/>
      <c r="H111" s="134"/>
      <c r="I111" s="134"/>
    </row>
    <row r="113" spans="1:9" x14ac:dyDescent="0.2">
      <c r="A113" s="334" t="s">
        <v>556</v>
      </c>
      <c r="B113" s="334"/>
      <c r="C113" s="334"/>
      <c r="D113" s="334"/>
      <c r="E113" s="334"/>
      <c r="F113" s="334"/>
      <c r="G113" s="334"/>
      <c r="H113" s="334"/>
      <c r="I113" s="334"/>
    </row>
    <row r="114" spans="1:9" ht="15" customHeight="1" x14ac:dyDescent="0.2">
      <c r="A114" s="333" t="s">
        <v>557</v>
      </c>
      <c r="B114" s="333"/>
      <c r="C114" s="333"/>
      <c r="D114" s="333"/>
      <c r="E114" s="333"/>
      <c r="F114" s="333"/>
      <c r="G114" s="333"/>
      <c r="H114" s="333"/>
      <c r="I114" s="333"/>
    </row>
    <row r="115" spans="1:9" x14ac:dyDescent="0.2">
      <c r="A115" s="134"/>
      <c r="B115" s="134"/>
      <c r="C115" s="134"/>
      <c r="D115" s="134"/>
      <c r="E115" s="134"/>
      <c r="F115" s="134"/>
      <c r="G115" s="134"/>
      <c r="H115" s="134"/>
      <c r="I115" s="134"/>
    </row>
    <row r="116" spans="1:9" ht="20.25" customHeight="1" x14ac:dyDescent="0.2">
      <c r="A116" s="335" t="s">
        <v>558</v>
      </c>
      <c r="B116" s="335"/>
      <c r="C116" s="335"/>
      <c r="D116" s="335"/>
      <c r="E116" s="335"/>
      <c r="F116" s="335"/>
      <c r="G116" s="335"/>
      <c r="H116" s="335"/>
      <c r="I116" s="335"/>
    </row>
    <row r="117" spans="1:9" x14ac:dyDescent="0.2">
      <c r="A117" s="333" t="s">
        <v>553</v>
      </c>
      <c r="B117" s="333"/>
      <c r="C117" s="333"/>
      <c r="D117" s="333"/>
      <c r="E117" s="333"/>
      <c r="F117" s="333"/>
      <c r="G117" s="333"/>
      <c r="H117" s="333"/>
      <c r="I117" s="333"/>
    </row>
    <row r="118" spans="1:9" x14ac:dyDescent="0.2">
      <c r="A118" s="134"/>
      <c r="B118" s="134"/>
      <c r="C118" s="134"/>
      <c r="D118" s="134"/>
      <c r="E118" s="134"/>
      <c r="F118" s="134"/>
      <c r="G118" s="134"/>
      <c r="H118" s="134"/>
      <c r="I118" s="134"/>
    </row>
    <row r="119" spans="1:9" x14ac:dyDescent="0.2">
      <c r="A119" s="334" t="s">
        <v>559</v>
      </c>
      <c r="B119" s="334"/>
      <c r="C119" s="334"/>
      <c r="D119" s="334"/>
      <c r="E119" s="334"/>
      <c r="F119" s="334"/>
      <c r="G119" s="334"/>
      <c r="H119" s="334"/>
      <c r="I119" s="334"/>
    </row>
    <row r="120" spans="1:9" x14ac:dyDescent="0.2">
      <c r="A120" s="333" t="s">
        <v>560</v>
      </c>
      <c r="B120" s="333"/>
      <c r="C120" s="333"/>
      <c r="D120" s="333"/>
      <c r="E120" s="333"/>
      <c r="F120" s="333"/>
      <c r="G120" s="333"/>
      <c r="H120" s="333"/>
      <c r="I120" s="333"/>
    </row>
    <row r="121" spans="1:9" x14ac:dyDescent="0.2">
      <c r="A121" s="134"/>
      <c r="B121" s="134"/>
      <c r="C121" s="134"/>
      <c r="D121" s="134"/>
      <c r="E121" s="134"/>
      <c r="F121" s="134"/>
      <c r="G121" s="134"/>
      <c r="H121" s="134"/>
      <c r="I121" s="134"/>
    </row>
    <row r="122" spans="1:9" ht="27" customHeight="1" x14ac:dyDescent="0.2">
      <c r="A122" s="335" t="s">
        <v>561</v>
      </c>
      <c r="B122" s="335"/>
      <c r="C122" s="335"/>
      <c r="D122" s="335"/>
      <c r="E122" s="335"/>
      <c r="F122" s="335"/>
      <c r="G122" s="335"/>
      <c r="H122" s="335"/>
      <c r="I122" s="335"/>
    </row>
    <row r="123" spans="1:9" x14ac:dyDescent="0.2">
      <c r="A123" s="333" t="s">
        <v>553</v>
      </c>
      <c r="B123" s="333"/>
      <c r="C123" s="333"/>
      <c r="D123" s="333"/>
      <c r="E123" s="333"/>
      <c r="F123" s="333"/>
      <c r="G123" s="333"/>
      <c r="H123" s="333"/>
      <c r="I123" s="333"/>
    </row>
    <row r="124" spans="1:9" x14ac:dyDescent="0.2">
      <c r="A124" s="134"/>
      <c r="B124" s="134"/>
      <c r="C124" s="134"/>
      <c r="D124" s="134"/>
      <c r="E124" s="134"/>
      <c r="F124" s="134"/>
      <c r="G124" s="134"/>
      <c r="H124" s="134"/>
      <c r="I124" s="134"/>
    </row>
    <row r="125" spans="1:9" x14ac:dyDescent="0.2">
      <c r="A125" s="334" t="s">
        <v>562</v>
      </c>
      <c r="B125" s="334"/>
      <c r="C125" s="334"/>
      <c r="D125" s="334"/>
      <c r="E125" s="334"/>
      <c r="F125" s="334"/>
      <c r="G125" s="334"/>
      <c r="H125" s="334"/>
      <c r="I125" s="334"/>
    </row>
    <row r="126" spans="1:9" x14ac:dyDescent="0.2">
      <c r="A126" s="333" t="s">
        <v>581</v>
      </c>
      <c r="B126" s="333"/>
      <c r="C126" s="333"/>
      <c r="D126" s="333"/>
      <c r="E126" s="333"/>
      <c r="F126" s="333"/>
      <c r="G126" s="333"/>
      <c r="H126" s="333"/>
      <c r="I126" s="333"/>
    </row>
    <row r="127" spans="1:9" x14ac:dyDescent="0.2">
      <c r="A127" s="129"/>
    </row>
    <row r="128" spans="1:9" x14ac:dyDescent="0.2">
      <c r="A128" s="129"/>
    </row>
    <row r="129" spans="1:9" x14ac:dyDescent="0.2">
      <c r="A129" s="334" t="s">
        <v>563</v>
      </c>
      <c r="B129" s="334"/>
      <c r="C129" s="334"/>
      <c r="D129" s="334"/>
      <c r="E129" s="334"/>
      <c r="F129" s="334"/>
      <c r="G129" s="334"/>
      <c r="H129" s="334"/>
      <c r="I129" s="334"/>
    </row>
    <row r="130" spans="1:9" x14ac:dyDescent="0.2">
      <c r="A130" s="332" t="s">
        <v>570</v>
      </c>
      <c r="B130" s="332"/>
      <c r="C130" s="332"/>
      <c r="D130" s="332"/>
      <c r="E130" s="332"/>
      <c r="F130" s="332"/>
      <c r="G130" s="332"/>
      <c r="H130" s="332"/>
      <c r="I130" s="332"/>
    </row>
    <row r="131" spans="1:9" ht="24" customHeight="1" x14ac:dyDescent="0.2">
      <c r="A131" s="332" t="s">
        <v>571</v>
      </c>
      <c r="B131" s="332"/>
      <c r="C131" s="332"/>
      <c r="D131" s="332"/>
      <c r="E131" s="332"/>
      <c r="F131" s="332"/>
      <c r="G131" s="332"/>
      <c r="H131" s="332"/>
      <c r="I131" s="332"/>
    </row>
    <row r="132" spans="1:9" ht="24" customHeight="1" x14ac:dyDescent="0.2">
      <c r="A132" s="332" t="s">
        <v>572</v>
      </c>
      <c r="B132" s="332"/>
      <c r="C132" s="332"/>
      <c r="D132" s="332"/>
      <c r="E132" s="332"/>
      <c r="F132" s="332"/>
      <c r="G132" s="332"/>
      <c r="H132" s="332"/>
      <c r="I132" s="332"/>
    </row>
    <row r="133" spans="1:9" ht="24" customHeight="1" x14ac:dyDescent="0.2">
      <c r="A133" s="332" t="s">
        <v>573</v>
      </c>
      <c r="B133" s="332"/>
      <c r="C133" s="332"/>
      <c r="D133" s="332"/>
      <c r="E133" s="332"/>
      <c r="F133" s="332"/>
      <c r="G133" s="332"/>
      <c r="H133" s="332"/>
      <c r="I133" s="332"/>
    </row>
    <row r="134" spans="1:9" ht="24" customHeight="1" x14ac:dyDescent="0.2">
      <c r="A134" s="332" t="s">
        <v>574</v>
      </c>
      <c r="B134" s="332"/>
      <c r="C134" s="332"/>
      <c r="D134" s="332"/>
      <c r="E134" s="332"/>
      <c r="F134" s="332"/>
      <c r="G134" s="332"/>
      <c r="H134" s="332"/>
      <c r="I134" s="332"/>
    </row>
    <row r="135" spans="1:9" ht="24" customHeight="1" x14ac:dyDescent="0.2">
      <c r="A135" s="332" t="s">
        <v>575</v>
      </c>
      <c r="B135" s="332"/>
      <c r="C135" s="332"/>
      <c r="D135" s="332"/>
      <c r="E135" s="332"/>
      <c r="F135" s="332"/>
      <c r="G135" s="332"/>
      <c r="H135" s="332"/>
      <c r="I135" s="332"/>
    </row>
    <row r="136" spans="1:9" x14ac:dyDescent="0.2">
      <c r="A136" s="129"/>
    </row>
    <row r="137" spans="1:9" x14ac:dyDescent="0.2">
      <c r="A137" s="129"/>
    </row>
    <row r="138" spans="1:9" x14ac:dyDescent="0.2">
      <c r="A138" s="129"/>
    </row>
    <row r="139" spans="1:9" x14ac:dyDescent="0.2">
      <c r="A139" s="129"/>
    </row>
    <row r="140" spans="1:9" x14ac:dyDescent="0.2">
      <c r="A140" s="129"/>
    </row>
    <row r="141" spans="1:9" x14ac:dyDescent="0.2">
      <c r="A141" s="129"/>
    </row>
    <row r="142" spans="1:9" x14ac:dyDescent="0.2">
      <c r="A142" s="129"/>
    </row>
    <row r="143" spans="1:9" x14ac:dyDescent="0.2">
      <c r="A143" s="129"/>
    </row>
  </sheetData>
  <mergeCells count="60">
    <mergeCell ref="A18:I18"/>
    <mergeCell ref="A20:I20"/>
    <mergeCell ref="A21:I21"/>
    <mergeCell ref="A22:I22"/>
    <mergeCell ref="A23:I23"/>
    <mergeCell ref="A13:I13"/>
    <mergeCell ref="A14:I14"/>
    <mergeCell ref="A15:I15"/>
    <mergeCell ref="A16:I16"/>
    <mergeCell ref="A17:I17"/>
    <mergeCell ref="A2:I2"/>
    <mergeCell ref="A3:I3"/>
    <mergeCell ref="A5:I5"/>
    <mergeCell ref="A9:I9"/>
    <mergeCell ref="A11:I11"/>
    <mergeCell ref="A24:I24"/>
    <mergeCell ref="A25:I25"/>
    <mergeCell ref="A26:I26"/>
    <mergeCell ref="A28:I28"/>
    <mergeCell ref="A29:I29"/>
    <mergeCell ref="A30:I30"/>
    <mergeCell ref="A32:I32"/>
    <mergeCell ref="A33:I33"/>
    <mergeCell ref="A35:I35"/>
    <mergeCell ref="A36:I36"/>
    <mergeCell ref="A38:I38"/>
    <mergeCell ref="A39:I39"/>
    <mergeCell ref="A41:I41"/>
    <mergeCell ref="A42:I42"/>
    <mergeCell ref="A44:I44"/>
    <mergeCell ref="A45:I45"/>
    <mergeCell ref="A46:I46"/>
    <mergeCell ref="A48:I48"/>
    <mergeCell ref="A49:I49"/>
    <mergeCell ref="A50:I50"/>
    <mergeCell ref="A52:I52"/>
    <mergeCell ref="A65:I65"/>
    <mergeCell ref="A66:I66"/>
    <mergeCell ref="A67:I67"/>
    <mergeCell ref="A69:I69"/>
    <mergeCell ref="A70:I70"/>
    <mergeCell ref="A72:I72"/>
    <mergeCell ref="A73:I73"/>
    <mergeCell ref="A113:I113"/>
    <mergeCell ref="A114:I114"/>
    <mergeCell ref="A116:I116"/>
    <mergeCell ref="A117:I117"/>
    <mergeCell ref="A119:I119"/>
    <mergeCell ref="A120:I120"/>
    <mergeCell ref="A122:I122"/>
    <mergeCell ref="A123:I123"/>
    <mergeCell ref="A125:I125"/>
    <mergeCell ref="A126:I126"/>
    <mergeCell ref="A129:I129"/>
    <mergeCell ref="A130:I130"/>
    <mergeCell ref="A131:I131"/>
    <mergeCell ref="A132:I132"/>
    <mergeCell ref="A133:I133"/>
    <mergeCell ref="A134:I134"/>
    <mergeCell ref="A135:I135"/>
  </mergeCells>
  <hyperlinks>
    <hyperlink ref="A120" r:id="rId1" display="http://www.molgroup.info/" xr:uid="{38B87BB0-E72C-4E4F-B7B0-DAF50D50DB22}"/>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Beno Stela (TRS d.o.o.)</cp:lastModifiedBy>
  <cp:lastPrinted>2018-04-25T06:49:36Z</cp:lastPrinted>
  <dcterms:created xsi:type="dcterms:W3CDTF">2008-10-17T11:51:54Z</dcterms:created>
  <dcterms:modified xsi:type="dcterms:W3CDTF">2025-04-24T14:50:31Z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