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GFI-POD-BURZA HANFA\31.12.2024. god. GFI-POD - ZA OBJAVU\"/>
    </mc:Choice>
  </mc:AlternateContent>
  <bookViews>
    <workbookView xWindow="0" yWindow="0" windowWidth="22140" windowHeight="10008" activeTab="1"/>
  </bookViews>
  <sheets>
    <sheet name="Opći podaci" sheetId="23" r:id="rId1"/>
    <sheet name="Bilanca" sheetId="18" r:id="rId2"/>
    <sheet name="RDG" sheetId="19" r:id="rId3"/>
    <sheet name="NT_I" sheetId="20" r:id="rId4"/>
    <sheet name="NT_D" sheetId="21" r:id="rId5"/>
    <sheet name="PK" sheetId="22" r:id="rId6"/>
    <sheet name="Bilješke" sheetId="25" r:id="rId7"/>
  </sheets>
  <definedNames>
    <definedName name="_xlnm.Print_Area" localSheetId="1">Bilanca!$A$1:$I$134</definedName>
    <definedName name="_xlnm.Print_Area" localSheetId="6">Bilješke!$A$1:$C$43</definedName>
    <definedName name="_xlnm.Print_Area" localSheetId="4">NT_D!$A$1:$I$53</definedName>
    <definedName name="_xlnm.Print_Area" localSheetId="3">NT_I!$A$1:$I$59</definedName>
    <definedName name="_xlnm.Print_Area" localSheetId="5">PK!$A$1:$Y$63</definedName>
  </definedNames>
  <calcPr calcId="152511"/>
</workbook>
</file>

<file path=xl/calcChain.xml><?xml version="1.0" encoding="utf-8"?>
<calcChain xmlns="http://schemas.openxmlformats.org/spreadsheetml/2006/main">
  <c r="I90" i="19" l="1"/>
  <c r="H90" i="19"/>
  <c r="I97" i="19"/>
  <c r="H97" i="19"/>
  <c r="H107" i="19" l="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<sst xmlns="http://schemas.openxmlformats.org/spreadsheetml/2006/main" count="570" uniqueCount="507">
  <si>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</si>
  <si>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</si>
  <si>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</si>
  <si>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</si>
  <si>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</si>
  <si>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</si>
  <si>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</si>
  <si>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</si>
  <si>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</si>
  <si>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</si>
  <si>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</si>
  <si>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</si>
  <si>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</si>
  <si>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</si>
  <si>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</si>
  <si>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</si>
  <si>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</si>
  <si>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</si>
  <si>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</si>
  <si>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</si>
  <si>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</si>
  <si>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</si>
  <si>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</si>
  <si>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</si>
  <si>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</si>
  <si>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</si>
  <si>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</si>
  <si>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</si>
  <si>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</si>
  <si>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</si>
  <si>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</si>
  <si>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</si>
  <si>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</si>
  <si>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</si>
  <si>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</si>
  <si>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</si>
  <si>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</si>
  <si>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</si>
  <si>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</si>
  <si>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</si>
  <si>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</si>
  <si>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</si>
  <si>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</si>
  <si>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</si>
  <si>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</si>
  <si>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</si>
  <si>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</si>
  <si>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</si>
  <si>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</si>
  <si>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</si>
  <si>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</si>
  <si>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</si>
  <si>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</si>
  <si>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</si>
  <si>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</si>
  <si>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</si>
  <si>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</si>
  <si>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</si>
  <si>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</si>
  <si>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</si>
  <si>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</si>
  <si>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</si>
  <si>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</si>
  <si>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</si>
  <si>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</si>
  <si>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</si>
  <si>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</si>
  <si>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</si>
  <si>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</si>
  <si>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</si>
  <si>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</si>
  <si>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</si>
  <si>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</si>
  <si>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</si>
  <si>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</si>
  <si>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</si>
  <si>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</si>
  <si>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</si>
  <si>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</si>
  <si>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</si>
  <si>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</si>
  <si>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</si>
  <si>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</si>
  <si>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</si>
  <si>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</si>
  <si>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</si>
  <si>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</si>
  <si>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</si>
  <si>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</si>
  <si>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</si>
  <si>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</si>
  <si>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</si>
  <si>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</si>
  <si>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</si>
  <si>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</si>
  <si>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</si>
  <si>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</si>
  <si>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</si>
  <si>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</si>
  <si>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</si>
  <si>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</si>
  <si>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</si>
  <si>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</si>
  <si>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</si>
  <si>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</si>
  <si>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</si>
  <si>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</si>
  <si>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</si>
  <si>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</si>
  <si>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</si>
  <si>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</si>
  <si>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</si>
  <si>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</si>
  <si>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</si>
  <si>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</si>
  <si>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</si>
  <si>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</si>
  <si>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</si>
  <si>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</si>
  <si>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</si>
  <si>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</si>
  <si>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</si>
  <si>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</si>
  <si>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</si>
  <si>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</si>
  <si>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</si>
  <si>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</si>
  <si>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</si>
  <si>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</si>
  <si>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</si>
  <si>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</si>
  <si>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</si>
  <si>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</si>
  <si>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</si>
  <si>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</si>
  <si>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</si>
  <si>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</si>
  <si>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</si>
  <si>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</si>
  <si>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</si>
  <si>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</si>
  <si>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</si>
  <si>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</si>
  <si>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</si>
  <si>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</si>
  <si>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</si>
  <si>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</si>
  <si>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</si>
  <si>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</si>
  <si>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</si>
  <si>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</si>
  <si>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</si>
  <si>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</si>
  <si>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</si>
  <si>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</si>
  <si>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</si>
  <si>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</si>
  <si>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</si>
  <si>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</si>
  <si>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</si>
  <si>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</si>
  <si>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</si>
  <si>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</si>
  <si>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</si>
  <si>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</si>
  <si>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</si>
  <si>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</si>
  <si>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</si>
  <si>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</si>
  <si>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</si>
  <si>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</si>
  <si>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</si>
  <si>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</si>
  <si>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</si>
  <si>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</si>
  <si>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</si>
  <si>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</si>
  <si>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</si>
  <si>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</si>
  <si>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</si>
  <si>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</si>
  <si>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</si>
  <si>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</si>
  <si>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</si>
  <si>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</si>
  <si>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</si>
  <si>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</si>
  <si>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</si>
  <si>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</si>
  <si>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</si>
  <si>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</si>
  <si>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</si>
  <si>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</si>
  <si>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</si>
  <si>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</si>
  <si>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</si>
  <si>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</si>
  <si>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</si>
  <si>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</si>
  <si>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</si>
  <si>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</si>
  <si>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</si>
  <si>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</si>
  <si>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</si>
  <si>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</si>
  <si>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</si>
  <si>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</si>
  <si>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</si>
  <si>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</si>
  <si>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</si>
  <si>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</si>
  <si>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</si>
  <si>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</si>
  <si>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</si>
  <si>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</si>
  <si>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</si>
  <si>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</si>
  <si>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</si>
  <si>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</si>
  <si>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</si>
  <si>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</si>
  <si>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</si>
  <si>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</si>
  <si>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</si>
  <si>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</si>
  <si>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</si>
  <si>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</si>
  <si>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</si>
  <si>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</si>
  <si>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</si>
  <si>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</si>
  <si>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</si>
  <si>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</si>
  <si>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</si>
  <si>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</si>
  <si>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</si>
  <si>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</si>
  <si>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</si>
  <si>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</si>
  <si>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</si>
  <si>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</si>
  <si>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</si>
  <si>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</si>
  <si>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</si>
  <si>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</si>
  <si>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</si>
  <si>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</si>
  <si>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</si>
  <si>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</si>
  <si>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</si>
  <si>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</si>
  <si>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</si>
  <si>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</si>
  <si>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</si>
  <si>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</si>
  <si>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</si>
  <si>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</si>
  <si>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</si>
  <si>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</si>
  <si>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</si>
  <si>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</si>
  <si>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</si>
  <si>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</si>
  <si>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</si>
  <si>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</si>
  <si>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</si>
  <si>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</si>
  <si>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</si>
  <si>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</si>
  <si>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</si>
  <si>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</si>
  <si>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</si>
  <si>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</si>
  <si>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</si>
  <si>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</si>
  <si>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</si>
  <si>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</si>
  <si>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</si>
  <si>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</si>
  <si>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</si>
  <si>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</si>
  <si>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</si>
  <si>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</si>
  <si>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</si>
  <si>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</si>
  <si>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</si>
  <si>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</si>
  <si>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</si>
  <si>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</si>
  <si>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</si>
  <si>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</si>
  <si>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</si>
  <si>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</si>
  <si>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</si>
  <si>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</si>
  <si>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</si>
  <si>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</si>
  <si>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</si>
  <si>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</si>
  <si>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</si>
  <si>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</si>
  <si>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</si>
  <si>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</si>
  <si>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</si>
  <si>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</si>
  <si>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</si>
  <si>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</si>
  <si>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</si>
  <si>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</si>
  <si>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</si>
  <si>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</si>
  <si>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</si>
  <si>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</si>
  <si>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</si>
  <si>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</si>
  <si>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</si>
  <si>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</si>
  <si>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</si>
  <si>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</si>
  <si>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</si>
  <si>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</si>
  <si>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</si>
  <si>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</si>
  <si>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</si>
  <si>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</si>
  <si>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</si>
  <si>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</si>
  <si>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</si>
  <si>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</si>
  <si>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</si>
  <si>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</si>
  <si>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</si>
  <si>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</si>
  <si>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</si>
  <si>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</si>
  <si>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</si>
  <si>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</si>
  <si>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</si>
  <si>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</si>
  <si>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</si>
  <si>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</si>
  <si>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</si>
  <si>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</si>
  <si>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</si>
  <si>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</si>
  <si>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</si>
  <si>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</si>
  <si>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</si>
  <si>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</si>
  <si>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</si>
  <si>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</si>
  <si>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</si>
  <si>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</si>
  <si>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</si>
  <si>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</si>
  <si>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</si>
  <si>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</si>
  <si>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</si>
  <si>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</si>
  <si>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</si>
  <si>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</si>
  <si>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</si>
  <si>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</si>
  <si>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</si>
  <si>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</si>
  <si>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</si>
  <si>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</si>
  <si>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</si>
  <si>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</si>
  <si>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</si>
  <si>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</si>
  <si>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</si>
  <si>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</si>
  <si>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</si>
  <si>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</si>
  <si>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</si>
  <si>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</si>
  <si>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</si>
  <si>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</si>
  <si>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</si>
  <si>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</si>
  <si>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</si>
  <si>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</si>
  <si>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</si>
  <si>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</si>
  <si>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</si>
  <si>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</si>
  <si>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</si>
  <si>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</si>
  <si>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</si>
  <si>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</si>
  <si>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</si>
  <si>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</si>
  <si>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</si>
  <si>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</si>
  <si>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</si>
  <si>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</si>
  <si>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</si>
  <si>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</si>
  <si>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</si>
  <si>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</si>
  <si>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</si>
  <si>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</si>
  <si>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</si>
  <si>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</si>
  <si>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</si>
  <si>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</si>
  <si>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</si>
  <si>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</si>
  <si>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</si>
  <si>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</si>
  <si>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</si>
  <si>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</si>
  <si>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</si>
  <si>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</si>
  <si>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</si>
  <si>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</si>
  <si>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</si>
  <si>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</si>
  <si>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</si>
  <si>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</si>
  <si>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</si>
  <si>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</si>
  <si>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</si>
  <si>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</si>
  <si>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</si>
  <si>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</si>
  <si>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</si>
  <si>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</si>
  <si>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</si>
  <si>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</si>
  <si>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</si>
  <si>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</si>
  <si>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</si>
  <si>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</si>
  <si>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</si>
  <si>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</si>
  <si>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</si>
  <si>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</si>
  <si>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</si>
  <si>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</si>
  <si>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</si>
  <si>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</si>
  <si>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</si>
  <si>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03311953</t>
  </si>
  <si>
    <t>HRVATSKA</t>
  </si>
  <si>
    <t>060032302</t>
  </si>
  <si>
    <t>05951496767</t>
  </si>
  <si>
    <t>74780000VOGH8Q3K5K76</t>
  </si>
  <si>
    <t>1271</t>
  </si>
  <si>
    <t>ILIRIJA d.d. BIOGRAD NA MORU</t>
  </si>
  <si>
    <t>BIOGRAD NA MORU</t>
  </si>
  <si>
    <t>TINA UJEVIĆA 7</t>
  </si>
  <si>
    <t>ilirija@zd.t-com.hr</t>
  </si>
  <si>
    <t>www.ilirijabiograd.com</t>
  </si>
  <si>
    <t>ZORKA STRPIĆ</t>
  </si>
  <si>
    <t>zorkas@ilirijabiograd.com</t>
  </si>
  <si>
    <t>UHY RUDAN d.o.o. ZAGREB</t>
  </si>
  <si>
    <t>023 383178</t>
  </si>
  <si>
    <t> 31.12.2024</t>
  </si>
  <si>
    <t>u razdoblju 01.01.2024. do 31.12.2024.</t>
  </si>
  <si>
    <t>Obveznik: ILIRIJA d.d.</t>
  </si>
  <si>
    <t>Obveznik: Ilirija d.d.</t>
  </si>
  <si>
    <t xml:space="preserve">BILJEŠKE UZ FINANCIJSKE IZVJEŠTAJE - GFI-POD
(koji se sastavljaju za tromjesečno razdoblje)
Naziv izdavatelja: ILIRIJA d.d. BIOGRAD NA MORU
OIB: 05951496767
Izvještajno razdoblje: 01.01.-31.12. 2024. godine
</t>
  </si>
  <si>
    <t xml:space="preserve">A. Bilješke o financijskom položaju Društva </t>
  </si>
  <si>
    <t>Dugotrajna  imovina</t>
  </si>
  <si>
    <t>Dugotrajna imovina   iznosi 56.802.314,73  eura i manja   je za 2,88% eura u odnosu na 31.12.2023. godine  kada je iznosila 58.448.274,85 eura. U izvještajnom razdoblju 2023. godine  investirano je u sve sektore društva iznos od 1.593.127,52 eura.</t>
  </si>
  <si>
    <t>Kratkotrajna imovina</t>
  </si>
  <si>
    <t>Kratkotrajna imovina iznosi 14.753.921,41 eura i veća je za 1.682.006,14 eura  ili za 12,87 % u odnosu na 31. 12. 2023. godine kada je iznosila 13.071.915,27 eura. Najveći dio povećanja kratkotrajne imovine ostvaren je novčanim priljevom  od kupaca.</t>
  </si>
  <si>
    <t>Kratkoročne obveze</t>
  </si>
  <si>
    <t xml:space="preserve">Kratkoročne obveze iznose 6.706.112,10 eura  i veće su za 272.033,58  eura   ili za 4,23 % u odnosu na 31.12.2023. godine kada su iznosile 6.434.078,52 eura. </t>
  </si>
  <si>
    <t>Dugoročne obveze</t>
  </si>
  <si>
    <t>Dugoročne obveze iznose 10.156.775,58 eura  i manje su za 1.855.069,39 eura   ili za 15,44% u odnosu na 31.12.2023. godine kada su iznosile 12.011.844,97 eura.</t>
  </si>
  <si>
    <t xml:space="preserve">Kapital i rezerve </t>
  </si>
  <si>
    <t xml:space="preserve">Kapital i rezerve iznose 54.693.348,46  eura i veće su za 1.579.081,83 eura ili za 2,97% u odnosu na 31.12.2023. godine kada je iznosio 53.114.266,63 eura . </t>
  </si>
  <si>
    <t>Bilješka ukupni prihodi, rashodi i operativna dobit</t>
  </si>
  <si>
    <t>Ukupni prihodi</t>
  </si>
  <si>
    <t>Ukupni prihodi ostvareni  31.12.2024. godine iznose 30.685.992,57 eura i veći su za  8,48 % od  ukupnih prihoda ostvarenih  na dan 31. 12. 2023. godine kada su iznosili 28.286.740,07 eura.</t>
  </si>
  <si>
    <t xml:space="preserve">Ukupni rashodi </t>
  </si>
  <si>
    <t>Ukupni rashodi ostvareni 31. 12. 2024. godine iznose 26.251.948,61 eura i veći su za 8,41 % od ukupnih rashoda ostvarenih na dan 31.12.2023. godine kada su iznosili 24.216.322,49 eura.</t>
  </si>
  <si>
    <t>Operatina dobit</t>
  </si>
  <si>
    <t>Operativna dobit  ostvarena 31.12.2024.  godine iznosi 7.786.212,12 eura  i veća  je   za 3,03 %  od operativne dobiti ostvarene 31.12.2023.  godine kada je iznosila 7.556.885,16 eura.</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</si>
  <si>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</si>
  <si>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</si>
  <si>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c. Izjava kojom izjavljujemo da su iste računovodstvene politike primjenjivane prilikom sastavljanja izvještaja 31.12.2024. i posljednjeg godišnjeg revidiranog financijskog izvještaja 31.12.2023. godine</t>
  </si>
  <si>
    <t xml:space="preserve">D. U promatranom  izvještajnom razdoblju   2024. godine realizirani su poslovni prihodi u iznosu od 30.351.531,83 eura i veći su  za 8,21 % u odnosu na isto razdoblje prethodne poslovne godine kada su iznosili 28.047.808,67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</si>
  <si>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 xml:space="preserve"> Prihodi od hotelijerstva za promatrano razdoblje  2024. godine iznose 9.797.346,04 eura i veći su  za 775.424,26 eura  ili za 8,60%  u odnosu na isto razdoblje prethodne poslovne godine kada su iznosili 9.021.921,78 eura.</t>
  </si>
  <si>
    <t>Prihodi nautičkog sektora za promatrano razdoblje  2024. godine iznose 9.117.404,47 eura i veći su za 734.277,81 eura ili za  8,76 % u odnosu na isto razdoblje 2023. godine kada su iznosili 8.383.126,66 eura. Najveći dio prihoda ostvaren je od godišnjeg veza.</t>
  </si>
  <si>
    <t xml:space="preserve"> Prihodi od kampinga za promatrano razdoblje  2024. godine iznose 7.728.416,08 eura i veći su za 242.732,98 eura ili za 3,25% u odnosu na isto razdoblje prošle godine kada su iznosili 7.485.683,10 eura. Najznačajniji  dio  prihoda  ostvaren je od mobilnih kućica,  fiksnog zakupa parcela i kamp mjesta.</t>
  </si>
  <si>
    <t>Prihodi od real-estate sektora odnosno Poslovno trgovačkog centra City Galleria za promatrano razdoblje 2024. godine  ostvareni su u iznosu od 2.159.072,06 eura i veći su  za 103.021,20 eura ili za  5,01 % u odnosu na isto razdoblje prošle godine kada su iznosili 2.056.050,86 eura.</t>
  </si>
  <si>
    <t>. U promatranom periodu do 31. 12.2024. godine Društvo nije primilo nikakve potpore.</t>
  </si>
  <si>
    <t xml:space="preserve">Operativni troškovi poslovanja 31.12.2024. godine iznose 22.565.319,71 eura i veći su  su za 2.074.396,20 eura ili za 10,13 % u odnosu na isto razdoblje 2023. godine kada su iznosili 20.490.923,51 eura. Financijski rashodi za izvještajno razdoblje iznose 462.220,70 eura  i manji su za 4,91% u odnosu na isto razdoblje prošle godine kada su iznosili 486.113,85 eura. Trošak amortizacije za izvještajno razdoblje 2024. godine iznosi 3.224.408,20 eura i manji je  za 0,46 %  u odnosu na  isto razdoblje 2023. godine kada je iznosila 3.239.285,13 eura. </t>
  </si>
  <si>
    <t>Ukupni rashodi iznose 26.251.948,61 eura i veći su za  8,41% u odnosu na isto razdoblje prošle godine kada su iznosili 24.216.322,491 eura. Operatina dobit odnosno dobit iz poslovnih aktivnosti za izvještajno razdoblje  2024. godine iznosi 7.786.212,12 eura i veća  je  za 3,04% u odnosu na isto razdoblje prošle godine kada je iznosila 7.556.885,16 eura. EBITDA odnosno zarada prije amortizacije, kamata i poreza  ostvarena je u iznosu od 8.120.672,86 eura i veća   je  za 4,17 % u odnosu na isto razdoblje prošle godine. EBIT odnosno zarada prije rashoda financiranja ostvarena je u iznosu od 4.896.264,66 eura i veća je za 339.733,23 ili za 7,46% u odnosu na isto razdoblje prošle godine. Za  promatrano razdoblje ostvaren je neto dobit u  iznosu 3.576.074,33  eura i veća je u odnosu na isto razdoblje prošle godine za 296.544,11 eura ili za 9,05%.</t>
  </si>
  <si>
    <t xml:space="preserve">Dodatna pojašnjenja pojedinih navedenih stavki nalaze se u komentarima Društva koje je sastavni dio izvještaja   31. 12. 2024. godine.  </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</si>
  <si>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</si>
  <si>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</si>
  <si>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</si>
  <si>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Točka 4. Najveći iznos prihoda su prihodi ostvareni na domaćem tržištu u iznosu od 25.758.697,40 eura,   te na  stranom tržištu iznos od 4.263.724,09 eura te ostali prihodi u iznosu  329.110,34 eura.  Poslovni prihodi ostvareni u hoteljerstvu iznose 9.797.346,04 eura,  nautički sektoru iznos od 9.117.404,47 eura, kamping  sektor 7.728.416,08 eura , City Galleria 2.159.072,06 eura. Prihodi od ostalih djelatnosti odnosno profitnih centara uključujući i Ilirija Travel i ugostiteljstvo ostvareni su u iznosu od 1.549.293,18 eura . Ukupni  rashodi iznose 26.251.948,61 eura. Poslovni rashodi iznose 22.565.319,71 eura. Najveći iznos  su troškovi sirovina,  materijala i energije 4.146.300,75 eura, troškovi vanjskih usluga iznos od 4.691.843,06  eura te ostali troškovi poslovanja 4.963.291,17 eura  i troškovi osoblja 8.763.884,73 eura.</t>
  </si>
  <si>
    <t>Točka 5. Iznos dugoročnih kredita koji dospjeva na naplatu od 2026-2034 godine iznosi 8.536.188,51 eura. Osiguranje plaćanja hipoteka na nekretnini.</t>
  </si>
  <si>
    <t xml:space="preserve"> Točka 6. Prosječan broj zaposlenih od 01.01.-31. 12. 2024 . godine iznosi  374  zaposlenika.</t>
  </si>
  <si>
    <t>Točka 7. Trošak zaposlenika koji je prikazan u računu dobiti iznosi 8.763.884,73 eura  (neto plaća 5.286.722,97 eura, doprinosi iz plaće 1.472.300,90 eura porez I prirez iz plaće 760.137,93 eura i doprinosi na plaću 1.244.722,93 eura).Zbog ograničenosti obrasca u kojem nema ostalih troškova zaposlenika kao što je putni trošak , otpremnina i slično ovom iznosu dodajemo navedene troškove u iznosu od 327.933,00 eura te tada trošak zaposlenika iznosi 9.091.817,73 eura. Društvo ne kapitalizira trošakove  plaće.</t>
  </si>
  <si>
    <t>Točka 8. i 9. nisu primjenjive u Društvu i ne koriste se.</t>
  </si>
  <si>
    <t xml:space="preserve">Točka 10. Dionički kapital Društva na dan 31. 12.2024. godine iznosi 30.420.000,00 eura i podijeljen je na 2.413.488 redovnih dionica bez nominalnog iznosa. </t>
  </si>
  <si>
    <t xml:space="preserve">Točka 11. do 17. nisu primjenjive u našem Društvu . Društvo nema konsolidaciju. </t>
  </si>
  <si>
    <t xml:space="preserve">Točka 3. Točka tri nije primjenjiva u Društvu i ne koristi se. </t>
  </si>
  <si>
    <t>Obveznik:ILIRIJA d.d.</t>
  </si>
  <si>
    <t>stanje na dan 31.12.2024.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</si>
</sst>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1"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2"/>
      <name val="Arial"/>
      <family val="2"/>
      <charset val="238"/>
    </font>
    <font>
      <sz val="16"/>
      <name val="Arial"/>
      <family val="2"/>
      <charset val="238"/>
    </font>
    <font>
      <b/>
      <sz val="16"/>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62">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9" fillId="0" borderId="0" xfId="0" applyFont="1" applyAlignment="1">
      <alignment vertical="top" wrapText="1"/>
    </xf>
    <xf numFmtId="0" fontId="1" fillId="0" borderId="0" xfId="0" applyFont="1" applyAlignment="1">
      <alignment horizontal="left" wrapText="1"/>
    </xf>
    <xf numFmtId="0" fontId="0" fillId="0" borderId="0" xfId="0" applyAlignment="1">
      <alignment horizontal="left"/>
    </xf>
    <xf numFmtId="0" fontId="39" fillId="0" borderId="0" xfId="0" applyFont="1" applyAlignment="1">
      <alignment vertical="top"/>
    </xf>
    <xf numFmtId="0" fontId="40" fillId="0" borderId="0" xfId="0" applyFont="1" applyAlignment="1">
      <alignment vertical="top"/>
    </xf>
    <xf numFmtId="0" fontId="40" fillId="0" borderId="0" xfId="0" applyFont="1" applyAlignment="1">
      <alignment vertical="top" wrapText="1"/>
    </xf>
    <xf numFmtId="0" fontId="39" fillId="0" borderId="0" xfId="0" applyFont="1" applyAlignment="1">
      <alignment horizontal="left"/>
    </xf>
    <xf numFmtId="0" fontId="38" fillId="0" borderId="0" xfId="0" applyFont="1" applyAlignment="1">
      <alignment horizontal="left"/>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cellXfs>
  <cellStyles count="4">
    <cellStyle name="Hyperlink 2" xfId="2"/>
    <cellStyle name="Normal 2" xfId="3"/>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4" workbookViewId="0">
      <selection activeCell="E14" sqref="E14:F14"/>
    </sheetView>
  </sheetViews>
  <sheetFormatPr defaultRowHeight="13.2" x14ac:dyDescent="0.25"/>
  <cols>
    <col min="9" max="9" width="13.44140625" customWidth="1"/>
  </cols>
  <sheetData>
    <row r="1" spans="1:10" ht="15.6" x14ac:dyDescent="0.25">
      <c r="A1" s="153"/>
      <c r="B1" s="154"/>
      <c r="C1" s="154"/>
      <c r="D1" s="17"/>
      <c r="E1" s="17"/>
      <c r="F1" s="17"/>
      <c r="G1" s="17"/>
      <c r="H1" s="17"/>
      <c r="I1" s="17"/>
      <c r="J1" s="18"/>
    </row>
    <row r="2" spans="1:10" ht="14.4" customHeight="1" x14ac:dyDescent="0.25">
      <c r="A2" s="155" t="s">
        <v>316</v>
      </c>
      <c r="B2" s="156"/>
      <c r="C2" s="156"/>
      <c r="D2" s="156"/>
      <c r="E2" s="156"/>
      <c r="F2" s="156"/>
      <c r="G2" s="156"/>
      <c r="H2" s="156"/>
      <c r="I2" s="156"/>
      <c r="J2" s="157"/>
    </row>
    <row r="3" spans="1:10" ht="13.8" x14ac:dyDescent="0.25">
      <c r="A3" s="55"/>
      <c r="B3" s="56"/>
      <c r="C3" s="56"/>
      <c r="D3" s="56"/>
      <c r="E3" s="56"/>
      <c r="F3" s="56"/>
      <c r="G3" s="56"/>
      <c r="H3" s="56"/>
      <c r="I3" s="56"/>
      <c r="J3" s="57"/>
    </row>
    <row r="4" spans="1:10" ht="33.6" customHeight="1" x14ac:dyDescent="0.25">
      <c r="A4" s="158" t="s">
        <v>301</v>
      </c>
      <c r="B4" s="159"/>
      <c r="C4" s="159"/>
      <c r="D4" s="159"/>
      <c r="E4" s="160">
        <v>45292</v>
      </c>
      <c r="F4" s="161"/>
      <c r="G4" s="63" t="s">
        <v>0</v>
      </c>
      <c r="H4" s="160" t="s">
        <v>459</v>
      </c>
      <c r="I4" s="161"/>
      <c r="J4" s="19"/>
    </row>
    <row r="5" spans="1:10" s="68" customFormat="1" ht="10.199999999999999" customHeight="1" x14ac:dyDescent="0.3">
      <c r="A5" s="162"/>
      <c r="B5" s="163"/>
      <c r="C5" s="163"/>
      <c r="D5" s="163"/>
      <c r="E5" s="163"/>
      <c r="F5" s="163"/>
      <c r="G5" s="163"/>
      <c r="H5" s="163"/>
      <c r="I5" s="163"/>
      <c r="J5" s="164"/>
    </row>
    <row r="6" spans="1:10" ht="20.399999999999999" customHeight="1" x14ac:dyDescent="0.25">
      <c r="A6" s="58"/>
      <c r="B6" s="69" t="s">
        <v>321</v>
      </c>
      <c r="C6" s="59"/>
      <c r="D6" s="59"/>
      <c r="E6" s="81">
        <v>2024</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166" t="s">
        <v>322</v>
      </c>
      <c r="B8" s="167"/>
      <c r="C8" s="167"/>
      <c r="D8" s="167"/>
      <c r="E8" s="167"/>
      <c r="F8" s="167"/>
      <c r="G8" s="167"/>
      <c r="H8" s="167"/>
      <c r="I8" s="167"/>
      <c r="J8" s="20"/>
    </row>
    <row r="9" spans="1:10" ht="13.8" x14ac:dyDescent="0.25">
      <c r="A9" s="21"/>
      <c r="B9" s="51"/>
      <c r="C9" s="51"/>
      <c r="D9" s="51"/>
      <c r="E9" s="165"/>
      <c r="F9" s="165"/>
      <c r="G9" s="115"/>
      <c r="H9" s="115"/>
      <c r="I9" s="61"/>
      <c r="J9" s="62"/>
    </row>
    <row r="10" spans="1:10" ht="25.95" customHeight="1" x14ac:dyDescent="0.25">
      <c r="A10" s="133" t="s">
        <v>302</v>
      </c>
      <c r="B10" s="134"/>
      <c r="C10" s="145" t="s">
        <v>444</v>
      </c>
      <c r="D10" s="146"/>
      <c r="E10" s="53"/>
      <c r="F10" s="168" t="s">
        <v>323</v>
      </c>
      <c r="G10" s="169"/>
      <c r="H10" s="127" t="s">
        <v>445</v>
      </c>
      <c r="I10" s="128"/>
      <c r="J10" s="22"/>
    </row>
    <row r="11" spans="1:10" ht="15.6" customHeight="1" x14ac:dyDescent="0.25">
      <c r="A11" s="21"/>
      <c r="B11" s="51"/>
      <c r="C11" s="51"/>
      <c r="D11" s="51"/>
      <c r="E11" s="152"/>
      <c r="F11" s="152"/>
      <c r="G11" s="152"/>
      <c r="H11" s="152"/>
      <c r="I11" s="54"/>
      <c r="J11" s="22"/>
    </row>
    <row r="12" spans="1:10" ht="21" customHeight="1" x14ac:dyDescent="0.25">
      <c r="A12" s="117" t="s">
        <v>317</v>
      </c>
      <c r="B12" s="134"/>
      <c r="C12" s="145" t="s">
        <v>446</v>
      </c>
      <c r="D12" s="146"/>
      <c r="E12" s="151"/>
      <c r="F12" s="152"/>
      <c r="G12" s="152"/>
      <c r="H12" s="152"/>
      <c r="I12" s="54"/>
      <c r="J12" s="22"/>
    </row>
    <row r="13" spans="1:10" ht="10.95" customHeight="1" x14ac:dyDescent="0.25">
      <c r="A13" s="53"/>
      <c r="B13" s="54"/>
      <c r="C13" s="51"/>
      <c r="D13" s="51"/>
      <c r="E13" s="115"/>
      <c r="F13" s="115"/>
      <c r="G13" s="115"/>
      <c r="H13" s="115"/>
      <c r="I13" s="51"/>
      <c r="J13" s="23"/>
    </row>
    <row r="14" spans="1:10" ht="22.95" customHeight="1" x14ac:dyDescent="0.25">
      <c r="A14" s="117" t="s">
        <v>303</v>
      </c>
      <c r="B14" s="144"/>
      <c r="C14" s="145" t="s">
        <v>447</v>
      </c>
      <c r="D14" s="146"/>
      <c r="E14" s="150"/>
      <c r="F14" s="135"/>
      <c r="G14" s="67" t="s">
        <v>324</v>
      </c>
      <c r="H14" s="127" t="s">
        <v>448</v>
      </c>
      <c r="I14" s="128"/>
      <c r="J14" s="64"/>
    </row>
    <row r="15" spans="1:10" ht="14.4" customHeight="1" x14ac:dyDescent="0.25">
      <c r="A15" s="53"/>
      <c r="B15" s="54"/>
      <c r="C15" s="51"/>
      <c r="D15" s="51"/>
      <c r="E15" s="115"/>
      <c r="F15" s="115"/>
      <c r="G15" s="115"/>
      <c r="H15" s="115"/>
      <c r="I15" s="51"/>
      <c r="J15" s="23"/>
    </row>
    <row r="16" spans="1:10" ht="13.2" customHeight="1" x14ac:dyDescent="0.25">
      <c r="A16" s="117" t="s">
        <v>325</v>
      </c>
      <c r="B16" s="144"/>
      <c r="C16" s="145" t="s">
        <v>449</v>
      </c>
      <c r="D16" s="146"/>
      <c r="E16" s="60"/>
      <c r="F16" s="60"/>
      <c r="G16" s="60"/>
      <c r="H16" s="60"/>
      <c r="I16" s="60"/>
      <c r="J16" s="64"/>
    </row>
    <row r="17" spans="1:10" ht="14.4" customHeight="1" x14ac:dyDescent="0.25">
      <c r="A17" s="147"/>
      <c r="B17" s="148"/>
      <c r="C17" s="148"/>
      <c r="D17" s="148"/>
      <c r="E17" s="148"/>
      <c r="F17" s="148"/>
      <c r="G17" s="148"/>
      <c r="H17" s="148"/>
      <c r="I17" s="148"/>
      <c r="J17" s="149"/>
    </row>
    <row r="18" spans="1:10" x14ac:dyDescent="0.25">
      <c r="A18" s="133" t="s">
        <v>304</v>
      </c>
      <c r="B18" s="134"/>
      <c r="C18" s="119" t="s">
        <v>450</v>
      </c>
      <c r="D18" s="120"/>
      <c r="E18" s="120"/>
      <c r="F18" s="120"/>
      <c r="G18" s="120"/>
      <c r="H18" s="120"/>
      <c r="I18" s="120"/>
      <c r="J18" s="121"/>
    </row>
    <row r="19" spans="1:10" ht="13.8" x14ac:dyDescent="0.25">
      <c r="A19" s="21"/>
      <c r="B19" s="51"/>
      <c r="C19" s="66"/>
      <c r="D19" s="51"/>
      <c r="E19" s="115"/>
      <c r="F19" s="115"/>
      <c r="G19" s="115"/>
      <c r="H19" s="115"/>
      <c r="I19" s="51"/>
      <c r="J19" s="23"/>
    </row>
    <row r="20" spans="1:10" ht="13.8" x14ac:dyDescent="0.25">
      <c r="A20" s="133" t="s">
        <v>305</v>
      </c>
      <c r="B20" s="134"/>
      <c r="C20" s="127">
        <v>23210</v>
      </c>
      <c r="D20" s="128"/>
      <c r="E20" s="115"/>
      <c r="F20" s="115"/>
      <c r="G20" s="119" t="s">
        <v>451</v>
      </c>
      <c r="H20" s="120"/>
      <c r="I20" s="120"/>
      <c r="J20" s="121"/>
    </row>
    <row r="21" spans="1:10" ht="13.8" x14ac:dyDescent="0.25">
      <c r="A21" s="21"/>
      <c r="B21" s="51"/>
      <c r="C21" s="51"/>
      <c r="D21" s="51"/>
      <c r="E21" s="115"/>
      <c r="F21" s="115"/>
      <c r="G21" s="115"/>
      <c r="H21" s="115"/>
      <c r="I21" s="51"/>
      <c r="J21" s="23"/>
    </row>
    <row r="22" spans="1:10" x14ac:dyDescent="0.25">
      <c r="A22" s="133" t="s">
        <v>306</v>
      </c>
      <c r="B22" s="134"/>
      <c r="C22" s="119" t="s">
        <v>452</v>
      </c>
      <c r="D22" s="120"/>
      <c r="E22" s="120"/>
      <c r="F22" s="120"/>
      <c r="G22" s="120"/>
      <c r="H22" s="120"/>
      <c r="I22" s="120"/>
      <c r="J22" s="121"/>
    </row>
    <row r="23" spans="1:10" ht="13.8" x14ac:dyDescent="0.25">
      <c r="A23" s="21"/>
      <c r="B23" s="51"/>
      <c r="C23" s="51"/>
      <c r="D23" s="51"/>
      <c r="E23" s="115"/>
      <c r="F23" s="115"/>
      <c r="G23" s="115"/>
      <c r="H23" s="115"/>
      <c r="I23" s="51"/>
      <c r="J23" s="23"/>
    </row>
    <row r="24" spans="1:10" ht="13.8" x14ac:dyDescent="0.25">
      <c r="A24" s="133" t="s">
        <v>307</v>
      </c>
      <c r="B24" s="134"/>
      <c r="C24" s="139" t="s">
        <v>453</v>
      </c>
      <c r="D24" s="140"/>
      <c r="E24" s="140"/>
      <c r="F24" s="140"/>
      <c r="G24" s="140"/>
      <c r="H24" s="140"/>
      <c r="I24" s="140"/>
      <c r="J24" s="141"/>
    </row>
    <row r="25" spans="1:10" ht="13.8" x14ac:dyDescent="0.25">
      <c r="A25" s="21"/>
      <c r="B25" s="51"/>
      <c r="C25" s="66"/>
      <c r="D25" s="51"/>
      <c r="E25" s="115"/>
      <c r="F25" s="115"/>
      <c r="G25" s="115"/>
      <c r="H25" s="115"/>
      <c r="I25" s="51"/>
      <c r="J25" s="23"/>
    </row>
    <row r="26" spans="1:10" ht="13.8" x14ac:dyDescent="0.25">
      <c r="A26" s="133" t="s">
        <v>308</v>
      </c>
      <c r="B26" s="134"/>
      <c r="C26" s="139" t="s">
        <v>454</v>
      </c>
      <c r="D26" s="140"/>
      <c r="E26" s="140"/>
      <c r="F26" s="140"/>
      <c r="G26" s="140"/>
      <c r="H26" s="140"/>
      <c r="I26" s="140"/>
      <c r="J26" s="141"/>
    </row>
    <row r="27" spans="1:10" ht="13.95" customHeight="1" x14ac:dyDescent="0.25">
      <c r="A27" s="21"/>
      <c r="B27" s="51"/>
      <c r="C27" s="66"/>
      <c r="D27" s="51"/>
      <c r="E27" s="115"/>
      <c r="F27" s="115"/>
      <c r="G27" s="115"/>
      <c r="H27" s="115"/>
      <c r="I27" s="51"/>
      <c r="J27" s="23"/>
    </row>
    <row r="28" spans="1:10" ht="22.95" customHeight="1" x14ac:dyDescent="0.25">
      <c r="A28" s="117" t="s">
        <v>318</v>
      </c>
      <c r="B28" s="134"/>
      <c r="C28" s="36">
        <v>306</v>
      </c>
      <c r="D28" s="24"/>
      <c r="E28" s="138"/>
      <c r="F28" s="138"/>
      <c r="G28" s="138"/>
      <c r="H28" s="138"/>
      <c r="I28" s="142"/>
      <c r="J28" s="143"/>
    </row>
    <row r="29" spans="1:10" ht="13.8" x14ac:dyDescent="0.25">
      <c r="A29" s="21"/>
      <c r="B29" s="51"/>
      <c r="C29" s="51"/>
      <c r="D29" s="51"/>
      <c r="E29" s="115"/>
      <c r="F29" s="115"/>
      <c r="G29" s="115"/>
      <c r="H29" s="115"/>
      <c r="I29" s="51"/>
      <c r="J29" s="23"/>
    </row>
    <row r="30" spans="1:10" ht="14.4" x14ac:dyDescent="0.25">
      <c r="A30" s="133" t="s">
        <v>309</v>
      </c>
      <c r="B30" s="134"/>
      <c r="C30" s="80" t="s">
        <v>327</v>
      </c>
      <c r="D30" s="129" t="s">
        <v>326</v>
      </c>
      <c r="E30" s="130"/>
      <c r="F30" s="130"/>
      <c r="G30" s="130"/>
      <c r="H30" s="73" t="s">
        <v>327</v>
      </c>
      <c r="I30" s="74" t="s">
        <v>328</v>
      </c>
      <c r="J30" s="75"/>
    </row>
    <row r="31" spans="1:10" ht="13.8" x14ac:dyDescent="0.25">
      <c r="A31" s="133"/>
      <c r="B31" s="134"/>
      <c r="C31" s="25"/>
      <c r="D31" s="63"/>
      <c r="E31" s="135"/>
      <c r="F31" s="135"/>
      <c r="G31" s="135"/>
      <c r="H31" s="135"/>
      <c r="I31" s="136"/>
      <c r="J31" s="137"/>
    </row>
    <row r="32" spans="1:10" ht="13.8" x14ac:dyDescent="0.25">
      <c r="A32" s="133" t="s">
        <v>319</v>
      </c>
      <c r="B32" s="134"/>
      <c r="C32" s="36" t="s">
        <v>331</v>
      </c>
      <c r="D32" s="129" t="s">
        <v>329</v>
      </c>
      <c r="E32" s="130"/>
      <c r="F32" s="130"/>
      <c r="G32" s="130"/>
      <c r="H32" s="76" t="s">
        <v>330</v>
      </c>
      <c r="I32" s="77" t="s">
        <v>331</v>
      </c>
      <c r="J32" s="78"/>
    </row>
    <row r="33" spans="1:10" ht="13.8" x14ac:dyDescent="0.25">
      <c r="A33" s="21"/>
      <c r="B33" s="51"/>
      <c r="C33" s="51"/>
      <c r="D33" s="51"/>
      <c r="E33" s="115"/>
      <c r="F33" s="115"/>
      <c r="G33" s="115"/>
      <c r="H33" s="115"/>
      <c r="I33" s="51"/>
      <c r="J33" s="23"/>
    </row>
    <row r="34" spans="1:10" x14ac:dyDescent="0.25">
      <c r="A34" s="129" t="s">
        <v>320</v>
      </c>
      <c r="B34" s="130"/>
      <c r="C34" s="130"/>
      <c r="D34" s="130"/>
      <c r="E34" s="130" t="s">
        <v>310</v>
      </c>
      <c r="F34" s="130"/>
      <c r="G34" s="130"/>
      <c r="H34" s="130"/>
      <c r="I34" s="130"/>
      <c r="J34" s="26" t="s">
        <v>311</v>
      </c>
    </row>
    <row r="35" spans="1:10" ht="13.8" x14ac:dyDescent="0.25">
      <c r="A35" s="21"/>
      <c r="B35" s="51"/>
      <c r="C35" s="51"/>
      <c r="D35" s="51"/>
      <c r="E35" s="115"/>
      <c r="F35" s="115"/>
      <c r="G35" s="115"/>
      <c r="H35" s="115"/>
      <c r="I35" s="51"/>
      <c r="J35" s="62"/>
    </row>
    <row r="36" spans="1:10" x14ac:dyDescent="0.25">
      <c r="A36" s="122"/>
      <c r="B36" s="123"/>
      <c r="C36" s="123"/>
      <c r="D36" s="123"/>
      <c r="E36" s="122"/>
      <c r="F36" s="123"/>
      <c r="G36" s="123"/>
      <c r="H36" s="123"/>
      <c r="I36" s="124"/>
      <c r="J36" s="52"/>
    </row>
    <row r="37" spans="1:10" ht="13.8" x14ac:dyDescent="0.25">
      <c r="A37" s="21"/>
      <c r="B37" s="51"/>
      <c r="C37" s="66"/>
      <c r="D37" s="132"/>
      <c r="E37" s="132"/>
      <c r="F37" s="132"/>
      <c r="G37" s="132"/>
      <c r="H37" s="132"/>
      <c r="I37" s="132"/>
      <c r="J37" s="23"/>
    </row>
    <row r="38" spans="1:10" x14ac:dyDescent="0.25">
      <c r="A38" s="122"/>
      <c r="B38" s="123"/>
      <c r="C38" s="123"/>
      <c r="D38" s="124"/>
      <c r="E38" s="122"/>
      <c r="F38" s="123"/>
      <c r="G38" s="123"/>
      <c r="H38" s="123"/>
      <c r="I38" s="124"/>
      <c r="J38" s="36"/>
    </row>
    <row r="39" spans="1:10" ht="13.8" x14ac:dyDescent="0.25">
      <c r="A39" s="21"/>
      <c r="B39" s="51"/>
      <c r="C39" s="66"/>
      <c r="D39" s="65"/>
      <c r="E39" s="132"/>
      <c r="F39" s="132"/>
      <c r="G39" s="132"/>
      <c r="H39" s="132"/>
      <c r="I39" s="54"/>
      <c r="J39" s="23"/>
    </row>
    <row r="40" spans="1:10" x14ac:dyDescent="0.25">
      <c r="A40" s="122"/>
      <c r="B40" s="123"/>
      <c r="C40" s="123"/>
      <c r="D40" s="124"/>
      <c r="E40" s="122"/>
      <c r="F40" s="123"/>
      <c r="G40" s="123"/>
      <c r="H40" s="123"/>
      <c r="I40" s="124"/>
      <c r="J40" s="36"/>
    </row>
    <row r="41" spans="1:10" ht="13.8" x14ac:dyDescent="0.25">
      <c r="A41" s="21"/>
      <c r="B41" s="83"/>
      <c r="C41" s="82"/>
      <c r="D41" s="84"/>
      <c r="E41" s="84"/>
      <c r="F41" s="84"/>
      <c r="G41" s="84"/>
      <c r="H41" s="84"/>
      <c r="I41" s="85"/>
      <c r="J41" s="23"/>
    </row>
    <row r="42" spans="1:10" x14ac:dyDescent="0.25">
      <c r="A42" s="122"/>
      <c r="B42" s="123"/>
      <c r="C42" s="123"/>
      <c r="D42" s="124"/>
      <c r="E42" s="122"/>
      <c r="F42" s="123"/>
      <c r="G42" s="123"/>
      <c r="H42" s="123"/>
      <c r="I42" s="124"/>
      <c r="J42" s="36"/>
    </row>
    <row r="43" spans="1:10" ht="13.8" x14ac:dyDescent="0.25">
      <c r="A43" s="27"/>
      <c r="B43" s="66"/>
      <c r="C43" s="114"/>
      <c r="D43" s="114"/>
      <c r="E43" s="115"/>
      <c r="F43" s="115"/>
      <c r="G43" s="114"/>
      <c r="H43" s="114"/>
      <c r="I43" s="114"/>
      <c r="J43" s="23"/>
    </row>
    <row r="44" spans="1:10" x14ac:dyDescent="0.25">
      <c r="A44" s="122"/>
      <c r="B44" s="123"/>
      <c r="C44" s="123"/>
      <c r="D44" s="124"/>
      <c r="E44" s="122"/>
      <c r="F44" s="123"/>
      <c r="G44" s="123"/>
      <c r="H44" s="123"/>
      <c r="I44" s="124"/>
      <c r="J44" s="36"/>
    </row>
    <row r="45" spans="1:10" ht="13.8" x14ac:dyDescent="0.25">
      <c r="A45" s="27"/>
      <c r="B45" s="66"/>
      <c r="C45" s="66"/>
      <c r="D45" s="51"/>
      <c r="E45" s="131"/>
      <c r="F45" s="131"/>
      <c r="G45" s="114"/>
      <c r="H45" s="114"/>
      <c r="I45" s="51"/>
      <c r="J45" s="23"/>
    </row>
    <row r="46" spans="1:10" x14ac:dyDescent="0.25">
      <c r="A46" s="122"/>
      <c r="B46" s="123"/>
      <c r="C46" s="123"/>
      <c r="D46" s="124"/>
      <c r="E46" s="122"/>
      <c r="F46" s="123"/>
      <c r="G46" s="123"/>
      <c r="H46" s="123"/>
      <c r="I46" s="124"/>
      <c r="J46" s="36"/>
    </row>
    <row r="47" spans="1:10" ht="13.8" x14ac:dyDescent="0.25">
      <c r="A47" s="27"/>
      <c r="B47" s="66"/>
      <c r="C47" s="66"/>
      <c r="D47" s="51"/>
      <c r="E47" s="115"/>
      <c r="F47" s="115"/>
      <c r="G47" s="114"/>
      <c r="H47" s="114"/>
      <c r="I47" s="51"/>
      <c r="J47" s="79" t="s">
        <v>332</v>
      </c>
    </row>
    <row r="48" spans="1:10" ht="13.8" x14ac:dyDescent="0.25">
      <c r="A48" s="27"/>
      <c r="B48" s="66"/>
      <c r="C48" s="66"/>
      <c r="D48" s="51"/>
      <c r="E48" s="115"/>
      <c r="F48" s="115"/>
      <c r="G48" s="114"/>
      <c r="H48" s="114"/>
      <c r="I48" s="51"/>
      <c r="J48" s="79" t="s">
        <v>333</v>
      </c>
    </row>
    <row r="49" spans="1:10" ht="14.4" customHeight="1" x14ac:dyDescent="0.25">
      <c r="A49" s="117" t="s">
        <v>312</v>
      </c>
      <c r="B49" s="118"/>
      <c r="C49" s="127"/>
      <c r="D49" s="128"/>
      <c r="E49" s="125" t="s">
        <v>334</v>
      </c>
      <c r="F49" s="126"/>
      <c r="G49" s="119"/>
      <c r="H49" s="120"/>
      <c r="I49" s="120"/>
      <c r="J49" s="121"/>
    </row>
    <row r="50" spans="1:10" ht="13.8" x14ac:dyDescent="0.25">
      <c r="A50" s="27"/>
      <c r="B50" s="66"/>
      <c r="C50" s="114"/>
      <c r="D50" s="114"/>
      <c r="E50" s="115"/>
      <c r="F50" s="115"/>
      <c r="G50" s="116" t="s">
        <v>335</v>
      </c>
      <c r="H50" s="116"/>
      <c r="I50" s="116"/>
      <c r="J50" s="28"/>
    </row>
    <row r="51" spans="1:10" ht="13.95" customHeight="1" x14ac:dyDescent="0.25">
      <c r="A51" s="117" t="s">
        <v>313</v>
      </c>
      <c r="B51" s="118"/>
      <c r="C51" s="119" t="s">
        <v>455</v>
      </c>
      <c r="D51" s="120"/>
      <c r="E51" s="120"/>
      <c r="F51" s="120"/>
      <c r="G51" s="120"/>
      <c r="H51" s="120"/>
      <c r="I51" s="120"/>
      <c r="J51" s="121"/>
    </row>
    <row r="52" spans="1:10" ht="13.8" x14ac:dyDescent="0.25">
      <c r="A52" s="21"/>
      <c r="B52" s="51"/>
      <c r="C52" s="138" t="s">
        <v>314</v>
      </c>
      <c r="D52" s="138"/>
      <c r="E52" s="138"/>
      <c r="F52" s="138"/>
      <c r="G52" s="138"/>
      <c r="H52" s="138"/>
      <c r="I52" s="138"/>
      <c r="J52" s="23"/>
    </row>
    <row r="53" spans="1:10" ht="13.8" x14ac:dyDescent="0.25">
      <c r="A53" s="117" t="s">
        <v>315</v>
      </c>
      <c r="B53" s="118"/>
      <c r="C53" s="174" t="s">
        <v>458</v>
      </c>
      <c r="D53" s="175"/>
      <c r="E53" s="176"/>
      <c r="F53" s="115"/>
      <c r="G53" s="115"/>
      <c r="H53" s="130"/>
      <c r="I53" s="130"/>
      <c r="J53" s="177"/>
    </row>
    <row r="54" spans="1:10" ht="13.8" x14ac:dyDescent="0.25">
      <c r="A54" s="21"/>
      <c r="B54" s="51"/>
      <c r="C54" s="66"/>
      <c r="D54" s="51"/>
      <c r="E54" s="115"/>
      <c r="F54" s="115"/>
      <c r="G54" s="115"/>
      <c r="H54" s="115"/>
      <c r="I54" s="51"/>
      <c r="J54" s="23"/>
    </row>
    <row r="55" spans="1:10" ht="14.4" customHeight="1" x14ac:dyDescent="0.25">
      <c r="A55" s="117" t="s">
        <v>307</v>
      </c>
      <c r="B55" s="118"/>
      <c r="C55" s="170" t="s">
        <v>456</v>
      </c>
      <c r="D55" s="171"/>
      <c r="E55" s="171"/>
      <c r="F55" s="171"/>
      <c r="G55" s="171"/>
      <c r="H55" s="171"/>
      <c r="I55" s="171"/>
      <c r="J55" s="172"/>
    </row>
    <row r="56" spans="1:10" ht="13.8" x14ac:dyDescent="0.25">
      <c r="A56" s="21"/>
      <c r="B56" s="51"/>
      <c r="C56" s="51"/>
      <c r="D56" s="51"/>
      <c r="E56" s="115"/>
      <c r="F56" s="115"/>
      <c r="G56" s="115"/>
      <c r="H56" s="115"/>
      <c r="I56" s="51"/>
      <c r="J56" s="23"/>
    </row>
    <row r="57" spans="1:10" ht="13.8" x14ac:dyDescent="0.25">
      <c r="A57" s="117" t="s">
        <v>336</v>
      </c>
      <c r="B57" s="118"/>
      <c r="C57" s="170" t="s">
        <v>457</v>
      </c>
      <c r="D57" s="171"/>
      <c r="E57" s="171"/>
      <c r="F57" s="171"/>
      <c r="G57" s="171"/>
      <c r="H57" s="171"/>
      <c r="I57" s="171"/>
      <c r="J57" s="172"/>
    </row>
    <row r="58" spans="1:10" ht="14.4" customHeight="1" x14ac:dyDescent="0.25">
      <c r="A58" s="21"/>
      <c r="B58" s="51"/>
      <c r="C58" s="116" t="s">
        <v>337</v>
      </c>
      <c r="D58" s="116"/>
      <c r="E58" s="116"/>
      <c r="F58" s="116"/>
      <c r="G58" s="51"/>
      <c r="H58" s="51"/>
      <c r="I58" s="51"/>
      <c r="J58" s="23"/>
    </row>
    <row r="59" spans="1:10" ht="13.8" x14ac:dyDescent="0.25">
      <c r="A59" s="117" t="s">
        <v>338</v>
      </c>
      <c r="B59" s="118"/>
      <c r="C59" s="170"/>
      <c r="D59" s="171"/>
      <c r="E59" s="171"/>
      <c r="F59" s="171"/>
      <c r="G59" s="171"/>
      <c r="H59" s="171"/>
      <c r="I59" s="171"/>
      <c r="J59" s="172"/>
    </row>
    <row r="60" spans="1:10" ht="14.4" customHeight="1" x14ac:dyDescent="0.25">
      <c r="A60" s="29"/>
      <c r="B60" s="30"/>
      <c r="C60" s="173" t="s">
        <v>339</v>
      </c>
      <c r="D60" s="173"/>
      <c r="E60" s="173"/>
      <c r="F60" s="173"/>
      <c r="G60" s="173"/>
      <c r="H60" s="30"/>
      <c r="I60" s="30"/>
      <c r="J60" s="31"/>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topLeftCell="A100" zoomScale="110" zoomScaleNormal="100" workbookViewId="0">
      <selection activeCell="H132" sqref="H132"/>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182" t="s">
        <v>1</v>
      </c>
      <c r="B1" s="183"/>
      <c r="C1" s="183"/>
      <c r="D1" s="183"/>
      <c r="E1" s="183"/>
      <c r="F1" s="183"/>
      <c r="G1" s="183"/>
      <c r="H1" s="183"/>
      <c r="I1" s="183"/>
    </row>
    <row r="2" spans="1:9" x14ac:dyDescent="0.25">
      <c r="A2" s="184" t="s">
        <v>506</v>
      </c>
      <c r="B2" s="185"/>
      <c r="C2" s="185"/>
      <c r="D2" s="185"/>
      <c r="E2" s="185"/>
      <c r="F2" s="185"/>
      <c r="G2" s="185"/>
      <c r="H2" s="185"/>
      <c r="I2" s="185"/>
    </row>
    <row r="3" spans="1:9" x14ac:dyDescent="0.25">
      <c r="A3" s="186" t="s">
        <v>443</v>
      </c>
      <c r="B3" s="187"/>
      <c r="C3" s="187"/>
      <c r="D3" s="187"/>
      <c r="E3" s="187"/>
      <c r="F3" s="187"/>
      <c r="G3" s="187"/>
      <c r="H3" s="187"/>
      <c r="I3" s="187"/>
    </row>
    <row r="4" spans="1:9" x14ac:dyDescent="0.25">
      <c r="A4" s="188" t="s">
        <v>505</v>
      </c>
      <c r="B4" s="189"/>
      <c r="C4" s="189"/>
      <c r="D4" s="189"/>
      <c r="E4" s="189"/>
      <c r="F4" s="189"/>
      <c r="G4" s="189"/>
      <c r="H4" s="189"/>
      <c r="I4" s="190"/>
    </row>
    <row r="5" spans="1:9" ht="31.2" thickBot="1" x14ac:dyDescent="0.3">
      <c r="A5" s="194" t="s">
        <v>2</v>
      </c>
      <c r="B5" s="195"/>
      <c r="C5" s="195"/>
      <c r="D5" s="195"/>
      <c r="E5" s="195"/>
      <c r="F5" s="196"/>
      <c r="G5" s="14" t="s">
        <v>104</v>
      </c>
      <c r="H5" s="33" t="s">
        <v>291</v>
      </c>
      <c r="I5" s="34" t="s">
        <v>296</v>
      </c>
    </row>
    <row r="6" spans="1:9" x14ac:dyDescent="0.25">
      <c r="A6" s="191">
        <v>1</v>
      </c>
      <c r="B6" s="192"/>
      <c r="C6" s="192"/>
      <c r="D6" s="192"/>
      <c r="E6" s="192"/>
      <c r="F6" s="193"/>
      <c r="G6" s="15">
        <v>2</v>
      </c>
      <c r="H6" s="16">
        <v>3</v>
      </c>
      <c r="I6" s="16">
        <v>4</v>
      </c>
    </row>
    <row r="7" spans="1:9" x14ac:dyDescent="0.25">
      <c r="A7" s="197"/>
      <c r="B7" s="197"/>
      <c r="C7" s="197"/>
      <c r="D7" s="197"/>
      <c r="E7" s="197"/>
      <c r="F7" s="197"/>
      <c r="G7" s="197"/>
      <c r="H7" s="197"/>
      <c r="I7" s="198"/>
    </row>
    <row r="8" spans="1:9" ht="12.75" customHeight="1" x14ac:dyDescent="0.25">
      <c r="A8" s="199" t="s">
        <v>4</v>
      </c>
      <c r="B8" s="199"/>
      <c r="C8" s="199"/>
      <c r="D8" s="199"/>
      <c r="E8" s="199"/>
      <c r="F8" s="199"/>
      <c r="G8" s="86">
        <v>1</v>
      </c>
      <c r="H8" s="87">
        <v>0</v>
      </c>
      <c r="I8" s="87">
        <v>0</v>
      </c>
    </row>
    <row r="9" spans="1:9" ht="12.75" customHeight="1" x14ac:dyDescent="0.25">
      <c r="A9" s="180" t="s">
        <v>5</v>
      </c>
      <c r="B9" s="180"/>
      <c r="C9" s="180"/>
      <c r="D9" s="180"/>
      <c r="E9" s="180"/>
      <c r="F9" s="180"/>
      <c r="G9" s="88">
        <v>2</v>
      </c>
      <c r="H9" s="89">
        <f>H10+H17+H27+H38+H43</f>
        <v>58488275</v>
      </c>
      <c r="I9" s="89">
        <f>I10+I17+I27+I38+I43</f>
        <v>56802315</v>
      </c>
    </row>
    <row r="10" spans="1:9" ht="12.75" customHeight="1" x14ac:dyDescent="0.25">
      <c r="A10" s="179" t="s">
        <v>6</v>
      </c>
      <c r="B10" s="179"/>
      <c r="C10" s="179"/>
      <c r="D10" s="179"/>
      <c r="E10" s="179"/>
      <c r="F10" s="179"/>
      <c r="G10" s="88">
        <v>3</v>
      </c>
      <c r="H10" s="89">
        <f>H11+H12+H13+H14+H15+H16</f>
        <v>31919</v>
      </c>
      <c r="I10" s="89">
        <f>I11+I12+I13+I14+I15+I16</f>
        <v>59416</v>
      </c>
    </row>
    <row r="11" spans="1:9" ht="12.75" customHeight="1" x14ac:dyDescent="0.25">
      <c r="A11" s="178" t="s">
        <v>7</v>
      </c>
      <c r="B11" s="178"/>
      <c r="C11" s="178"/>
      <c r="D11" s="178"/>
      <c r="E11" s="178"/>
      <c r="F11" s="178"/>
      <c r="G11" s="86">
        <v>4</v>
      </c>
      <c r="H11" s="87">
        <v>0</v>
      </c>
      <c r="I11" s="87">
        <v>0</v>
      </c>
    </row>
    <row r="12" spans="1:9" ht="23.4" customHeight="1" x14ac:dyDescent="0.25">
      <c r="A12" s="178" t="s">
        <v>8</v>
      </c>
      <c r="B12" s="178"/>
      <c r="C12" s="178"/>
      <c r="D12" s="178"/>
      <c r="E12" s="178"/>
      <c r="F12" s="178"/>
      <c r="G12" s="86">
        <v>5</v>
      </c>
      <c r="H12" s="87">
        <v>0</v>
      </c>
      <c r="I12" s="87">
        <v>0</v>
      </c>
    </row>
    <row r="13" spans="1:9" ht="12.75" customHeight="1" x14ac:dyDescent="0.25">
      <c r="A13" s="178" t="s">
        <v>9</v>
      </c>
      <c r="B13" s="178"/>
      <c r="C13" s="178"/>
      <c r="D13" s="178"/>
      <c r="E13" s="178"/>
      <c r="F13" s="178"/>
      <c r="G13" s="86">
        <v>6</v>
      </c>
      <c r="H13" s="87">
        <v>0</v>
      </c>
      <c r="I13" s="87">
        <v>0</v>
      </c>
    </row>
    <row r="14" spans="1:9" ht="12.75" customHeight="1" x14ac:dyDescent="0.25">
      <c r="A14" s="178" t="s">
        <v>10</v>
      </c>
      <c r="B14" s="178"/>
      <c r="C14" s="178"/>
      <c r="D14" s="178"/>
      <c r="E14" s="178"/>
      <c r="F14" s="178"/>
      <c r="G14" s="86">
        <v>7</v>
      </c>
      <c r="H14" s="87">
        <v>0</v>
      </c>
      <c r="I14" s="87">
        <v>0</v>
      </c>
    </row>
    <row r="15" spans="1:9" ht="12.75" customHeight="1" x14ac:dyDescent="0.25">
      <c r="A15" s="178" t="s">
        <v>11</v>
      </c>
      <c r="B15" s="178"/>
      <c r="C15" s="178"/>
      <c r="D15" s="178"/>
      <c r="E15" s="178"/>
      <c r="F15" s="178"/>
      <c r="G15" s="86">
        <v>8</v>
      </c>
      <c r="H15" s="87">
        <v>0</v>
      </c>
      <c r="I15" s="87">
        <v>0</v>
      </c>
    </row>
    <row r="16" spans="1:9" ht="12.75" customHeight="1" x14ac:dyDescent="0.25">
      <c r="A16" s="178" t="s">
        <v>12</v>
      </c>
      <c r="B16" s="178"/>
      <c r="C16" s="178"/>
      <c r="D16" s="178"/>
      <c r="E16" s="178"/>
      <c r="F16" s="178"/>
      <c r="G16" s="86">
        <v>9</v>
      </c>
      <c r="H16" s="87">
        <v>31919</v>
      </c>
      <c r="I16" s="87">
        <v>59416</v>
      </c>
    </row>
    <row r="17" spans="1:9" ht="12.75" customHeight="1" x14ac:dyDescent="0.25">
      <c r="A17" s="179" t="s">
        <v>13</v>
      </c>
      <c r="B17" s="179"/>
      <c r="C17" s="179"/>
      <c r="D17" s="179"/>
      <c r="E17" s="179"/>
      <c r="F17" s="179"/>
      <c r="G17" s="88">
        <v>10</v>
      </c>
      <c r="H17" s="89">
        <f>H18+H19+H20+H21+H22+H23+H24+H25+H26</f>
        <v>58451439</v>
      </c>
      <c r="I17" s="89">
        <f>I18+I19+I20+I21+I22+I23+I24+I25+I26</f>
        <v>56737982</v>
      </c>
    </row>
    <row r="18" spans="1:9" ht="12.75" customHeight="1" x14ac:dyDescent="0.25">
      <c r="A18" s="178" t="s">
        <v>14</v>
      </c>
      <c r="B18" s="178"/>
      <c r="C18" s="178"/>
      <c r="D18" s="178"/>
      <c r="E18" s="178"/>
      <c r="F18" s="178"/>
      <c r="G18" s="86">
        <v>11</v>
      </c>
      <c r="H18" s="87">
        <v>5894095</v>
      </c>
      <c r="I18" s="87">
        <v>5894095</v>
      </c>
    </row>
    <row r="19" spans="1:9" ht="12.75" customHeight="1" x14ac:dyDescent="0.25">
      <c r="A19" s="178" t="s">
        <v>15</v>
      </c>
      <c r="B19" s="178"/>
      <c r="C19" s="178"/>
      <c r="D19" s="178"/>
      <c r="E19" s="178"/>
      <c r="F19" s="178"/>
      <c r="G19" s="86">
        <v>12</v>
      </c>
      <c r="H19" s="87">
        <v>33339733</v>
      </c>
      <c r="I19" s="87">
        <v>32280001</v>
      </c>
    </row>
    <row r="20" spans="1:9" ht="12.75" customHeight="1" x14ac:dyDescent="0.25">
      <c r="A20" s="178" t="s">
        <v>16</v>
      </c>
      <c r="B20" s="178"/>
      <c r="C20" s="178"/>
      <c r="D20" s="178"/>
      <c r="E20" s="178"/>
      <c r="F20" s="178"/>
      <c r="G20" s="86">
        <v>13</v>
      </c>
      <c r="H20" s="87">
        <v>8981620</v>
      </c>
      <c r="I20" s="87">
        <v>8358261</v>
      </c>
    </row>
    <row r="21" spans="1:9" ht="12.75" customHeight="1" x14ac:dyDescent="0.25">
      <c r="A21" s="178" t="s">
        <v>17</v>
      </c>
      <c r="B21" s="178"/>
      <c r="C21" s="178"/>
      <c r="D21" s="178"/>
      <c r="E21" s="178"/>
      <c r="F21" s="178"/>
      <c r="G21" s="86">
        <v>14</v>
      </c>
      <c r="H21" s="87">
        <v>0</v>
      </c>
      <c r="I21" s="87">
        <v>0</v>
      </c>
    </row>
    <row r="22" spans="1:9" ht="12.75" customHeight="1" x14ac:dyDescent="0.25">
      <c r="A22" s="178" t="s">
        <v>18</v>
      </c>
      <c r="B22" s="178"/>
      <c r="C22" s="178"/>
      <c r="D22" s="178"/>
      <c r="E22" s="178"/>
      <c r="F22" s="178"/>
      <c r="G22" s="86">
        <v>15</v>
      </c>
      <c r="H22" s="87">
        <v>0</v>
      </c>
      <c r="I22" s="87">
        <v>0</v>
      </c>
    </row>
    <row r="23" spans="1:9" ht="12.75" customHeight="1" x14ac:dyDescent="0.25">
      <c r="A23" s="178" t="s">
        <v>19</v>
      </c>
      <c r="B23" s="178"/>
      <c r="C23" s="178"/>
      <c r="D23" s="178"/>
      <c r="E23" s="178"/>
      <c r="F23" s="178"/>
      <c r="G23" s="86">
        <v>16</v>
      </c>
      <c r="H23" s="87">
        <v>42547</v>
      </c>
      <c r="I23" s="87">
        <v>0</v>
      </c>
    </row>
    <row r="24" spans="1:9" ht="12.75" customHeight="1" x14ac:dyDescent="0.25">
      <c r="A24" s="178" t="s">
        <v>20</v>
      </c>
      <c r="B24" s="178"/>
      <c r="C24" s="178"/>
      <c r="D24" s="178"/>
      <c r="E24" s="178"/>
      <c r="F24" s="178"/>
      <c r="G24" s="86">
        <v>17</v>
      </c>
      <c r="H24" s="87">
        <v>205783</v>
      </c>
      <c r="I24" s="87">
        <v>389534</v>
      </c>
    </row>
    <row r="25" spans="1:9" ht="12.75" customHeight="1" x14ac:dyDescent="0.25">
      <c r="A25" s="178" t="s">
        <v>21</v>
      </c>
      <c r="B25" s="178"/>
      <c r="C25" s="178"/>
      <c r="D25" s="178"/>
      <c r="E25" s="178"/>
      <c r="F25" s="178"/>
      <c r="G25" s="86">
        <v>18</v>
      </c>
      <c r="H25" s="87">
        <v>0</v>
      </c>
      <c r="I25" s="87">
        <v>0</v>
      </c>
    </row>
    <row r="26" spans="1:9" ht="12.75" customHeight="1" x14ac:dyDescent="0.25">
      <c r="A26" s="178" t="s">
        <v>22</v>
      </c>
      <c r="B26" s="178"/>
      <c r="C26" s="178"/>
      <c r="D26" s="178"/>
      <c r="E26" s="178"/>
      <c r="F26" s="178"/>
      <c r="G26" s="86">
        <v>19</v>
      </c>
      <c r="H26" s="87">
        <v>9987661</v>
      </c>
      <c r="I26" s="87">
        <v>9816091</v>
      </c>
    </row>
    <row r="27" spans="1:9" ht="12.75" customHeight="1" x14ac:dyDescent="0.25">
      <c r="A27" s="179" t="s">
        <v>23</v>
      </c>
      <c r="B27" s="179"/>
      <c r="C27" s="179"/>
      <c r="D27" s="179"/>
      <c r="E27" s="179"/>
      <c r="F27" s="179"/>
      <c r="G27" s="88">
        <v>20</v>
      </c>
      <c r="H27" s="89">
        <f>SUM(H28:H37)</f>
        <v>4917</v>
      </c>
      <c r="I27" s="89">
        <f>SUM(I28:I37)</f>
        <v>4917</v>
      </c>
    </row>
    <row r="28" spans="1:9" ht="12.75" customHeight="1" x14ac:dyDescent="0.25">
      <c r="A28" s="178" t="s">
        <v>24</v>
      </c>
      <c r="B28" s="178"/>
      <c r="C28" s="178"/>
      <c r="D28" s="178"/>
      <c r="E28" s="178"/>
      <c r="F28" s="178"/>
      <c r="G28" s="86">
        <v>21</v>
      </c>
      <c r="H28" s="87">
        <v>4917</v>
      </c>
      <c r="I28" s="87">
        <v>4917</v>
      </c>
    </row>
    <row r="29" spans="1:9" ht="12.75" customHeight="1" x14ac:dyDescent="0.25">
      <c r="A29" s="178" t="s">
        <v>25</v>
      </c>
      <c r="B29" s="178"/>
      <c r="C29" s="178"/>
      <c r="D29" s="178"/>
      <c r="E29" s="178"/>
      <c r="F29" s="178"/>
      <c r="G29" s="86">
        <v>22</v>
      </c>
      <c r="H29" s="87">
        <v>0</v>
      </c>
      <c r="I29" s="87">
        <v>0</v>
      </c>
    </row>
    <row r="30" spans="1:9" ht="12.75" customHeight="1" x14ac:dyDescent="0.25">
      <c r="A30" s="178" t="s">
        <v>26</v>
      </c>
      <c r="B30" s="178"/>
      <c r="C30" s="178"/>
      <c r="D30" s="178"/>
      <c r="E30" s="178"/>
      <c r="F30" s="178"/>
      <c r="G30" s="86">
        <v>23</v>
      </c>
      <c r="H30" s="87">
        <v>0</v>
      </c>
      <c r="I30" s="87">
        <v>0</v>
      </c>
    </row>
    <row r="31" spans="1:9" ht="24.6" customHeight="1" x14ac:dyDescent="0.25">
      <c r="A31" s="178" t="s">
        <v>27</v>
      </c>
      <c r="B31" s="178"/>
      <c r="C31" s="178"/>
      <c r="D31" s="178"/>
      <c r="E31" s="178"/>
      <c r="F31" s="178"/>
      <c r="G31" s="86">
        <v>24</v>
      </c>
      <c r="H31" s="87">
        <v>0</v>
      </c>
      <c r="I31" s="87">
        <v>0</v>
      </c>
    </row>
    <row r="32" spans="1:9" ht="24" customHeight="1" x14ac:dyDescent="0.25">
      <c r="A32" s="178" t="s">
        <v>28</v>
      </c>
      <c r="B32" s="178"/>
      <c r="C32" s="178"/>
      <c r="D32" s="178"/>
      <c r="E32" s="178"/>
      <c r="F32" s="178"/>
      <c r="G32" s="86">
        <v>25</v>
      </c>
      <c r="H32" s="87">
        <v>0</v>
      </c>
      <c r="I32" s="87">
        <v>0</v>
      </c>
    </row>
    <row r="33" spans="1:9" ht="26.4" customHeight="1" x14ac:dyDescent="0.25">
      <c r="A33" s="178" t="s">
        <v>29</v>
      </c>
      <c r="B33" s="178"/>
      <c r="C33" s="178"/>
      <c r="D33" s="178"/>
      <c r="E33" s="178"/>
      <c r="F33" s="178"/>
      <c r="G33" s="86">
        <v>26</v>
      </c>
      <c r="H33" s="87">
        <v>0</v>
      </c>
      <c r="I33" s="87">
        <v>0</v>
      </c>
    </row>
    <row r="34" spans="1:9" ht="12.75" customHeight="1" x14ac:dyDescent="0.25">
      <c r="A34" s="178" t="s">
        <v>30</v>
      </c>
      <c r="B34" s="178"/>
      <c r="C34" s="178"/>
      <c r="D34" s="178"/>
      <c r="E34" s="178"/>
      <c r="F34" s="178"/>
      <c r="G34" s="86">
        <v>27</v>
      </c>
      <c r="H34" s="87">
        <v>0</v>
      </c>
      <c r="I34" s="87">
        <v>0</v>
      </c>
    </row>
    <row r="35" spans="1:9" ht="12.75" customHeight="1" x14ac:dyDescent="0.25">
      <c r="A35" s="178" t="s">
        <v>31</v>
      </c>
      <c r="B35" s="178"/>
      <c r="C35" s="178"/>
      <c r="D35" s="178"/>
      <c r="E35" s="178"/>
      <c r="F35" s="178"/>
      <c r="G35" s="86">
        <v>28</v>
      </c>
      <c r="H35" s="87">
        <v>0</v>
      </c>
      <c r="I35" s="87">
        <v>0</v>
      </c>
    </row>
    <row r="36" spans="1:9" ht="12.75" customHeight="1" x14ac:dyDescent="0.25">
      <c r="A36" s="178" t="s">
        <v>32</v>
      </c>
      <c r="B36" s="178"/>
      <c r="C36" s="178"/>
      <c r="D36" s="178"/>
      <c r="E36" s="178"/>
      <c r="F36" s="178"/>
      <c r="G36" s="86">
        <v>29</v>
      </c>
      <c r="H36" s="87">
        <v>0</v>
      </c>
      <c r="I36" s="87">
        <v>0</v>
      </c>
    </row>
    <row r="37" spans="1:9" ht="12.75" customHeight="1" x14ac:dyDescent="0.25">
      <c r="A37" s="178" t="s">
        <v>33</v>
      </c>
      <c r="B37" s="178"/>
      <c r="C37" s="178"/>
      <c r="D37" s="178"/>
      <c r="E37" s="178"/>
      <c r="F37" s="178"/>
      <c r="G37" s="86">
        <v>30</v>
      </c>
      <c r="H37" s="87">
        <v>0</v>
      </c>
      <c r="I37" s="87">
        <v>0</v>
      </c>
    </row>
    <row r="38" spans="1:9" ht="12.75" customHeight="1" x14ac:dyDescent="0.25">
      <c r="A38" s="179" t="s">
        <v>34</v>
      </c>
      <c r="B38" s="179"/>
      <c r="C38" s="179"/>
      <c r="D38" s="179"/>
      <c r="E38" s="179"/>
      <c r="F38" s="179"/>
      <c r="G38" s="88">
        <v>31</v>
      </c>
      <c r="H38" s="89">
        <f>H39+H40+H41+H42</f>
        <v>0</v>
      </c>
      <c r="I38" s="89">
        <f>I39+I40+I41+I42</f>
        <v>0</v>
      </c>
    </row>
    <row r="39" spans="1:9" ht="12.75" customHeight="1" x14ac:dyDescent="0.25">
      <c r="A39" s="178" t="s">
        <v>35</v>
      </c>
      <c r="B39" s="178"/>
      <c r="C39" s="178"/>
      <c r="D39" s="178"/>
      <c r="E39" s="178"/>
      <c r="F39" s="178"/>
      <c r="G39" s="86">
        <v>32</v>
      </c>
      <c r="H39" s="87">
        <v>0</v>
      </c>
      <c r="I39" s="87">
        <v>0</v>
      </c>
    </row>
    <row r="40" spans="1:9" ht="12.75" customHeight="1" x14ac:dyDescent="0.25">
      <c r="A40" s="178" t="s">
        <v>36</v>
      </c>
      <c r="B40" s="178"/>
      <c r="C40" s="178"/>
      <c r="D40" s="178"/>
      <c r="E40" s="178"/>
      <c r="F40" s="178"/>
      <c r="G40" s="86">
        <v>33</v>
      </c>
      <c r="H40" s="87">
        <v>0</v>
      </c>
      <c r="I40" s="87">
        <v>0</v>
      </c>
    </row>
    <row r="41" spans="1:9" ht="12.75" customHeight="1" x14ac:dyDescent="0.25">
      <c r="A41" s="178" t="s">
        <v>37</v>
      </c>
      <c r="B41" s="178"/>
      <c r="C41" s="178"/>
      <c r="D41" s="178"/>
      <c r="E41" s="178"/>
      <c r="F41" s="178"/>
      <c r="G41" s="86">
        <v>34</v>
      </c>
      <c r="H41" s="87">
        <v>0</v>
      </c>
      <c r="I41" s="87">
        <v>0</v>
      </c>
    </row>
    <row r="42" spans="1:9" ht="12.75" customHeight="1" x14ac:dyDescent="0.25">
      <c r="A42" s="178" t="s">
        <v>38</v>
      </c>
      <c r="B42" s="178"/>
      <c r="C42" s="178"/>
      <c r="D42" s="178"/>
      <c r="E42" s="178"/>
      <c r="F42" s="178"/>
      <c r="G42" s="86">
        <v>35</v>
      </c>
      <c r="H42" s="87">
        <v>0</v>
      </c>
      <c r="I42" s="87">
        <v>0</v>
      </c>
    </row>
    <row r="43" spans="1:9" ht="12.75" customHeight="1" x14ac:dyDescent="0.25">
      <c r="A43" s="181" t="s">
        <v>39</v>
      </c>
      <c r="B43" s="181"/>
      <c r="C43" s="181"/>
      <c r="D43" s="181"/>
      <c r="E43" s="181"/>
      <c r="F43" s="181"/>
      <c r="G43" s="86">
        <v>36</v>
      </c>
      <c r="H43" s="87">
        <v>0</v>
      </c>
      <c r="I43" s="87">
        <v>0</v>
      </c>
    </row>
    <row r="44" spans="1:9" ht="12.75" customHeight="1" x14ac:dyDescent="0.25">
      <c r="A44" s="180" t="s">
        <v>40</v>
      </c>
      <c r="B44" s="180"/>
      <c r="C44" s="180"/>
      <c r="D44" s="180"/>
      <c r="E44" s="180"/>
      <c r="F44" s="180"/>
      <c r="G44" s="88">
        <v>37</v>
      </c>
      <c r="H44" s="89">
        <f>H45+H53+H60+H70</f>
        <v>13071915</v>
      </c>
      <c r="I44" s="89">
        <f>I45+I53+I60+I70</f>
        <v>14215009</v>
      </c>
    </row>
    <row r="45" spans="1:9" ht="12.75" customHeight="1" x14ac:dyDescent="0.25">
      <c r="A45" s="179" t="s">
        <v>41</v>
      </c>
      <c r="B45" s="179"/>
      <c r="C45" s="179"/>
      <c r="D45" s="179"/>
      <c r="E45" s="179"/>
      <c r="F45" s="179"/>
      <c r="G45" s="88">
        <v>38</v>
      </c>
      <c r="H45" s="89">
        <f>SUM(H46:H52)</f>
        <v>203498</v>
      </c>
      <c r="I45" s="89">
        <f>SUM(I46:I52)</f>
        <v>276162</v>
      </c>
    </row>
    <row r="46" spans="1:9" ht="12.75" customHeight="1" x14ac:dyDescent="0.25">
      <c r="A46" s="178" t="s">
        <v>42</v>
      </c>
      <c r="B46" s="178"/>
      <c r="C46" s="178"/>
      <c r="D46" s="178"/>
      <c r="E46" s="178"/>
      <c r="F46" s="178"/>
      <c r="G46" s="86">
        <v>39</v>
      </c>
      <c r="H46" s="87">
        <v>203498</v>
      </c>
      <c r="I46" s="87">
        <v>276162</v>
      </c>
    </row>
    <row r="47" spans="1:9" ht="12.75" customHeight="1" x14ac:dyDescent="0.25">
      <c r="A47" s="178" t="s">
        <v>43</v>
      </c>
      <c r="B47" s="178"/>
      <c r="C47" s="178"/>
      <c r="D47" s="178"/>
      <c r="E47" s="178"/>
      <c r="F47" s="178"/>
      <c r="G47" s="86">
        <v>40</v>
      </c>
      <c r="H47" s="87">
        <v>0</v>
      </c>
      <c r="I47" s="87">
        <v>0</v>
      </c>
    </row>
    <row r="48" spans="1:9" ht="12.75" customHeight="1" x14ac:dyDescent="0.25">
      <c r="A48" s="178" t="s">
        <v>44</v>
      </c>
      <c r="B48" s="178"/>
      <c r="C48" s="178"/>
      <c r="D48" s="178"/>
      <c r="E48" s="178"/>
      <c r="F48" s="178"/>
      <c r="G48" s="86">
        <v>41</v>
      </c>
      <c r="H48" s="87">
        <v>0</v>
      </c>
      <c r="I48" s="87">
        <v>0</v>
      </c>
    </row>
    <row r="49" spans="1:9" ht="12.75" customHeight="1" x14ac:dyDescent="0.25">
      <c r="A49" s="178" t="s">
        <v>45</v>
      </c>
      <c r="B49" s="178"/>
      <c r="C49" s="178"/>
      <c r="D49" s="178"/>
      <c r="E49" s="178"/>
      <c r="F49" s="178"/>
      <c r="G49" s="86">
        <v>42</v>
      </c>
      <c r="H49" s="87">
        <v>0</v>
      </c>
      <c r="I49" s="87">
        <v>0</v>
      </c>
    </row>
    <row r="50" spans="1:9" ht="12.75" customHeight="1" x14ac:dyDescent="0.25">
      <c r="A50" s="178" t="s">
        <v>46</v>
      </c>
      <c r="B50" s="178"/>
      <c r="C50" s="178"/>
      <c r="D50" s="178"/>
      <c r="E50" s="178"/>
      <c r="F50" s="178"/>
      <c r="G50" s="86">
        <v>43</v>
      </c>
      <c r="H50" s="87">
        <v>0</v>
      </c>
      <c r="I50" s="87">
        <v>0</v>
      </c>
    </row>
    <row r="51" spans="1:9" ht="12.75" customHeight="1" x14ac:dyDescent="0.25">
      <c r="A51" s="178" t="s">
        <v>47</v>
      </c>
      <c r="B51" s="178"/>
      <c r="C51" s="178"/>
      <c r="D51" s="178"/>
      <c r="E51" s="178"/>
      <c r="F51" s="178"/>
      <c r="G51" s="86">
        <v>44</v>
      </c>
      <c r="H51" s="87">
        <v>0</v>
      </c>
      <c r="I51" s="87">
        <v>0</v>
      </c>
    </row>
    <row r="52" spans="1:9" ht="12.75" customHeight="1" x14ac:dyDescent="0.25">
      <c r="A52" s="178" t="s">
        <v>48</v>
      </c>
      <c r="B52" s="178"/>
      <c r="C52" s="178"/>
      <c r="D52" s="178"/>
      <c r="E52" s="178"/>
      <c r="F52" s="178"/>
      <c r="G52" s="86">
        <v>45</v>
      </c>
      <c r="H52" s="87">
        <v>0</v>
      </c>
      <c r="I52" s="87">
        <v>0</v>
      </c>
    </row>
    <row r="53" spans="1:9" ht="12.75" customHeight="1" x14ac:dyDescent="0.25">
      <c r="A53" s="179" t="s">
        <v>49</v>
      </c>
      <c r="B53" s="179"/>
      <c r="C53" s="179"/>
      <c r="D53" s="179"/>
      <c r="E53" s="179"/>
      <c r="F53" s="179"/>
      <c r="G53" s="88">
        <v>46</v>
      </c>
      <c r="H53" s="89">
        <f>SUM(H54:H59)</f>
        <v>843000</v>
      </c>
      <c r="I53" s="89">
        <f>SUM(I54:I59)</f>
        <v>910596</v>
      </c>
    </row>
    <row r="54" spans="1:9" ht="12.75" customHeight="1" x14ac:dyDescent="0.25">
      <c r="A54" s="178" t="s">
        <v>50</v>
      </c>
      <c r="B54" s="178"/>
      <c r="C54" s="178"/>
      <c r="D54" s="178"/>
      <c r="E54" s="178"/>
      <c r="F54" s="178"/>
      <c r="G54" s="86">
        <v>47</v>
      </c>
      <c r="H54" s="87">
        <v>0</v>
      </c>
      <c r="I54" s="87">
        <v>0</v>
      </c>
    </row>
    <row r="55" spans="1:9" ht="12.75" customHeight="1" x14ac:dyDescent="0.25">
      <c r="A55" s="178" t="s">
        <v>51</v>
      </c>
      <c r="B55" s="178"/>
      <c r="C55" s="178"/>
      <c r="D55" s="178"/>
      <c r="E55" s="178"/>
      <c r="F55" s="178"/>
      <c r="G55" s="86">
        <v>48</v>
      </c>
      <c r="H55" s="87">
        <v>0</v>
      </c>
      <c r="I55" s="87">
        <v>0</v>
      </c>
    </row>
    <row r="56" spans="1:9" ht="12.75" customHeight="1" x14ac:dyDescent="0.25">
      <c r="A56" s="178" t="s">
        <v>52</v>
      </c>
      <c r="B56" s="178"/>
      <c r="C56" s="178"/>
      <c r="D56" s="178"/>
      <c r="E56" s="178"/>
      <c r="F56" s="178"/>
      <c r="G56" s="86">
        <v>49</v>
      </c>
      <c r="H56" s="87">
        <v>530351</v>
      </c>
      <c r="I56" s="87">
        <v>649011</v>
      </c>
    </row>
    <row r="57" spans="1:9" ht="12.75" customHeight="1" x14ac:dyDescent="0.25">
      <c r="A57" s="178" t="s">
        <v>53</v>
      </c>
      <c r="B57" s="178"/>
      <c r="C57" s="178"/>
      <c r="D57" s="178"/>
      <c r="E57" s="178"/>
      <c r="F57" s="178"/>
      <c r="G57" s="86">
        <v>50</v>
      </c>
      <c r="H57" s="87">
        <v>20399</v>
      </c>
      <c r="I57" s="87">
        <v>16458</v>
      </c>
    </row>
    <row r="58" spans="1:9" ht="12.75" customHeight="1" x14ac:dyDescent="0.25">
      <c r="A58" s="178" t="s">
        <v>54</v>
      </c>
      <c r="B58" s="178"/>
      <c r="C58" s="178"/>
      <c r="D58" s="178"/>
      <c r="E58" s="178"/>
      <c r="F58" s="178"/>
      <c r="G58" s="86">
        <v>51</v>
      </c>
      <c r="H58" s="87">
        <v>39082</v>
      </c>
      <c r="I58" s="87">
        <v>24824</v>
      </c>
    </row>
    <row r="59" spans="1:9" ht="12.75" customHeight="1" x14ac:dyDescent="0.25">
      <c r="A59" s="178" t="s">
        <v>55</v>
      </c>
      <c r="B59" s="178"/>
      <c r="C59" s="178"/>
      <c r="D59" s="178"/>
      <c r="E59" s="178"/>
      <c r="F59" s="178"/>
      <c r="G59" s="86">
        <v>52</v>
      </c>
      <c r="H59" s="87">
        <v>253168</v>
      </c>
      <c r="I59" s="87">
        <v>220303</v>
      </c>
    </row>
    <row r="60" spans="1:9" ht="12.75" customHeight="1" x14ac:dyDescent="0.25">
      <c r="A60" s="179" t="s">
        <v>56</v>
      </c>
      <c r="B60" s="179"/>
      <c r="C60" s="179"/>
      <c r="D60" s="179"/>
      <c r="E60" s="179"/>
      <c r="F60" s="179"/>
      <c r="G60" s="88">
        <v>53</v>
      </c>
      <c r="H60" s="89">
        <f>SUM(H61:H69)</f>
        <v>12000000</v>
      </c>
      <c r="I60" s="89">
        <f>SUM(I61:I69)</f>
        <v>13000000</v>
      </c>
    </row>
    <row r="61" spans="1:9" ht="12.75" customHeight="1" x14ac:dyDescent="0.25">
      <c r="A61" s="178" t="s">
        <v>24</v>
      </c>
      <c r="B61" s="178"/>
      <c r="C61" s="178"/>
      <c r="D61" s="178"/>
      <c r="E61" s="178"/>
      <c r="F61" s="178"/>
      <c r="G61" s="86">
        <v>54</v>
      </c>
      <c r="H61" s="87">
        <v>0</v>
      </c>
      <c r="I61" s="87">
        <v>0</v>
      </c>
    </row>
    <row r="62" spans="1:9" ht="12.75" customHeight="1" x14ac:dyDescent="0.25">
      <c r="A62" s="178" t="s">
        <v>25</v>
      </c>
      <c r="B62" s="178"/>
      <c r="C62" s="178"/>
      <c r="D62" s="178"/>
      <c r="E62" s="178"/>
      <c r="F62" s="178"/>
      <c r="G62" s="86">
        <v>55</v>
      </c>
      <c r="H62" s="87">
        <v>0</v>
      </c>
      <c r="I62" s="87">
        <v>0</v>
      </c>
    </row>
    <row r="63" spans="1:9" ht="12.75" customHeight="1" x14ac:dyDescent="0.25">
      <c r="A63" s="178" t="s">
        <v>26</v>
      </c>
      <c r="B63" s="178"/>
      <c r="C63" s="178"/>
      <c r="D63" s="178"/>
      <c r="E63" s="178"/>
      <c r="F63" s="178"/>
      <c r="G63" s="86">
        <v>56</v>
      </c>
      <c r="H63" s="87">
        <v>0</v>
      </c>
      <c r="I63" s="87">
        <v>0</v>
      </c>
    </row>
    <row r="64" spans="1:9" ht="23.4" customHeight="1" x14ac:dyDescent="0.25">
      <c r="A64" s="178" t="s">
        <v>57</v>
      </c>
      <c r="B64" s="178"/>
      <c r="C64" s="178"/>
      <c r="D64" s="178"/>
      <c r="E64" s="178"/>
      <c r="F64" s="178"/>
      <c r="G64" s="86">
        <v>57</v>
      </c>
      <c r="H64" s="87">
        <v>0</v>
      </c>
      <c r="I64" s="87">
        <v>0</v>
      </c>
    </row>
    <row r="65" spans="1:9" ht="21" customHeight="1" x14ac:dyDescent="0.25">
      <c r="A65" s="178" t="s">
        <v>28</v>
      </c>
      <c r="B65" s="178"/>
      <c r="C65" s="178"/>
      <c r="D65" s="178"/>
      <c r="E65" s="178"/>
      <c r="F65" s="178"/>
      <c r="G65" s="86">
        <v>58</v>
      </c>
      <c r="H65" s="87">
        <v>0</v>
      </c>
      <c r="I65" s="87">
        <v>0</v>
      </c>
    </row>
    <row r="66" spans="1:9" ht="22.95" customHeight="1" x14ac:dyDescent="0.25">
      <c r="A66" s="178" t="s">
        <v>29</v>
      </c>
      <c r="B66" s="178"/>
      <c r="C66" s="178"/>
      <c r="D66" s="178"/>
      <c r="E66" s="178"/>
      <c r="F66" s="178"/>
      <c r="G66" s="86">
        <v>59</v>
      </c>
      <c r="H66" s="87">
        <v>0</v>
      </c>
      <c r="I66" s="87">
        <v>0</v>
      </c>
    </row>
    <row r="67" spans="1:9" ht="12.75" customHeight="1" x14ac:dyDescent="0.25">
      <c r="A67" s="178" t="s">
        <v>30</v>
      </c>
      <c r="B67" s="178"/>
      <c r="C67" s="178"/>
      <c r="D67" s="178"/>
      <c r="E67" s="178"/>
      <c r="F67" s="178"/>
      <c r="G67" s="86">
        <v>60</v>
      </c>
      <c r="H67" s="87">
        <v>0</v>
      </c>
      <c r="I67" s="87">
        <v>0</v>
      </c>
    </row>
    <row r="68" spans="1:9" ht="12.75" customHeight="1" x14ac:dyDescent="0.25">
      <c r="A68" s="178" t="s">
        <v>31</v>
      </c>
      <c r="B68" s="178"/>
      <c r="C68" s="178"/>
      <c r="D68" s="178"/>
      <c r="E68" s="178"/>
      <c r="F68" s="178"/>
      <c r="G68" s="86">
        <v>61</v>
      </c>
      <c r="H68" s="87">
        <v>12000000</v>
      </c>
      <c r="I68" s="87">
        <v>13000000</v>
      </c>
    </row>
    <row r="69" spans="1:9" ht="12.75" customHeight="1" x14ac:dyDescent="0.25">
      <c r="A69" s="178" t="s">
        <v>58</v>
      </c>
      <c r="B69" s="178"/>
      <c r="C69" s="178"/>
      <c r="D69" s="178"/>
      <c r="E69" s="178"/>
      <c r="F69" s="178"/>
      <c r="G69" s="86">
        <v>62</v>
      </c>
      <c r="H69" s="87">
        <v>0</v>
      </c>
      <c r="I69" s="87">
        <v>0</v>
      </c>
    </row>
    <row r="70" spans="1:9" ht="12.75" customHeight="1" x14ac:dyDescent="0.25">
      <c r="A70" s="181" t="s">
        <v>59</v>
      </c>
      <c r="B70" s="181"/>
      <c r="C70" s="181"/>
      <c r="D70" s="181"/>
      <c r="E70" s="181"/>
      <c r="F70" s="181"/>
      <c r="G70" s="86">
        <v>63</v>
      </c>
      <c r="H70" s="87">
        <v>25417</v>
      </c>
      <c r="I70" s="87">
        <v>28251</v>
      </c>
    </row>
    <row r="71" spans="1:9" ht="12.75" customHeight="1" x14ac:dyDescent="0.25">
      <c r="A71" s="199" t="s">
        <v>60</v>
      </c>
      <c r="B71" s="199"/>
      <c r="C71" s="199"/>
      <c r="D71" s="199"/>
      <c r="E71" s="199"/>
      <c r="F71" s="199"/>
      <c r="G71" s="86">
        <v>64</v>
      </c>
      <c r="H71" s="87">
        <v>0</v>
      </c>
      <c r="I71" s="87">
        <v>538912</v>
      </c>
    </row>
    <row r="72" spans="1:9" ht="12.75" customHeight="1" x14ac:dyDescent="0.25">
      <c r="A72" s="180" t="s">
        <v>61</v>
      </c>
      <c r="B72" s="180"/>
      <c r="C72" s="180"/>
      <c r="D72" s="180"/>
      <c r="E72" s="180"/>
      <c r="F72" s="180"/>
      <c r="G72" s="88">
        <v>65</v>
      </c>
      <c r="H72" s="89">
        <f>H8+H9+H44+H71</f>
        <v>71560190</v>
      </c>
      <c r="I72" s="89">
        <f>I8+I9+I44+I71</f>
        <v>71556236</v>
      </c>
    </row>
    <row r="73" spans="1:9" ht="12.75" customHeight="1" x14ac:dyDescent="0.25">
      <c r="A73" s="199" t="s">
        <v>62</v>
      </c>
      <c r="B73" s="199"/>
      <c r="C73" s="199"/>
      <c r="D73" s="199"/>
      <c r="E73" s="199"/>
      <c r="F73" s="199"/>
      <c r="G73" s="86">
        <v>66</v>
      </c>
      <c r="H73" s="87">
        <v>0</v>
      </c>
      <c r="I73" s="87">
        <v>0</v>
      </c>
    </row>
    <row r="74" spans="1:9" x14ac:dyDescent="0.25">
      <c r="A74" s="201" t="s">
        <v>63</v>
      </c>
      <c r="B74" s="202"/>
      <c r="C74" s="202"/>
      <c r="D74" s="202"/>
      <c r="E74" s="202"/>
      <c r="F74" s="202"/>
      <c r="G74" s="202"/>
      <c r="H74" s="202"/>
      <c r="I74" s="202"/>
    </row>
    <row r="75" spans="1:9" ht="12.75" customHeight="1" x14ac:dyDescent="0.25">
      <c r="A75" s="180" t="s">
        <v>348</v>
      </c>
      <c r="B75" s="180"/>
      <c r="C75" s="180"/>
      <c r="D75" s="180"/>
      <c r="E75" s="180"/>
      <c r="F75" s="180"/>
      <c r="G75" s="88">
        <v>67</v>
      </c>
      <c r="H75" s="89">
        <f>H76+H77+H78+H84+H85+H91+H94+H97</f>
        <v>53114266</v>
      </c>
      <c r="I75" s="89">
        <f>I76+I77+I78+I84+I85+I91+I94+I97</f>
        <v>54693348</v>
      </c>
    </row>
    <row r="76" spans="1:9" ht="12.75" customHeight="1" x14ac:dyDescent="0.25">
      <c r="A76" s="181" t="s">
        <v>64</v>
      </c>
      <c r="B76" s="181"/>
      <c r="C76" s="181"/>
      <c r="D76" s="181"/>
      <c r="E76" s="181"/>
      <c r="F76" s="181"/>
      <c r="G76" s="86">
        <v>68</v>
      </c>
      <c r="H76" s="90">
        <v>30420000</v>
      </c>
      <c r="I76" s="90">
        <v>30420000</v>
      </c>
    </row>
    <row r="77" spans="1:9" ht="12.75" customHeight="1" x14ac:dyDescent="0.25">
      <c r="A77" s="181" t="s">
        <v>65</v>
      </c>
      <c r="B77" s="181"/>
      <c r="C77" s="181"/>
      <c r="D77" s="181"/>
      <c r="E77" s="181"/>
      <c r="F77" s="181"/>
      <c r="G77" s="86">
        <v>69</v>
      </c>
      <c r="H77" s="90">
        <v>389195</v>
      </c>
      <c r="I77" s="90">
        <v>389195</v>
      </c>
    </row>
    <row r="78" spans="1:9" ht="12.75" customHeight="1" x14ac:dyDescent="0.25">
      <c r="A78" s="179" t="s">
        <v>66</v>
      </c>
      <c r="B78" s="179"/>
      <c r="C78" s="179"/>
      <c r="D78" s="179"/>
      <c r="E78" s="179"/>
      <c r="F78" s="179"/>
      <c r="G78" s="88">
        <v>70</v>
      </c>
      <c r="H78" s="89">
        <f>SUM(H79:H83)</f>
        <v>4975723</v>
      </c>
      <c r="I78" s="89">
        <f>SUM(I79:I83)</f>
        <v>4664642</v>
      </c>
    </row>
    <row r="79" spans="1:9" ht="12.75" customHeight="1" x14ac:dyDescent="0.25">
      <c r="A79" s="178" t="s">
        <v>67</v>
      </c>
      <c r="B79" s="178"/>
      <c r="C79" s="178"/>
      <c r="D79" s="178"/>
      <c r="E79" s="178"/>
      <c r="F79" s="178"/>
      <c r="G79" s="86">
        <v>71</v>
      </c>
      <c r="H79" s="90">
        <v>3195698</v>
      </c>
      <c r="I79" s="90">
        <v>3195698</v>
      </c>
    </row>
    <row r="80" spans="1:9" ht="12.75" customHeight="1" x14ac:dyDescent="0.25">
      <c r="A80" s="178" t="s">
        <v>68</v>
      </c>
      <c r="B80" s="178"/>
      <c r="C80" s="178"/>
      <c r="D80" s="178"/>
      <c r="E80" s="178"/>
      <c r="F80" s="178"/>
      <c r="G80" s="86">
        <v>72</v>
      </c>
      <c r="H80" s="90">
        <v>925837</v>
      </c>
      <c r="I80" s="90">
        <v>925837</v>
      </c>
    </row>
    <row r="81" spans="1:9" ht="12.75" customHeight="1" x14ac:dyDescent="0.25">
      <c r="A81" s="178" t="s">
        <v>69</v>
      </c>
      <c r="B81" s="178"/>
      <c r="C81" s="178"/>
      <c r="D81" s="178"/>
      <c r="E81" s="178"/>
      <c r="F81" s="178"/>
      <c r="G81" s="86">
        <v>73</v>
      </c>
      <c r="H81" s="90">
        <v>-137207</v>
      </c>
      <c r="I81" s="90">
        <v>-448288</v>
      </c>
    </row>
    <row r="82" spans="1:9" ht="12.75" customHeight="1" x14ac:dyDescent="0.25">
      <c r="A82" s="178" t="s">
        <v>70</v>
      </c>
      <c r="B82" s="178"/>
      <c r="C82" s="178"/>
      <c r="D82" s="178"/>
      <c r="E82" s="178"/>
      <c r="F82" s="178"/>
      <c r="G82" s="86">
        <v>74</v>
      </c>
      <c r="H82" s="90">
        <v>0</v>
      </c>
      <c r="I82" s="90">
        <v>0</v>
      </c>
    </row>
    <row r="83" spans="1:9" ht="12.75" customHeight="1" x14ac:dyDescent="0.25">
      <c r="A83" s="178" t="s">
        <v>71</v>
      </c>
      <c r="B83" s="178"/>
      <c r="C83" s="178"/>
      <c r="D83" s="178"/>
      <c r="E83" s="178"/>
      <c r="F83" s="178"/>
      <c r="G83" s="86">
        <v>75</v>
      </c>
      <c r="H83" s="90">
        <v>991395</v>
      </c>
      <c r="I83" s="90">
        <v>991395</v>
      </c>
    </row>
    <row r="84" spans="1:9" ht="12.75" customHeight="1" x14ac:dyDescent="0.25">
      <c r="A84" s="181" t="s">
        <v>72</v>
      </c>
      <c r="B84" s="181"/>
      <c r="C84" s="181"/>
      <c r="D84" s="181"/>
      <c r="E84" s="181"/>
      <c r="F84" s="181"/>
      <c r="G84" s="86">
        <v>76</v>
      </c>
      <c r="H84" s="90">
        <v>0</v>
      </c>
      <c r="I84" s="90">
        <v>0</v>
      </c>
    </row>
    <row r="85" spans="1:9" ht="12.75" customHeight="1" x14ac:dyDescent="0.25">
      <c r="A85" s="200" t="s">
        <v>442</v>
      </c>
      <c r="B85" s="200"/>
      <c r="C85" s="200"/>
      <c r="D85" s="200"/>
      <c r="E85" s="200"/>
      <c r="F85" s="200"/>
      <c r="G85" s="88">
        <v>77</v>
      </c>
      <c r="H85" s="89">
        <f>H86+H87+H88+H89+H90</f>
        <v>0</v>
      </c>
      <c r="I85" s="89">
        <f>I86+I87+I88+I89+I90</f>
        <v>0</v>
      </c>
    </row>
    <row r="86" spans="1:9" ht="25.5" customHeight="1" x14ac:dyDescent="0.25">
      <c r="A86" s="178" t="s">
        <v>441</v>
      </c>
      <c r="B86" s="178"/>
      <c r="C86" s="178"/>
      <c r="D86" s="178"/>
      <c r="E86" s="178"/>
      <c r="F86" s="178"/>
      <c r="G86" s="86">
        <v>78</v>
      </c>
      <c r="H86" s="87">
        <v>0</v>
      </c>
      <c r="I86" s="87">
        <v>0</v>
      </c>
    </row>
    <row r="87" spans="1:9" ht="12.75" customHeight="1" x14ac:dyDescent="0.25">
      <c r="A87" s="178" t="s">
        <v>73</v>
      </c>
      <c r="B87" s="178"/>
      <c r="C87" s="178"/>
      <c r="D87" s="178"/>
      <c r="E87" s="178"/>
      <c r="F87" s="178"/>
      <c r="G87" s="86">
        <v>79</v>
      </c>
      <c r="H87" s="87">
        <v>0</v>
      </c>
      <c r="I87" s="87">
        <v>0</v>
      </c>
    </row>
    <row r="88" spans="1:9" ht="12.75" customHeight="1" x14ac:dyDescent="0.25">
      <c r="A88" s="178" t="s">
        <v>74</v>
      </c>
      <c r="B88" s="178"/>
      <c r="C88" s="178"/>
      <c r="D88" s="178"/>
      <c r="E88" s="178"/>
      <c r="F88" s="178"/>
      <c r="G88" s="86">
        <v>80</v>
      </c>
      <c r="H88" s="87">
        <v>0</v>
      </c>
      <c r="I88" s="87">
        <v>0</v>
      </c>
    </row>
    <row r="89" spans="1:9" ht="12.75" customHeight="1" x14ac:dyDescent="0.25">
      <c r="A89" s="178" t="s">
        <v>340</v>
      </c>
      <c r="B89" s="178"/>
      <c r="C89" s="178"/>
      <c r="D89" s="178"/>
      <c r="E89" s="178"/>
      <c r="F89" s="178"/>
      <c r="G89" s="86">
        <v>81</v>
      </c>
      <c r="H89" s="87">
        <v>0</v>
      </c>
      <c r="I89" s="87">
        <v>0</v>
      </c>
    </row>
    <row r="90" spans="1:9" ht="24" customHeight="1" x14ac:dyDescent="0.25">
      <c r="A90" s="178" t="s">
        <v>341</v>
      </c>
      <c r="B90" s="178"/>
      <c r="C90" s="178"/>
      <c r="D90" s="178"/>
      <c r="E90" s="178"/>
      <c r="F90" s="178"/>
      <c r="G90" s="86">
        <v>82</v>
      </c>
      <c r="H90" s="87">
        <v>0</v>
      </c>
      <c r="I90" s="87">
        <v>0</v>
      </c>
    </row>
    <row r="91" spans="1:9" ht="12.75" customHeight="1" x14ac:dyDescent="0.25">
      <c r="A91" s="179" t="s">
        <v>342</v>
      </c>
      <c r="B91" s="179"/>
      <c r="C91" s="179"/>
      <c r="D91" s="179"/>
      <c r="E91" s="179"/>
      <c r="F91" s="179"/>
      <c r="G91" s="88">
        <v>83</v>
      </c>
      <c r="H91" s="89">
        <f>H92-H93</f>
        <v>14049818</v>
      </c>
      <c r="I91" s="89">
        <f>I92-I93</f>
        <v>15643437</v>
      </c>
    </row>
    <row r="92" spans="1:9" ht="12.75" customHeight="1" x14ac:dyDescent="0.25">
      <c r="A92" s="178" t="s">
        <v>75</v>
      </c>
      <c r="B92" s="178"/>
      <c r="C92" s="178"/>
      <c r="D92" s="178"/>
      <c r="E92" s="178"/>
      <c r="F92" s="178"/>
      <c r="G92" s="86">
        <v>84</v>
      </c>
      <c r="H92" s="90">
        <v>14049818</v>
      </c>
      <c r="I92" s="90">
        <v>15643437</v>
      </c>
    </row>
    <row r="93" spans="1:9" ht="12.75" customHeight="1" x14ac:dyDescent="0.25">
      <c r="A93" s="178" t="s">
        <v>76</v>
      </c>
      <c r="B93" s="178"/>
      <c r="C93" s="178"/>
      <c r="D93" s="178"/>
      <c r="E93" s="178"/>
      <c r="F93" s="178"/>
      <c r="G93" s="86">
        <v>85</v>
      </c>
      <c r="H93" s="90">
        <v>0</v>
      </c>
      <c r="I93" s="90">
        <v>0</v>
      </c>
    </row>
    <row r="94" spans="1:9" ht="12.75" customHeight="1" x14ac:dyDescent="0.25">
      <c r="A94" s="179" t="s">
        <v>343</v>
      </c>
      <c r="B94" s="179"/>
      <c r="C94" s="179"/>
      <c r="D94" s="179"/>
      <c r="E94" s="179"/>
      <c r="F94" s="179"/>
      <c r="G94" s="88">
        <v>86</v>
      </c>
      <c r="H94" s="89">
        <f>H95-H96</f>
        <v>3279530</v>
      </c>
      <c r="I94" s="89">
        <f>I95-I96</f>
        <v>3576074</v>
      </c>
    </row>
    <row r="95" spans="1:9" ht="12.75" customHeight="1" x14ac:dyDescent="0.25">
      <c r="A95" s="178" t="s">
        <v>77</v>
      </c>
      <c r="B95" s="178"/>
      <c r="C95" s="178"/>
      <c r="D95" s="178"/>
      <c r="E95" s="178"/>
      <c r="F95" s="178"/>
      <c r="G95" s="86">
        <v>87</v>
      </c>
      <c r="H95" s="90">
        <v>3279530</v>
      </c>
      <c r="I95" s="90">
        <v>3576074</v>
      </c>
    </row>
    <row r="96" spans="1:9" ht="12.75" customHeight="1" x14ac:dyDescent="0.25">
      <c r="A96" s="178" t="s">
        <v>78</v>
      </c>
      <c r="B96" s="178"/>
      <c r="C96" s="178"/>
      <c r="D96" s="178"/>
      <c r="E96" s="178"/>
      <c r="F96" s="178"/>
      <c r="G96" s="86">
        <v>88</v>
      </c>
      <c r="H96" s="90">
        <v>0</v>
      </c>
      <c r="I96" s="90">
        <v>0</v>
      </c>
    </row>
    <row r="97" spans="1:9" ht="12.75" customHeight="1" x14ac:dyDescent="0.25">
      <c r="A97" s="181" t="s">
        <v>79</v>
      </c>
      <c r="B97" s="181"/>
      <c r="C97" s="181"/>
      <c r="D97" s="181"/>
      <c r="E97" s="181"/>
      <c r="F97" s="181"/>
      <c r="G97" s="86">
        <v>89</v>
      </c>
      <c r="H97" s="90">
        <v>0</v>
      </c>
      <c r="I97" s="90">
        <v>0</v>
      </c>
    </row>
    <row r="98" spans="1:9" ht="12.75" customHeight="1" x14ac:dyDescent="0.25">
      <c r="A98" s="180" t="s">
        <v>344</v>
      </c>
      <c r="B98" s="180"/>
      <c r="C98" s="180"/>
      <c r="D98" s="180"/>
      <c r="E98" s="180"/>
      <c r="F98" s="180"/>
      <c r="G98" s="88">
        <v>90</v>
      </c>
      <c r="H98" s="89">
        <f>SUM(H99:H104)</f>
        <v>154108</v>
      </c>
      <c r="I98" s="89">
        <f>SUM(I99:I104)</f>
        <v>154108</v>
      </c>
    </row>
    <row r="99" spans="1:9" ht="12.75" customHeight="1" x14ac:dyDescent="0.25">
      <c r="A99" s="178" t="s">
        <v>80</v>
      </c>
      <c r="B99" s="178"/>
      <c r="C99" s="178"/>
      <c r="D99" s="178"/>
      <c r="E99" s="178"/>
      <c r="F99" s="178"/>
      <c r="G99" s="86">
        <v>91</v>
      </c>
      <c r="H99" s="90">
        <v>0</v>
      </c>
      <c r="I99" s="90">
        <v>0</v>
      </c>
    </row>
    <row r="100" spans="1:9" ht="12.75" customHeight="1" x14ac:dyDescent="0.25">
      <c r="A100" s="178" t="s">
        <v>81</v>
      </c>
      <c r="B100" s="178"/>
      <c r="C100" s="178"/>
      <c r="D100" s="178"/>
      <c r="E100" s="178"/>
      <c r="F100" s="178"/>
      <c r="G100" s="86">
        <v>92</v>
      </c>
      <c r="H100" s="90">
        <v>0</v>
      </c>
      <c r="I100" s="90">
        <v>0</v>
      </c>
    </row>
    <row r="101" spans="1:9" ht="12.75" customHeight="1" x14ac:dyDescent="0.25">
      <c r="A101" s="178" t="s">
        <v>82</v>
      </c>
      <c r="B101" s="178"/>
      <c r="C101" s="178"/>
      <c r="D101" s="178"/>
      <c r="E101" s="178"/>
      <c r="F101" s="178"/>
      <c r="G101" s="86">
        <v>93</v>
      </c>
      <c r="H101" s="90">
        <v>154108</v>
      </c>
      <c r="I101" s="90">
        <v>154108</v>
      </c>
    </row>
    <row r="102" spans="1:9" ht="12.75" customHeight="1" x14ac:dyDescent="0.25">
      <c r="A102" s="178" t="s">
        <v>83</v>
      </c>
      <c r="B102" s="178"/>
      <c r="C102" s="178"/>
      <c r="D102" s="178"/>
      <c r="E102" s="178"/>
      <c r="F102" s="178"/>
      <c r="G102" s="86">
        <v>94</v>
      </c>
      <c r="H102" s="87">
        <v>0</v>
      </c>
      <c r="I102" s="87">
        <v>0</v>
      </c>
    </row>
    <row r="103" spans="1:9" ht="12.75" customHeight="1" x14ac:dyDescent="0.25">
      <c r="A103" s="178" t="s">
        <v>84</v>
      </c>
      <c r="B103" s="178"/>
      <c r="C103" s="178"/>
      <c r="D103" s="178"/>
      <c r="E103" s="178"/>
      <c r="F103" s="178"/>
      <c r="G103" s="86">
        <v>95</v>
      </c>
      <c r="H103" s="87">
        <v>0</v>
      </c>
      <c r="I103" s="87">
        <v>0</v>
      </c>
    </row>
    <row r="104" spans="1:9" ht="12.75" customHeight="1" x14ac:dyDescent="0.25">
      <c r="A104" s="178" t="s">
        <v>85</v>
      </c>
      <c r="B104" s="178"/>
      <c r="C104" s="178"/>
      <c r="D104" s="178"/>
      <c r="E104" s="178"/>
      <c r="F104" s="178"/>
      <c r="G104" s="86">
        <v>96</v>
      </c>
      <c r="H104" s="87">
        <v>0</v>
      </c>
      <c r="I104" s="87">
        <v>0</v>
      </c>
    </row>
    <row r="105" spans="1:9" ht="12.75" customHeight="1" x14ac:dyDescent="0.25">
      <c r="A105" s="180" t="s">
        <v>345</v>
      </c>
      <c r="B105" s="180"/>
      <c r="C105" s="180"/>
      <c r="D105" s="180"/>
      <c r="E105" s="180"/>
      <c r="F105" s="180"/>
      <c r="G105" s="88">
        <v>97</v>
      </c>
      <c r="H105" s="89">
        <f>SUM(H106:H116)</f>
        <v>12011845</v>
      </c>
      <c r="I105" s="89">
        <f>SUM(I106:I116)</f>
        <v>10156776</v>
      </c>
    </row>
    <row r="106" spans="1:9" ht="12.75" customHeight="1" x14ac:dyDescent="0.25">
      <c r="A106" s="178" t="s">
        <v>86</v>
      </c>
      <c r="B106" s="178"/>
      <c r="C106" s="178"/>
      <c r="D106" s="178"/>
      <c r="E106" s="178"/>
      <c r="F106" s="178"/>
      <c r="G106" s="86">
        <v>98</v>
      </c>
      <c r="H106" s="91">
        <v>0</v>
      </c>
      <c r="I106" s="91">
        <v>0</v>
      </c>
    </row>
    <row r="107" spans="1:9" ht="12.75" customHeight="1" x14ac:dyDescent="0.25">
      <c r="A107" s="178" t="s">
        <v>87</v>
      </c>
      <c r="B107" s="178"/>
      <c r="C107" s="178"/>
      <c r="D107" s="178"/>
      <c r="E107" s="178"/>
      <c r="F107" s="178"/>
      <c r="G107" s="86">
        <v>99</v>
      </c>
      <c r="H107" s="90">
        <v>0</v>
      </c>
      <c r="I107" s="90">
        <v>0</v>
      </c>
    </row>
    <row r="108" spans="1:9" ht="12.75" customHeight="1" x14ac:dyDescent="0.25">
      <c r="A108" s="178" t="s">
        <v>88</v>
      </c>
      <c r="B108" s="178"/>
      <c r="C108" s="178"/>
      <c r="D108" s="178"/>
      <c r="E108" s="178"/>
      <c r="F108" s="178"/>
      <c r="G108" s="86">
        <v>100</v>
      </c>
      <c r="H108" s="90">
        <v>0</v>
      </c>
      <c r="I108" s="90">
        <v>0</v>
      </c>
    </row>
    <row r="109" spans="1:9" ht="22.2" customHeight="1" x14ac:dyDescent="0.25">
      <c r="A109" s="178" t="s">
        <v>89</v>
      </c>
      <c r="B109" s="178"/>
      <c r="C109" s="178"/>
      <c r="D109" s="178"/>
      <c r="E109" s="178"/>
      <c r="F109" s="178"/>
      <c r="G109" s="86">
        <v>101</v>
      </c>
      <c r="H109" s="90">
        <v>0</v>
      </c>
      <c r="I109" s="90">
        <v>0</v>
      </c>
    </row>
    <row r="110" spans="1:9" ht="12.75" customHeight="1" x14ac:dyDescent="0.25">
      <c r="A110" s="178" t="s">
        <v>90</v>
      </c>
      <c r="B110" s="178"/>
      <c r="C110" s="178"/>
      <c r="D110" s="178"/>
      <c r="E110" s="178"/>
      <c r="F110" s="178"/>
      <c r="G110" s="86">
        <v>102</v>
      </c>
      <c r="H110" s="90">
        <v>0</v>
      </c>
      <c r="I110" s="90">
        <v>0</v>
      </c>
    </row>
    <row r="111" spans="1:9" ht="12.75" customHeight="1" x14ac:dyDescent="0.25">
      <c r="A111" s="178" t="s">
        <v>91</v>
      </c>
      <c r="B111" s="178"/>
      <c r="C111" s="178"/>
      <c r="D111" s="178"/>
      <c r="E111" s="178"/>
      <c r="F111" s="178"/>
      <c r="G111" s="86">
        <v>103</v>
      </c>
      <c r="H111" s="90">
        <v>12011845</v>
      </c>
      <c r="I111" s="90">
        <v>10156776</v>
      </c>
    </row>
    <row r="112" spans="1:9" ht="12.75" customHeight="1" x14ac:dyDescent="0.25">
      <c r="A112" s="178" t="s">
        <v>92</v>
      </c>
      <c r="B112" s="178"/>
      <c r="C112" s="178"/>
      <c r="D112" s="178"/>
      <c r="E112" s="178"/>
      <c r="F112" s="178"/>
      <c r="G112" s="86">
        <v>104</v>
      </c>
      <c r="H112" s="90">
        <v>0</v>
      </c>
      <c r="I112" s="90">
        <v>0</v>
      </c>
    </row>
    <row r="113" spans="1:9" ht="12.75" customHeight="1" x14ac:dyDescent="0.25">
      <c r="A113" s="178" t="s">
        <v>93</v>
      </c>
      <c r="B113" s="178"/>
      <c r="C113" s="178"/>
      <c r="D113" s="178"/>
      <c r="E113" s="178"/>
      <c r="F113" s="178"/>
      <c r="G113" s="86">
        <v>105</v>
      </c>
      <c r="H113" s="91">
        <v>0</v>
      </c>
      <c r="I113" s="91">
        <v>0</v>
      </c>
    </row>
    <row r="114" spans="1:9" ht="12.75" customHeight="1" x14ac:dyDescent="0.25">
      <c r="A114" s="178" t="s">
        <v>94</v>
      </c>
      <c r="B114" s="178"/>
      <c r="C114" s="178"/>
      <c r="D114" s="178"/>
      <c r="E114" s="178"/>
      <c r="F114" s="178"/>
      <c r="G114" s="86">
        <v>106</v>
      </c>
      <c r="H114" s="90">
        <v>0</v>
      </c>
      <c r="I114" s="90">
        <v>0</v>
      </c>
    </row>
    <row r="115" spans="1:9" ht="12.75" customHeight="1" x14ac:dyDescent="0.25">
      <c r="A115" s="178" t="s">
        <v>95</v>
      </c>
      <c r="B115" s="178"/>
      <c r="C115" s="178"/>
      <c r="D115" s="178"/>
      <c r="E115" s="178"/>
      <c r="F115" s="178"/>
      <c r="G115" s="86">
        <v>107</v>
      </c>
      <c r="H115" s="87">
        <v>0</v>
      </c>
      <c r="I115" s="87">
        <v>0</v>
      </c>
    </row>
    <row r="116" spans="1:9" ht="12.75" customHeight="1" x14ac:dyDescent="0.25">
      <c r="A116" s="178" t="s">
        <v>96</v>
      </c>
      <c r="B116" s="178"/>
      <c r="C116" s="178"/>
      <c r="D116" s="178"/>
      <c r="E116" s="178"/>
      <c r="F116" s="178"/>
      <c r="G116" s="86">
        <v>108</v>
      </c>
      <c r="H116" s="87">
        <v>0</v>
      </c>
      <c r="I116" s="87">
        <v>0</v>
      </c>
    </row>
    <row r="117" spans="1:9" ht="12.75" customHeight="1" x14ac:dyDescent="0.25">
      <c r="A117" s="180" t="s">
        <v>346</v>
      </c>
      <c r="B117" s="180"/>
      <c r="C117" s="180"/>
      <c r="D117" s="180"/>
      <c r="E117" s="180"/>
      <c r="F117" s="180"/>
      <c r="G117" s="88">
        <v>109</v>
      </c>
      <c r="H117" s="89">
        <f>SUM(H118:H131)</f>
        <v>5874339</v>
      </c>
      <c r="I117" s="89">
        <f>SUM(I118:I131)</f>
        <v>6161373</v>
      </c>
    </row>
    <row r="118" spans="1:9" ht="12.75" customHeight="1" x14ac:dyDescent="0.25">
      <c r="A118" s="178" t="s">
        <v>86</v>
      </c>
      <c r="B118" s="178"/>
      <c r="C118" s="178"/>
      <c r="D118" s="178"/>
      <c r="E118" s="178"/>
      <c r="F118" s="178"/>
      <c r="G118" s="86">
        <v>110</v>
      </c>
      <c r="H118" s="90">
        <v>0</v>
      </c>
      <c r="I118" s="90">
        <v>38217</v>
      </c>
    </row>
    <row r="119" spans="1:9" ht="12.75" customHeight="1" x14ac:dyDescent="0.25">
      <c r="A119" s="178" t="s">
        <v>87</v>
      </c>
      <c r="B119" s="178"/>
      <c r="C119" s="178"/>
      <c r="D119" s="178"/>
      <c r="E119" s="178"/>
      <c r="F119" s="178"/>
      <c r="G119" s="86">
        <v>111</v>
      </c>
      <c r="H119" s="90">
        <v>0</v>
      </c>
      <c r="I119" s="90">
        <v>0</v>
      </c>
    </row>
    <row r="120" spans="1:9" ht="12.75" customHeight="1" x14ac:dyDescent="0.25">
      <c r="A120" s="178" t="s">
        <v>88</v>
      </c>
      <c r="B120" s="178"/>
      <c r="C120" s="178"/>
      <c r="D120" s="178"/>
      <c r="E120" s="178"/>
      <c r="F120" s="178"/>
      <c r="G120" s="86">
        <v>112</v>
      </c>
      <c r="H120" s="90">
        <v>0</v>
      </c>
      <c r="I120" s="90">
        <v>0</v>
      </c>
    </row>
    <row r="121" spans="1:9" ht="25.95" customHeight="1" x14ac:dyDescent="0.25">
      <c r="A121" s="178" t="s">
        <v>89</v>
      </c>
      <c r="B121" s="178"/>
      <c r="C121" s="178"/>
      <c r="D121" s="178"/>
      <c r="E121" s="178"/>
      <c r="F121" s="178"/>
      <c r="G121" s="86">
        <v>113</v>
      </c>
      <c r="H121" s="90">
        <v>0</v>
      </c>
      <c r="I121" s="90">
        <v>0</v>
      </c>
    </row>
    <row r="122" spans="1:9" ht="12.75" customHeight="1" x14ac:dyDescent="0.25">
      <c r="A122" s="178" t="s">
        <v>90</v>
      </c>
      <c r="B122" s="178"/>
      <c r="C122" s="178"/>
      <c r="D122" s="178"/>
      <c r="E122" s="178"/>
      <c r="F122" s="178"/>
      <c r="G122" s="86">
        <v>114</v>
      </c>
      <c r="H122" s="90">
        <v>0</v>
      </c>
      <c r="I122" s="90">
        <v>0</v>
      </c>
    </row>
    <row r="123" spans="1:9" ht="12.75" customHeight="1" x14ac:dyDescent="0.25">
      <c r="A123" s="178" t="s">
        <v>91</v>
      </c>
      <c r="B123" s="178"/>
      <c r="C123" s="178"/>
      <c r="D123" s="178"/>
      <c r="E123" s="178"/>
      <c r="F123" s="178"/>
      <c r="G123" s="86">
        <v>115</v>
      </c>
      <c r="H123" s="90">
        <v>3183524</v>
      </c>
      <c r="I123" s="90">
        <v>3421118</v>
      </c>
    </row>
    <row r="124" spans="1:9" ht="12.75" customHeight="1" x14ac:dyDescent="0.25">
      <c r="A124" s="178" t="s">
        <v>92</v>
      </c>
      <c r="B124" s="178"/>
      <c r="C124" s="178"/>
      <c r="D124" s="178"/>
      <c r="E124" s="178"/>
      <c r="F124" s="178"/>
      <c r="G124" s="86">
        <v>116</v>
      </c>
      <c r="H124" s="90">
        <v>11293</v>
      </c>
      <c r="I124" s="90">
        <v>57251</v>
      </c>
    </row>
    <row r="125" spans="1:9" ht="12.75" customHeight="1" x14ac:dyDescent="0.25">
      <c r="A125" s="178" t="s">
        <v>93</v>
      </c>
      <c r="B125" s="178"/>
      <c r="C125" s="178"/>
      <c r="D125" s="178"/>
      <c r="E125" s="178"/>
      <c r="F125" s="178"/>
      <c r="G125" s="86">
        <v>117</v>
      </c>
      <c r="H125" s="90">
        <v>1798103</v>
      </c>
      <c r="I125" s="90">
        <v>1600491</v>
      </c>
    </row>
    <row r="126" spans="1:9" x14ac:dyDescent="0.25">
      <c r="A126" s="178" t="s">
        <v>94</v>
      </c>
      <c r="B126" s="178"/>
      <c r="C126" s="178"/>
      <c r="D126" s="178"/>
      <c r="E126" s="178"/>
      <c r="F126" s="178"/>
      <c r="G126" s="86">
        <v>118</v>
      </c>
      <c r="H126" s="90">
        <v>0</v>
      </c>
      <c r="I126" s="90">
        <v>0</v>
      </c>
    </row>
    <row r="127" spans="1:9" x14ac:dyDescent="0.25">
      <c r="A127" s="178" t="s">
        <v>97</v>
      </c>
      <c r="B127" s="178"/>
      <c r="C127" s="178"/>
      <c r="D127" s="178"/>
      <c r="E127" s="178"/>
      <c r="F127" s="178"/>
      <c r="G127" s="86">
        <v>119</v>
      </c>
      <c r="H127" s="90">
        <v>365138</v>
      </c>
      <c r="I127" s="90">
        <v>379461</v>
      </c>
    </row>
    <row r="128" spans="1:9" x14ac:dyDescent="0.25">
      <c r="A128" s="178" t="s">
        <v>98</v>
      </c>
      <c r="B128" s="178"/>
      <c r="C128" s="178"/>
      <c r="D128" s="178"/>
      <c r="E128" s="178"/>
      <c r="F128" s="178"/>
      <c r="G128" s="86">
        <v>120</v>
      </c>
      <c r="H128" s="90">
        <v>516281</v>
      </c>
      <c r="I128" s="90">
        <v>653103</v>
      </c>
    </row>
    <row r="129" spans="1:9" x14ac:dyDescent="0.25">
      <c r="A129" s="178" t="s">
        <v>99</v>
      </c>
      <c r="B129" s="178"/>
      <c r="C129" s="178"/>
      <c r="D129" s="178"/>
      <c r="E129" s="178"/>
      <c r="F129" s="178"/>
      <c r="G129" s="86">
        <v>121</v>
      </c>
      <c r="H129" s="90">
        <v>0</v>
      </c>
      <c r="I129" s="90">
        <v>11732</v>
      </c>
    </row>
    <row r="130" spans="1:9" x14ac:dyDescent="0.25">
      <c r="A130" s="178" t="s">
        <v>100</v>
      </c>
      <c r="B130" s="178"/>
      <c r="C130" s="178"/>
      <c r="D130" s="178"/>
      <c r="E130" s="178"/>
      <c r="F130" s="178"/>
      <c r="G130" s="86">
        <v>122</v>
      </c>
      <c r="H130" s="87">
        <v>0</v>
      </c>
      <c r="I130" s="87">
        <v>0</v>
      </c>
    </row>
    <row r="131" spans="1:9" x14ac:dyDescent="0.25">
      <c r="A131" s="178" t="s">
        <v>101</v>
      </c>
      <c r="B131" s="178"/>
      <c r="C131" s="178"/>
      <c r="D131" s="178"/>
      <c r="E131" s="178"/>
      <c r="F131" s="178"/>
      <c r="G131" s="86">
        <v>123</v>
      </c>
      <c r="H131" s="87">
        <v>0</v>
      </c>
      <c r="I131" s="87">
        <v>0</v>
      </c>
    </row>
    <row r="132" spans="1:9" ht="22.2" customHeight="1" x14ac:dyDescent="0.25">
      <c r="A132" s="199" t="s">
        <v>102</v>
      </c>
      <c r="B132" s="199"/>
      <c r="C132" s="199"/>
      <c r="D132" s="199"/>
      <c r="E132" s="199"/>
      <c r="F132" s="199"/>
      <c r="G132" s="86">
        <v>124</v>
      </c>
      <c r="H132" s="87">
        <v>405632</v>
      </c>
      <c r="I132" s="87">
        <v>390631</v>
      </c>
    </row>
    <row r="133" spans="1:9" x14ac:dyDescent="0.25">
      <c r="A133" s="180" t="s">
        <v>347</v>
      </c>
      <c r="B133" s="180"/>
      <c r="C133" s="180"/>
      <c r="D133" s="180"/>
      <c r="E133" s="180"/>
      <c r="F133" s="180"/>
      <c r="G133" s="88">
        <v>125</v>
      </c>
      <c r="H133" s="89">
        <f>H75+H98+H105+H117+H132</f>
        <v>71560190</v>
      </c>
      <c r="I133" s="89">
        <f>I75+I98+I105+I117+I132</f>
        <v>71556236</v>
      </c>
    </row>
    <row r="134" spans="1:9" x14ac:dyDescent="0.25">
      <c r="A134" s="199" t="s">
        <v>103</v>
      </c>
      <c r="B134" s="199"/>
      <c r="C134" s="199"/>
      <c r="D134" s="199"/>
      <c r="E134" s="199"/>
      <c r="F134" s="199"/>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D1" zoomScale="110" zoomScaleNormal="100" zoomScaleSheetLayoutView="110" workbookViewId="0">
      <selection activeCell="A4" sqref="A4:I4"/>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10" t="s">
        <v>105</v>
      </c>
      <c r="B1" s="183"/>
      <c r="C1" s="183"/>
      <c r="D1" s="183"/>
      <c r="E1" s="183"/>
      <c r="F1" s="183"/>
      <c r="G1" s="183"/>
      <c r="H1" s="183"/>
      <c r="I1" s="183"/>
    </row>
    <row r="2" spans="1:9" x14ac:dyDescent="0.25">
      <c r="A2" s="209" t="s">
        <v>460</v>
      </c>
      <c r="B2" s="185"/>
      <c r="C2" s="185"/>
      <c r="D2" s="185"/>
      <c r="E2" s="185"/>
      <c r="F2" s="185"/>
      <c r="G2" s="185"/>
      <c r="H2" s="185"/>
      <c r="I2" s="185"/>
    </row>
    <row r="3" spans="1:9" x14ac:dyDescent="0.25">
      <c r="A3" s="218" t="s">
        <v>443</v>
      </c>
      <c r="B3" s="219"/>
      <c r="C3" s="219"/>
      <c r="D3" s="219"/>
      <c r="E3" s="219"/>
      <c r="F3" s="219"/>
      <c r="G3" s="219"/>
      <c r="H3" s="219"/>
      <c r="I3" s="219"/>
    </row>
    <row r="4" spans="1:9" x14ac:dyDescent="0.25">
      <c r="A4" s="208" t="s">
        <v>461</v>
      </c>
      <c r="B4" s="189"/>
      <c r="C4" s="189"/>
      <c r="D4" s="189"/>
      <c r="E4" s="189"/>
      <c r="F4" s="189"/>
      <c r="G4" s="189"/>
      <c r="H4" s="189"/>
      <c r="I4" s="190"/>
    </row>
    <row r="5" spans="1:9" ht="22.2" x14ac:dyDescent="0.25">
      <c r="A5" s="204" t="s">
        <v>2</v>
      </c>
      <c r="B5" s="205"/>
      <c r="C5" s="205"/>
      <c r="D5" s="205"/>
      <c r="E5" s="205"/>
      <c r="F5" s="205"/>
      <c r="G5" s="92" t="s">
        <v>106</v>
      </c>
      <c r="H5" s="93" t="s">
        <v>292</v>
      </c>
      <c r="I5" s="93" t="s">
        <v>276</v>
      </c>
    </row>
    <row r="6" spans="1:9" x14ac:dyDescent="0.25">
      <c r="A6" s="206">
        <v>1</v>
      </c>
      <c r="B6" s="207"/>
      <c r="C6" s="207"/>
      <c r="D6" s="207"/>
      <c r="E6" s="207"/>
      <c r="F6" s="207"/>
      <c r="G6" s="94">
        <v>2</v>
      </c>
      <c r="H6" s="93">
        <v>3</v>
      </c>
      <c r="I6" s="93">
        <v>4</v>
      </c>
    </row>
    <row r="7" spans="1:9" x14ac:dyDescent="0.25">
      <c r="A7" s="180" t="s">
        <v>363</v>
      </c>
      <c r="B7" s="180"/>
      <c r="C7" s="180"/>
      <c r="D7" s="180"/>
      <c r="E7" s="180"/>
      <c r="F7" s="180"/>
      <c r="G7" s="88">
        <v>1</v>
      </c>
      <c r="H7" s="89">
        <f>SUM(H8:H12)</f>
        <v>28047809</v>
      </c>
      <c r="I7" s="89">
        <f>SUM(I8:I12)</f>
        <v>30351532</v>
      </c>
    </row>
    <row r="8" spans="1:9" x14ac:dyDescent="0.25">
      <c r="A8" s="178" t="s">
        <v>118</v>
      </c>
      <c r="B8" s="178"/>
      <c r="C8" s="178"/>
      <c r="D8" s="178"/>
      <c r="E8" s="178"/>
      <c r="F8" s="178"/>
      <c r="G8" s="86">
        <v>2</v>
      </c>
      <c r="H8" s="87">
        <v>2040</v>
      </c>
      <c r="I8" s="87">
        <v>2040</v>
      </c>
    </row>
    <row r="9" spans="1:9" x14ac:dyDescent="0.25">
      <c r="A9" s="178" t="s">
        <v>119</v>
      </c>
      <c r="B9" s="178"/>
      <c r="C9" s="178"/>
      <c r="D9" s="178"/>
      <c r="E9" s="178"/>
      <c r="F9" s="178"/>
      <c r="G9" s="86">
        <v>3</v>
      </c>
      <c r="H9" s="87">
        <v>27846223</v>
      </c>
      <c r="I9" s="87">
        <v>30020381</v>
      </c>
    </row>
    <row r="10" spans="1:9" x14ac:dyDescent="0.25">
      <c r="A10" s="178" t="s">
        <v>120</v>
      </c>
      <c r="B10" s="178"/>
      <c r="C10" s="178"/>
      <c r="D10" s="178"/>
      <c r="E10" s="178"/>
      <c r="F10" s="178"/>
      <c r="G10" s="86">
        <v>4</v>
      </c>
      <c r="H10" s="87">
        <v>4455</v>
      </c>
      <c r="I10" s="87">
        <v>10643</v>
      </c>
    </row>
    <row r="11" spans="1:9" x14ac:dyDescent="0.25">
      <c r="A11" s="178" t="s">
        <v>121</v>
      </c>
      <c r="B11" s="178"/>
      <c r="C11" s="178"/>
      <c r="D11" s="178"/>
      <c r="E11" s="178"/>
      <c r="F11" s="178"/>
      <c r="G11" s="86">
        <v>5</v>
      </c>
      <c r="H11" s="87">
        <v>0</v>
      </c>
      <c r="I11" s="87">
        <v>0</v>
      </c>
    </row>
    <row r="12" spans="1:9" x14ac:dyDescent="0.25">
      <c r="A12" s="178" t="s">
        <v>122</v>
      </c>
      <c r="B12" s="178"/>
      <c r="C12" s="178"/>
      <c r="D12" s="178"/>
      <c r="E12" s="178"/>
      <c r="F12" s="178"/>
      <c r="G12" s="86">
        <v>6</v>
      </c>
      <c r="H12" s="87">
        <v>195091</v>
      </c>
      <c r="I12" s="87">
        <v>318468</v>
      </c>
    </row>
    <row r="13" spans="1:9" ht="16.5" customHeight="1" x14ac:dyDescent="0.25">
      <c r="A13" s="180" t="s">
        <v>364</v>
      </c>
      <c r="B13" s="180"/>
      <c r="C13" s="180"/>
      <c r="D13" s="180"/>
      <c r="E13" s="180"/>
      <c r="F13" s="180"/>
      <c r="G13" s="88">
        <v>7</v>
      </c>
      <c r="H13" s="89">
        <f>H14+H15+H19+H23+H24+H25+H28+H35</f>
        <v>23730209</v>
      </c>
      <c r="I13" s="89">
        <f>I14+I15+I19+I23+I24+I25+I28+I35</f>
        <v>25789728</v>
      </c>
    </row>
    <row r="14" spans="1:9" x14ac:dyDescent="0.25">
      <c r="A14" s="178" t="s">
        <v>107</v>
      </c>
      <c r="B14" s="178"/>
      <c r="C14" s="178"/>
      <c r="D14" s="178"/>
      <c r="E14" s="178"/>
      <c r="F14" s="178"/>
      <c r="G14" s="86">
        <v>8</v>
      </c>
      <c r="H14" s="87">
        <v>0</v>
      </c>
      <c r="I14" s="87">
        <v>0</v>
      </c>
    </row>
    <row r="15" spans="1:9" x14ac:dyDescent="0.25">
      <c r="A15" s="217" t="s">
        <v>435</v>
      </c>
      <c r="B15" s="217"/>
      <c r="C15" s="217"/>
      <c r="D15" s="217"/>
      <c r="E15" s="217"/>
      <c r="F15" s="217"/>
      <c r="G15" s="88">
        <v>9</v>
      </c>
      <c r="H15" s="89">
        <f>SUM(H16:H18)</f>
        <v>8067820</v>
      </c>
      <c r="I15" s="89">
        <f>SUM(I16:I18)</f>
        <v>8838144</v>
      </c>
    </row>
    <row r="16" spans="1:9" x14ac:dyDescent="0.25">
      <c r="A16" s="211" t="s">
        <v>123</v>
      </c>
      <c r="B16" s="211"/>
      <c r="C16" s="211"/>
      <c r="D16" s="211"/>
      <c r="E16" s="211"/>
      <c r="F16" s="211"/>
      <c r="G16" s="86">
        <v>10</v>
      </c>
      <c r="H16" s="87">
        <v>4046349</v>
      </c>
      <c r="I16" s="87">
        <v>4146301</v>
      </c>
    </row>
    <row r="17" spans="1:9" x14ac:dyDescent="0.25">
      <c r="A17" s="211" t="s">
        <v>124</v>
      </c>
      <c r="B17" s="211"/>
      <c r="C17" s="211"/>
      <c r="D17" s="211"/>
      <c r="E17" s="211"/>
      <c r="F17" s="211"/>
      <c r="G17" s="86">
        <v>11</v>
      </c>
      <c r="H17" s="87">
        <v>0</v>
      </c>
      <c r="I17" s="87">
        <v>0</v>
      </c>
    </row>
    <row r="18" spans="1:9" x14ac:dyDescent="0.25">
      <c r="A18" s="211" t="s">
        <v>125</v>
      </c>
      <c r="B18" s="211"/>
      <c r="C18" s="211"/>
      <c r="D18" s="211"/>
      <c r="E18" s="211"/>
      <c r="F18" s="211"/>
      <c r="G18" s="86">
        <v>12</v>
      </c>
      <c r="H18" s="87">
        <v>4021471</v>
      </c>
      <c r="I18" s="87">
        <v>4691843</v>
      </c>
    </row>
    <row r="19" spans="1:9" x14ac:dyDescent="0.25">
      <c r="A19" s="217" t="s">
        <v>436</v>
      </c>
      <c r="B19" s="217"/>
      <c r="C19" s="217"/>
      <c r="D19" s="217"/>
      <c r="E19" s="217"/>
      <c r="F19" s="217"/>
      <c r="G19" s="88">
        <v>13</v>
      </c>
      <c r="H19" s="89">
        <f>SUM(H20:H22)</f>
        <v>7893200</v>
      </c>
      <c r="I19" s="89">
        <f>SUM(I20:I22)</f>
        <v>8763885</v>
      </c>
    </row>
    <row r="20" spans="1:9" x14ac:dyDescent="0.25">
      <c r="A20" s="211" t="s">
        <v>108</v>
      </c>
      <c r="B20" s="211"/>
      <c r="C20" s="211"/>
      <c r="D20" s="211"/>
      <c r="E20" s="211"/>
      <c r="F20" s="211"/>
      <c r="G20" s="86">
        <v>14</v>
      </c>
      <c r="H20" s="87">
        <v>4717933</v>
      </c>
      <c r="I20" s="87">
        <v>5286723</v>
      </c>
    </row>
    <row r="21" spans="1:9" x14ac:dyDescent="0.25">
      <c r="A21" s="211" t="s">
        <v>109</v>
      </c>
      <c r="B21" s="211"/>
      <c r="C21" s="211"/>
      <c r="D21" s="211"/>
      <c r="E21" s="211"/>
      <c r="F21" s="211"/>
      <c r="G21" s="86">
        <v>15</v>
      </c>
      <c r="H21" s="87">
        <v>2054077</v>
      </c>
      <c r="I21" s="87">
        <v>2232439</v>
      </c>
    </row>
    <row r="22" spans="1:9" x14ac:dyDescent="0.25">
      <c r="A22" s="211" t="s">
        <v>110</v>
      </c>
      <c r="B22" s="211"/>
      <c r="C22" s="211"/>
      <c r="D22" s="211"/>
      <c r="E22" s="211"/>
      <c r="F22" s="211"/>
      <c r="G22" s="86">
        <v>16</v>
      </c>
      <c r="H22" s="87">
        <v>1121190</v>
      </c>
      <c r="I22" s="87">
        <v>1244723</v>
      </c>
    </row>
    <row r="23" spans="1:9" x14ac:dyDescent="0.25">
      <c r="A23" s="178" t="s">
        <v>111</v>
      </c>
      <c r="B23" s="178"/>
      <c r="C23" s="178"/>
      <c r="D23" s="178"/>
      <c r="E23" s="178"/>
      <c r="F23" s="178"/>
      <c r="G23" s="86">
        <v>17</v>
      </c>
      <c r="H23" s="87">
        <v>3239285</v>
      </c>
      <c r="I23" s="87">
        <v>3224408</v>
      </c>
    </row>
    <row r="24" spans="1:9" x14ac:dyDescent="0.25">
      <c r="A24" s="178" t="s">
        <v>112</v>
      </c>
      <c r="B24" s="178"/>
      <c r="C24" s="178"/>
      <c r="D24" s="178"/>
      <c r="E24" s="178"/>
      <c r="F24" s="178"/>
      <c r="G24" s="86">
        <v>18</v>
      </c>
      <c r="H24" s="87">
        <v>3979260</v>
      </c>
      <c r="I24" s="87">
        <v>4657089</v>
      </c>
    </row>
    <row r="25" spans="1:9" x14ac:dyDescent="0.25">
      <c r="A25" s="217" t="s">
        <v>437</v>
      </c>
      <c r="B25" s="217"/>
      <c r="C25" s="217"/>
      <c r="D25" s="217"/>
      <c r="E25" s="217"/>
      <c r="F25" s="217"/>
      <c r="G25" s="88">
        <v>19</v>
      </c>
      <c r="H25" s="89">
        <f>H26+H27</f>
        <v>0</v>
      </c>
      <c r="I25" s="89">
        <f>I26+I27</f>
        <v>0</v>
      </c>
    </row>
    <row r="26" spans="1:9" x14ac:dyDescent="0.25">
      <c r="A26" s="211" t="s">
        <v>126</v>
      </c>
      <c r="B26" s="211"/>
      <c r="C26" s="211"/>
      <c r="D26" s="211"/>
      <c r="E26" s="211"/>
      <c r="F26" s="211"/>
      <c r="G26" s="86">
        <v>20</v>
      </c>
      <c r="H26" s="87">
        <v>0</v>
      </c>
      <c r="I26" s="87">
        <v>0</v>
      </c>
    </row>
    <row r="27" spans="1:9" x14ac:dyDescent="0.25">
      <c r="A27" s="211" t="s">
        <v>127</v>
      </c>
      <c r="B27" s="211"/>
      <c r="C27" s="211"/>
      <c r="D27" s="211"/>
      <c r="E27" s="211"/>
      <c r="F27" s="211"/>
      <c r="G27" s="86">
        <v>21</v>
      </c>
      <c r="H27" s="87">
        <v>0</v>
      </c>
      <c r="I27" s="87">
        <v>0</v>
      </c>
    </row>
    <row r="28" spans="1:9" x14ac:dyDescent="0.25">
      <c r="A28" s="217" t="s">
        <v>438</v>
      </c>
      <c r="B28" s="217"/>
      <c r="C28" s="217"/>
      <c r="D28" s="217"/>
      <c r="E28" s="217"/>
      <c r="F28" s="217"/>
      <c r="G28" s="88">
        <v>22</v>
      </c>
      <c r="H28" s="89">
        <f>SUM(H29:H34)</f>
        <v>0</v>
      </c>
      <c r="I28" s="89">
        <f>SUM(I29:I34)</f>
        <v>0</v>
      </c>
    </row>
    <row r="29" spans="1:9" x14ac:dyDescent="0.25">
      <c r="A29" s="211" t="s">
        <v>128</v>
      </c>
      <c r="B29" s="211"/>
      <c r="C29" s="211"/>
      <c r="D29" s="211"/>
      <c r="E29" s="211"/>
      <c r="F29" s="211"/>
      <c r="G29" s="86">
        <v>23</v>
      </c>
      <c r="H29" s="87">
        <v>0</v>
      </c>
      <c r="I29" s="87">
        <v>0</v>
      </c>
    </row>
    <row r="30" spans="1:9" x14ac:dyDescent="0.25">
      <c r="A30" s="211" t="s">
        <v>129</v>
      </c>
      <c r="B30" s="211"/>
      <c r="C30" s="211"/>
      <c r="D30" s="211"/>
      <c r="E30" s="211"/>
      <c r="F30" s="211"/>
      <c r="G30" s="86">
        <v>24</v>
      </c>
      <c r="H30" s="87">
        <v>0</v>
      </c>
      <c r="I30" s="87">
        <v>0</v>
      </c>
    </row>
    <row r="31" spans="1:9" x14ac:dyDescent="0.25">
      <c r="A31" s="211" t="s">
        <v>130</v>
      </c>
      <c r="B31" s="211"/>
      <c r="C31" s="211"/>
      <c r="D31" s="211"/>
      <c r="E31" s="211"/>
      <c r="F31" s="211"/>
      <c r="G31" s="86">
        <v>25</v>
      </c>
      <c r="H31" s="87">
        <v>0</v>
      </c>
      <c r="I31" s="87">
        <v>0</v>
      </c>
    </row>
    <row r="32" spans="1:9" x14ac:dyDescent="0.25">
      <c r="A32" s="211" t="s">
        <v>131</v>
      </c>
      <c r="B32" s="211"/>
      <c r="C32" s="211"/>
      <c r="D32" s="211"/>
      <c r="E32" s="211"/>
      <c r="F32" s="211"/>
      <c r="G32" s="86">
        <v>26</v>
      </c>
      <c r="H32" s="87">
        <v>0</v>
      </c>
      <c r="I32" s="87">
        <v>0</v>
      </c>
    </row>
    <row r="33" spans="1:9" x14ac:dyDescent="0.25">
      <c r="A33" s="211" t="s">
        <v>132</v>
      </c>
      <c r="B33" s="211"/>
      <c r="C33" s="211"/>
      <c r="D33" s="211"/>
      <c r="E33" s="211"/>
      <c r="F33" s="211"/>
      <c r="G33" s="86">
        <v>27</v>
      </c>
      <c r="H33" s="87">
        <v>0</v>
      </c>
      <c r="I33" s="87">
        <v>0</v>
      </c>
    </row>
    <row r="34" spans="1:9" x14ac:dyDescent="0.25">
      <c r="A34" s="211" t="s">
        <v>133</v>
      </c>
      <c r="B34" s="211"/>
      <c r="C34" s="211"/>
      <c r="D34" s="211"/>
      <c r="E34" s="211"/>
      <c r="F34" s="211"/>
      <c r="G34" s="86">
        <v>28</v>
      </c>
      <c r="H34" s="87">
        <v>0</v>
      </c>
      <c r="I34" s="87">
        <v>0</v>
      </c>
    </row>
    <row r="35" spans="1:9" x14ac:dyDescent="0.25">
      <c r="A35" s="178" t="s">
        <v>113</v>
      </c>
      <c r="B35" s="178"/>
      <c r="C35" s="178"/>
      <c r="D35" s="178"/>
      <c r="E35" s="178"/>
      <c r="F35" s="178"/>
      <c r="G35" s="86">
        <v>29</v>
      </c>
      <c r="H35" s="87">
        <v>550644</v>
      </c>
      <c r="I35" s="87">
        <v>306202</v>
      </c>
    </row>
    <row r="36" spans="1:9" x14ac:dyDescent="0.25">
      <c r="A36" s="180" t="s">
        <v>365</v>
      </c>
      <c r="B36" s="180"/>
      <c r="C36" s="180"/>
      <c r="D36" s="180"/>
      <c r="E36" s="180"/>
      <c r="F36" s="180"/>
      <c r="G36" s="88">
        <v>30</v>
      </c>
      <c r="H36" s="89">
        <f>SUM(H37:H46)</f>
        <v>238931</v>
      </c>
      <c r="I36" s="89">
        <f>SUM(I37:I46)</f>
        <v>334461</v>
      </c>
    </row>
    <row r="37" spans="1:9" x14ac:dyDescent="0.25">
      <c r="A37" s="178" t="s">
        <v>134</v>
      </c>
      <c r="B37" s="178"/>
      <c r="C37" s="178"/>
      <c r="D37" s="178"/>
      <c r="E37" s="178"/>
      <c r="F37" s="178"/>
      <c r="G37" s="86">
        <v>31</v>
      </c>
      <c r="H37" s="87">
        <v>0</v>
      </c>
      <c r="I37" s="87">
        <v>0</v>
      </c>
    </row>
    <row r="38" spans="1:9" ht="25.2" customHeight="1" x14ac:dyDescent="0.25">
      <c r="A38" s="178" t="s">
        <v>135</v>
      </c>
      <c r="B38" s="178"/>
      <c r="C38" s="178"/>
      <c r="D38" s="178"/>
      <c r="E38" s="178"/>
      <c r="F38" s="178"/>
      <c r="G38" s="86">
        <v>32</v>
      </c>
      <c r="H38" s="87">
        <v>0</v>
      </c>
      <c r="I38" s="87">
        <v>0</v>
      </c>
    </row>
    <row r="39" spans="1:9" ht="28.2" customHeight="1" x14ac:dyDescent="0.25">
      <c r="A39" s="178" t="s">
        <v>136</v>
      </c>
      <c r="B39" s="178"/>
      <c r="C39" s="178"/>
      <c r="D39" s="178"/>
      <c r="E39" s="178"/>
      <c r="F39" s="178"/>
      <c r="G39" s="86">
        <v>33</v>
      </c>
      <c r="H39" s="87">
        <v>0</v>
      </c>
      <c r="I39" s="87">
        <v>0</v>
      </c>
    </row>
    <row r="40" spans="1:9" ht="28.2" customHeight="1" x14ac:dyDescent="0.25">
      <c r="A40" s="178" t="s">
        <v>137</v>
      </c>
      <c r="B40" s="178"/>
      <c r="C40" s="178"/>
      <c r="D40" s="178"/>
      <c r="E40" s="178"/>
      <c r="F40" s="178"/>
      <c r="G40" s="86">
        <v>34</v>
      </c>
      <c r="H40" s="87">
        <v>0</v>
      </c>
      <c r="I40" s="87">
        <v>0</v>
      </c>
    </row>
    <row r="41" spans="1:9" ht="22.95" customHeight="1" x14ac:dyDescent="0.25">
      <c r="A41" s="178" t="s">
        <v>138</v>
      </c>
      <c r="B41" s="178"/>
      <c r="C41" s="178"/>
      <c r="D41" s="178"/>
      <c r="E41" s="178"/>
      <c r="F41" s="178"/>
      <c r="G41" s="86">
        <v>35</v>
      </c>
      <c r="H41" s="87">
        <v>0</v>
      </c>
      <c r="I41" s="87">
        <v>0</v>
      </c>
    </row>
    <row r="42" spans="1:9" x14ac:dyDescent="0.25">
      <c r="A42" s="178" t="s">
        <v>139</v>
      </c>
      <c r="B42" s="178"/>
      <c r="C42" s="178"/>
      <c r="D42" s="178"/>
      <c r="E42" s="178"/>
      <c r="F42" s="178"/>
      <c r="G42" s="86">
        <v>36</v>
      </c>
      <c r="H42" s="87">
        <v>0</v>
      </c>
      <c r="I42" s="87">
        <v>0</v>
      </c>
    </row>
    <row r="43" spans="1:9" x14ac:dyDescent="0.25">
      <c r="A43" s="178" t="s">
        <v>140</v>
      </c>
      <c r="B43" s="178"/>
      <c r="C43" s="178"/>
      <c r="D43" s="178"/>
      <c r="E43" s="178"/>
      <c r="F43" s="178"/>
      <c r="G43" s="86">
        <v>37</v>
      </c>
      <c r="H43" s="87">
        <v>238812</v>
      </c>
      <c r="I43" s="87">
        <v>334461</v>
      </c>
    </row>
    <row r="44" spans="1:9" x14ac:dyDescent="0.25">
      <c r="A44" s="178" t="s">
        <v>141</v>
      </c>
      <c r="B44" s="178"/>
      <c r="C44" s="178"/>
      <c r="D44" s="178"/>
      <c r="E44" s="178"/>
      <c r="F44" s="178"/>
      <c r="G44" s="86">
        <v>38</v>
      </c>
      <c r="H44" s="87">
        <v>119</v>
      </c>
      <c r="I44" s="87">
        <v>0</v>
      </c>
    </row>
    <row r="45" spans="1:9" x14ac:dyDescent="0.25">
      <c r="A45" s="178" t="s">
        <v>142</v>
      </c>
      <c r="B45" s="178"/>
      <c r="C45" s="178"/>
      <c r="D45" s="178"/>
      <c r="E45" s="178"/>
      <c r="F45" s="178"/>
      <c r="G45" s="86">
        <v>39</v>
      </c>
      <c r="H45" s="87">
        <v>0</v>
      </c>
      <c r="I45" s="87">
        <v>0</v>
      </c>
    </row>
    <row r="46" spans="1:9" x14ac:dyDescent="0.25">
      <c r="A46" s="178" t="s">
        <v>143</v>
      </c>
      <c r="B46" s="178"/>
      <c r="C46" s="178"/>
      <c r="D46" s="178"/>
      <c r="E46" s="178"/>
      <c r="F46" s="178"/>
      <c r="G46" s="86">
        <v>40</v>
      </c>
      <c r="H46" s="87">
        <v>0</v>
      </c>
      <c r="I46" s="87">
        <v>0</v>
      </c>
    </row>
    <row r="47" spans="1:9" x14ac:dyDescent="0.25">
      <c r="A47" s="180" t="s">
        <v>366</v>
      </c>
      <c r="B47" s="180"/>
      <c r="C47" s="180"/>
      <c r="D47" s="180"/>
      <c r="E47" s="180"/>
      <c r="F47" s="180"/>
      <c r="G47" s="88">
        <v>41</v>
      </c>
      <c r="H47" s="89">
        <f>SUM(H48:H54)</f>
        <v>486114</v>
      </c>
      <c r="I47" s="89">
        <f>SUM(I48:I54)</f>
        <v>462221</v>
      </c>
    </row>
    <row r="48" spans="1:9" ht="23.4" customHeight="1" x14ac:dyDescent="0.25">
      <c r="A48" s="178" t="s">
        <v>144</v>
      </c>
      <c r="B48" s="178"/>
      <c r="C48" s="178"/>
      <c r="D48" s="178"/>
      <c r="E48" s="178"/>
      <c r="F48" s="178"/>
      <c r="G48" s="86">
        <v>42</v>
      </c>
      <c r="H48" s="87">
        <v>0</v>
      </c>
      <c r="I48" s="87">
        <v>0</v>
      </c>
    </row>
    <row r="49" spans="1:9" x14ac:dyDescent="0.25">
      <c r="A49" s="203" t="s">
        <v>145</v>
      </c>
      <c r="B49" s="203"/>
      <c r="C49" s="203"/>
      <c r="D49" s="203"/>
      <c r="E49" s="203"/>
      <c r="F49" s="203"/>
      <c r="G49" s="86">
        <v>43</v>
      </c>
      <c r="H49" s="87">
        <v>0</v>
      </c>
      <c r="I49" s="87">
        <v>0</v>
      </c>
    </row>
    <row r="50" spans="1:9" x14ac:dyDescent="0.25">
      <c r="A50" s="203" t="s">
        <v>146</v>
      </c>
      <c r="B50" s="203"/>
      <c r="C50" s="203"/>
      <c r="D50" s="203"/>
      <c r="E50" s="203"/>
      <c r="F50" s="203"/>
      <c r="G50" s="86">
        <v>44</v>
      </c>
      <c r="H50" s="87">
        <v>478251</v>
      </c>
      <c r="I50" s="87">
        <v>448924</v>
      </c>
    </row>
    <row r="51" spans="1:9" x14ac:dyDescent="0.25">
      <c r="A51" s="203" t="s">
        <v>147</v>
      </c>
      <c r="B51" s="203"/>
      <c r="C51" s="203"/>
      <c r="D51" s="203"/>
      <c r="E51" s="203"/>
      <c r="F51" s="203"/>
      <c r="G51" s="86">
        <v>45</v>
      </c>
      <c r="H51" s="87">
        <v>1286</v>
      </c>
      <c r="I51" s="87">
        <v>6437</v>
      </c>
    </row>
    <row r="52" spans="1:9" x14ac:dyDescent="0.25">
      <c r="A52" s="203" t="s">
        <v>148</v>
      </c>
      <c r="B52" s="203"/>
      <c r="C52" s="203"/>
      <c r="D52" s="203"/>
      <c r="E52" s="203"/>
      <c r="F52" s="203"/>
      <c r="G52" s="86">
        <v>46</v>
      </c>
      <c r="H52" s="87">
        <v>0</v>
      </c>
      <c r="I52" s="87">
        <v>0</v>
      </c>
    </row>
    <row r="53" spans="1:9" x14ac:dyDescent="0.25">
      <c r="A53" s="203" t="s">
        <v>149</v>
      </c>
      <c r="B53" s="203"/>
      <c r="C53" s="203"/>
      <c r="D53" s="203"/>
      <c r="E53" s="203"/>
      <c r="F53" s="203"/>
      <c r="G53" s="86">
        <v>47</v>
      </c>
      <c r="H53" s="87">
        <v>0</v>
      </c>
      <c r="I53" s="87">
        <v>0</v>
      </c>
    </row>
    <row r="54" spans="1:9" x14ac:dyDescent="0.25">
      <c r="A54" s="203" t="s">
        <v>150</v>
      </c>
      <c r="B54" s="203"/>
      <c r="C54" s="203"/>
      <c r="D54" s="203"/>
      <c r="E54" s="203"/>
      <c r="F54" s="203"/>
      <c r="G54" s="86">
        <v>48</v>
      </c>
      <c r="H54" s="87">
        <v>6577</v>
      </c>
      <c r="I54" s="87">
        <v>6860</v>
      </c>
    </row>
    <row r="55" spans="1:9" ht="30.6" customHeight="1" x14ac:dyDescent="0.25">
      <c r="A55" s="199" t="s">
        <v>151</v>
      </c>
      <c r="B55" s="199"/>
      <c r="C55" s="199"/>
      <c r="D55" s="199"/>
      <c r="E55" s="199"/>
      <c r="F55" s="199"/>
      <c r="G55" s="86">
        <v>49</v>
      </c>
      <c r="H55" s="87">
        <v>0</v>
      </c>
      <c r="I55" s="87">
        <v>0</v>
      </c>
    </row>
    <row r="56" spans="1:9" x14ac:dyDescent="0.25">
      <c r="A56" s="199" t="s">
        <v>152</v>
      </c>
      <c r="B56" s="199"/>
      <c r="C56" s="199"/>
      <c r="D56" s="199"/>
      <c r="E56" s="199"/>
      <c r="F56" s="199"/>
      <c r="G56" s="86">
        <v>50</v>
      </c>
      <c r="H56" s="87">
        <v>0</v>
      </c>
      <c r="I56" s="87">
        <v>0</v>
      </c>
    </row>
    <row r="57" spans="1:9" ht="28.95" customHeight="1" x14ac:dyDescent="0.25">
      <c r="A57" s="199" t="s">
        <v>153</v>
      </c>
      <c r="B57" s="199"/>
      <c r="C57" s="199"/>
      <c r="D57" s="199"/>
      <c r="E57" s="199"/>
      <c r="F57" s="199"/>
      <c r="G57" s="86">
        <v>51</v>
      </c>
      <c r="H57" s="87">
        <v>0</v>
      </c>
      <c r="I57" s="87">
        <v>0</v>
      </c>
    </row>
    <row r="58" spans="1:9" x14ac:dyDescent="0.25">
      <c r="A58" s="199" t="s">
        <v>154</v>
      </c>
      <c r="B58" s="199"/>
      <c r="C58" s="199"/>
      <c r="D58" s="199"/>
      <c r="E58" s="199"/>
      <c r="F58" s="199"/>
      <c r="G58" s="86">
        <v>52</v>
      </c>
      <c r="H58" s="87">
        <v>0</v>
      </c>
      <c r="I58" s="87">
        <v>0</v>
      </c>
    </row>
    <row r="59" spans="1:9" x14ac:dyDescent="0.25">
      <c r="A59" s="180" t="s">
        <v>367</v>
      </c>
      <c r="B59" s="180"/>
      <c r="C59" s="180"/>
      <c r="D59" s="180"/>
      <c r="E59" s="180"/>
      <c r="F59" s="180"/>
      <c r="G59" s="88">
        <v>53</v>
      </c>
      <c r="H59" s="89">
        <f>H7+H36+H55+H56</f>
        <v>28286740</v>
      </c>
      <c r="I59" s="89">
        <f>I7+I36+I55+I56</f>
        <v>30685993</v>
      </c>
    </row>
    <row r="60" spans="1:9" x14ac:dyDescent="0.25">
      <c r="A60" s="180" t="s">
        <v>368</v>
      </c>
      <c r="B60" s="180"/>
      <c r="C60" s="180"/>
      <c r="D60" s="180"/>
      <c r="E60" s="180"/>
      <c r="F60" s="180"/>
      <c r="G60" s="88">
        <v>54</v>
      </c>
      <c r="H60" s="89">
        <f>H13+H47+H57+H58</f>
        <v>24216323</v>
      </c>
      <c r="I60" s="89">
        <f>I13+I47+I57+I58</f>
        <v>26251949</v>
      </c>
    </row>
    <row r="61" spans="1:9" x14ac:dyDescent="0.25">
      <c r="A61" s="180" t="s">
        <v>370</v>
      </c>
      <c r="B61" s="180"/>
      <c r="C61" s="180"/>
      <c r="D61" s="180"/>
      <c r="E61" s="180"/>
      <c r="F61" s="180"/>
      <c r="G61" s="88">
        <v>55</v>
      </c>
      <c r="H61" s="89">
        <f>H59-H60</f>
        <v>4070417</v>
      </c>
      <c r="I61" s="89">
        <f>I59-I60</f>
        <v>4434044</v>
      </c>
    </row>
    <row r="62" spans="1:9" x14ac:dyDescent="0.25">
      <c r="A62" s="212" t="s">
        <v>371</v>
      </c>
      <c r="B62" s="212"/>
      <c r="C62" s="212"/>
      <c r="D62" s="212"/>
      <c r="E62" s="212"/>
      <c r="F62" s="212"/>
      <c r="G62" s="88">
        <v>56</v>
      </c>
      <c r="H62" s="89">
        <f>+IF((H59-H60)&gt;0,(H59-H60),0)</f>
        <v>4070417</v>
      </c>
      <c r="I62" s="89">
        <f>+IF((I59-I60)&gt;0,(I59-I60),0)</f>
        <v>4434044</v>
      </c>
    </row>
    <row r="63" spans="1:9" x14ac:dyDescent="0.25">
      <c r="A63" s="212" t="s">
        <v>372</v>
      </c>
      <c r="B63" s="212"/>
      <c r="C63" s="212"/>
      <c r="D63" s="212"/>
      <c r="E63" s="212"/>
      <c r="F63" s="212"/>
      <c r="G63" s="88">
        <v>57</v>
      </c>
      <c r="H63" s="89">
        <f>+IF((H59-H60)&lt;0,(H59-H60),0)</f>
        <v>0</v>
      </c>
      <c r="I63" s="89">
        <f>+IF((I59-I60)&lt;0,(I59-I60),0)</f>
        <v>0</v>
      </c>
    </row>
    <row r="64" spans="1:9" x14ac:dyDescent="0.25">
      <c r="A64" s="199" t="s">
        <v>114</v>
      </c>
      <c r="B64" s="199"/>
      <c r="C64" s="199"/>
      <c r="D64" s="199"/>
      <c r="E64" s="199"/>
      <c r="F64" s="199"/>
      <c r="G64" s="86">
        <v>58</v>
      </c>
      <c r="H64" s="87">
        <v>790887</v>
      </c>
      <c r="I64" s="87">
        <v>857970</v>
      </c>
    </row>
    <row r="65" spans="1:9" x14ac:dyDescent="0.25">
      <c r="A65" s="180" t="s">
        <v>373</v>
      </c>
      <c r="B65" s="180"/>
      <c r="C65" s="180"/>
      <c r="D65" s="180"/>
      <c r="E65" s="180"/>
      <c r="F65" s="180"/>
      <c r="G65" s="88">
        <v>59</v>
      </c>
      <c r="H65" s="89">
        <f>H61-H64</f>
        <v>3279530</v>
      </c>
      <c r="I65" s="89">
        <f>I61-I64</f>
        <v>3576074</v>
      </c>
    </row>
    <row r="66" spans="1:9" x14ac:dyDescent="0.25">
      <c r="A66" s="212" t="s">
        <v>374</v>
      </c>
      <c r="B66" s="212"/>
      <c r="C66" s="212"/>
      <c r="D66" s="212"/>
      <c r="E66" s="212"/>
      <c r="F66" s="212"/>
      <c r="G66" s="88">
        <v>60</v>
      </c>
      <c r="H66" s="89">
        <f>+IF((H61-H64)&gt;0,(H61-H64),0)</f>
        <v>3279530</v>
      </c>
      <c r="I66" s="89">
        <f>+IF((I61-I64)&gt;0,(I61-I64),0)</f>
        <v>3576074</v>
      </c>
    </row>
    <row r="67" spans="1:9" x14ac:dyDescent="0.25">
      <c r="A67" s="212" t="s">
        <v>375</v>
      </c>
      <c r="B67" s="212"/>
      <c r="C67" s="212"/>
      <c r="D67" s="212"/>
      <c r="E67" s="212"/>
      <c r="F67" s="212"/>
      <c r="G67" s="88">
        <v>61</v>
      </c>
      <c r="H67" s="89">
        <f>+IF((H61-H64)&lt;0,(H61-H64),0)</f>
        <v>0</v>
      </c>
      <c r="I67" s="89">
        <f>+IF((I61-I64)&lt;0,(I61-I64),0)</f>
        <v>0</v>
      </c>
    </row>
    <row r="68" spans="1:9" x14ac:dyDescent="0.25">
      <c r="A68" s="201" t="s">
        <v>155</v>
      </c>
      <c r="B68" s="201"/>
      <c r="C68" s="201"/>
      <c r="D68" s="201"/>
      <c r="E68" s="201"/>
      <c r="F68" s="201"/>
      <c r="G68" s="213"/>
      <c r="H68" s="213"/>
      <c r="I68" s="213"/>
    </row>
    <row r="69" spans="1:9" ht="25.95" customHeight="1" x14ac:dyDescent="0.25">
      <c r="A69" s="180" t="s">
        <v>376</v>
      </c>
      <c r="B69" s="180"/>
      <c r="C69" s="180"/>
      <c r="D69" s="180"/>
      <c r="E69" s="180"/>
      <c r="F69" s="180"/>
      <c r="G69" s="88">
        <v>62</v>
      </c>
      <c r="H69" s="89">
        <f>H70-H71</f>
        <v>0</v>
      </c>
      <c r="I69" s="89">
        <f>I70-I71</f>
        <v>0</v>
      </c>
    </row>
    <row r="70" spans="1:9" x14ac:dyDescent="0.25">
      <c r="A70" s="203" t="s">
        <v>156</v>
      </c>
      <c r="B70" s="203"/>
      <c r="C70" s="203"/>
      <c r="D70" s="203"/>
      <c r="E70" s="203"/>
      <c r="F70" s="203"/>
      <c r="G70" s="86">
        <v>63</v>
      </c>
      <c r="H70" s="87">
        <v>0</v>
      </c>
      <c r="I70" s="87">
        <v>0</v>
      </c>
    </row>
    <row r="71" spans="1:9" x14ac:dyDescent="0.25">
      <c r="A71" s="203" t="s">
        <v>157</v>
      </c>
      <c r="B71" s="203"/>
      <c r="C71" s="203"/>
      <c r="D71" s="203"/>
      <c r="E71" s="203"/>
      <c r="F71" s="203"/>
      <c r="G71" s="86">
        <v>64</v>
      </c>
      <c r="H71" s="87">
        <v>0</v>
      </c>
      <c r="I71" s="87">
        <v>0</v>
      </c>
    </row>
    <row r="72" spans="1:9" x14ac:dyDescent="0.25">
      <c r="A72" s="199" t="s">
        <v>158</v>
      </c>
      <c r="B72" s="199"/>
      <c r="C72" s="199"/>
      <c r="D72" s="199"/>
      <c r="E72" s="199"/>
      <c r="F72" s="199"/>
      <c r="G72" s="86">
        <v>65</v>
      </c>
      <c r="H72" s="87">
        <v>0</v>
      </c>
      <c r="I72" s="87">
        <v>0</v>
      </c>
    </row>
    <row r="73" spans="1:9" x14ac:dyDescent="0.25">
      <c r="A73" s="212" t="s">
        <v>377</v>
      </c>
      <c r="B73" s="212"/>
      <c r="C73" s="212"/>
      <c r="D73" s="212"/>
      <c r="E73" s="212"/>
      <c r="F73" s="212"/>
      <c r="G73" s="88">
        <v>66</v>
      </c>
      <c r="H73" s="95">
        <v>0</v>
      </c>
      <c r="I73" s="95">
        <v>0</v>
      </c>
    </row>
    <row r="74" spans="1:9" x14ac:dyDescent="0.25">
      <c r="A74" s="212" t="s">
        <v>378</v>
      </c>
      <c r="B74" s="212"/>
      <c r="C74" s="212"/>
      <c r="D74" s="212"/>
      <c r="E74" s="212"/>
      <c r="F74" s="212"/>
      <c r="G74" s="88">
        <v>67</v>
      </c>
      <c r="H74" s="95">
        <v>0</v>
      </c>
      <c r="I74" s="95">
        <v>0</v>
      </c>
    </row>
    <row r="75" spans="1:9" x14ac:dyDescent="0.25">
      <c r="A75" s="201" t="s">
        <v>159</v>
      </c>
      <c r="B75" s="201"/>
      <c r="C75" s="201"/>
      <c r="D75" s="201"/>
      <c r="E75" s="201"/>
      <c r="F75" s="201"/>
      <c r="G75" s="213"/>
      <c r="H75" s="213"/>
      <c r="I75" s="213"/>
    </row>
    <row r="76" spans="1:9" x14ac:dyDescent="0.25">
      <c r="A76" s="180" t="s">
        <v>379</v>
      </c>
      <c r="B76" s="180"/>
      <c r="C76" s="180"/>
      <c r="D76" s="180"/>
      <c r="E76" s="180"/>
      <c r="F76" s="180"/>
      <c r="G76" s="88">
        <v>68</v>
      </c>
      <c r="H76" s="95">
        <v>0</v>
      </c>
      <c r="I76" s="95">
        <v>0</v>
      </c>
    </row>
    <row r="77" spans="1:9" x14ac:dyDescent="0.25">
      <c r="A77" s="224" t="s">
        <v>380</v>
      </c>
      <c r="B77" s="224"/>
      <c r="C77" s="224"/>
      <c r="D77" s="224"/>
      <c r="E77" s="224"/>
      <c r="F77" s="224"/>
      <c r="G77" s="96">
        <v>69</v>
      </c>
      <c r="H77" s="97">
        <v>0</v>
      </c>
      <c r="I77" s="97">
        <v>0</v>
      </c>
    </row>
    <row r="78" spans="1:9" x14ac:dyDescent="0.25">
      <c r="A78" s="224" t="s">
        <v>381</v>
      </c>
      <c r="B78" s="224"/>
      <c r="C78" s="224"/>
      <c r="D78" s="224"/>
      <c r="E78" s="224"/>
      <c r="F78" s="224"/>
      <c r="G78" s="96">
        <v>70</v>
      </c>
      <c r="H78" s="97">
        <v>0</v>
      </c>
      <c r="I78" s="97">
        <v>0</v>
      </c>
    </row>
    <row r="79" spans="1:9" x14ac:dyDescent="0.25">
      <c r="A79" s="180" t="s">
        <v>382</v>
      </c>
      <c r="B79" s="180"/>
      <c r="C79" s="180"/>
      <c r="D79" s="180"/>
      <c r="E79" s="180"/>
      <c r="F79" s="180"/>
      <c r="G79" s="88">
        <v>71</v>
      </c>
      <c r="H79" s="95">
        <v>0</v>
      </c>
      <c r="I79" s="95">
        <v>0</v>
      </c>
    </row>
    <row r="80" spans="1:9" x14ac:dyDescent="0.25">
      <c r="A80" s="180" t="s">
        <v>383</v>
      </c>
      <c r="B80" s="180"/>
      <c r="C80" s="180"/>
      <c r="D80" s="180"/>
      <c r="E80" s="180"/>
      <c r="F80" s="180"/>
      <c r="G80" s="88">
        <v>72</v>
      </c>
      <c r="H80" s="95">
        <v>0</v>
      </c>
      <c r="I80" s="95">
        <v>0</v>
      </c>
    </row>
    <row r="81" spans="1:9" x14ac:dyDescent="0.25">
      <c r="A81" s="212" t="s">
        <v>384</v>
      </c>
      <c r="B81" s="212"/>
      <c r="C81" s="212"/>
      <c r="D81" s="212"/>
      <c r="E81" s="212"/>
      <c r="F81" s="212"/>
      <c r="G81" s="88">
        <v>73</v>
      </c>
      <c r="H81" s="95">
        <v>0</v>
      </c>
      <c r="I81" s="95">
        <v>0</v>
      </c>
    </row>
    <row r="82" spans="1:9" x14ac:dyDescent="0.25">
      <c r="A82" s="212" t="s">
        <v>385</v>
      </c>
      <c r="B82" s="212"/>
      <c r="C82" s="212"/>
      <c r="D82" s="212"/>
      <c r="E82" s="212"/>
      <c r="F82" s="212"/>
      <c r="G82" s="88">
        <v>74</v>
      </c>
      <c r="H82" s="95">
        <v>0</v>
      </c>
      <c r="I82" s="95">
        <v>0</v>
      </c>
    </row>
    <row r="83" spans="1:9" x14ac:dyDescent="0.25">
      <c r="A83" s="201" t="s">
        <v>115</v>
      </c>
      <c r="B83" s="201"/>
      <c r="C83" s="201"/>
      <c r="D83" s="201"/>
      <c r="E83" s="201"/>
      <c r="F83" s="201"/>
      <c r="G83" s="213"/>
      <c r="H83" s="213"/>
      <c r="I83" s="213"/>
    </row>
    <row r="84" spans="1:9" x14ac:dyDescent="0.25">
      <c r="A84" s="214" t="s">
        <v>386</v>
      </c>
      <c r="B84" s="214"/>
      <c r="C84" s="214"/>
      <c r="D84" s="214"/>
      <c r="E84" s="214"/>
      <c r="F84" s="214"/>
      <c r="G84" s="88">
        <v>75</v>
      </c>
      <c r="H84" s="98">
        <f>H85+H86</f>
        <v>0</v>
      </c>
      <c r="I84" s="98">
        <f>I85+I86</f>
        <v>0</v>
      </c>
    </row>
    <row r="85" spans="1:9" x14ac:dyDescent="0.25">
      <c r="A85" s="215" t="s">
        <v>160</v>
      </c>
      <c r="B85" s="215"/>
      <c r="C85" s="215"/>
      <c r="D85" s="215"/>
      <c r="E85" s="215"/>
      <c r="F85" s="215"/>
      <c r="G85" s="86">
        <v>76</v>
      </c>
      <c r="H85" s="99">
        <v>0</v>
      </c>
      <c r="I85" s="99">
        <v>0</v>
      </c>
    </row>
    <row r="86" spans="1:9" x14ac:dyDescent="0.25">
      <c r="A86" s="215" t="s">
        <v>161</v>
      </c>
      <c r="B86" s="215"/>
      <c r="C86" s="215"/>
      <c r="D86" s="215"/>
      <c r="E86" s="215"/>
      <c r="F86" s="215"/>
      <c r="G86" s="86">
        <v>77</v>
      </c>
      <c r="H86" s="99">
        <v>0</v>
      </c>
      <c r="I86" s="99">
        <v>0</v>
      </c>
    </row>
    <row r="87" spans="1:9" x14ac:dyDescent="0.25">
      <c r="A87" s="221" t="s">
        <v>117</v>
      </c>
      <c r="B87" s="221"/>
      <c r="C87" s="221"/>
      <c r="D87" s="221"/>
      <c r="E87" s="221"/>
      <c r="F87" s="221"/>
      <c r="G87" s="222"/>
      <c r="H87" s="222"/>
      <c r="I87" s="222"/>
    </row>
    <row r="88" spans="1:9" x14ac:dyDescent="0.25">
      <c r="A88" s="223" t="s">
        <v>162</v>
      </c>
      <c r="B88" s="223"/>
      <c r="C88" s="223"/>
      <c r="D88" s="223"/>
      <c r="E88" s="223"/>
      <c r="F88" s="223"/>
      <c r="G88" s="86">
        <v>78</v>
      </c>
      <c r="H88" s="99">
        <v>3279530</v>
      </c>
      <c r="I88" s="99">
        <v>3576074</v>
      </c>
    </row>
    <row r="89" spans="1:9" ht="29.25" customHeight="1" x14ac:dyDescent="0.25">
      <c r="A89" s="220" t="s">
        <v>431</v>
      </c>
      <c r="B89" s="220"/>
      <c r="C89" s="220"/>
      <c r="D89" s="220"/>
      <c r="E89" s="220"/>
      <c r="F89" s="220"/>
      <c r="G89" s="88">
        <v>79</v>
      </c>
      <c r="H89" s="98">
        <f>H90+H97</f>
        <v>0</v>
      </c>
      <c r="I89" s="98">
        <f>I90+I97</f>
        <v>0</v>
      </c>
    </row>
    <row r="90" spans="1:9" ht="24.6" customHeight="1" x14ac:dyDescent="0.25">
      <c r="A90" s="216" t="s">
        <v>439</v>
      </c>
      <c r="B90" s="216"/>
      <c r="C90" s="216"/>
      <c r="D90" s="216"/>
      <c r="E90" s="216"/>
      <c r="F90" s="216"/>
      <c r="G90" s="88">
        <v>80</v>
      </c>
      <c r="H90" s="98">
        <f>SUM(H91:H95)</f>
        <v>0</v>
      </c>
      <c r="I90" s="98">
        <f>SUM(I91:I95)</f>
        <v>0</v>
      </c>
    </row>
    <row r="91" spans="1:9" ht="24.6" customHeight="1" x14ac:dyDescent="0.25">
      <c r="A91" s="203" t="s">
        <v>349</v>
      </c>
      <c r="B91" s="203"/>
      <c r="C91" s="203"/>
      <c r="D91" s="203"/>
      <c r="E91" s="203"/>
      <c r="F91" s="203"/>
      <c r="G91" s="88">
        <v>81</v>
      </c>
      <c r="H91" s="99">
        <v>0</v>
      </c>
      <c r="I91" s="99">
        <v>0</v>
      </c>
    </row>
    <row r="92" spans="1:9" ht="39" customHeight="1" x14ac:dyDescent="0.25">
      <c r="A92" s="203" t="s">
        <v>350</v>
      </c>
      <c r="B92" s="203"/>
      <c r="C92" s="203"/>
      <c r="D92" s="203"/>
      <c r="E92" s="203"/>
      <c r="F92" s="203"/>
      <c r="G92" s="88">
        <v>82</v>
      </c>
      <c r="H92" s="99">
        <v>0</v>
      </c>
      <c r="I92" s="99">
        <v>0</v>
      </c>
    </row>
    <row r="93" spans="1:9" ht="44.25" customHeight="1" x14ac:dyDescent="0.25">
      <c r="A93" s="203" t="s">
        <v>351</v>
      </c>
      <c r="B93" s="203"/>
      <c r="C93" s="203"/>
      <c r="D93" s="203"/>
      <c r="E93" s="203"/>
      <c r="F93" s="203"/>
      <c r="G93" s="88">
        <v>83</v>
      </c>
      <c r="H93" s="99">
        <v>0</v>
      </c>
      <c r="I93" s="99">
        <v>0</v>
      </c>
    </row>
    <row r="94" spans="1:9" ht="16.5" customHeight="1" x14ac:dyDescent="0.25">
      <c r="A94" s="203" t="s">
        <v>352</v>
      </c>
      <c r="B94" s="203"/>
      <c r="C94" s="203"/>
      <c r="D94" s="203"/>
      <c r="E94" s="203"/>
      <c r="F94" s="203"/>
      <c r="G94" s="88">
        <v>84</v>
      </c>
      <c r="H94" s="99">
        <v>0</v>
      </c>
      <c r="I94" s="99">
        <v>0</v>
      </c>
    </row>
    <row r="95" spans="1:9" ht="13.5" customHeight="1" x14ac:dyDescent="0.25">
      <c r="A95" s="203" t="s">
        <v>353</v>
      </c>
      <c r="B95" s="203"/>
      <c r="C95" s="203"/>
      <c r="D95" s="203"/>
      <c r="E95" s="203"/>
      <c r="F95" s="203"/>
      <c r="G95" s="88">
        <v>85</v>
      </c>
      <c r="H95" s="99">
        <v>0</v>
      </c>
      <c r="I95" s="99">
        <v>0</v>
      </c>
    </row>
    <row r="96" spans="1:9" ht="24.6" customHeight="1" x14ac:dyDescent="0.25">
      <c r="A96" s="203" t="s">
        <v>354</v>
      </c>
      <c r="B96" s="203"/>
      <c r="C96" s="203"/>
      <c r="D96" s="203"/>
      <c r="E96" s="203"/>
      <c r="F96" s="203"/>
      <c r="G96" s="88">
        <v>86</v>
      </c>
      <c r="H96" s="99">
        <v>0</v>
      </c>
      <c r="I96" s="99">
        <v>0</v>
      </c>
    </row>
    <row r="97" spans="1:9" ht="24.6" customHeight="1" x14ac:dyDescent="0.25">
      <c r="A97" s="216" t="s">
        <v>432</v>
      </c>
      <c r="B97" s="216"/>
      <c r="C97" s="216"/>
      <c r="D97" s="216"/>
      <c r="E97" s="216"/>
      <c r="F97" s="216"/>
      <c r="G97" s="88">
        <v>87</v>
      </c>
      <c r="H97" s="98">
        <f>SUM(H98:H105)</f>
        <v>0</v>
      </c>
      <c r="I97" s="98">
        <f>SUM(I98:I105)</f>
        <v>0</v>
      </c>
    </row>
    <row r="98" spans="1:9" x14ac:dyDescent="0.25">
      <c r="A98" s="203" t="s">
        <v>163</v>
      </c>
      <c r="B98" s="203"/>
      <c r="C98" s="203"/>
      <c r="D98" s="203"/>
      <c r="E98" s="203"/>
      <c r="F98" s="203"/>
      <c r="G98" s="86">
        <v>88</v>
      </c>
      <c r="H98" s="99">
        <v>0</v>
      </c>
      <c r="I98" s="99">
        <v>0</v>
      </c>
    </row>
    <row r="99" spans="1:9" ht="35.25" customHeight="1" x14ac:dyDescent="0.25">
      <c r="A99" s="203" t="s">
        <v>355</v>
      </c>
      <c r="B99" s="203"/>
      <c r="C99" s="203"/>
      <c r="D99" s="203"/>
      <c r="E99" s="203"/>
      <c r="F99" s="203"/>
      <c r="G99" s="86">
        <v>89</v>
      </c>
      <c r="H99" s="99">
        <v>0</v>
      </c>
      <c r="I99" s="99">
        <v>0</v>
      </c>
    </row>
    <row r="100" spans="1:9" x14ac:dyDescent="0.25">
      <c r="A100" s="203" t="s">
        <v>356</v>
      </c>
      <c r="B100" s="203"/>
      <c r="C100" s="203"/>
      <c r="D100" s="203"/>
      <c r="E100" s="203"/>
      <c r="F100" s="203"/>
      <c r="G100" s="86">
        <v>90</v>
      </c>
      <c r="H100" s="99">
        <v>0</v>
      </c>
      <c r="I100" s="99">
        <v>0</v>
      </c>
    </row>
    <row r="101" spans="1:9" ht="33.75" customHeight="1" x14ac:dyDescent="0.25">
      <c r="A101" s="203" t="s">
        <v>357</v>
      </c>
      <c r="B101" s="203"/>
      <c r="C101" s="203"/>
      <c r="D101" s="203"/>
      <c r="E101" s="203"/>
      <c r="F101" s="203"/>
      <c r="G101" s="86">
        <v>91</v>
      </c>
      <c r="H101" s="99">
        <v>0</v>
      </c>
      <c r="I101" s="99">
        <v>0</v>
      </c>
    </row>
    <row r="102" spans="1:9" ht="29.25" customHeight="1" x14ac:dyDescent="0.25">
      <c r="A102" s="203" t="s">
        <v>358</v>
      </c>
      <c r="B102" s="203"/>
      <c r="C102" s="203"/>
      <c r="D102" s="203"/>
      <c r="E102" s="203"/>
      <c r="F102" s="203"/>
      <c r="G102" s="86">
        <v>92</v>
      </c>
      <c r="H102" s="99">
        <v>0</v>
      </c>
      <c r="I102" s="99">
        <v>0</v>
      </c>
    </row>
    <row r="103" spans="1:9" x14ac:dyDescent="0.25">
      <c r="A103" s="203" t="s">
        <v>359</v>
      </c>
      <c r="B103" s="203"/>
      <c r="C103" s="203"/>
      <c r="D103" s="203"/>
      <c r="E103" s="203"/>
      <c r="F103" s="203"/>
      <c r="G103" s="86">
        <v>93</v>
      </c>
      <c r="H103" s="99">
        <v>0</v>
      </c>
      <c r="I103" s="99">
        <v>0</v>
      </c>
    </row>
    <row r="104" spans="1:9" ht="24.75" customHeight="1" x14ac:dyDescent="0.25">
      <c r="A104" s="203" t="s">
        <v>360</v>
      </c>
      <c r="B104" s="203"/>
      <c r="C104" s="203"/>
      <c r="D104" s="203"/>
      <c r="E104" s="203"/>
      <c r="F104" s="203"/>
      <c r="G104" s="86">
        <v>94</v>
      </c>
      <c r="H104" s="99">
        <v>0</v>
      </c>
      <c r="I104" s="99">
        <v>0</v>
      </c>
    </row>
    <row r="105" spans="1:9" ht="15.75" customHeight="1" x14ac:dyDescent="0.25">
      <c r="A105" s="203" t="s">
        <v>361</v>
      </c>
      <c r="B105" s="203"/>
      <c r="C105" s="203"/>
      <c r="D105" s="203"/>
      <c r="E105" s="203"/>
      <c r="F105" s="203"/>
      <c r="G105" s="86">
        <v>95</v>
      </c>
      <c r="H105" s="99">
        <v>0</v>
      </c>
      <c r="I105" s="99">
        <v>0</v>
      </c>
    </row>
    <row r="106" spans="1:9" ht="24.75" customHeight="1" x14ac:dyDescent="0.25">
      <c r="A106" s="203" t="s">
        <v>362</v>
      </c>
      <c r="B106" s="203"/>
      <c r="C106" s="203"/>
      <c r="D106" s="203"/>
      <c r="E106" s="203"/>
      <c r="F106" s="203"/>
      <c r="G106" s="86">
        <v>96</v>
      </c>
      <c r="H106" s="99">
        <v>0</v>
      </c>
      <c r="I106" s="99">
        <v>0</v>
      </c>
    </row>
    <row r="107" spans="1:9" ht="27.6" customHeight="1" x14ac:dyDescent="0.25">
      <c r="A107" s="220" t="s">
        <v>434</v>
      </c>
      <c r="B107" s="220"/>
      <c r="C107" s="220"/>
      <c r="D107" s="220"/>
      <c r="E107" s="220"/>
      <c r="F107" s="220"/>
      <c r="G107" s="88">
        <v>97</v>
      </c>
      <c r="H107" s="98">
        <f>H90+H97-H106-H96</f>
        <v>0</v>
      </c>
      <c r="I107" s="98">
        <f>I90+I97-I106-I96</f>
        <v>0</v>
      </c>
    </row>
    <row r="108" spans="1:9" x14ac:dyDescent="0.25">
      <c r="A108" s="220" t="s">
        <v>369</v>
      </c>
      <c r="B108" s="220"/>
      <c r="C108" s="220"/>
      <c r="D108" s="220"/>
      <c r="E108" s="220"/>
      <c r="F108" s="220"/>
      <c r="G108" s="88">
        <v>98</v>
      </c>
      <c r="H108" s="98">
        <f>H88+H107</f>
        <v>3279530</v>
      </c>
      <c r="I108" s="98">
        <f>I88+I107</f>
        <v>3576074</v>
      </c>
    </row>
    <row r="109" spans="1:9" x14ac:dyDescent="0.25">
      <c r="A109" s="201" t="s">
        <v>164</v>
      </c>
      <c r="B109" s="201"/>
      <c r="C109" s="201"/>
      <c r="D109" s="201"/>
      <c r="E109" s="201"/>
      <c r="F109" s="201"/>
      <c r="G109" s="213"/>
      <c r="H109" s="213"/>
      <c r="I109" s="213"/>
    </row>
    <row r="110" spans="1:9" ht="24.75" customHeight="1" x14ac:dyDescent="0.25">
      <c r="A110" s="214" t="s">
        <v>433</v>
      </c>
      <c r="B110" s="214"/>
      <c r="C110" s="214"/>
      <c r="D110" s="214"/>
      <c r="E110" s="214"/>
      <c r="F110" s="214"/>
      <c r="G110" s="88">
        <v>99</v>
      </c>
      <c r="H110" s="98">
        <f>H111+H112</f>
        <v>0</v>
      </c>
      <c r="I110" s="98">
        <f>I111+I112</f>
        <v>0</v>
      </c>
    </row>
    <row r="111" spans="1:9" x14ac:dyDescent="0.25">
      <c r="A111" s="215" t="s">
        <v>116</v>
      </c>
      <c r="B111" s="215"/>
      <c r="C111" s="215"/>
      <c r="D111" s="215"/>
      <c r="E111" s="215"/>
      <c r="F111" s="215"/>
      <c r="G111" s="86">
        <v>100</v>
      </c>
      <c r="H111" s="99">
        <v>0</v>
      </c>
      <c r="I111" s="99">
        <v>0</v>
      </c>
    </row>
    <row r="112" spans="1:9" x14ac:dyDescent="0.25">
      <c r="A112" s="215" t="s">
        <v>165</v>
      </c>
      <c r="B112" s="215"/>
      <c r="C112" s="215"/>
      <c r="D112" s="215"/>
      <c r="E112" s="215"/>
      <c r="F112" s="215"/>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I17" sqref="I17"/>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210" t="s">
        <v>166</v>
      </c>
      <c r="B1" s="225"/>
      <c r="C1" s="225"/>
      <c r="D1" s="225"/>
      <c r="E1" s="225"/>
      <c r="F1" s="225"/>
      <c r="G1" s="225"/>
      <c r="H1" s="225"/>
      <c r="I1" s="225"/>
    </row>
    <row r="2" spans="1:9" x14ac:dyDescent="0.25">
      <c r="A2" s="209" t="s">
        <v>460</v>
      </c>
      <c r="B2" s="185"/>
      <c r="C2" s="185"/>
      <c r="D2" s="185"/>
      <c r="E2" s="185"/>
      <c r="F2" s="185"/>
      <c r="G2" s="185"/>
      <c r="H2" s="185"/>
      <c r="I2" s="185"/>
    </row>
    <row r="3" spans="1:9" x14ac:dyDescent="0.25">
      <c r="A3" s="228" t="s">
        <v>443</v>
      </c>
      <c r="B3" s="229"/>
      <c r="C3" s="229"/>
      <c r="D3" s="229"/>
      <c r="E3" s="229"/>
      <c r="F3" s="229"/>
      <c r="G3" s="229"/>
      <c r="H3" s="229"/>
      <c r="I3" s="229"/>
    </row>
    <row r="4" spans="1:9" x14ac:dyDescent="0.25">
      <c r="A4" s="226" t="s">
        <v>462</v>
      </c>
      <c r="B4" s="189"/>
      <c r="C4" s="189"/>
      <c r="D4" s="189"/>
      <c r="E4" s="189"/>
      <c r="F4" s="189"/>
      <c r="G4" s="189"/>
      <c r="H4" s="189"/>
      <c r="I4" s="190"/>
    </row>
    <row r="5" spans="1:9" ht="20.399999999999999" x14ac:dyDescent="0.25">
      <c r="A5" s="204" t="s">
        <v>2</v>
      </c>
      <c r="B5" s="205"/>
      <c r="C5" s="205"/>
      <c r="D5" s="205"/>
      <c r="E5" s="205"/>
      <c r="F5" s="205"/>
      <c r="G5" s="100" t="s">
        <v>106</v>
      </c>
      <c r="H5" s="93" t="s">
        <v>292</v>
      </c>
      <c r="I5" s="93" t="s">
        <v>276</v>
      </c>
    </row>
    <row r="6" spans="1:9" x14ac:dyDescent="0.25">
      <c r="A6" s="230">
        <v>1</v>
      </c>
      <c r="B6" s="205"/>
      <c r="C6" s="205"/>
      <c r="D6" s="205"/>
      <c r="E6" s="205"/>
      <c r="F6" s="205"/>
      <c r="G6" s="93">
        <v>2</v>
      </c>
      <c r="H6" s="93" t="s">
        <v>167</v>
      </c>
      <c r="I6" s="93" t="s">
        <v>168</v>
      </c>
    </row>
    <row r="7" spans="1:9" x14ac:dyDescent="0.25">
      <c r="A7" s="231" t="s">
        <v>169</v>
      </c>
      <c r="B7" s="231"/>
      <c r="C7" s="231"/>
      <c r="D7" s="231"/>
      <c r="E7" s="231"/>
      <c r="F7" s="231"/>
      <c r="G7" s="231"/>
      <c r="H7" s="231"/>
      <c r="I7" s="231"/>
    </row>
    <row r="8" spans="1:9" ht="12.75" customHeight="1" x14ac:dyDescent="0.25">
      <c r="A8" s="203" t="s">
        <v>170</v>
      </c>
      <c r="B8" s="203"/>
      <c r="C8" s="203"/>
      <c r="D8" s="203"/>
      <c r="E8" s="203"/>
      <c r="F8" s="203"/>
      <c r="G8" s="96">
        <v>1</v>
      </c>
      <c r="H8" s="101">
        <v>4070417</v>
      </c>
      <c r="I8" s="101">
        <v>4434044</v>
      </c>
    </row>
    <row r="9" spans="1:9" ht="12.75" customHeight="1" x14ac:dyDescent="0.25">
      <c r="A9" s="212" t="s">
        <v>171</v>
      </c>
      <c r="B9" s="212"/>
      <c r="C9" s="212"/>
      <c r="D9" s="212"/>
      <c r="E9" s="212"/>
      <c r="F9" s="212"/>
      <c r="G9" s="88">
        <v>2</v>
      </c>
      <c r="H9" s="102">
        <f>H10+H11+H12+H13+H14+H15+H16+H17</f>
        <v>3615828</v>
      </c>
      <c r="I9" s="102">
        <f>I10+I11+I12+I13+I14+I15+I16+I17</f>
        <v>3733242</v>
      </c>
    </row>
    <row r="10" spans="1:9" ht="12.75" customHeight="1" x14ac:dyDescent="0.25">
      <c r="A10" s="227" t="s">
        <v>172</v>
      </c>
      <c r="B10" s="227"/>
      <c r="C10" s="227"/>
      <c r="D10" s="227"/>
      <c r="E10" s="227"/>
      <c r="F10" s="227"/>
      <c r="G10" s="96">
        <v>3</v>
      </c>
      <c r="H10" s="101">
        <v>3239285</v>
      </c>
      <c r="I10" s="101">
        <v>3224408</v>
      </c>
    </row>
    <row r="11" spans="1:9" ht="31.2" customHeight="1" x14ac:dyDescent="0.25">
      <c r="A11" s="227" t="s">
        <v>297</v>
      </c>
      <c r="B11" s="227"/>
      <c r="C11" s="227"/>
      <c r="D11" s="227"/>
      <c r="E11" s="227"/>
      <c r="F11" s="227"/>
      <c r="G11" s="96">
        <v>4</v>
      </c>
      <c r="H11" s="101">
        <v>-11421</v>
      </c>
      <c r="I11" s="101">
        <v>-25187</v>
      </c>
    </row>
    <row r="12" spans="1:9" ht="28.2" customHeight="1" x14ac:dyDescent="0.25">
      <c r="A12" s="227" t="s">
        <v>298</v>
      </c>
      <c r="B12" s="227"/>
      <c r="C12" s="227"/>
      <c r="D12" s="227"/>
      <c r="E12" s="227"/>
      <c r="F12" s="227"/>
      <c r="G12" s="96">
        <v>5</v>
      </c>
      <c r="H12" s="101">
        <v>0</v>
      </c>
      <c r="I12" s="101">
        <v>0</v>
      </c>
    </row>
    <row r="13" spans="1:9" ht="12.75" customHeight="1" x14ac:dyDescent="0.25">
      <c r="A13" s="227" t="s">
        <v>173</v>
      </c>
      <c r="B13" s="227"/>
      <c r="C13" s="227"/>
      <c r="D13" s="227"/>
      <c r="E13" s="227"/>
      <c r="F13" s="227"/>
      <c r="G13" s="96">
        <v>6</v>
      </c>
      <c r="H13" s="101">
        <v>-238812</v>
      </c>
      <c r="I13" s="101">
        <v>-334461</v>
      </c>
    </row>
    <row r="14" spans="1:9" ht="12.75" customHeight="1" x14ac:dyDescent="0.25">
      <c r="A14" s="227" t="s">
        <v>174</v>
      </c>
      <c r="B14" s="227"/>
      <c r="C14" s="227"/>
      <c r="D14" s="227"/>
      <c r="E14" s="227"/>
      <c r="F14" s="227"/>
      <c r="G14" s="96">
        <v>7</v>
      </c>
      <c r="H14" s="101">
        <v>478251</v>
      </c>
      <c r="I14" s="101">
        <v>455360</v>
      </c>
    </row>
    <row r="15" spans="1:9" ht="12.75" customHeight="1" x14ac:dyDescent="0.25">
      <c r="A15" s="227" t="s">
        <v>175</v>
      </c>
      <c r="B15" s="227"/>
      <c r="C15" s="227"/>
      <c r="D15" s="227"/>
      <c r="E15" s="227"/>
      <c r="F15" s="227"/>
      <c r="G15" s="96">
        <v>8</v>
      </c>
      <c r="H15" s="101">
        <v>0</v>
      </c>
      <c r="I15" s="101">
        <v>0</v>
      </c>
    </row>
    <row r="16" spans="1:9" ht="12.75" customHeight="1" x14ac:dyDescent="0.25">
      <c r="A16" s="227" t="s">
        <v>176</v>
      </c>
      <c r="B16" s="227"/>
      <c r="C16" s="227"/>
      <c r="D16" s="227"/>
      <c r="E16" s="227"/>
      <c r="F16" s="227"/>
      <c r="G16" s="96">
        <v>9</v>
      </c>
      <c r="H16" s="101">
        <v>1168</v>
      </c>
      <c r="I16" s="101">
        <v>0</v>
      </c>
    </row>
    <row r="17" spans="1:9" ht="27.6" customHeight="1" x14ac:dyDescent="0.25">
      <c r="A17" s="227" t="s">
        <v>177</v>
      </c>
      <c r="B17" s="227"/>
      <c r="C17" s="227"/>
      <c r="D17" s="227"/>
      <c r="E17" s="227"/>
      <c r="F17" s="227"/>
      <c r="G17" s="96">
        <v>10</v>
      </c>
      <c r="H17" s="101">
        <v>147357</v>
      </c>
      <c r="I17" s="101">
        <v>413122</v>
      </c>
    </row>
    <row r="18" spans="1:9" ht="29.4" customHeight="1" x14ac:dyDescent="0.25">
      <c r="A18" s="220" t="s">
        <v>300</v>
      </c>
      <c r="B18" s="220"/>
      <c r="C18" s="220"/>
      <c r="D18" s="220"/>
      <c r="E18" s="220"/>
      <c r="F18" s="220"/>
      <c r="G18" s="88">
        <v>11</v>
      </c>
      <c r="H18" s="102">
        <f>H8+H9</f>
        <v>7686245</v>
      </c>
      <c r="I18" s="102">
        <f>I8+I9</f>
        <v>8167286</v>
      </c>
    </row>
    <row r="19" spans="1:9" ht="12.75" customHeight="1" x14ac:dyDescent="0.25">
      <c r="A19" s="212" t="s">
        <v>178</v>
      </c>
      <c r="B19" s="212"/>
      <c r="C19" s="212"/>
      <c r="D19" s="212"/>
      <c r="E19" s="212"/>
      <c r="F19" s="212"/>
      <c r="G19" s="88">
        <v>12</v>
      </c>
      <c r="H19" s="102">
        <f>H20+H21+H22+H23</f>
        <v>251967</v>
      </c>
      <c r="I19" s="102">
        <f>I20+I21+I22+I23</f>
        <v>-82061</v>
      </c>
    </row>
    <row r="20" spans="1:9" ht="12.75" customHeight="1" x14ac:dyDescent="0.25">
      <c r="A20" s="227" t="s">
        <v>179</v>
      </c>
      <c r="B20" s="227"/>
      <c r="C20" s="227"/>
      <c r="D20" s="227"/>
      <c r="E20" s="227"/>
      <c r="F20" s="227"/>
      <c r="G20" s="96">
        <v>13</v>
      </c>
      <c r="H20" s="101">
        <v>133993</v>
      </c>
      <c r="I20" s="101">
        <v>49440</v>
      </c>
    </row>
    <row r="21" spans="1:9" ht="12.75" customHeight="1" x14ac:dyDescent="0.25">
      <c r="A21" s="227" t="s">
        <v>180</v>
      </c>
      <c r="B21" s="227"/>
      <c r="C21" s="227"/>
      <c r="D21" s="227"/>
      <c r="E21" s="227"/>
      <c r="F21" s="227"/>
      <c r="G21" s="96">
        <v>14</v>
      </c>
      <c r="H21" s="101">
        <v>131699</v>
      </c>
      <c r="I21" s="101">
        <v>-58837</v>
      </c>
    </row>
    <row r="22" spans="1:9" ht="12.75" customHeight="1" x14ac:dyDescent="0.25">
      <c r="A22" s="227" t="s">
        <v>181</v>
      </c>
      <c r="B22" s="227"/>
      <c r="C22" s="227"/>
      <c r="D22" s="227"/>
      <c r="E22" s="227"/>
      <c r="F22" s="227"/>
      <c r="G22" s="96">
        <v>15</v>
      </c>
      <c r="H22" s="101">
        <v>-13725</v>
      </c>
      <c r="I22" s="101">
        <v>-72664</v>
      </c>
    </row>
    <row r="23" spans="1:9" ht="12.75" customHeight="1" x14ac:dyDescent="0.25">
      <c r="A23" s="227" t="s">
        <v>182</v>
      </c>
      <c r="B23" s="227"/>
      <c r="C23" s="227"/>
      <c r="D23" s="227"/>
      <c r="E23" s="227"/>
      <c r="F23" s="227"/>
      <c r="G23" s="96">
        <v>16</v>
      </c>
      <c r="H23" s="101">
        <v>0</v>
      </c>
      <c r="I23" s="101">
        <v>0</v>
      </c>
    </row>
    <row r="24" spans="1:9" ht="12.75" customHeight="1" x14ac:dyDescent="0.25">
      <c r="A24" s="220" t="s">
        <v>183</v>
      </c>
      <c r="B24" s="220"/>
      <c r="C24" s="220"/>
      <c r="D24" s="220"/>
      <c r="E24" s="220"/>
      <c r="F24" s="220"/>
      <c r="G24" s="88">
        <v>17</v>
      </c>
      <c r="H24" s="102">
        <f>H18+H19</f>
        <v>7938212</v>
      </c>
      <c r="I24" s="102">
        <f>I18+I19</f>
        <v>8085225</v>
      </c>
    </row>
    <row r="25" spans="1:9" ht="12.75" customHeight="1" x14ac:dyDescent="0.25">
      <c r="A25" s="203" t="s">
        <v>184</v>
      </c>
      <c r="B25" s="203"/>
      <c r="C25" s="203"/>
      <c r="D25" s="203"/>
      <c r="E25" s="203"/>
      <c r="F25" s="203"/>
      <c r="G25" s="96">
        <v>18</v>
      </c>
      <c r="H25" s="101">
        <v>-490376</v>
      </c>
      <c r="I25" s="101">
        <v>-455360</v>
      </c>
    </row>
    <row r="26" spans="1:9" ht="12.75" customHeight="1" x14ac:dyDescent="0.25">
      <c r="A26" s="203" t="s">
        <v>185</v>
      </c>
      <c r="B26" s="203"/>
      <c r="C26" s="203"/>
      <c r="D26" s="203"/>
      <c r="E26" s="203"/>
      <c r="F26" s="203"/>
      <c r="G26" s="96">
        <v>19</v>
      </c>
      <c r="H26" s="101">
        <v>-942641</v>
      </c>
      <c r="I26" s="101">
        <v>-866728</v>
      </c>
    </row>
    <row r="27" spans="1:9" ht="28.95" customHeight="1" x14ac:dyDescent="0.25">
      <c r="A27" s="214" t="s">
        <v>186</v>
      </c>
      <c r="B27" s="214"/>
      <c r="C27" s="214"/>
      <c r="D27" s="214"/>
      <c r="E27" s="214"/>
      <c r="F27" s="214"/>
      <c r="G27" s="88">
        <v>20</v>
      </c>
      <c r="H27" s="102">
        <f>H24+H25+H26</f>
        <v>6505195</v>
      </c>
      <c r="I27" s="102">
        <f>I24+I25+I26</f>
        <v>6763137</v>
      </c>
    </row>
    <row r="28" spans="1:9" x14ac:dyDescent="0.25">
      <c r="A28" s="231" t="s">
        <v>187</v>
      </c>
      <c r="B28" s="231"/>
      <c r="C28" s="231"/>
      <c r="D28" s="231"/>
      <c r="E28" s="231"/>
      <c r="F28" s="231"/>
      <c r="G28" s="231"/>
      <c r="H28" s="231"/>
      <c r="I28" s="231"/>
    </row>
    <row r="29" spans="1:9" ht="23.4" customHeight="1" x14ac:dyDescent="0.25">
      <c r="A29" s="203" t="s">
        <v>188</v>
      </c>
      <c r="B29" s="203"/>
      <c r="C29" s="203"/>
      <c r="D29" s="203"/>
      <c r="E29" s="203"/>
      <c r="F29" s="203"/>
      <c r="G29" s="96">
        <v>21</v>
      </c>
      <c r="H29" s="99">
        <v>0</v>
      </c>
      <c r="I29" s="99">
        <v>0</v>
      </c>
    </row>
    <row r="30" spans="1:9" ht="12.75" customHeight="1" x14ac:dyDescent="0.25">
      <c r="A30" s="203" t="s">
        <v>189</v>
      </c>
      <c r="B30" s="203"/>
      <c r="C30" s="203"/>
      <c r="D30" s="203"/>
      <c r="E30" s="203"/>
      <c r="F30" s="203"/>
      <c r="G30" s="96">
        <v>22</v>
      </c>
      <c r="H30" s="99">
        <v>0</v>
      </c>
      <c r="I30" s="99">
        <v>0</v>
      </c>
    </row>
    <row r="31" spans="1:9" ht="12.75" customHeight="1" x14ac:dyDescent="0.25">
      <c r="A31" s="203" t="s">
        <v>190</v>
      </c>
      <c r="B31" s="203"/>
      <c r="C31" s="203"/>
      <c r="D31" s="203"/>
      <c r="E31" s="203"/>
      <c r="F31" s="203"/>
      <c r="G31" s="96">
        <v>23</v>
      </c>
      <c r="H31" s="99">
        <v>127920</v>
      </c>
      <c r="I31" s="99">
        <v>334461</v>
      </c>
    </row>
    <row r="32" spans="1:9" ht="12.75" customHeight="1" x14ac:dyDescent="0.25">
      <c r="A32" s="203" t="s">
        <v>191</v>
      </c>
      <c r="B32" s="203"/>
      <c r="C32" s="203"/>
      <c r="D32" s="203"/>
      <c r="E32" s="203"/>
      <c r="F32" s="203"/>
      <c r="G32" s="96">
        <v>24</v>
      </c>
      <c r="H32" s="99">
        <v>0</v>
      </c>
      <c r="I32" s="99">
        <v>0</v>
      </c>
    </row>
    <row r="33" spans="1:9" ht="12.75" customHeight="1" x14ac:dyDescent="0.25">
      <c r="A33" s="203" t="s">
        <v>192</v>
      </c>
      <c r="B33" s="203"/>
      <c r="C33" s="203"/>
      <c r="D33" s="203"/>
      <c r="E33" s="203"/>
      <c r="F33" s="203"/>
      <c r="G33" s="96">
        <v>25</v>
      </c>
      <c r="H33" s="99">
        <v>0</v>
      </c>
      <c r="I33" s="99">
        <v>0</v>
      </c>
    </row>
    <row r="34" spans="1:9" ht="12.75" customHeight="1" x14ac:dyDescent="0.25">
      <c r="A34" s="203" t="s">
        <v>193</v>
      </c>
      <c r="B34" s="203"/>
      <c r="C34" s="203"/>
      <c r="D34" s="203"/>
      <c r="E34" s="203"/>
      <c r="F34" s="203"/>
      <c r="G34" s="96">
        <v>26</v>
      </c>
      <c r="H34" s="99">
        <v>0</v>
      </c>
      <c r="I34" s="99">
        <v>0</v>
      </c>
    </row>
    <row r="35" spans="1:9" ht="27.6" customHeight="1" x14ac:dyDescent="0.25">
      <c r="A35" s="220" t="s">
        <v>194</v>
      </c>
      <c r="B35" s="220"/>
      <c r="C35" s="220"/>
      <c r="D35" s="220"/>
      <c r="E35" s="220"/>
      <c r="F35" s="220"/>
      <c r="G35" s="88">
        <v>27</v>
      </c>
      <c r="H35" s="98">
        <f>H29+H30+H31+H32+H33+H34</f>
        <v>127920</v>
      </c>
      <c r="I35" s="98">
        <f>I29+I30+I31+I32+I33+I34</f>
        <v>334461</v>
      </c>
    </row>
    <row r="36" spans="1:9" ht="26.4" customHeight="1" x14ac:dyDescent="0.25">
      <c r="A36" s="203" t="s">
        <v>195</v>
      </c>
      <c r="B36" s="203"/>
      <c r="C36" s="203"/>
      <c r="D36" s="203"/>
      <c r="E36" s="203"/>
      <c r="F36" s="203"/>
      <c r="G36" s="96">
        <v>28</v>
      </c>
      <c r="H36" s="99">
        <v>-3475895</v>
      </c>
      <c r="I36" s="99">
        <v>-1593128</v>
      </c>
    </row>
    <row r="37" spans="1:9" ht="12.75" customHeight="1" x14ac:dyDescent="0.25">
      <c r="A37" s="203" t="s">
        <v>196</v>
      </c>
      <c r="B37" s="203"/>
      <c r="C37" s="203"/>
      <c r="D37" s="203"/>
      <c r="E37" s="203"/>
      <c r="F37" s="203"/>
      <c r="G37" s="96">
        <v>29</v>
      </c>
      <c r="H37" s="99">
        <v>0</v>
      </c>
      <c r="I37" s="99">
        <v>0</v>
      </c>
    </row>
    <row r="38" spans="1:9" ht="12.75" customHeight="1" x14ac:dyDescent="0.25">
      <c r="A38" s="203" t="s">
        <v>197</v>
      </c>
      <c r="B38" s="203"/>
      <c r="C38" s="203"/>
      <c r="D38" s="203"/>
      <c r="E38" s="203"/>
      <c r="F38" s="203"/>
      <c r="G38" s="96">
        <v>30</v>
      </c>
      <c r="H38" s="99">
        <v>-1328416</v>
      </c>
      <c r="I38" s="99">
        <v>-1000000</v>
      </c>
    </row>
    <row r="39" spans="1:9" ht="12.75" customHeight="1" x14ac:dyDescent="0.25">
      <c r="A39" s="203" t="s">
        <v>198</v>
      </c>
      <c r="B39" s="203"/>
      <c r="C39" s="203"/>
      <c r="D39" s="203"/>
      <c r="E39" s="203"/>
      <c r="F39" s="203"/>
      <c r="G39" s="96">
        <v>31</v>
      </c>
      <c r="H39" s="99">
        <v>0</v>
      </c>
      <c r="I39" s="99">
        <v>0</v>
      </c>
    </row>
    <row r="40" spans="1:9" ht="12.75" customHeight="1" x14ac:dyDescent="0.25">
      <c r="A40" s="203" t="s">
        <v>199</v>
      </c>
      <c r="B40" s="203"/>
      <c r="C40" s="203"/>
      <c r="D40" s="203"/>
      <c r="E40" s="203"/>
      <c r="F40" s="203"/>
      <c r="G40" s="96">
        <v>32</v>
      </c>
      <c r="H40" s="99">
        <v>0</v>
      </c>
      <c r="I40" s="99">
        <v>0</v>
      </c>
    </row>
    <row r="41" spans="1:9" ht="22.95" customHeight="1" x14ac:dyDescent="0.25">
      <c r="A41" s="220" t="s">
        <v>200</v>
      </c>
      <c r="B41" s="220"/>
      <c r="C41" s="220"/>
      <c r="D41" s="220"/>
      <c r="E41" s="220"/>
      <c r="F41" s="220"/>
      <c r="G41" s="88">
        <v>33</v>
      </c>
      <c r="H41" s="98">
        <f>H36+H37+H38+H39+H40</f>
        <v>-4804311</v>
      </c>
      <c r="I41" s="98">
        <f>I36+I37+I38+I39+I40</f>
        <v>-2593128</v>
      </c>
    </row>
    <row r="42" spans="1:9" ht="30.6" customHeight="1" x14ac:dyDescent="0.25">
      <c r="A42" s="214" t="s">
        <v>201</v>
      </c>
      <c r="B42" s="214"/>
      <c r="C42" s="214"/>
      <c r="D42" s="214"/>
      <c r="E42" s="214"/>
      <c r="F42" s="214"/>
      <c r="G42" s="88">
        <v>34</v>
      </c>
      <c r="H42" s="98">
        <f>H35+H41</f>
        <v>-4676391</v>
      </c>
      <c r="I42" s="98">
        <f>I35+I41</f>
        <v>-2258667</v>
      </c>
    </row>
    <row r="43" spans="1:9" x14ac:dyDescent="0.25">
      <c r="A43" s="231" t="s">
        <v>202</v>
      </c>
      <c r="B43" s="231"/>
      <c r="C43" s="231"/>
      <c r="D43" s="231"/>
      <c r="E43" s="231"/>
      <c r="F43" s="231"/>
      <c r="G43" s="231"/>
      <c r="H43" s="231"/>
      <c r="I43" s="231"/>
    </row>
    <row r="44" spans="1:9" ht="12.75" customHeight="1" x14ac:dyDescent="0.25">
      <c r="A44" s="203" t="s">
        <v>203</v>
      </c>
      <c r="B44" s="203"/>
      <c r="C44" s="203"/>
      <c r="D44" s="203"/>
      <c r="E44" s="203"/>
      <c r="F44" s="203"/>
      <c r="G44" s="96">
        <v>35</v>
      </c>
      <c r="H44" s="99">
        <v>0</v>
      </c>
      <c r="I44" s="99">
        <v>0</v>
      </c>
    </row>
    <row r="45" spans="1:9" ht="27.6" customHeight="1" x14ac:dyDescent="0.25">
      <c r="A45" s="203" t="s">
        <v>204</v>
      </c>
      <c r="B45" s="203"/>
      <c r="C45" s="203"/>
      <c r="D45" s="203"/>
      <c r="E45" s="203"/>
      <c r="F45" s="203"/>
      <c r="G45" s="96">
        <v>36</v>
      </c>
      <c r="H45" s="99">
        <v>0</v>
      </c>
      <c r="I45" s="99">
        <v>0</v>
      </c>
    </row>
    <row r="46" spans="1:9" ht="12.75" customHeight="1" x14ac:dyDescent="0.25">
      <c r="A46" s="203" t="s">
        <v>205</v>
      </c>
      <c r="B46" s="203"/>
      <c r="C46" s="203"/>
      <c r="D46" s="203"/>
      <c r="E46" s="203"/>
      <c r="F46" s="203"/>
      <c r="G46" s="96">
        <v>37</v>
      </c>
      <c r="H46" s="99">
        <v>2592181</v>
      </c>
      <c r="I46" s="99">
        <v>1400000</v>
      </c>
    </row>
    <row r="47" spans="1:9" ht="12.75" customHeight="1" x14ac:dyDescent="0.25">
      <c r="A47" s="203" t="s">
        <v>206</v>
      </c>
      <c r="B47" s="203"/>
      <c r="C47" s="203"/>
      <c r="D47" s="203"/>
      <c r="E47" s="203"/>
      <c r="F47" s="203"/>
      <c r="G47" s="96">
        <v>38</v>
      </c>
      <c r="H47" s="99">
        <v>291408</v>
      </c>
      <c r="I47" s="99">
        <v>0</v>
      </c>
    </row>
    <row r="48" spans="1:9" ht="25.95" customHeight="1" x14ac:dyDescent="0.25">
      <c r="A48" s="220" t="s">
        <v>207</v>
      </c>
      <c r="B48" s="220"/>
      <c r="C48" s="220"/>
      <c r="D48" s="220"/>
      <c r="E48" s="220"/>
      <c r="F48" s="220"/>
      <c r="G48" s="88">
        <v>39</v>
      </c>
      <c r="H48" s="98">
        <f>H44+H45+H46+H47</f>
        <v>2883589</v>
      </c>
      <c r="I48" s="98">
        <f>I44+I45+I46+I47</f>
        <v>1400000</v>
      </c>
    </row>
    <row r="49" spans="1:9" ht="24.6" customHeight="1" x14ac:dyDescent="0.25">
      <c r="A49" s="203" t="s">
        <v>299</v>
      </c>
      <c r="B49" s="203"/>
      <c r="C49" s="203"/>
      <c r="D49" s="203"/>
      <c r="E49" s="203"/>
      <c r="F49" s="203"/>
      <c r="G49" s="96">
        <v>40</v>
      </c>
      <c r="H49" s="99">
        <v>-2499865</v>
      </c>
      <c r="I49" s="99">
        <v>-2882645</v>
      </c>
    </row>
    <row r="50" spans="1:9" ht="12.75" customHeight="1" x14ac:dyDescent="0.25">
      <c r="A50" s="203" t="s">
        <v>208</v>
      </c>
      <c r="B50" s="203"/>
      <c r="C50" s="203"/>
      <c r="D50" s="203"/>
      <c r="E50" s="203"/>
      <c r="F50" s="203"/>
      <c r="G50" s="96">
        <v>41</v>
      </c>
      <c r="H50" s="99">
        <v>-1319601</v>
      </c>
      <c r="I50" s="99">
        <v>-1684806</v>
      </c>
    </row>
    <row r="51" spans="1:9" ht="12.75" customHeight="1" x14ac:dyDescent="0.25">
      <c r="A51" s="203" t="s">
        <v>209</v>
      </c>
      <c r="B51" s="203"/>
      <c r="C51" s="203"/>
      <c r="D51" s="203"/>
      <c r="E51" s="203"/>
      <c r="F51" s="203"/>
      <c r="G51" s="96">
        <v>42</v>
      </c>
      <c r="H51" s="99">
        <v>-769210</v>
      </c>
      <c r="I51" s="99">
        <v>-1023104</v>
      </c>
    </row>
    <row r="52" spans="1:9" ht="26.4" customHeight="1" x14ac:dyDescent="0.25">
      <c r="A52" s="203" t="s">
        <v>210</v>
      </c>
      <c r="B52" s="203"/>
      <c r="C52" s="203"/>
      <c r="D52" s="203"/>
      <c r="E52" s="203"/>
      <c r="F52" s="203"/>
      <c r="G52" s="96">
        <v>43</v>
      </c>
      <c r="H52" s="99">
        <v>-199279</v>
      </c>
      <c r="I52" s="99">
        <v>-311081</v>
      </c>
    </row>
    <row r="53" spans="1:9" ht="12.75" customHeight="1" x14ac:dyDescent="0.25">
      <c r="A53" s="203" t="s">
        <v>211</v>
      </c>
      <c r="B53" s="203"/>
      <c r="C53" s="203"/>
      <c r="D53" s="203"/>
      <c r="E53" s="203"/>
      <c r="F53" s="203"/>
      <c r="G53" s="96">
        <v>44</v>
      </c>
      <c r="H53" s="99">
        <v>0</v>
      </c>
      <c r="I53" s="99">
        <v>0</v>
      </c>
    </row>
    <row r="54" spans="1:9" ht="27.6" customHeight="1" x14ac:dyDescent="0.25">
      <c r="A54" s="220" t="s">
        <v>212</v>
      </c>
      <c r="B54" s="220"/>
      <c r="C54" s="220"/>
      <c r="D54" s="220"/>
      <c r="E54" s="220"/>
      <c r="F54" s="220"/>
      <c r="G54" s="88">
        <v>45</v>
      </c>
      <c r="H54" s="98">
        <f>H49+H50+H51+H52+H53</f>
        <v>-4787955</v>
      </c>
      <c r="I54" s="98">
        <f>I49+I50+I51+I52+I53</f>
        <v>-5901636</v>
      </c>
    </row>
    <row r="55" spans="1:9" ht="27.6" customHeight="1" x14ac:dyDescent="0.25">
      <c r="A55" s="214" t="s">
        <v>213</v>
      </c>
      <c r="B55" s="214"/>
      <c r="C55" s="214"/>
      <c r="D55" s="214"/>
      <c r="E55" s="214"/>
      <c r="F55" s="214"/>
      <c r="G55" s="88">
        <v>46</v>
      </c>
      <c r="H55" s="98">
        <f>H48+H54</f>
        <v>-1904366</v>
      </c>
      <c r="I55" s="98">
        <f>I48+I54</f>
        <v>-4501636</v>
      </c>
    </row>
    <row r="56" spans="1:9" x14ac:dyDescent="0.25">
      <c r="A56" s="178" t="s">
        <v>214</v>
      </c>
      <c r="B56" s="178"/>
      <c r="C56" s="178"/>
      <c r="D56" s="178"/>
      <c r="E56" s="178"/>
      <c r="F56" s="178"/>
      <c r="G56" s="96">
        <v>47</v>
      </c>
      <c r="H56" s="99">
        <v>0</v>
      </c>
      <c r="I56" s="99">
        <v>0</v>
      </c>
    </row>
    <row r="57" spans="1:9" ht="27" customHeight="1" x14ac:dyDescent="0.25">
      <c r="A57" s="214" t="s">
        <v>215</v>
      </c>
      <c r="B57" s="214"/>
      <c r="C57" s="214"/>
      <c r="D57" s="214"/>
      <c r="E57" s="214"/>
      <c r="F57" s="214"/>
      <c r="G57" s="88">
        <v>48</v>
      </c>
      <c r="H57" s="98">
        <f>H27+H42+H55+H56</f>
        <v>-75562</v>
      </c>
      <c r="I57" s="98">
        <f>I27+I42+I55+I56</f>
        <v>2834</v>
      </c>
    </row>
    <row r="58" spans="1:9" ht="15.6" customHeight="1" x14ac:dyDescent="0.25">
      <c r="A58" s="232" t="s">
        <v>216</v>
      </c>
      <c r="B58" s="232"/>
      <c r="C58" s="232"/>
      <c r="D58" s="232"/>
      <c r="E58" s="232"/>
      <c r="F58" s="232"/>
      <c r="G58" s="96">
        <v>49</v>
      </c>
      <c r="H58" s="99">
        <v>100979</v>
      </c>
      <c r="I58" s="99">
        <v>25417</v>
      </c>
    </row>
    <row r="59" spans="1:9" ht="28.95" customHeight="1" x14ac:dyDescent="0.25">
      <c r="A59" s="214" t="s">
        <v>217</v>
      </c>
      <c r="B59" s="214"/>
      <c r="C59" s="214"/>
      <c r="D59" s="214"/>
      <c r="E59" s="214"/>
      <c r="F59" s="214"/>
      <c r="G59" s="88">
        <v>50</v>
      </c>
      <c r="H59" s="98">
        <f>H57+H58</f>
        <v>25417</v>
      </c>
      <c r="I59" s="98">
        <f>I57+I58</f>
        <v>28251</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53" sqref="A53:F53"/>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10" t="s">
        <v>218</v>
      </c>
      <c r="B1" s="225"/>
      <c r="C1" s="225"/>
      <c r="D1" s="225"/>
      <c r="E1" s="225"/>
      <c r="F1" s="225"/>
      <c r="G1" s="225"/>
      <c r="H1" s="225"/>
      <c r="I1" s="225"/>
    </row>
    <row r="2" spans="1:9" ht="12.75" customHeight="1" x14ac:dyDescent="0.25">
      <c r="A2" s="209" t="s">
        <v>460</v>
      </c>
      <c r="B2" s="185"/>
      <c r="C2" s="185"/>
      <c r="D2" s="185"/>
      <c r="E2" s="185"/>
      <c r="F2" s="185"/>
      <c r="G2" s="185"/>
      <c r="H2" s="185"/>
      <c r="I2" s="185"/>
    </row>
    <row r="3" spans="1:9" x14ac:dyDescent="0.25">
      <c r="A3" s="228" t="s">
        <v>443</v>
      </c>
      <c r="B3" s="234"/>
      <c r="C3" s="234"/>
      <c r="D3" s="234"/>
      <c r="E3" s="234"/>
      <c r="F3" s="234"/>
      <c r="G3" s="234"/>
      <c r="H3" s="234"/>
      <c r="I3" s="234"/>
    </row>
    <row r="4" spans="1:9" x14ac:dyDescent="0.25">
      <c r="A4" s="226" t="s">
        <v>462</v>
      </c>
      <c r="B4" s="189"/>
      <c r="C4" s="189"/>
      <c r="D4" s="189"/>
      <c r="E4" s="189"/>
      <c r="F4" s="189"/>
      <c r="G4" s="189"/>
      <c r="H4" s="189"/>
      <c r="I4" s="190"/>
    </row>
    <row r="5" spans="1:9" ht="22.2" x14ac:dyDescent="0.25">
      <c r="A5" s="204" t="s">
        <v>2</v>
      </c>
      <c r="B5" s="205"/>
      <c r="C5" s="205"/>
      <c r="D5" s="205"/>
      <c r="E5" s="205"/>
      <c r="F5" s="205"/>
      <c r="G5" s="92" t="s">
        <v>106</v>
      </c>
      <c r="H5" s="93" t="s">
        <v>292</v>
      </c>
      <c r="I5" s="93" t="s">
        <v>276</v>
      </c>
    </row>
    <row r="6" spans="1:9" x14ac:dyDescent="0.25">
      <c r="A6" s="230">
        <v>1</v>
      </c>
      <c r="B6" s="205"/>
      <c r="C6" s="205"/>
      <c r="D6" s="205"/>
      <c r="E6" s="205"/>
      <c r="F6" s="205"/>
      <c r="G6" s="94">
        <v>2</v>
      </c>
      <c r="H6" s="93" t="s">
        <v>167</v>
      </c>
      <c r="I6" s="93" t="s">
        <v>168</v>
      </c>
    </row>
    <row r="7" spans="1:9" x14ac:dyDescent="0.25">
      <c r="A7" s="231" t="s">
        <v>169</v>
      </c>
      <c r="B7" s="233"/>
      <c r="C7" s="233"/>
      <c r="D7" s="233"/>
      <c r="E7" s="233"/>
      <c r="F7" s="233"/>
      <c r="G7" s="233"/>
      <c r="H7" s="233"/>
      <c r="I7" s="233"/>
    </row>
    <row r="8" spans="1:9" x14ac:dyDescent="0.25">
      <c r="A8" s="203" t="s">
        <v>219</v>
      </c>
      <c r="B8" s="203"/>
      <c r="C8" s="203"/>
      <c r="D8" s="203"/>
      <c r="E8" s="203"/>
      <c r="F8" s="203"/>
      <c r="G8" s="86">
        <v>1</v>
      </c>
      <c r="H8" s="99">
        <v>0</v>
      </c>
      <c r="I8" s="99">
        <v>0</v>
      </c>
    </row>
    <row r="9" spans="1:9" x14ac:dyDescent="0.25">
      <c r="A9" s="203" t="s">
        <v>220</v>
      </c>
      <c r="B9" s="203"/>
      <c r="C9" s="203"/>
      <c r="D9" s="203"/>
      <c r="E9" s="203"/>
      <c r="F9" s="203"/>
      <c r="G9" s="86">
        <v>2</v>
      </c>
      <c r="H9" s="99">
        <v>0</v>
      </c>
      <c r="I9" s="99">
        <v>0</v>
      </c>
    </row>
    <row r="10" spans="1:9" x14ac:dyDescent="0.25">
      <c r="A10" s="203" t="s">
        <v>221</v>
      </c>
      <c r="B10" s="203"/>
      <c r="C10" s="203"/>
      <c r="D10" s="203"/>
      <c r="E10" s="203"/>
      <c r="F10" s="203"/>
      <c r="G10" s="86">
        <v>3</v>
      </c>
      <c r="H10" s="99">
        <v>0</v>
      </c>
      <c r="I10" s="99">
        <v>0</v>
      </c>
    </row>
    <row r="11" spans="1:9" x14ac:dyDescent="0.25">
      <c r="A11" s="203" t="s">
        <v>222</v>
      </c>
      <c r="B11" s="203"/>
      <c r="C11" s="203"/>
      <c r="D11" s="203"/>
      <c r="E11" s="203"/>
      <c r="F11" s="203"/>
      <c r="G11" s="86">
        <v>4</v>
      </c>
      <c r="H11" s="99">
        <v>0</v>
      </c>
      <c r="I11" s="99">
        <v>0</v>
      </c>
    </row>
    <row r="12" spans="1:9" x14ac:dyDescent="0.25">
      <c r="A12" s="203" t="s">
        <v>387</v>
      </c>
      <c r="B12" s="203"/>
      <c r="C12" s="203"/>
      <c r="D12" s="203"/>
      <c r="E12" s="203"/>
      <c r="F12" s="203"/>
      <c r="G12" s="86">
        <v>5</v>
      </c>
      <c r="H12" s="99">
        <v>0</v>
      </c>
      <c r="I12" s="99">
        <v>0</v>
      </c>
    </row>
    <row r="13" spans="1:9" ht="24" customHeight="1" x14ac:dyDescent="0.25">
      <c r="A13" s="216" t="s">
        <v>395</v>
      </c>
      <c r="B13" s="216"/>
      <c r="C13" s="216"/>
      <c r="D13" s="216"/>
      <c r="E13" s="216"/>
      <c r="F13" s="216"/>
      <c r="G13" s="88">
        <v>6</v>
      </c>
      <c r="H13" s="103">
        <f>SUM(H8:H12)</f>
        <v>0</v>
      </c>
      <c r="I13" s="103">
        <f>SUM(I8:I12)</f>
        <v>0</v>
      </c>
    </row>
    <row r="14" spans="1:9" x14ac:dyDescent="0.25">
      <c r="A14" s="203" t="s">
        <v>388</v>
      </c>
      <c r="B14" s="203"/>
      <c r="C14" s="203"/>
      <c r="D14" s="203"/>
      <c r="E14" s="203"/>
      <c r="F14" s="203"/>
      <c r="G14" s="86">
        <v>7</v>
      </c>
      <c r="H14" s="99">
        <v>0</v>
      </c>
      <c r="I14" s="99">
        <v>0</v>
      </c>
    </row>
    <row r="15" spans="1:9" x14ac:dyDescent="0.25">
      <c r="A15" s="203" t="s">
        <v>389</v>
      </c>
      <c r="B15" s="203"/>
      <c r="C15" s="203"/>
      <c r="D15" s="203"/>
      <c r="E15" s="203"/>
      <c r="F15" s="203"/>
      <c r="G15" s="86">
        <v>8</v>
      </c>
      <c r="H15" s="99">
        <v>0</v>
      </c>
      <c r="I15" s="99">
        <v>0</v>
      </c>
    </row>
    <row r="16" spans="1:9" x14ac:dyDescent="0.25">
      <c r="A16" s="203" t="s">
        <v>390</v>
      </c>
      <c r="B16" s="203"/>
      <c r="C16" s="203"/>
      <c r="D16" s="203"/>
      <c r="E16" s="203"/>
      <c r="F16" s="203"/>
      <c r="G16" s="86">
        <v>9</v>
      </c>
      <c r="H16" s="99">
        <v>0</v>
      </c>
      <c r="I16" s="99">
        <v>0</v>
      </c>
    </row>
    <row r="17" spans="1:9" x14ac:dyDescent="0.25">
      <c r="A17" s="203" t="s">
        <v>391</v>
      </c>
      <c r="B17" s="203"/>
      <c r="C17" s="203"/>
      <c r="D17" s="203"/>
      <c r="E17" s="203"/>
      <c r="F17" s="203"/>
      <c r="G17" s="86">
        <v>10</v>
      </c>
      <c r="H17" s="99">
        <v>0</v>
      </c>
      <c r="I17" s="99">
        <v>0</v>
      </c>
    </row>
    <row r="18" spans="1:9" x14ac:dyDescent="0.25">
      <c r="A18" s="203" t="s">
        <v>392</v>
      </c>
      <c r="B18" s="203"/>
      <c r="C18" s="203"/>
      <c r="D18" s="203"/>
      <c r="E18" s="203"/>
      <c r="F18" s="203"/>
      <c r="G18" s="86">
        <v>11</v>
      </c>
      <c r="H18" s="99">
        <v>0</v>
      </c>
      <c r="I18" s="99">
        <v>0</v>
      </c>
    </row>
    <row r="19" spans="1:9" x14ac:dyDescent="0.25">
      <c r="A19" s="203" t="s">
        <v>393</v>
      </c>
      <c r="B19" s="203"/>
      <c r="C19" s="203"/>
      <c r="D19" s="203"/>
      <c r="E19" s="203"/>
      <c r="F19" s="203"/>
      <c r="G19" s="86">
        <v>12</v>
      </c>
      <c r="H19" s="99">
        <v>0</v>
      </c>
      <c r="I19" s="99">
        <v>0</v>
      </c>
    </row>
    <row r="20" spans="1:9" ht="26.25" customHeight="1" x14ac:dyDescent="0.25">
      <c r="A20" s="216" t="s">
        <v>396</v>
      </c>
      <c r="B20" s="216"/>
      <c r="C20" s="216"/>
      <c r="D20" s="216"/>
      <c r="E20" s="216"/>
      <c r="F20" s="216"/>
      <c r="G20" s="88">
        <v>13</v>
      </c>
      <c r="H20" s="103">
        <f>SUM(H14:H19)</f>
        <v>0</v>
      </c>
      <c r="I20" s="103">
        <f>SUM(I14:I19)</f>
        <v>0</v>
      </c>
    </row>
    <row r="21" spans="1:9" ht="25.95" customHeight="1" x14ac:dyDescent="0.25">
      <c r="A21" s="214" t="s">
        <v>397</v>
      </c>
      <c r="B21" s="214"/>
      <c r="C21" s="214"/>
      <c r="D21" s="214"/>
      <c r="E21" s="214"/>
      <c r="F21" s="214"/>
      <c r="G21" s="88">
        <v>14</v>
      </c>
      <c r="H21" s="98">
        <f>H13+H20</f>
        <v>0</v>
      </c>
      <c r="I21" s="98">
        <f>I13+I20</f>
        <v>0</v>
      </c>
    </row>
    <row r="22" spans="1:9" x14ac:dyDescent="0.25">
      <c r="A22" s="231" t="s">
        <v>187</v>
      </c>
      <c r="B22" s="233"/>
      <c r="C22" s="233"/>
      <c r="D22" s="233"/>
      <c r="E22" s="233"/>
      <c r="F22" s="233"/>
      <c r="G22" s="233"/>
      <c r="H22" s="233"/>
      <c r="I22" s="233"/>
    </row>
    <row r="23" spans="1:9" ht="26.4" customHeight="1" x14ac:dyDescent="0.25">
      <c r="A23" s="203" t="s">
        <v>223</v>
      </c>
      <c r="B23" s="203"/>
      <c r="C23" s="203"/>
      <c r="D23" s="203"/>
      <c r="E23" s="203"/>
      <c r="F23" s="203"/>
      <c r="G23" s="86">
        <v>15</v>
      </c>
      <c r="H23" s="99">
        <v>0</v>
      </c>
      <c r="I23" s="99">
        <v>0</v>
      </c>
    </row>
    <row r="24" spans="1:9" x14ac:dyDescent="0.25">
      <c r="A24" s="203" t="s">
        <v>224</v>
      </c>
      <c r="B24" s="203"/>
      <c r="C24" s="203"/>
      <c r="D24" s="203"/>
      <c r="E24" s="203"/>
      <c r="F24" s="203"/>
      <c r="G24" s="86">
        <v>16</v>
      </c>
      <c r="H24" s="99">
        <v>0</v>
      </c>
      <c r="I24" s="99">
        <v>0</v>
      </c>
    </row>
    <row r="25" spans="1:9" x14ac:dyDescent="0.25">
      <c r="A25" s="203" t="s">
        <v>225</v>
      </c>
      <c r="B25" s="203"/>
      <c r="C25" s="203"/>
      <c r="D25" s="203"/>
      <c r="E25" s="203"/>
      <c r="F25" s="203"/>
      <c r="G25" s="86">
        <v>17</v>
      </c>
      <c r="H25" s="99">
        <v>0</v>
      </c>
      <c r="I25" s="99">
        <v>0</v>
      </c>
    </row>
    <row r="26" spans="1:9" x14ac:dyDescent="0.25">
      <c r="A26" s="203" t="s">
        <v>226</v>
      </c>
      <c r="B26" s="203"/>
      <c r="C26" s="203"/>
      <c r="D26" s="203"/>
      <c r="E26" s="203"/>
      <c r="F26" s="203"/>
      <c r="G26" s="86">
        <v>18</v>
      </c>
      <c r="H26" s="99">
        <v>0</v>
      </c>
      <c r="I26" s="99">
        <v>0</v>
      </c>
    </row>
    <row r="27" spans="1:9" x14ac:dyDescent="0.25">
      <c r="A27" s="203" t="s">
        <v>227</v>
      </c>
      <c r="B27" s="203"/>
      <c r="C27" s="203"/>
      <c r="D27" s="203"/>
      <c r="E27" s="203"/>
      <c r="F27" s="203"/>
      <c r="G27" s="86">
        <v>19</v>
      </c>
      <c r="H27" s="99">
        <v>0</v>
      </c>
      <c r="I27" s="99">
        <v>0</v>
      </c>
    </row>
    <row r="28" spans="1:9" x14ac:dyDescent="0.25">
      <c r="A28" s="203" t="s">
        <v>228</v>
      </c>
      <c r="B28" s="203"/>
      <c r="C28" s="203"/>
      <c r="D28" s="203"/>
      <c r="E28" s="203"/>
      <c r="F28" s="203"/>
      <c r="G28" s="86">
        <v>20</v>
      </c>
      <c r="H28" s="99">
        <v>0</v>
      </c>
      <c r="I28" s="99">
        <v>0</v>
      </c>
    </row>
    <row r="29" spans="1:9" ht="25.2" customHeight="1" x14ac:dyDescent="0.25">
      <c r="A29" s="220" t="s">
        <v>427</v>
      </c>
      <c r="B29" s="220"/>
      <c r="C29" s="220"/>
      <c r="D29" s="220"/>
      <c r="E29" s="220"/>
      <c r="F29" s="220"/>
      <c r="G29" s="88">
        <v>21</v>
      </c>
      <c r="H29" s="98">
        <f>SUM(H23:H28)</f>
        <v>0</v>
      </c>
      <c r="I29" s="98">
        <f>SUM(I23:I28)</f>
        <v>0</v>
      </c>
    </row>
    <row r="30" spans="1:9" ht="21" customHeight="1" x14ac:dyDescent="0.25">
      <c r="A30" s="203" t="s">
        <v>229</v>
      </c>
      <c r="B30" s="203"/>
      <c r="C30" s="203"/>
      <c r="D30" s="203"/>
      <c r="E30" s="203"/>
      <c r="F30" s="203"/>
      <c r="G30" s="86">
        <v>22</v>
      </c>
      <c r="H30" s="99">
        <v>0</v>
      </c>
      <c r="I30" s="99">
        <v>0</v>
      </c>
    </row>
    <row r="31" spans="1:9" x14ac:dyDescent="0.25">
      <c r="A31" s="203" t="s">
        <v>230</v>
      </c>
      <c r="B31" s="203"/>
      <c r="C31" s="203"/>
      <c r="D31" s="203"/>
      <c r="E31" s="203"/>
      <c r="F31" s="203"/>
      <c r="G31" s="86">
        <v>23</v>
      </c>
      <c r="H31" s="99">
        <v>0</v>
      </c>
      <c r="I31" s="99">
        <v>0</v>
      </c>
    </row>
    <row r="32" spans="1:9" x14ac:dyDescent="0.25">
      <c r="A32" s="203" t="s">
        <v>394</v>
      </c>
      <c r="B32" s="203"/>
      <c r="C32" s="203"/>
      <c r="D32" s="203"/>
      <c r="E32" s="203"/>
      <c r="F32" s="203"/>
      <c r="G32" s="86">
        <v>24</v>
      </c>
      <c r="H32" s="99">
        <v>0</v>
      </c>
      <c r="I32" s="99">
        <v>0</v>
      </c>
    </row>
    <row r="33" spans="1:9" x14ac:dyDescent="0.25">
      <c r="A33" s="203" t="s">
        <v>231</v>
      </c>
      <c r="B33" s="203"/>
      <c r="C33" s="203"/>
      <c r="D33" s="203"/>
      <c r="E33" s="203"/>
      <c r="F33" s="203"/>
      <c r="G33" s="86">
        <v>25</v>
      </c>
      <c r="H33" s="99">
        <v>0</v>
      </c>
      <c r="I33" s="99">
        <v>0</v>
      </c>
    </row>
    <row r="34" spans="1:9" x14ac:dyDescent="0.25">
      <c r="A34" s="203" t="s">
        <v>232</v>
      </c>
      <c r="B34" s="203"/>
      <c r="C34" s="203"/>
      <c r="D34" s="203"/>
      <c r="E34" s="203"/>
      <c r="F34" s="203"/>
      <c r="G34" s="86">
        <v>26</v>
      </c>
      <c r="H34" s="99">
        <v>0</v>
      </c>
      <c r="I34" s="99">
        <v>0</v>
      </c>
    </row>
    <row r="35" spans="1:9" ht="28.95" customHeight="1" x14ac:dyDescent="0.25">
      <c r="A35" s="220" t="s">
        <v>428</v>
      </c>
      <c r="B35" s="220"/>
      <c r="C35" s="220"/>
      <c r="D35" s="220"/>
      <c r="E35" s="220"/>
      <c r="F35" s="220"/>
      <c r="G35" s="88">
        <v>27</v>
      </c>
      <c r="H35" s="98">
        <f>SUM(H30:H34)</f>
        <v>0</v>
      </c>
      <c r="I35" s="98">
        <f>SUM(I30:I34)</f>
        <v>0</v>
      </c>
    </row>
    <row r="36" spans="1:9" ht="26.4" customHeight="1" x14ac:dyDescent="0.25">
      <c r="A36" s="214" t="s">
        <v>398</v>
      </c>
      <c r="B36" s="214"/>
      <c r="C36" s="214"/>
      <c r="D36" s="214"/>
      <c r="E36" s="214"/>
      <c r="F36" s="214"/>
      <c r="G36" s="88">
        <v>28</v>
      </c>
      <c r="H36" s="98">
        <f>H29+H35</f>
        <v>0</v>
      </c>
      <c r="I36" s="98">
        <f>I29+I35</f>
        <v>0</v>
      </c>
    </row>
    <row r="37" spans="1:9" x14ac:dyDescent="0.25">
      <c r="A37" s="231" t="s">
        <v>202</v>
      </c>
      <c r="B37" s="233"/>
      <c r="C37" s="233"/>
      <c r="D37" s="233"/>
      <c r="E37" s="233"/>
      <c r="F37" s="233"/>
      <c r="G37" s="233">
        <v>0</v>
      </c>
      <c r="H37" s="233"/>
      <c r="I37" s="233"/>
    </row>
    <row r="38" spans="1:9" x14ac:dyDescent="0.25">
      <c r="A38" s="178" t="s">
        <v>233</v>
      </c>
      <c r="B38" s="178"/>
      <c r="C38" s="178"/>
      <c r="D38" s="178"/>
      <c r="E38" s="178"/>
      <c r="F38" s="178"/>
      <c r="G38" s="86">
        <v>29</v>
      </c>
      <c r="H38" s="99">
        <v>0</v>
      </c>
      <c r="I38" s="99">
        <v>0</v>
      </c>
    </row>
    <row r="39" spans="1:9" ht="21.6" customHeight="1" x14ac:dyDescent="0.25">
      <c r="A39" s="178" t="s">
        <v>234</v>
      </c>
      <c r="B39" s="178"/>
      <c r="C39" s="178"/>
      <c r="D39" s="178"/>
      <c r="E39" s="178"/>
      <c r="F39" s="178"/>
      <c r="G39" s="86">
        <v>30</v>
      </c>
      <c r="H39" s="99">
        <v>0</v>
      </c>
      <c r="I39" s="99">
        <v>0</v>
      </c>
    </row>
    <row r="40" spans="1:9" x14ac:dyDescent="0.25">
      <c r="A40" s="178" t="s">
        <v>235</v>
      </c>
      <c r="B40" s="178"/>
      <c r="C40" s="178"/>
      <c r="D40" s="178"/>
      <c r="E40" s="178"/>
      <c r="F40" s="178"/>
      <c r="G40" s="86">
        <v>31</v>
      </c>
      <c r="H40" s="99">
        <v>0</v>
      </c>
      <c r="I40" s="99">
        <v>0</v>
      </c>
    </row>
    <row r="41" spans="1:9" x14ac:dyDescent="0.25">
      <c r="A41" s="178" t="s">
        <v>236</v>
      </c>
      <c r="B41" s="178"/>
      <c r="C41" s="178"/>
      <c r="D41" s="178"/>
      <c r="E41" s="178"/>
      <c r="F41" s="178"/>
      <c r="G41" s="86">
        <v>32</v>
      </c>
      <c r="H41" s="99">
        <v>0</v>
      </c>
      <c r="I41" s="99">
        <v>0</v>
      </c>
    </row>
    <row r="42" spans="1:9" ht="26.4" customHeight="1" x14ac:dyDescent="0.25">
      <c r="A42" s="220" t="s">
        <v>429</v>
      </c>
      <c r="B42" s="220"/>
      <c r="C42" s="220"/>
      <c r="D42" s="220"/>
      <c r="E42" s="220"/>
      <c r="F42" s="220"/>
      <c r="G42" s="88">
        <v>33</v>
      </c>
      <c r="H42" s="98">
        <f>H41+H40+H39+H38</f>
        <v>0</v>
      </c>
      <c r="I42" s="98">
        <f>I41+I40+I39+I38</f>
        <v>0</v>
      </c>
    </row>
    <row r="43" spans="1:9" ht="22.95" customHeight="1" x14ac:dyDescent="0.25">
      <c r="A43" s="178" t="s">
        <v>237</v>
      </c>
      <c r="B43" s="178"/>
      <c r="C43" s="178"/>
      <c r="D43" s="178"/>
      <c r="E43" s="178"/>
      <c r="F43" s="178"/>
      <c r="G43" s="86">
        <v>34</v>
      </c>
      <c r="H43" s="99">
        <v>0</v>
      </c>
      <c r="I43" s="99">
        <v>0</v>
      </c>
    </row>
    <row r="44" spans="1:9" x14ac:dyDescent="0.25">
      <c r="A44" s="178" t="s">
        <v>238</v>
      </c>
      <c r="B44" s="178"/>
      <c r="C44" s="178"/>
      <c r="D44" s="178"/>
      <c r="E44" s="178"/>
      <c r="F44" s="178"/>
      <c r="G44" s="86">
        <v>35</v>
      </c>
      <c r="H44" s="99">
        <v>0</v>
      </c>
      <c r="I44" s="99">
        <v>0</v>
      </c>
    </row>
    <row r="45" spans="1:9" x14ac:dyDescent="0.25">
      <c r="A45" s="178" t="s">
        <v>239</v>
      </c>
      <c r="B45" s="178"/>
      <c r="C45" s="178"/>
      <c r="D45" s="178"/>
      <c r="E45" s="178"/>
      <c r="F45" s="178"/>
      <c r="G45" s="86">
        <v>36</v>
      </c>
      <c r="H45" s="99">
        <v>0</v>
      </c>
      <c r="I45" s="99">
        <v>0</v>
      </c>
    </row>
    <row r="46" spans="1:9" ht="25.2" customHeight="1" x14ac:dyDescent="0.25">
      <c r="A46" s="178" t="s">
        <v>240</v>
      </c>
      <c r="B46" s="178"/>
      <c r="C46" s="178"/>
      <c r="D46" s="178"/>
      <c r="E46" s="178"/>
      <c r="F46" s="178"/>
      <c r="G46" s="86">
        <v>37</v>
      </c>
      <c r="H46" s="99">
        <v>0</v>
      </c>
      <c r="I46" s="99">
        <v>0</v>
      </c>
    </row>
    <row r="47" spans="1:9" x14ac:dyDescent="0.25">
      <c r="A47" s="178" t="s">
        <v>241</v>
      </c>
      <c r="B47" s="178"/>
      <c r="C47" s="178"/>
      <c r="D47" s="178"/>
      <c r="E47" s="178"/>
      <c r="F47" s="178"/>
      <c r="G47" s="86">
        <v>38</v>
      </c>
      <c r="H47" s="99">
        <v>0</v>
      </c>
      <c r="I47" s="99">
        <v>0</v>
      </c>
    </row>
    <row r="48" spans="1:9" ht="25.2" customHeight="1" x14ac:dyDescent="0.25">
      <c r="A48" s="220" t="s">
        <v>430</v>
      </c>
      <c r="B48" s="220"/>
      <c r="C48" s="220"/>
      <c r="D48" s="220"/>
      <c r="E48" s="220"/>
      <c r="F48" s="220"/>
      <c r="G48" s="88">
        <v>39</v>
      </c>
      <c r="H48" s="98">
        <f>H47+H46+H45+H44+H43</f>
        <v>0</v>
      </c>
      <c r="I48" s="98">
        <f>I47+I46+I45+I44+I43</f>
        <v>0</v>
      </c>
    </row>
    <row r="49" spans="1:9" ht="28.2" customHeight="1" x14ac:dyDescent="0.25">
      <c r="A49" s="214" t="s">
        <v>440</v>
      </c>
      <c r="B49" s="214"/>
      <c r="C49" s="214"/>
      <c r="D49" s="214"/>
      <c r="E49" s="214"/>
      <c r="F49" s="214"/>
      <c r="G49" s="88">
        <v>40</v>
      </c>
      <c r="H49" s="98">
        <f>H48+H42</f>
        <v>0</v>
      </c>
      <c r="I49" s="98">
        <f>I48+I42</f>
        <v>0</v>
      </c>
    </row>
    <row r="50" spans="1:9" x14ac:dyDescent="0.25">
      <c r="A50" s="203" t="s">
        <v>242</v>
      </c>
      <c r="B50" s="203"/>
      <c r="C50" s="203"/>
      <c r="D50" s="203"/>
      <c r="E50" s="203"/>
      <c r="F50" s="203"/>
      <c r="G50" s="86">
        <v>41</v>
      </c>
      <c r="H50" s="99">
        <v>0</v>
      </c>
      <c r="I50" s="99">
        <v>0</v>
      </c>
    </row>
    <row r="51" spans="1:9" ht="24.6" customHeight="1" x14ac:dyDescent="0.25">
      <c r="A51" s="214" t="s">
        <v>399</v>
      </c>
      <c r="B51" s="214"/>
      <c r="C51" s="214"/>
      <c r="D51" s="214"/>
      <c r="E51" s="214"/>
      <c r="F51" s="214"/>
      <c r="G51" s="88">
        <v>42</v>
      </c>
      <c r="H51" s="98">
        <f>H21+H36+H49+H50</f>
        <v>0</v>
      </c>
      <c r="I51" s="98">
        <f>I21+I36+I49+I50</f>
        <v>0</v>
      </c>
    </row>
    <row r="52" spans="1:9" x14ac:dyDescent="0.25">
      <c r="A52" s="232" t="s">
        <v>216</v>
      </c>
      <c r="B52" s="232"/>
      <c r="C52" s="232"/>
      <c r="D52" s="232"/>
      <c r="E52" s="232"/>
      <c r="F52" s="232"/>
      <c r="G52" s="86">
        <v>43</v>
      </c>
      <c r="H52" s="99">
        <v>0</v>
      </c>
      <c r="I52" s="99">
        <v>0</v>
      </c>
    </row>
    <row r="53" spans="1:9" ht="28.95" customHeight="1" x14ac:dyDescent="0.25">
      <c r="A53" s="232" t="s">
        <v>400</v>
      </c>
      <c r="B53" s="232"/>
      <c r="C53" s="232"/>
      <c r="D53" s="232"/>
      <c r="E53" s="232"/>
      <c r="F53" s="232"/>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L36" zoomScale="80" zoomScaleNormal="100" zoomScaleSheetLayoutView="80" workbookViewId="0">
      <selection activeCell="AD34" sqref="AD34"/>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35" t="s">
        <v>243</v>
      </c>
      <c r="B1" s="236"/>
      <c r="C1" s="236"/>
      <c r="D1" s="236"/>
      <c r="E1" s="236"/>
      <c r="F1" s="236"/>
      <c r="G1" s="236"/>
      <c r="H1" s="236"/>
      <c r="I1" s="236"/>
      <c r="J1" s="236"/>
      <c r="K1" s="37"/>
    </row>
    <row r="2" spans="1:25" ht="15.6" x14ac:dyDescent="0.25">
      <c r="A2" s="3"/>
      <c r="B2" s="4"/>
      <c r="C2" s="237" t="s">
        <v>244</v>
      </c>
      <c r="D2" s="237"/>
      <c r="E2" s="5">
        <v>45292</v>
      </c>
      <c r="F2" s="6" t="s">
        <v>0</v>
      </c>
      <c r="G2" s="5">
        <v>45657</v>
      </c>
      <c r="H2" s="39"/>
      <c r="I2" s="39"/>
      <c r="J2" s="39"/>
      <c r="K2" s="40"/>
      <c r="X2" s="41" t="s">
        <v>443</v>
      </c>
    </row>
    <row r="3" spans="1:25" ht="13.5" customHeight="1" thickBot="1" x14ac:dyDescent="0.3">
      <c r="A3" s="240" t="s">
        <v>245</v>
      </c>
      <c r="B3" s="241"/>
      <c r="C3" s="241"/>
      <c r="D3" s="241"/>
      <c r="E3" s="241"/>
      <c r="F3" s="241"/>
      <c r="G3" s="244" t="s">
        <v>3</v>
      </c>
      <c r="H3" s="246" t="s">
        <v>246</v>
      </c>
      <c r="I3" s="246"/>
      <c r="J3" s="246"/>
      <c r="K3" s="246"/>
      <c r="L3" s="246"/>
      <c r="M3" s="246"/>
      <c r="N3" s="246"/>
      <c r="O3" s="246"/>
      <c r="P3" s="246"/>
      <c r="Q3" s="246"/>
      <c r="R3" s="246"/>
      <c r="S3" s="246"/>
      <c r="T3" s="246"/>
      <c r="U3" s="246"/>
      <c r="V3" s="246"/>
      <c r="W3" s="246"/>
      <c r="X3" s="246" t="s">
        <v>404</v>
      </c>
      <c r="Y3" s="248" t="s">
        <v>247</v>
      </c>
    </row>
    <row r="4" spans="1:25" ht="82.2" thickBot="1" x14ac:dyDescent="0.3">
      <c r="A4" s="242"/>
      <c r="B4" s="243"/>
      <c r="C4" s="243"/>
      <c r="D4" s="243"/>
      <c r="E4" s="243"/>
      <c r="F4" s="243"/>
      <c r="G4" s="245"/>
      <c r="H4" s="42" t="s">
        <v>248</v>
      </c>
      <c r="I4" s="42" t="s">
        <v>249</v>
      </c>
      <c r="J4" s="42" t="s">
        <v>250</v>
      </c>
      <c r="K4" s="42" t="s">
        <v>251</v>
      </c>
      <c r="L4" s="42" t="s">
        <v>252</v>
      </c>
      <c r="M4" s="42" t="s">
        <v>253</v>
      </c>
      <c r="N4" s="42" t="s">
        <v>254</v>
      </c>
      <c r="O4" s="42" t="s">
        <v>255</v>
      </c>
      <c r="P4" s="105" t="s">
        <v>401</v>
      </c>
      <c r="Q4" s="42" t="s">
        <v>256</v>
      </c>
      <c r="R4" s="42" t="s">
        <v>257</v>
      </c>
      <c r="S4" s="105" t="s">
        <v>402</v>
      </c>
      <c r="T4" s="105" t="s">
        <v>403</v>
      </c>
      <c r="U4" s="42" t="s">
        <v>258</v>
      </c>
      <c r="V4" s="42" t="s">
        <v>259</v>
      </c>
      <c r="W4" s="42" t="s">
        <v>260</v>
      </c>
      <c r="X4" s="247"/>
      <c r="Y4" s="249"/>
    </row>
    <row r="5" spans="1:25" ht="20.399999999999999" x14ac:dyDescent="0.25">
      <c r="A5" s="250">
        <v>1</v>
      </c>
      <c r="B5" s="251"/>
      <c r="C5" s="251"/>
      <c r="D5" s="251"/>
      <c r="E5" s="251"/>
      <c r="F5" s="251"/>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5">
      <c r="A6" s="252" t="s">
        <v>261</v>
      </c>
      <c r="B6" s="252"/>
      <c r="C6" s="252"/>
      <c r="D6" s="252"/>
      <c r="E6" s="252"/>
      <c r="F6" s="252"/>
      <c r="G6" s="252"/>
      <c r="H6" s="252"/>
      <c r="I6" s="252"/>
      <c r="J6" s="252"/>
      <c r="K6" s="252"/>
      <c r="L6" s="252"/>
      <c r="M6" s="252"/>
      <c r="N6" s="253"/>
      <c r="O6" s="253"/>
      <c r="P6" s="253"/>
      <c r="Q6" s="253"/>
      <c r="R6" s="253"/>
      <c r="S6" s="253"/>
      <c r="T6" s="253"/>
      <c r="U6" s="253"/>
      <c r="V6" s="253"/>
      <c r="W6" s="253"/>
      <c r="X6" s="253"/>
      <c r="Y6" s="254"/>
    </row>
    <row r="7" spans="1:25" x14ac:dyDescent="0.25">
      <c r="A7" s="255" t="s">
        <v>293</v>
      </c>
      <c r="B7" s="255"/>
      <c r="C7" s="255"/>
      <c r="D7" s="255"/>
      <c r="E7" s="255"/>
      <c r="F7" s="255"/>
      <c r="G7" s="8">
        <v>1</v>
      </c>
      <c r="H7" s="46">
        <v>30412964</v>
      </c>
      <c r="I7" s="46">
        <v>389195</v>
      </c>
      <c r="J7" s="46">
        <v>3195698</v>
      </c>
      <c r="K7" s="46">
        <v>925837</v>
      </c>
      <c r="L7" s="46">
        <v>229335</v>
      </c>
      <c r="M7" s="46">
        <v>0</v>
      </c>
      <c r="N7" s="46">
        <v>998431</v>
      </c>
      <c r="O7" s="46">
        <v>0</v>
      </c>
      <c r="P7" s="46">
        <v>0</v>
      </c>
      <c r="Q7" s="46">
        <v>0</v>
      </c>
      <c r="R7" s="46">
        <v>0</v>
      </c>
      <c r="S7" s="46">
        <v>0</v>
      </c>
      <c r="T7" s="46">
        <v>0</v>
      </c>
      <c r="U7" s="46">
        <v>15373527</v>
      </c>
      <c r="V7" s="46">
        <v>3279530</v>
      </c>
      <c r="W7" s="47">
        <f>H7+I7+J7+K7-L7+M7+N7+O7+P7+Q7+R7+U7+V7+S7+T7</f>
        <v>54345847</v>
      </c>
      <c r="X7" s="46">
        <v>0</v>
      </c>
      <c r="Y7" s="47">
        <f>W7+X7</f>
        <v>54345847</v>
      </c>
    </row>
    <row r="8" spans="1:25" x14ac:dyDescent="0.25">
      <c r="A8" s="238" t="s">
        <v>262</v>
      </c>
      <c r="B8" s="238"/>
      <c r="C8" s="238"/>
      <c r="D8" s="238"/>
      <c r="E8" s="238"/>
      <c r="F8" s="238"/>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38" t="s">
        <v>263</v>
      </c>
      <c r="B9" s="238"/>
      <c r="C9" s="238"/>
      <c r="D9" s="238"/>
      <c r="E9" s="238"/>
      <c r="F9" s="238"/>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39" t="s">
        <v>294</v>
      </c>
      <c r="B10" s="239"/>
      <c r="C10" s="239"/>
      <c r="D10" s="239"/>
      <c r="E10" s="239"/>
      <c r="F10" s="239"/>
      <c r="G10" s="9">
        <v>4</v>
      </c>
      <c r="H10" s="48">
        <f>H7+H8+H9</f>
        <v>30412964</v>
      </c>
      <c r="I10" s="48">
        <f t="shared" ref="I10:Y10" si="2">I7+I8+I9</f>
        <v>389195</v>
      </c>
      <c r="J10" s="48">
        <f t="shared" si="2"/>
        <v>3195698</v>
      </c>
      <c r="K10" s="48">
        <f t="shared" si="2"/>
        <v>925837</v>
      </c>
      <c r="L10" s="48">
        <f t="shared" si="2"/>
        <v>229335</v>
      </c>
      <c r="M10" s="48">
        <f t="shared" si="2"/>
        <v>0</v>
      </c>
      <c r="N10" s="48">
        <f t="shared" si="2"/>
        <v>998431</v>
      </c>
      <c r="O10" s="48">
        <f t="shared" si="2"/>
        <v>0</v>
      </c>
      <c r="P10" s="48">
        <f t="shared" si="2"/>
        <v>0</v>
      </c>
      <c r="Q10" s="48">
        <f t="shared" si="2"/>
        <v>0</v>
      </c>
      <c r="R10" s="48">
        <f t="shared" si="2"/>
        <v>0</v>
      </c>
      <c r="S10" s="48">
        <f t="shared" si="2"/>
        <v>0</v>
      </c>
      <c r="T10" s="48">
        <f t="shared" si="2"/>
        <v>0</v>
      </c>
      <c r="U10" s="48">
        <f t="shared" si="2"/>
        <v>15373527</v>
      </c>
      <c r="V10" s="48">
        <f t="shared" si="2"/>
        <v>3279530</v>
      </c>
      <c r="W10" s="48">
        <f t="shared" si="0"/>
        <v>54345847</v>
      </c>
      <c r="X10" s="48">
        <f t="shared" si="2"/>
        <v>0</v>
      </c>
      <c r="Y10" s="48">
        <f t="shared" si="2"/>
        <v>54345847</v>
      </c>
    </row>
    <row r="11" spans="1:25" x14ac:dyDescent="0.25">
      <c r="A11" s="238" t="s">
        <v>264</v>
      </c>
      <c r="B11" s="238"/>
      <c r="C11" s="238"/>
      <c r="D11" s="238"/>
      <c r="E11" s="238"/>
      <c r="F11" s="238"/>
      <c r="G11" s="8">
        <v>5</v>
      </c>
      <c r="H11" s="50">
        <v>0</v>
      </c>
      <c r="I11" s="50">
        <v>0</v>
      </c>
      <c r="J11" s="50">
        <v>0</v>
      </c>
      <c r="K11" s="50">
        <v>0</v>
      </c>
      <c r="L11" s="50">
        <v>0</v>
      </c>
      <c r="M11" s="50">
        <v>0</v>
      </c>
      <c r="N11" s="50">
        <v>0</v>
      </c>
      <c r="O11" s="50">
        <v>0</v>
      </c>
      <c r="P11" s="50">
        <v>0</v>
      </c>
      <c r="Q11" s="50">
        <v>0</v>
      </c>
      <c r="R11" s="50">
        <v>0</v>
      </c>
      <c r="S11" s="46">
        <v>0</v>
      </c>
      <c r="T11" s="46">
        <v>0</v>
      </c>
      <c r="U11" s="50">
        <v>0</v>
      </c>
      <c r="V11" s="46">
        <v>0</v>
      </c>
      <c r="W11" s="47">
        <f t="shared" si="0"/>
        <v>0</v>
      </c>
      <c r="X11" s="46">
        <v>0</v>
      </c>
      <c r="Y11" s="47">
        <f t="shared" ref="Y11:Y29" si="3">W11+X11</f>
        <v>0</v>
      </c>
    </row>
    <row r="12" spans="1:25" x14ac:dyDescent="0.25">
      <c r="A12" s="238" t="s">
        <v>265</v>
      </c>
      <c r="B12" s="238"/>
      <c r="C12" s="238"/>
      <c r="D12" s="238"/>
      <c r="E12" s="238"/>
      <c r="F12" s="238"/>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38" t="s">
        <v>266</v>
      </c>
      <c r="B13" s="238"/>
      <c r="C13" s="238"/>
      <c r="D13" s="238"/>
      <c r="E13" s="238"/>
      <c r="F13" s="238"/>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38" t="s">
        <v>408</v>
      </c>
      <c r="B14" s="238"/>
      <c r="C14" s="238"/>
      <c r="D14" s="238"/>
      <c r="E14" s="238"/>
      <c r="F14" s="238"/>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38" t="s">
        <v>267</v>
      </c>
      <c r="B15" s="238"/>
      <c r="C15" s="238"/>
      <c r="D15" s="238"/>
      <c r="E15" s="238"/>
      <c r="F15" s="238"/>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38" t="s">
        <v>268</v>
      </c>
      <c r="B16" s="238"/>
      <c r="C16" s="238"/>
      <c r="D16" s="238"/>
      <c r="E16" s="238"/>
      <c r="F16" s="238"/>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38" t="s">
        <v>269</v>
      </c>
      <c r="B17" s="238"/>
      <c r="C17" s="238"/>
      <c r="D17" s="238"/>
      <c r="E17" s="238"/>
      <c r="F17" s="238"/>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38" t="s">
        <v>270</v>
      </c>
      <c r="B18" s="238"/>
      <c r="C18" s="238"/>
      <c r="D18" s="238"/>
      <c r="E18" s="238"/>
      <c r="F18" s="238"/>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238" t="s">
        <v>271</v>
      </c>
      <c r="B19" s="238"/>
      <c r="C19" s="238"/>
      <c r="D19" s="238"/>
      <c r="E19" s="238"/>
      <c r="F19" s="238"/>
      <c r="G19" s="8">
        <v>13</v>
      </c>
      <c r="H19" s="46">
        <v>7036</v>
      </c>
      <c r="I19" s="46">
        <v>0</v>
      </c>
      <c r="J19" s="46">
        <v>0</v>
      </c>
      <c r="K19" s="46">
        <v>0</v>
      </c>
      <c r="L19" s="46">
        <v>0</v>
      </c>
      <c r="M19" s="46">
        <v>0</v>
      </c>
      <c r="N19" s="46">
        <v>-7036</v>
      </c>
      <c r="O19" s="46">
        <v>0</v>
      </c>
      <c r="P19" s="46">
        <v>0</v>
      </c>
      <c r="Q19" s="46">
        <v>0</v>
      </c>
      <c r="R19" s="46">
        <v>0</v>
      </c>
      <c r="S19" s="46">
        <v>0</v>
      </c>
      <c r="T19" s="46">
        <v>0</v>
      </c>
      <c r="U19" s="46">
        <v>0</v>
      </c>
      <c r="V19" s="46">
        <v>0</v>
      </c>
      <c r="W19" s="47">
        <f t="shared" si="0"/>
        <v>0</v>
      </c>
      <c r="X19" s="46">
        <v>0</v>
      </c>
      <c r="Y19" s="47">
        <f t="shared" si="3"/>
        <v>0</v>
      </c>
    </row>
    <row r="20" spans="1:25" x14ac:dyDescent="0.25">
      <c r="A20" s="238" t="s">
        <v>272</v>
      </c>
      <c r="B20" s="238"/>
      <c r="C20" s="238"/>
      <c r="D20" s="238"/>
      <c r="E20" s="238"/>
      <c r="F20" s="238"/>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38" t="s">
        <v>409</v>
      </c>
      <c r="B21" s="238"/>
      <c r="C21" s="238"/>
      <c r="D21" s="238"/>
      <c r="E21" s="238"/>
      <c r="F21" s="238"/>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38" t="s">
        <v>410</v>
      </c>
      <c r="B22" s="238"/>
      <c r="C22" s="238"/>
      <c r="D22" s="238"/>
      <c r="E22" s="238"/>
      <c r="F22" s="238"/>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38" t="s">
        <v>411</v>
      </c>
      <c r="B23" s="238"/>
      <c r="C23" s="238"/>
      <c r="D23" s="238"/>
      <c r="E23" s="238"/>
      <c r="F23" s="238"/>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38" t="s">
        <v>273</v>
      </c>
      <c r="B24" s="238"/>
      <c r="C24" s="238"/>
      <c r="D24" s="238"/>
      <c r="E24" s="238"/>
      <c r="F24" s="238"/>
      <c r="G24" s="8">
        <v>18</v>
      </c>
      <c r="H24" s="46">
        <v>0</v>
      </c>
      <c r="I24" s="46">
        <v>0</v>
      </c>
      <c r="J24" s="46">
        <v>0</v>
      </c>
      <c r="K24" s="46">
        <v>0</v>
      </c>
      <c r="L24" s="46">
        <v>199279</v>
      </c>
      <c r="M24" s="46">
        <v>0</v>
      </c>
      <c r="N24" s="46">
        <v>0</v>
      </c>
      <c r="O24" s="46">
        <v>0</v>
      </c>
      <c r="P24" s="46">
        <v>0</v>
      </c>
      <c r="Q24" s="46">
        <v>0</v>
      </c>
      <c r="R24" s="46">
        <v>0</v>
      </c>
      <c r="S24" s="46">
        <v>0</v>
      </c>
      <c r="T24" s="46">
        <v>0</v>
      </c>
      <c r="U24" s="46">
        <v>0</v>
      </c>
      <c r="V24" s="46">
        <v>0</v>
      </c>
      <c r="W24" s="47">
        <f t="shared" si="0"/>
        <v>-199279</v>
      </c>
      <c r="X24" s="46">
        <v>0</v>
      </c>
      <c r="Y24" s="47">
        <f t="shared" si="3"/>
        <v>-199279</v>
      </c>
    </row>
    <row r="25" spans="1:25" x14ac:dyDescent="0.25">
      <c r="A25" s="238" t="s">
        <v>412</v>
      </c>
      <c r="B25" s="238"/>
      <c r="C25" s="238"/>
      <c r="D25" s="238"/>
      <c r="E25" s="238"/>
      <c r="F25" s="238"/>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38" t="s">
        <v>414</v>
      </c>
      <c r="B26" s="238"/>
      <c r="C26" s="238"/>
      <c r="D26" s="238"/>
      <c r="E26" s="238"/>
      <c r="F26" s="238"/>
      <c r="G26" s="8">
        <v>20</v>
      </c>
      <c r="H26" s="46">
        <v>0</v>
      </c>
      <c r="I26" s="46">
        <v>0</v>
      </c>
      <c r="J26" s="46">
        <v>0</v>
      </c>
      <c r="K26" s="46">
        <v>0</v>
      </c>
      <c r="L26" s="46">
        <v>0</v>
      </c>
      <c r="M26" s="46">
        <v>0</v>
      </c>
      <c r="N26" s="46">
        <v>0</v>
      </c>
      <c r="O26" s="46">
        <v>0</v>
      </c>
      <c r="P26" s="46">
        <v>0</v>
      </c>
      <c r="Q26" s="46">
        <v>0</v>
      </c>
      <c r="R26" s="46">
        <v>0</v>
      </c>
      <c r="S26" s="46">
        <v>0</v>
      </c>
      <c r="T26" s="46">
        <v>0</v>
      </c>
      <c r="U26" s="46">
        <v>0</v>
      </c>
      <c r="V26" s="46">
        <v>-1323709</v>
      </c>
      <c r="W26" s="47">
        <f t="shared" si="0"/>
        <v>-1323709</v>
      </c>
      <c r="X26" s="46">
        <v>0</v>
      </c>
      <c r="Y26" s="47">
        <f t="shared" si="3"/>
        <v>-1323709</v>
      </c>
    </row>
    <row r="27" spans="1:25" x14ac:dyDescent="0.25">
      <c r="A27" s="238" t="s">
        <v>413</v>
      </c>
      <c r="B27" s="238"/>
      <c r="C27" s="238"/>
      <c r="D27" s="238"/>
      <c r="E27" s="238"/>
      <c r="F27" s="238"/>
      <c r="G27" s="8">
        <v>21</v>
      </c>
      <c r="H27" s="46">
        <v>0</v>
      </c>
      <c r="I27" s="46">
        <v>0</v>
      </c>
      <c r="J27" s="46">
        <v>0</v>
      </c>
      <c r="K27" s="46">
        <v>0</v>
      </c>
      <c r="L27" s="46">
        <v>-291407</v>
      </c>
      <c r="M27" s="46">
        <v>0</v>
      </c>
      <c r="N27" s="46">
        <v>0</v>
      </c>
      <c r="O27" s="46">
        <v>0</v>
      </c>
      <c r="P27" s="46">
        <v>0</v>
      </c>
      <c r="Q27" s="46">
        <v>0</v>
      </c>
      <c r="R27" s="46">
        <v>0</v>
      </c>
      <c r="S27" s="46">
        <v>0</v>
      </c>
      <c r="T27" s="46">
        <v>0</v>
      </c>
      <c r="U27" s="46">
        <v>1794046</v>
      </c>
      <c r="V27" s="46">
        <v>-1794046</v>
      </c>
      <c r="W27" s="47">
        <f t="shared" si="0"/>
        <v>291407</v>
      </c>
      <c r="X27" s="46">
        <v>0</v>
      </c>
      <c r="Y27" s="47">
        <f t="shared" si="3"/>
        <v>291407</v>
      </c>
    </row>
    <row r="28" spans="1:25" x14ac:dyDescent="0.25">
      <c r="A28" s="238" t="s">
        <v>415</v>
      </c>
      <c r="B28" s="238"/>
      <c r="C28" s="238"/>
      <c r="D28" s="238"/>
      <c r="E28" s="238"/>
      <c r="F28" s="238"/>
      <c r="G28" s="8">
        <v>22</v>
      </c>
      <c r="H28" s="46">
        <v>0</v>
      </c>
      <c r="I28" s="46">
        <v>0</v>
      </c>
      <c r="J28" s="46">
        <v>0</v>
      </c>
      <c r="K28" s="46">
        <v>0</v>
      </c>
      <c r="L28" s="46">
        <v>0</v>
      </c>
      <c r="M28" s="46">
        <v>0</v>
      </c>
      <c r="N28" s="46">
        <v>0</v>
      </c>
      <c r="O28" s="46">
        <v>0</v>
      </c>
      <c r="P28" s="46">
        <v>0</v>
      </c>
      <c r="Q28" s="46">
        <v>0</v>
      </c>
      <c r="R28" s="46">
        <v>0</v>
      </c>
      <c r="S28" s="46">
        <v>0</v>
      </c>
      <c r="T28" s="46">
        <v>0</v>
      </c>
      <c r="U28" s="46">
        <v>-3117754</v>
      </c>
      <c r="V28" s="46">
        <v>3117754</v>
      </c>
      <c r="W28" s="47">
        <f t="shared" si="0"/>
        <v>0</v>
      </c>
      <c r="X28" s="46">
        <v>0</v>
      </c>
      <c r="Y28" s="47">
        <f t="shared" si="3"/>
        <v>0</v>
      </c>
    </row>
    <row r="29" spans="1:25" x14ac:dyDescent="0.25">
      <c r="A29" s="238" t="s">
        <v>416</v>
      </c>
      <c r="B29" s="238"/>
      <c r="C29" s="238"/>
      <c r="D29" s="238"/>
      <c r="E29" s="238"/>
      <c r="F29" s="238"/>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56" t="s">
        <v>417</v>
      </c>
      <c r="B30" s="256"/>
      <c r="C30" s="256"/>
      <c r="D30" s="256"/>
      <c r="E30" s="256"/>
      <c r="F30" s="256"/>
      <c r="G30" s="10">
        <v>24</v>
      </c>
      <c r="H30" s="49">
        <f>SUM(H10:H29)</f>
        <v>30420000</v>
      </c>
      <c r="I30" s="49">
        <f t="shared" ref="I30:Y30" si="5">SUM(I10:I29)</f>
        <v>389195</v>
      </c>
      <c r="J30" s="49">
        <f t="shared" si="5"/>
        <v>3195698</v>
      </c>
      <c r="K30" s="49">
        <f t="shared" si="5"/>
        <v>925837</v>
      </c>
      <c r="L30" s="49">
        <f t="shared" si="5"/>
        <v>137207</v>
      </c>
      <c r="M30" s="49">
        <f t="shared" si="5"/>
        <v>0</v>
      </c>
      <c r="N30" s="49">
        <f t="shared" si="5"/>
        <v>991395</v>
      </c>
      <c r="O30" s="49">
        <f t="shared" si="5"/>
        <v>0</v>
      </c>
      <c r="P30" s="49">
        <f t="shared" si="5"/>
        <v>0</v>
      </c>
      <c r="Q30" s="49">
        <f t="shared" si="5"/>
        <v>0</v>
      </c>
      <c r="R30" s="49">
        <f t="shared" si="5"/>
        <v>0</v>
      </c>
      <c r="S30" s="49">
        <f t="shared" si="5"/>
        <v>0</v>
      </c>
      <c r="T30" s="49">
        <f t="shared" si="5"/>
        <v>0</v>
      </c>
      <c r="U30" s="49">
        <f t="shared" si="5"/>
        <v>14049819</v>
      </c>
      <c r="V30" s="49">
        <f t="shared" si="5"/>
        <v>3279529</v>
      </c>
      <c r="W30" s="49">
        <f t="shared" si="5"/>
        <v>53114266</v>
      </c>
      <c r="X30" s="49">
        <f t="shared" si="5"/>
        <v>0</v>
      </c>
      <c r="Y30" s="49">
        <f t="shared" si="5"/>
        <v>53114266</v>
      </c>
    </row>
    <row r="31" spans="1:25" x14ac:dyDescent="0.25">
      <c r="A31" s="257" t="s">
        <v>274</v>
      </c>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row>
    <row r="32" spans="1:25" ht="36.75" customHeight="1" x14ac:dyDescent="0.25">
      <c r="A32" s="259" t="s">
        <v>275</v>
      </c>
      <c r="B32" s="259"/>
      <c r="C32" s="259"/>
      <c r="D32" s="259"/>
      <c r="E32" s="259"/>
      <c r="F32" s="259"/>
      <c r="G32" s="9">
        <v>25</v>
      </c>
      <c r="H32" s="48">
        <f>SUM(H12:H20)</f>
        <v>7036</v>
      </c>
      <c r="I32" s="48">
        <f t="shared" ref="I32:Y32" si="6">SUM(I12:I20)</f>
        <v>0</v>
      </c>
      <c r="J32" s="48">
        <f t="shared" si="6"/>
        <v>0</v>
      </c>
      <c r="K32" s="48">
        <f t="shared" si="6"/>
        <v>0</v>
      </c>
      <c r="L32" s="48">
        <f t="shared" si="6"/>
        <v>0</v>
      </c>
      <c r="M32" s="48">
        <f t="shared" si="6"/>
        <v>0</v>
      </c>
      <c r="N32" s="48">
        <f t="shared" si="6"/>
        <v>-7036</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5">
      <c r="A33" s="259" t="s">
        <v>418</v>
      </c>
      <c r="B33" s="259"/>
      <c r="C33" s="259"/>
      <c r="D33" s="259"/>
      <c r="E33" s="259"/>
      <c r="F33" s="259"/>
      <c r="G33" s="9">
        <v>26</v>
      </c>
      <c r="H33" s="48">
        <f>H11+H32</f>
        <v>7036</v>
      </c>
      <c r="I33" s="48">
        <f t="shared" ref="I33:Y33" si="7">I11+I32</f>
        <v>0</v>
      </c>
      <c r="J33" s="48">
        <f t="shared" si="7"/>
        <v>0</v>
      </c>
      <c r="K33" s="48">
        <f t="shared" si="7"/>
        <v>0</v>
      </c>
      <c r="L33" s="48">
        <f t="shared" si="7"/>
        <v>0</v>
      </c>
      <c r="M33" s="48">
        <f t="shared" si="7"/>
        <v>0</v>
      </c>
      <c r="N33" s="48">
        <f t="shared" si="7"/>
        <v>-7036</v>
      </c>
      <c r="O33" s="48">
        <f t="shared" si="7"/>
        <v>0</v>
      </c>
      <c r="P33" s="48">
        <f t="shared" si="7"/>
        <v>0</v>
      </c>
      <c r="Q33" s="48">
        <f t="shared" si="7"/>
        <v>0</v>
      </c>
      <c r="R33" s="48">
        <f t="shared" si="7"/>
        <v>0</v>
      </c>
      <c r="S33" s="48">
        <f t="shared" si="7"/>
        <v>0</v>
      </c>
      <c r="T33" s="48">
        <f t="shared" si="7"/>
        <v>0</v>
      </c>
      <c r="U33" s="48">
        <f t="shared" si="7"/>
        <v>0</v>
      </c>
      <c r="V33" s="48">
        <f t="shared" si="7"/>
        <v>0</v>
      </c>
      <c r="W33" s="48">
        <f t="shared" si="7"/>
        <v>0</v>
      </c>
      <c r="X33" s="48">
        <f t="shared" si="7"/>
        <v>0</v>
      </c>
      <c r="Y33" s="48">
        <f t="shared" si="7"/>
        <v>0</v>
      </c>
    </row>
    <row r="34" spans="1:25" ht="30.75" customHeight="1" x14ac:dyDescent="0.25">
      <c r="A34" s="260" t="s">
        <v>419</v>
      </c>
      <c r="B34" s="260"/>
      <c r="C34" s="260"/>
      <c r="D34" s="260"/>
      <c r="E34" s="260"/>
      <c r="F34" s="260"/>
      <c r="G34" s="10">
        <v>27</v>
      </c>
      <c r="H34" s="49">
        <f>SUM(H21:H29)</f>
        <v>0</v>
      </c>
      <c r="I34" s="49">
        <f t="shared" ref="I34:Y34" si="8">SUM(I21:I29)</f>
        <v>0</v>
      </c>
      <c r="J34" s="49">
        <f t="shared" si="8"/>
        <v>0</v>
      </c>
      <c r="K34" s="49">
        <f t="shared" si="8"/>
        <v>0</v>
      </c>
      <c r="L34" s="49">
        <f t="shared" si="8"/>
        <v>-92128</v>
      </c>
      <c r="M34" s="49">
        <f t="shared" si="8"/>
        <v>0</v>
      </c>
      <c r="N34" s="49">
        <f t="shared" si="8"/>
        <v>0</v>
      </c>
      <c r="O34" s="49">
        <f t="shared" si="8"/>
        <v>0</v>
      </c>
      <c r="P34" s="49">
        <f t="shared" si="8"/>
        <v>0</v>
      </c>
      <c r="Q34" s="49">
        <f t="shared" si="8"/>
        <v>0</v>
      </c>
      <c r="R34" s="49">
        <f t="shared" si="8"/>
        <v>0</v>
      </c>
      <c r="S34" s="49">
        <f t="shared" si="8"/>
        <v>0</v>
      </c>
      <c r="T34" s="49">
        <f t="shared" si="8"/>
        <v>0</v>
      </c>
      <c r="U34" s="49">
        <f t="shared" si="8"/>
        <v>-1323708</v>
      </c>
      <c r="V34" s="49">
        <f t="shared" si="8"/>
        <v>-1</v>
      </c>
      <c r="W34" s="49">
        <f t="shared" si="8"/>
        <v>-1231581</v>
      </c>
      <c r="X34" s="49">
        <f t="shared" si="8"/>
        <v>0</v>
      </c>
      <c r="Y34" s="49">
        <f t="shared" si="8"/>
        <v>-1231581</v>
      </c>
    </row>
    <row r="35" spans="1:25" x14ac:dyDescent="0.25">
      <c r="A35" s="257" t="s">
        <v>276</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x14ac:dyDescent="0.25">
      <c r="A36" s="255" t="s">
        <v>295</v>
      </c>
      <c r="B36" s="255"/>
      <c r="C36" s="255"/>
      <c r="D36" s="255"/>
      <c r="E36" s="255"/>
      <c r="F36" s="255"/>
      <c r="G36" s="8">
        <v>28</v>
      </c>
      <c r="H36" s="46">
        <v>30420000</v>
      </c>
      <c r="I36" s="46">
        <v>389195</v>
      </c>
      <c r="J36" s="46">
        <v>3195698</v>
      </c>
      <c r="K36" s="46">
        <v>925837</v>
      </c>
      <c r="L36" s="46">
        <v>137207</v>
      </c>
      <c r="M36" s="46">
        <v>0</v>
      </c>
      <c r="N36" s="46">
        <v>991395</v>
      </c>
      <c r="O36" s="46">
        <v>0</v>
      </c>
      <c r="P36" s="46">
        <v>0</v>
      </c>
      <c r="Q36" s="46">
        <v>0</v>
      </c>
      <c r="R36" s="46">
        <v>0</v>
      </c>
      <c r="S36" s="46">
        <v>0</v>
      </c>
      <c r="T36" s="46">
        <v>0</v>
      </c>
      <c r="U36" s="46">
        <v>17329348</v>
      </c>
      <c r="V36" s="46">
        <v>0</v>
      </c>
      <c r="W36" s="47">
        <f>H36+I36+J36+K36-L36+M36+N36+O36+P36+Q36+R36+U36+V36+S36+T36</f>
        <v>53114266</v>
      </c>
      <c r="X36" s="46">
        <v>0</v>
      </c>
      <c r="Y36" s="47">
        <f t="shared" ref="Y36:Y38" si="9">W36+X36</f>
        <v>53114266</v>
      </c>
    </row>
    <row r="37" spans="1:25" x14ac:dyDescent="0.25">
      <c r="A37" s="238" t="s">
        <v>262</v>
      </c>
      <c r="B37" s="238"/>
      <c r="C37" s="238"/>
      <c r="D37" s="238"/>
      <c r="E37" s="238"/>
      <c r="F37" s="238"/>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38" t="s">
        <v>263</v>
      </c>
      <c r="B38" s="238"/>
      <c r="C38" s="238"/>
      <c r="D38" s="238"/>
      <c r="E38" s="238"/>
      <c r="F38" s="238"/>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39" t="s">
        <v>420</v>
      </c>
      <c r="B39" s="239"/>
      <c r="C39" s="239"/>
      <c r="D39" s="239"/>
      <c r="E39" s="239"/>
      <c r="F39" s="239"/>
      <c r="G39" s="9">
        <v>31</v>
      </c>
      <c r="H39" s="48">
        <f>H36+H37+H38</f>
        <v>30420000</v>
      </c>
      <c r="I39" s="48">
        <f t="shared" ref="I39:Y39" si="11">I36+I37+I38</f>
        <v>389195</v>
      </c>
      <c r="J39" s="48">
        <f t="shared" si="11"/>
        <v>3195698</v>
      </c>
      <c r="K39" s="48">
        <f t="shared" si="11"/>
        <v>925837</v>
      </c>
      <c r="L39" s="48">
        <f t="shared" si="11"/>
        <v>137207</v>
      </c>
      <c r="M39" s="48">
        <f t="shared" si="11"/>
        <v>0</v>
      </c>
      <c r="N39" s="48">
        <f t="shared" si="11"/>
        <v>991395</v>
      </c>
      <c r="O39" s="48">
        <f t="shared" si="11"/>
        <v>0</v>
      </c>
      <c r="P39" s="48">
        <f t="shared" si="11"/>
        <v>0</v>
      </c>
      <c r="Q39" s="48">
        <f t="shared" si="11"/>
        <v>0</v>
      </c>
      <c r="R39" s="48">
        <f t="shared" si="11"/>
        <v>0</v>
      </c>
      <c r="S39" s="48">
        <f t="shared" si="11"/>
        <v>0</v>
      </c>
      <c r="T39" s="48">
        <f t="shared" si="11"/>
        <v>0</v>
      </c>
      <c r="U39" s="48">
        <f t="shared" si="11"/>
        <v>17329348</v>
      </c>
      <c r="V39" s="48">
        <f t="shared" si="11"/>
        <v>0</v>
      </c>
      <c r="W39" s="48">
        <f t="shared" si="11"/>
        <v>53114266</v>
      </c>
      <c r="X39" s="48">
        <f t="shared" si="11"/>
        <v>0</v>
      </c>
      <c r="Y39" s="48">
        <f t="shared" si="11"/>
        <v>53114266</v>
      </c>
    </row>
    <row r="40" spans="1:25" x14ac:dyDescent="0.25">
      <c r="A40" s="238" t="s">
        <v>264</v>
      </c>
      <c r="B40" s="238"/>
      <c r="C40" s="238"/>
      <c r="D40" s="238"/>
      <c r="E40" s="238"/>
      <c r="F40" s="238"/>
      <c r="G40" s="8">
        <v>32</v>
      </c>
      <c r="H40" s="50">
        <v>0</v>
      </c>
      <c r="I40" s="50">
        <v>0</v>
      </c>
      <c r="J40" s="50">
        <v>0</v>
      </c>
      <c r="K40" s="50">
        <v>0</v>
      </c>
      <c r="L40" s="50">
        <v>0</v>
      </c>
      <c r="M40" s="50">
        <v>0</v>
      </c>
      <c r="N40" s="50">
        <v>0</v>
      </c>
      <c r="O40" s="50">
        <v>0</v>
      </c>
      <c r="P40" s="50">
        <v>0</v>
      </c>
      <c r="Q40" s="50">
        <v>0</v>
      </c>
      <c r="R40" s="50">
        <v>0</v>
      </c>
      <c r="S40" s="46">
        <v>0</v>
      </c>
      <c r="T40" s="46">
        <v>0</v>
      </c>
      <c r="U40" s="50">
        <v>0</v>
      </c>
      <c r="V40" s="46">
        <v>3576074</v>
      </c>
      <c r="W40" s="47">
        <f t="shared" si="10"/>
        <v>3576074</v>
      </c>
      <c r="X40" s="46">
        <v>0</v>
      </c>
      <c r="Y40" s="47">
        <f t="shared" ref="Y40:Y58" si="12">W40+X40</f>
        <v>3576074</v>
      </c>
    </row>
    <row r="41" spans="1:25" x14ac:dyDescent="0.25">
      <c r="A41" s="238" t="s">
        <v>265</v>
      </c>
      <c r="B41" s="238"/>
      <c r="C41" s="238"/>
      <c r="D41" s="238"/>
      <c r="E41" s="238"/>
      <c r="F41" s="238"/>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38" t="s">
        <v>277</v>
      </c>
      <c r="B42" s="238"/>
      <c r="C42" s="238"/>
      <c r="D42" s="238"/>
      <c r="E42" s="238"/>
      <c r="F42" s="238"/>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38" t="s">
        <v>408</v>
      </c>
      <c r="B43" s="238"/>
      <c r="C43" s="238"/>
      <c r="D43" s="238"/>
      <c r="E43" s="238"/>
      <c r="F43" s="238"/>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38" t="s">
        <v>267</v>
      </c>
      <c r="B44" s="238"/>
      <c r="C44" s="238"/>
      <c r="D44" s="238"/>
      <c r="E44" s="238"/>
      <c r="F44" s="238"/>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38" t="s">
        <v>268</v>
      </c>
      <c r="B45" s="238"/>
      <c r="C45" s="238"/>
      <c r="D45" s="238"/>
      <c r="E45" s="238"/>
      <c r="F45" s="238"/>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38" t="s">
        <v>278</v>
      </c>
      <c r="B46" s="238"/>
      <c r="C46" s="238"/>
      <c r="D46" s="238"/>
      <c r="E46" s="238"/>
      <c r="F46" s="238"/>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38" t="s">
        <v>270</v>
      </c>
      <c r="B47" s="238"/>
      <c r="C47" s="238"/>
      <c r="D47" s="238"/>
      <c r="E47" s="238"/>
      <c r="F47" s="238"/>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5">
      <c r="A48" s="238" t="s">
        <v>271</v>
      </c>
      <c r="B48" s="238"/>
      <c r="C48" s="238"/>
      <c r="D48" s="238"/>
      <c r="E48" s="238"/>
      <c r="F48" s="238"/>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5">
      <c r="A49" s="238" t="s">
        <v>272</v>
      </c>
      <c r="B49" s="238"/>
      <c r="C49" s="238"/>
      <c r="D49" s="238"/>
      <c r="E49" s="238"/>
      <c r="F49" s="238"/>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38" t="s">
        <v>409</v>
      </c>
      <c r="B50" s="238"/>
      <c r="C50" s="238"/>
      <c r="D50" s="238"/>
      <c r="E50" s="238"/>
      <c r="F50" s="238"/>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38" t="s">
        <v>410</v>
      </c>
      <c r="B51" s="238"/>
      <c r="C51" s="238"/>
      <c r="D51" s="238"/>
      <c r="E51" s="238"/>
      <c r="F51" s="238"/>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38" t="s">
        <v>411</v>
      </c>
      <c r="B52" s="238"/>
      <c r="C52" s="238"/>
      <c r="D52" s="238"/>
      <c r="E52" s="238"/>
      <c r="F52" s="238"/>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38" t="s">
        <v>273</v>
      </c>
      <c r="B53" s="238"/>
      <c r="C53" s="238"/>
      <c r="D53" s="238"/>
      <c r="E53" s="238"/>
      <c r="F53" s="238"/>
      <c r="G53" s="8">
        <v>45</v>
      </c>
      <c r="H53" s="46">
        <v>0</v>
      </c>
      <c r="I53" s="46">
        <v>0</v>
      </c>
      <c r="J53" s="46">
        <v>0</v>
      </c>
      <c r="K53" s="46">
        <v>0</v>
      </c>
      <c r="L53" s="46">
        <v>311081</v>
      </c>
      <c r="M53" s="46">
        <v>0</v>
      </c>
      <c r="N53" s="46">
        <v>0</v>
      </c>
      <c r="O53" s="46">
        <v>0</v>
      </c>
      <c r="P53" s="46">
        <v>0</v>
      </c>
      <c r="Q53" s="46">
        <v>0</v>
      </c>
      <c r="R53" s="46">
        <v>0</v>
      </c>
      <c r="S53" s="46">
        <v>0</v>
      </c>
      <c r="T53" s="46">
        <v>0</v>
      </c>
      <c r="U53" s="46">
        <v>0</v>
      </c>
      <c r="V53" s="46">
        <v>0</v>
      </c>
      <c r="W53" s="47">
        <f t="shared" si="10"/>
        <v>-311081</v>
      </c>
      <c r="X53" s="46">
        <v>0</v>
      </c>
      <c r="Y53" s="47">
        <f t="shared" si="12"/>
        <v>-311081</v>
      </c>
    </row>
    <row r="54" spans="1:25" x14ac:dyDescent="0.25">
      <c r="A54" s="238" t="s">
        <v>412</v>
      </c>
      <c r="B54" s="238"/>
      <c r="C54" s="238"/>
      <c r="D54" s="238"/>
      <c r="E54" s="238"/>
      <c r="F54" s="238"/>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5">
      <c r="A55" s="238" t="s">
        <v>421</v>
      </c>
      <c r="B55" s="238"/>
      <c r="C55" s="238"/>
      <c r="D55" s="238"/>
      <c r="E55" s="238"/>
      <c r="F55" s="238"/>
      <c r="G55" s="8">
        <v>47</v>
      </c>
      <c r="H55" s="46">
        <v>0</v>
      </c>
      <c r="I55" s="46">
        <v>0</v>
      </c>
      <c r="J55" s="46">
        <v>0</v>
      </c>
      <c r="K55" s="46">
        <v>0</v>
      </c>
      <c r="L55" s="46">
        <v>0</v>
      </c>
      <c r="M55" s="46">
        <v>0</v>
      </c>
      <c r="N55" s="46">
        <v>0</v>
      </c>
      <c r="O55" s="46">
        <v>0</v>
      </c>
      <c r="P55" s="46">
        <v>0</v>
      </c>
      <c r="Q55" s="46">
        <v>0</v>
      </c>
      <c r="R55" s="46">
        <v>0</v>
      </c>
      <c r="S55" s="46">
        <v>0</v>
      </c>
      <c r="T55" s="46">
        <v>0</v>
      </c>
      <c r="U55" s="46">
        <v>-1685911</v>
      </c>
      <c r="V55" s="46">
        <v>0</v>
      </c>
      <c r="W55" s="47">
        <f t="shared" si="10"/>
        <v>-1685911</v>
      </c>
      <c r="X55" s="46">
        <v>0</v>
      </c>
      <c r="Y55" s="47">
        <f t="shared" si="12"/>
        <v>-1685911</v>
      </c>
    </row>
    <row r="56" spans="1:25" x14ac:dyDescent="0.25">
      <c r="A56" s="238" t="s">
        <v>413</v>
      </c>
      <c r="B56" s="238"/>
      <c r="C56" s="238"/>
      <c r="D56" s="238"/>
      <c r="E56" s="238"/>
      <c r="F56" s="238"/>
      <c r="G56" s="8">
        <v>48</v>
      </c>
      <c r="H56" s="46">
        <v>0</v>
      </c>
      <c r="I56" s="46">
        <v>0</v>
      </c>
      <c r="J56" s="46">
        <v>0</v>
      </c>
      <c r="K56" s="46">
        <v>0</v>
      </c>
      <c r="L56" s="46">
        <v>0</v>
      </c>
      <c r="M56" s="46">
        <v>0</v>
      </c>
      <c r="N56" s="46">
        <v>0</v>
      </c>
      <c r="O56" s="46">
        <v>0</v>
      </c>
      <c r="P56" s="46">
        <v>0</v>
      </c>
      <c r="Q56" s="46">
        <v>0</v>
      </c>
      <c r="R56" s="46">
        <v>0</v>
      </c>
      <c r="S56" s="46">
        <v>0</v>
      </c>
      <c r="T56" s="46">
        <v>0</v>
      </c>
      <c r="U56" s="46">
        <v>3279530</v>
      </c>
      <c r="V56" s="46">
        <v>0</v>
      </c>
      <c r="W56" s="47">
        <f t="shared" si="10"/>
        <v>3279530</v>
      </c>
      <c r="X56" s="46">
        <v>0</v>
      </c>
      <c r="Y56" s="47">
        <f t="shared" si="12"/>
        <v>3279530</v>
      </c>
    </row>
    <row r="57" spans="1:25" x14ac:dyDescent="0.25">
      <c r="A57" s="238" t="s">
        <v>422</v>
      </c>
      <c r="B57" s="238"/>
      <c r="C57" s="238"/>
      <c r="D57" s="238"/>
      <c r="E57" s="238"/>
      <c r="F57" s="238"/>
      <c r="G57" s="8">
        <v>49</v>
      </c>
      <c r="H57" s="46">
        <v>0</v>
      </c>
      <c r="I57" s="46">
        <v>0</v>
      </c>
      <c r="J57" s="46">
        <v>0</v>
      </c>
      <c r="K57" s="46">
        <v>0</v>
      </c>
      <c r="L57" s="46">
        <v>0</v>
      </c>
      <c r="M57" s="46">
        <v>0</v>
      </c>
      <c r="N57" s="46">
        <v>0</v>
      </c>
      <c r="O57" s="46">
        <v>0</v>
      </c>
      <c r="P57" s="46">
        <v>0</v>
      </c>
      <c r="Q57" s="46">
        <v>0</v>
      </c>
      <c r="R57" s="46">
        <v>0</v>
      </c>
      <c r="S57" s="46">
        <v>0</v>
      </c>
      <c r="T57" s="46">
        <v>0</v>
      </c>
      <c r="U57" s="46">
        <v>-3279530</v>
      </c>
      <c r="V57" s="46">
        <v>0</v>
      </c>
      <c r="W57" s="47">
        <f t="shared" si="10"/>
        <v>-3279530</v>
      </c>
      <c r="X57" s="46">
        <v>0</v>
      </c>
      <c r="Y57" s="47">
        <f t="shared" si="12"/>
        <v>-3279530</v>
      </c>
    </row>
    <row r="58" spans="1:25" x14ac:dyDescent="0.25">
      <c r="A58" s="238" t="s">
        <v>416</v>
      </c>
      <c r="B58" s="238"/>
      <c r="C58" s="238"/>
      <c r="D58" s="238"/>
      <c r="E58" s="238"/>
      <c r="F58" s="238"/>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56" t="s">
        <v>423</v>
      </c>
      <c r="B59" s="256"/>
      <c r="C59" s="256"/>
      <c r="D59" s="256"/>
      <c r="E59" s="256"/>
      <c r="F59" s="256"/>
      <c r="G59" s="10">
        <v>51</v>
      </c>
      <c r="H59" s="49">
        <f>SUM(H39:H58)</f>
        <v>30420000</v>
      </c>
      <c r="I59" s="49">
        <f t="shared" ref="I59:Y59" si="13">SUM(I39:I58)</f>
        <v>389195</v>
      </c>
      <c r="J59" s="49">
        <f t="shared" si="13"/>
        <v>3195698</v>
      </c>
      <c r="K59" s="49">
        <f t="shared" si="13"/>
        <v>925837</v>
      </c>
      <c r="L59" s="49">
        <f t="shared" si="13"/>
        <v>448288</v>
      </c>
      <c r="M59" s="49">
        <f t="shared" si="13"/>
        <v>0</v>
      </c>
      <c r="N59" s="49">
        <f t="shared" si="13"/>
        <v>991395</v>
      </c>
      <c r="O59" s="49">
        <f t="shared" si="13"/>
        <v>0</v>
      </c>
      <c r="P59" s="49">
        <f t="shared" si="13"/>
        <v>0</v>
      </c>
      <c r="Q59" s="49">
        <f t="shared" si="13"/>
        <v>0</v>
      </c>
      <c r="R59" s="49">
        <f t="shared" si="13"/>
        <v>0</v>
      </c>
      <c r="S59" s="49">
        <f t="shared" si="13"/>
        <v>0</v>
      </c>
      <c r="T59" s="49">
        <f t="shared" si="13"/>
        <v>0</v>
      </c>
      <c r="U59" s="49">
        <f t="shared" si="13"/>
        <v>15643437</v>
      </c>
      <c r="V59" s="49">
        <f t="shared" si="13"/>
        <v>3576074</v>
      </c>
      <c r="W59" s="49">
        <f t="shared" si="13"/>
        <v>54693348</v>
      </c>
      <c r="X59" s="49">
        <f t="shared" si="13"/>
        <v>0</v>
      </c>
      <c r="Y59" s="49">
        <f t="shared" si="13"/>
        <v>54693348</v>
      </c>
    </row>
    <row r="60" spans="1:25" x14ac:dyDescent="0.25">
      <c r="A60" s="257" t="s">
        <v>274</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1:25" ht="31.5" customHeight="1" x14ac:dyDescent="0.25">
      <c r="A61" s="259" t="s">
        <v>424</v>
      </c>
      <c r="B61" s="259"/>
      <c r="C61" s="259"/>
      <c r="D61" s="259"/>
      <c r="E61" s="259"/>
      <c r="F61" s="259"/>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5">
      <c r="A62" s="259" t="s">
        <v>425</v>
      </c>
      <c r="B62" s="259"/>
      <c r="C62" s="259"/>
      <c r="D62" s="259"/>
      <c r="E62" s="259"/>
      <c r="F62" s="259"/>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3576074</v>
      </c>
      <c r="W62" s="48">
        <f t="shared" si="15"/>
        <v>3576074</v>
      </c>
      <c r="X62" s="48">
        <f t="shared" si="15"/>
        <v>0</v>
      </c>
      <c r="Y62" s="48">
        <f t="shared" si="15"/>
        <v>3576074</v>
      </c>
    </row>
    <row r="63" spans="1:25" ht="29.25" customHeight="1" x14ac:dyDescent="0.25">
      <c r="A63" s="260" t="s">
        <v>426</v>
      </c>
      <c r="B63" s="260"/>
      <c r="C63" s="260"/>
      <c r="D63" s="260"/>
      <c r="E63" s="260"/>
      <c r="F63" s="260"/>
      <c r="G63" s="10">
        <v>54</v>
      </c>
      <c r="H63" s="49">
        <f>SUM(H50:H58)</f>
        <v>0</v>
      </c>
      <c r="I63" s="49">
        <f t="shared" ref="I63:Y63" si="16">SUM(I50:I58)</f>
        <v>0</v>
      </c>
      <c r="J63" s="49">
        <f t="shared" si="16"/>
        <v>0</v>
      </c>
      <c r="K63" s="49">
        <f t="shared" si="16"/>
        <v>0</v>
      </c>
      <c r="L63" s="49">
        <f t="shared" si="16"/>
        <v>311081</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-1685911</v>
      </c>
      <c r="V63" s="49">
        <f t="shared" si="16"/>
        <v>0</v>
      </c>
      <c r="W63" s="49">
        <f t="shared" si="16"/>
        <v>-1996992</v>
      </c>
      <c r="X63" s="49">
        <f t="shared" si="16"/>
        <v>0</v>
      </c>
      <c r="Y63" s="49">
        <f t="shared" si="16"/>
        <v>-1996992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view="pageBreakPreview" zoomScale="60" zoomScaleNormal="64" workbookViewId="0">
      <selection activeCell="I30" sqref="I30"/>
    </sheetView>
  </sheetViews>
  <sheetFormatPr defaultColWidth="8.88671875" defaultRowHeight="13.2" x14ac:dyDescent="0.25"/>
  <cols>
    <col min="1" max="1" width="120.6640625" style="108" customWidth="1"/>
    <col min="2" max="6" width="8.88671875" style="108" hidden="1" customWidth="1"/>
    <col min="7" max="7" width="0.44140625" style="108" customWidth="1"/>
    <col min="8" max="8" width="8.88671875" style="108" hidden="1" customWidth="1"/>
    <col min="9" max="9" width="95" style="108" customWidth="1"/>
    <col min="10" max="16384" width="8.88671875" style="108"/>
  </cols>
  <sheetData>
    <row r="1" spans="1:9" ht="181.8" customHeight="1" x14ac:dyDescent="0.25">
      <c r="A1" s="106" t="s">
        <v>463</v>
      </c>
      <c r="B1" s="107"/>
      <c r="C1" s="107"/>
      <c r="D1" s="107"/>
      <c r="E1" s="107"/>
      <c r="F1" s="107"/>
      <c r="G1" s="107"/>
      <c r="H1" s="107"/>
      <c r="I1" s="107"/>
    </row>
    <row r="2" spans="1:9" ht="31.95" customHeight="1" x14ac:dyDescent="0.25">
      <c r="A2" s="109" t="s">
        <v>464</v>
      </c>
      <c r="B2" s="107"/>
      <c r="C2" s="107"/>
      <c r="D2" s="107"/>
      <c r="E2" s="107"/>
      <c r="F2" s="107"/>
      <c r="G2" s="107"/>
      <c r="H2" s="107"/>
      <c r="I2" s="107"/>
    </row>
    <row r="3" spans="1:9" ht="25.95" customHeight="1" x14ac:dyDescent="0.25">
      <c r="A3" s="110" t="s">
        <v>465</v>
      </c>
      <c r="B3" s="107"/>
      <c r="C3" s="107"/>
      <c r="D3" s="107"/>
      <c r="E3" s="107"/>
      <c r="F3" s="107"/>
      <c r="G3" s="107"/>
      <c r="H3" s="107"/>
      <c r="I3" s="107"/>
    </row>
    <row r="4" spans="1:9" ht="67.8" customHeight="1" x14ac:dyDescent="0.25">
      <c r="A4" s="106" t="s">
        <v>466</v>
      </c>
      <c r="B4" s="107"/>
      <c r="C4" s="107"/>
      <c r="D4" s="107"/>
      <c r="E4" s="107"/>
      <c r="F4" s="107"/>
      <c r="G4" s="107"/>
      <c r="H4" s="107"/>
      <c r="I4" s="107"/>
    </row>
    <row r="5" spans="1:9" ht="28.95" customHeight="1" x14ac:dyDescent="0.25">
      <c r="A5" s="111" t="s">
        <v>467</v>
      </c>
      <c r="B5" s="107"/>
      <c r="C5" s="107"/>
      <c r="D5" s="107"/>
      <c r="E5" s="107"/>
      <c r="F5" s="107"/>
      <c r="G5" s="107"/>
      <c r="H5" s="107"/>
      <c r="I5" s="107"/>
    </row>
    <row r="6" spans="1:9" ht="70.8" customHeight="1" x14ac:dyDescent="0.25">
      <c r="A6" s="106" t="s">
        <v>468</v>
      </c>
      <c r="B6" s="107"/>
      <c r="C6" s="107"/>
      <c r="D6" s="107"/>
      <c r="E6" s="107"/>
      <c r="F6" s="107"/>
      <c r="G6" s="107"/>
      <c r="H6" s="107"/>
      <c r="I6" s="107"/>
    </row>
    <row r="7" spans="1:9" ht="30.6" customHeight="1" x14ac:dyDescent="0.25">
      <c r="A7" s="111" t="s">
        <v>469</v>
      </c>
      <c r="B7" s="107"/>
      <c r="C7" s="107"/>
      <c r="D7" s="107"/>
      <c r="E7" s="107"/>
      <c r="F7" s="107"/>
      <c r="G7" s="107"/>
      <c r="H7" s="107"/>
      <c r="I7" s="107"/>
    </row>
    <row r="8" spans="1:9" ht="54.6" customHeight="1" x14ac:dyDescent="0.25">
      <c r="A8" s="106" t="s">
        <v>470</v>
      </c>
      <c r="B8" s="107"/>
      <c r="C8" s="107"/>
      <c r="D8" s="107"/>
      <c r="E8" s="107"/>
      <c r="F8" s="107"/>
      <c r="G8" s="107"/>
      <c r="H8" s="107"/>
      <c r="I8" s="107"/>
    </row>
    <row r="9" spans="1:9" ht="26.4" customHeight="1" x14ac:dyDescent="0.25">
      <c r="A9" s="110" t="s">
        <v>471</v>
      </c>
      <c r="B9" s="107"/>
      <c r="C9" s="107"/>
      <c r="D9" s="107"/>
      <c r="E9" s="107"/>
      <c r="F9" s="107"/>
      <c r="G9" s="107"/>
      <c r="H9" s="107"/>
      <c r="I9" s="107"/>
    </row>
    <row r="10" spans="1:9" ht="54" customHeight="1" x14ac:dyDescent="0.25">
      <c r="A10" s="106" t="s">
        <v>472</v>
      </c>
      <c r="B10" s="107"/>
      <c r="C10" s="107"/>
      <c r="D10" s="107"/>
      <c r="E10" s="107"/>
      <c r="F10" s="107"/>
      <c r="G10" s="107"/>
      <c r="H10" s="107"/>
      <c r="I10" s="107"/>
    </row>
    <row r="11" spans="1:9" ht="31.2" customHeight="1" x14ac:dyDescent="0.25">
      <c r="A11" s="110" t="s">
        <v>473</v>
      </c>
      <c r="B11" s="107"/>
      <c r="C11" s="107"/>
      <c r="D11" s="107"/>
      <c r="E11" s="107"/>
      <c r="F11" s="107"/>
      <c r="G11" s="107"/>
      <c r="H11" s="107"/>
      <c r="I11" s="107"/>
    </row>
    <row r="12" spans="1:9" ht="50.4" customHeight="1" x14ac:dyDescent="0.25">
      <c r="A12" s="106" t="s">
        <v>474</v>
      </c>
      <c r="B12" s="107"/>
      <c r="C12" s="107"/>
      <c r="D12" s="107"/>
      <c r="E12" s="107"/>
      <c r="F12" s="107"/>
      <c r="G12" s="107"/>
      <c r="H12" s="107"/>
      <c r="I12" s="107"/>
    </row>
    <row r="13" spans="1:9" ht="17.399999999999999" customHeight="1" x14ac:dyDescent="0.25">
      <c r="A13" s="106"/>
      <c r="B13" s="107"/>
      <c r="C13" s="107"/>
      <c r="D13" s="107"/>
      <c r="E13" s="107"/>
      <c r="F13" s="107"/>
      <c r="G13" s="107"/>
      <c r="H13" s="107"/>
      <c r="I13" s="107"/>
    </row>
    <row r="14" spans="1:9" ht="38.4" customHeight="1" x14ac:dyDescent="0.25">
      <c r="A14" s="111" t="s">
        <v>475</v>
      </c>
      <c r="B14" s="107"/>
      <c r="C14" s="107"/>
      <c r="D14" s="107"/>
      <c r="E14" s="107"/>
      <c r="F14" s="107"/>
      <c r="G14" s="107"/>
      <c r="H14" s="107"/>
      <c r="I14" s="107"/>
    </row>
    <row r="15" spans="1:9" ht="36.6" customHeight="1" x14ac:dyDescent="0.25">
      <c r="A15" s="111" t="s">
        <v>476</v>
      </c>
      <c r="B15" s="107"/>
      <c r="C15" s="107"/>
      <c r="D15" s="107"/>
      <c r="E15" s="107"/>
      <c r="F15" s="107"/>
      <c r="G15" s="107"/>
      <c r="H15" s="107"/>
      <c r="I15" s="107"/>
    </row>
    <row r="16" spans="1:9" ht="65.400000000000006" customHeight="1" x14ac:dyDescent="0.25">
      <c r="A16" s="106" t="s">
        <v>477</v>
      </c>
      <c r="B16" s="107"/>
      <c r="C16" s="107"/>
      <c r="D16" s="107"/>
      <c r="E16" s="107"/>
      <c r="F16" s="107"/>
      <c r="G16" s="107"/>
      <c r="H16" s="107"/>
      <c r="I16" s="107"/>
    </row>
    <row r="17" spans="1:9" ht="30" customHeight="1" x14ac:dyDescent="0.25">
      <c r="A17" s="111" t="s">
        <v>478</v>
      </c>
      <c r="B17" s="107"/>
      <c r="C17" s="107"/>
      <c r="D17" s="107"/>
      <c r="E17" s="107"/>
      <c r="F17" s="107"/>
      <c r="G17" s="107"/>
      <c r="H17" s="107"/>
      <c r="I17" s="107"/>
    </row>
    <row r="18" spans="1:9" ht="61.8" customHeight="1" x14ac:dyDescent="0.25">
      <c r="A18" s="106" t="s">
        <v>479</v>
      </c>
      <c r="B18" s="107"/>
      <c r="C18" s="107"/>
      <c r="D18" s="107"/>
      <c r="E18" s="107"/>
      <c r="F18" s="107"/>
      <c r="G18" s="107"/>
      <c r="H18" s="107"/>
      <c r="I18" s="107"/>
    </row>
    <row r="19" spans="1:9" ht="29.4" customHeight="1" x14ac:dyDescent="0.25">
      <c r="A19" s="111" t="s">
        <v>480</v>
      </c>
      <c r="B19" s="107"/>
      <c r="C19" s="107"/>
      <c r="D19" s="107"/>
      <c r="E19" s="107"/>
      <c r="F19" s="107"/>
      <c r="G19" s="107"/>
      <c r="H19" s="107"/>
      <c r="I19" s="107"/>
    </row>
    <row r="20" spans="1:9" ht="44.4" customHeight="1" x14ac:dyDescent="0.25">
      <c r="A20" s="106" t="s">
        <v>481</v>
      </c>
      <c r="B20" s="107"/>
      <c r="C20" s="107"/>
      <c r="D20" s="107"/>
      <c r="E20" s="107"/>
      <c r="F20" s="107"/>
      <c r="G20" s="107"/>
      <c r="H20" s="107"/>
      <c r="I20" s="107"/>
    </row>
    <row r="21" spans="1:9" ht="55.2" customHeight="1" x14ac:dyDescent="0.25">
      <c r="A21" s="106" t="s">
        <v>482</v>
      </c>
      <c r="B21" s="107"/>
      <c r="C21" s="107"/>
      <c r="D21" s="107"/>
      <c r="E21" s="107"/>
      <c r="F21" s="107"/>
      <c r="G21" s="107"/>
      <c r="H21" s="107"/>
      <c r="I21" s="107"/>
    </row>
    <row r="22" spans="1:9" ht="54.6" customHeight="1" x14ac:dyDescent="0.25">
      <c r="A22" s="106" t="s">
        <v>483</v>
      </c>
      <c r="B22" s="107"/>
      <c r="C22" s="107"/>
      <c r="D22" s="107"/>
      <c r="E22" s="107"/>
      <c r="F22" s="107"/>
      <c r="G22" s="107"/>
      <c r="H22" s="107"/>
      <c r="I22" s="107"/>
    </row>
    <row r="23" spans="1:9" ht="73.2" customHeight="1" x14ac:dyDescent="0.25">
      <c r="A23" s="106" t="s">
        <v>484</v>
      </c>
      <c r="B23" s="107"/>
      <c r="C23" s="107"/>
      <c r="D23" s="107"/>
      <c r="E23" s="107"/>
      <c r="F23" s="107"/>
      <c r="G23" s="107"/>
      <c r="H23" s="107"/>
      <c r="I23" s="107"/>
    </row>
    <row r="24" spans="1:9" ht="154.80000000000001" customHeight="1" x14ac:dyDescent="0.25">
      <c r="A24" s="106" t="s">
        <v>485</v>
      </c>
      <c r="B24" s="107"/>
      <c r="C24" s="107"/>
      <c r="D24" s="107"/>
      <c r="E24" s="107"/>
      <c r="F24" s="107"/>
      <c r="G24" s="107"/>
      <c r="H24" s="107"/>
      <c r="I24" s="107"/>
    </row>
    <row r="25" spans="1:9" ht="85.8" customHeight="1" x14ac:dyDescent="0.25">
      <c r="A25" s="106" t="s">
        <v>486</v>
      </c>
      <c r="B25" s="107"/>
      <c r="C25" s="107"/>
      <c r="D25" s="107"/>
      <c r="E25" s="107"/>
      <c r="F25" s="107"/>
      <c r="G25" s="107"/>
      <c r="H25" s="107"/>
      <c r="I25" s="107"/>
    </row>
    <row r="26" spans="1:9" ht="76.8" customHeight="1" x14ac:dyDescent="0.25">
      <c r="A26" s="106" t="s">
        <v>487</v>
      </c>
      <c r="B26" s="107"/>
      <c r="C26" s="107"/>
      <c r="D26" s="107"/>
      <c r="E26" s="107"/>
      <c r="F26" s="107"/>
      <c r="G26" s="107"/>
      <c r="H26" s="107"/>
      <c r="I26" s="107"/>
    </row>
    <row r="27" spans="1:9" ht="89.4" customHeight="1" x14ac:dyDescent="0.25">
      <c r="A27" s="106" t="s">
        <v>488</v>
      </c>
      <c r="B27" s="107"/>
      <c r="C27" s="107"/>
      <c r="D27" s="107"/>
      <c r="E27" s="107"/>
      <c r="F27" s="107"/>
      <c r="G27" s="107"/>
      <c r="H27" s="107"/>
      <c r="I27" s="107"/>
    </row>
    <row r="28" spans="1:9" ht="93" customHeight="1" x14ac:dyDescent="0.25">
      <c r="A28" s="106" t="s">
        <v>489</v>
      </c>
      <c r="B28" s="107"/>
      <c r="C28" s="107"/>
      <c r="D28" s="107"/>
      <c r="E28" s="107"/>
      <c r="F28" s="107"/>
      <c r="G28" s="107"/>
      <c r="H28" s="107"/>
      <c r="I28" s="107"/>
    </row>
    <row r="29" spans="1:9" ht="41.4" customHeight="1" x14ac:dyDescent="0.25">
      <c r="A29" s="106" t="s">
        <v>490</v>
      </c>
      <c r="B29" s="107"/>
      <c r="C29" s="107"/>
      <c r="D29" s="107"/>
      <c r="E29" s="107"/>
      <c r="F29" s="107"/>
      <c r="G29" s="107"/>
      <c r="H29" s="107"/>
      <c r="I29" s="107"/>
    </row>
    <row r="30" spans="1:9" ht="145.80000000000001" customHeight="1" x14ac:dyDescent="0.25">
      <c r="A30" s="106" t="s">
        <v>491</v>
      </c>
      <c r="B30" s="107"/>
      <c r="C30" s="107"/>
      <c r="D30" s="107"/>
      <c r="E30" s="107"/>
      <c r="F30" s="107"/>
      <c r="G30" s="107"/>
      <c r="H30" s="107"/>
      <c r="I30" s="107"/>
    </row>
    <row r="31" spans="1:9" ht="217.2" customHeight="1" x14ac:dyDescent="0.25">
      <c r="A31" s="106" t="s">
        <v>492</v>
      </c>
      <c r="B31" s="107"/>
      <c r="C31" s="107"/>
      <c r="D31" s="107"/>
      <c r="E31" s="107"/>
      <c r="F31" s="107"/>
      <c r="G31" s="107"/>
      <c r="H31" s="107"/>
      <c r="I31" s="107"/>
    </row>
    <row r="32" spans="1:9" ht="57.6" customHeight="1" x14ac:dyDescent="0.25">
      <c r="A32" s="106" t="s">
        <v>493</v>
      </c>
      <c r="B32" s="107"/>
      <c r="C32" s="107"/>
      <c r="D32" s="107"/>
      <c r="E32" s="107"/>
      <c r="F32" s="107"/>
      <c r="G32" s="107"/>
      <c r="H32" s="107"/>
      <c r="I32" s="107"/>
    </row>
    <row r="33" spans="1:9" ht="20.399999999999999" x14ac:dyDescent="0.25">
      <c r="A33" s="106" t="s">
        <v>494</v>
      </c>
      <c r="B33" s="107"/>
      <c r="C33" s="107"/>
      <c r="D33" s="107"/>
      <c r="E33" s="107"/>
      <c r="F33" s="107"/>
      <c r="G33" s="107"/>
      <c r="H33" s="107"/>
      <c r="I33" s="107"/>
    </row>
    <row r="34" spans="1:9" ht="40.799999999999997" x14ac:dyDescent="0.25">
      <c r="A34" s="106" t="s">
        <v>495</v>
      </c>
      <c r="B34" s="107"/>
      <c r="C34" s="107"/>
      <c r="D34" s="107"/>
      <c r="E34" s="107"/>
      <c r="F34" s="107"/>
      <c r="G34" s="107"/>
      <c r="H34" s="107"/>
      <c r="I34" s="107"/>
    </row>
    <row r="35" spans="1:9" ht="40.799999999999997" x14ac:dyDescent="0.25">
      <c r="A35" s="106" t="s">
        <v>496</v>
      </c>
      <c r="B35" s="107"/>
      <c r="C35" s="107"/>
      <c r="D35" s="107"/>
      <c r="E35" s="107"/>
      <c r="F35" s="107"/>
      <c r="G35" s="107"/>
      <c r="H35" s="107"/>
      <c r="I35" s="107"/>
    </row>
    <row r="36" spans="1:9" ht="20.399999999999999" x14ac:dyDescent="0.25">
      <c r="A36" s="106" t="s">
        <v>504</v>
      </c>
      <c r="B36" s="107"/>
      <c r="C36" s="107"/>
      <c r="D36" s="107"/>
      <c r="E36" s="107"/>
      <c r="F36" s="107"/>
      <c r="G36" s="107"/>
      <c r="H36" s="107"/>
      <c r="I36" s="107"/>
    </row>
    <row r="37" spans="1:9" ht="204" x14ac:dyDescent="0.25">
      <c r="A37" s="106" t="s">
        <v>497</v>
      </c>
      <c r="B37" s="107"/>
      <c r="C37" s="107"/>
      <c r="D37" s="107"/>
      <c r="E37" s="107"/>
      <c r="F37" s="107"/>
      <c r="G37" s="107"/>
      <c r="H37" s="107"/>
      <c r="I37" s="107"/>
    </row>
    <row r="38" spans="1:9" ht="40.799999999999997" x14ac:dyDescent="0.25">
      <c r="A38" s="106" t="s">
        <v>498</v>
      </c>
      <c r="B38" s="107"/>
      <c r="C38" s="107"/>
      <c r="D38" s="107"/>
      <c r="E38" s="107"/>
      <c r="F38" s="107"/>
      <c r="G38" s="107"/>
      <c r="H38" s="107"/>
      <c r="I38" s="107"/>
    </row>
    <row r="39" spans="1:9" ht="40.799999999999997" x14ac:dyDescent="0.25">
      <c r="A39" s="106" t="s">
        <v>499</v>
      </c>
      <c r="B39" s="107"/>
      <c r="C39" s="107"/>
      <c r="D39" s="107"/>
      <c r="E39" s="107"/>
      <c r="F39" s="107"/>
      <c r="G39" s="107"/>
      <c r="H39" s="107"/>
      <c r="I39" s="107"/>
    </row>
    <row r="40" spans="1:9" ht="142.80000000000001" x14ac:dyDescent="0.25">
      <c r="A40" s="106" t="s">
        <v>500</v>
      </c>
      <c r="B40" s="107"/>
      <c r="C40" s="107"/>
      <c r="D40" s="107"/>
      <c r="E40" s="107"/>
      <c r="F40" s="107"/>
      <c r="G40" s="107"/>
      <c r="H40" s="107"/>
      <c r="I40" s="107"/>
    </row>
    <row r="41" spans="1:9" ht="20.399999999999999" x14ac:dyDescent="0.25">
      <c r="A41" s="106" t="s">
        <v>501</v>
      </c>
    </row>
    <row r="42" spans="1:9" ht="40.799999999999997" x14ac:dyDescent="0.25">
      <c r="A42" s="106" t="s">
        <v>502</v>
      </c>
    </row>
    <row r="43" spans="1:9" ht="20.399999999999999" x14ac:dyDescent="0.25">
      <c r="A43" s="106" t="s">
        <v>503</v>
      </c>
    </row>
    <row r="44" spans="1:9" ht="20.399999999999999" x14ac:dyDescent="0.35">
      <c r="A44" s="112"/>
    </row>
    <row r="45" spans="1:9" ht="20.399999999999999" x14ac:dyDescent="0.35">
      <c r="A45" s="112"/>
    </row>
    <row r="46" spans="1:9" ht="20.399999999999999" x14ac:dyDescent="0.35">
      <c r="A46" s="112"/>
    </row>
    <row r="47" spans="1:9" ht="20.399999999999999" x14ac:dyDescent="0.35">
      <c r="A47" s="112"/>
    </row>
    <row r="48" spans="1:9" ht="20.399999999999999" x14ac:dyDescent="0.35">
      <c r="A48" s="112"/>
    </row>
    <row r="49" spans="1:1" ht="20.399999999999999" x14ac:dyDescent="0.35">
      <c r="A49" s="112"/>
    </row>
    <row r="50" spans="1:1" ht="20.399999999999999" x14ac:dyDescent="0.35">
      <c r="A50" s="112"/>
    </row>
    <row r="51" spans="1:1" ht="20.399999999999999" x14ac:dyDescent="0.35">
      <c r="A51" s="112"/>
    </row>
    <row r="52" spans="1:1" ht="20.399999999999999" x14ac:dyDescent="0.35">
      <c r="A52" s="112"/>
    </row>
    <row r="53" spans="1:1" ht="20.399999999999999" x14ac:dyDescent="0.35">
      <c r="A53" s="112"/>
    </row>
    <row r="54" spans="1:1" ht="20.399999999999999" x14ac:dyDescent="0.35">
      <c r="A54" s="112"/>
    </row>
    <row r="55" spans="1:1" ht="20.399999999999999" x14ac:dyDescent="0.35">
      <c r="A55" s="112"/>
    </row>
    <row r="56" spans="1:1" ht="20.399999999999999" x14ac:dyDescent="0.35">
      <c r="A56" s="112"/>
    </row>
    <row r="57" spans="1:1" ht="20.399999999999999" x14ac:dyDescent="0.35">
      <c r="A57" s="112"/>
    </row>
    <row r="58" spans="1:1" ht="20.399999999999999" x14ac:dyDescent="0.35">
      <c r="A58" s="112"/>
    </row>
    <row r="59" spans="1:1" ht="20.399999999999999" x14ac:dyDescent="0.35">
      <c r="A59" s="112"/>
    </row>
    <row r="60" spans="1:1" ht="20.399999999999999" x14ac:dyDescent="0.35">
      <c r="A60" s="112"/>
    </row>
    <row r="61" spans="1:1" ht="20.399999999999999" x14ac:dyDescent="0.35">
      <c r="A61" s="112"/>
    </row>
    <row r="62" spans="1:1" ht="20.399999999999999" x14ac:dyDescent="0.35">
      <c r="A62" s="112"/>
    </row>
    <row r="63" spans="1:1" ht="20.399999999999999" x14ac:dyDescent="0.35">
      <c r="A63" s="112"/>
    </row>
    <row r="64" spans="1:1" ht="20.399999999999999" x14ac:dyDescent="0.35">
      <c r="A64" s="112"/>
    </row>
    <row r="65" spans="1:1" ht="15" x14ac:dyDescent="0.25">
      <c r="A65" s="113"/>
    </row>
    <row r="66" spans="1:1" ht="15" x14ac:dyDescent="0.25">
      <c r="A66" s="113"/>
    </row>
  </sheetData>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f00c05a3-a522-4b3b-aeec-75a37a6bc44f"/>
    <ds:schemaRef ds:uri="ebeef9ca-c00b-443c-ae4d-d16a6508f86d"/>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2025-02-21T09:56:01Z</cp:lastPrinted>
  <dcterms:created xsi:type="dcterms:W3CDTF">2008-10-17T11:51:54Z</dcterms:created>
  <dcterms:modified xsi:type="dcterms:W3CDTF">2025-02-21T14:16:15Z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