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TFI-POD\30.09.2024. god\"/>
    </mc:Choice>
  </mc:AlternateContent>
  <bookViews>
    <workbookView xWindow="0" yWindow="0" windowWidth="22392" windowHeight="10008" activeTab="3"/>
  </bookViews>
  <sheets>
    <sheet name="Opći podaci" sheetId="25" r:id="rId1"/>
    <sheet name="Bilanca" sheetId="18" r:id="rId2"/>
    <sheet name="RDG" sheetId="26" r:id="rId3"/>
    <sheet name="NT_I" sheetId="20" r:id="rId4"/>
    <sheet name="NT_D" sheetId="21" r:id="rId5"/>
    <sheet name="PK" sheetId="22" r:id="rId6"/>
    <sheet name="Bilješke" sheetId="28"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workbook>
</file>

<file path=xl/calcChain.xml><?xml version="1.0" encoding="utf-8"?>
<calcChain xmlns="http://schemas.openxmlformats.org/spreadsheetml/2006/main">
  <c r="H117" i="18" l="1"/>
  <c r="H105" i="18"/>
  <c r="H98" i="18"/>
  <c r="H94" i="18"/>
  <c r="H91" i="18"/>
  <c r="H75" i="18" s="1"/>
  <c r="H133" i="18" s="1"/>
  <c r="H85" i="18"/>
  <c r="H78" i="18"/>
  <c r="H60" i="18"/>
  <c r="H44" i="18" s="1"/>
  <c r="H53" i="18"/>
  <c r="H45" i="18"/>
  <c r="H38" i="18"/>
  <c r="H27" i="18"/>
  <c r="H9" i="18" s="1"/>
  <c r="H72" i="18" s="1"/>
  <c r="H17" i="18"/>
  <c r="H10"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<sst xmlns="http://schemas.openxmlformats.org/spreadsheetml/2006/main" count="578" uniqueCount="513">
  <si>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</si>
  <si>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</si>
  <si>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</si>
  <si>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</si>
  <si>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</si>
  <si>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</si>
  <si>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</si>
  <si>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</si>
  <si>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</si>
  <si>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</si>
  <si>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</si>
  <si>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</si>
  <si>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</si>
  <si>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</si>
  <si>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</si>
  <si>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</si>
  <si>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</si>
  <si>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</si>
  <si>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</si>
  <si>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</si>
  <si>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</si>
  <si>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</si>
  <si>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</si>
  <si>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</si>
  <si>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</si>
  <si>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</si>
  <si>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</si>
  <si>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</si>
  <si>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</si>
  <si>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</si>
  <si>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</si>
  <si>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</si>
  <si>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</si>
  <si>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</si>
  <si>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</si>
  <si>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</si>
  <si>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</si>
  <si>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</si>
  <si>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</si>
  <si>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</si>
  <si>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</si>
  <si>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</si>
  <si>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</si>
  <si>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</si>
  <si>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</si>
  <si>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</si>
  <si>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</si>
  <si>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</si>
  <si>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</si>
  <si>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</si>
  <si>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</si>
  <si>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</si>
  <si>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</si>
  <si>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</si>
  <si>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</si>
  <si>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</si>
  <si>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</si>
  <si>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</si>
  <si>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</si>
  <si>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</si>
  <si>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</si>
  <si>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</si>
  <si>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</si>
  <si>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</si>
  <si>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</si>
  <si>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</si>
  <si>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</si>
  <si>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</si>
  <si>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</si>
  <si>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</si>
  <si>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</si>
  <si>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</si>
  <si>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</si>
  <si>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</si>
  <si>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</si>
  <si>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</si>
  <si>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</si>
  <si>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</si>
  <si>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</si>
  <si>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</si>
  <si>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</si>
  <si>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</si>
  <si>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</si>
  <si>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</si>
  <si>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</si>
  <si>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</si>
  <si>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</si>
  <si>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</si>
  <si>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</si>
  <si>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</si>
  <si>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</si>
  <si>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</si>
  <si>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</si>
  <si>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</si>
  <si>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</si>
  <si>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</si>
  <si>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</si>
  <si>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</si>
  <si>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</si>
  <si>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</si>
  <si>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</si>
  <si>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</si>
  <si>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</si>
  <si>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</si>
  <si>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</si>
  <si>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</si>
  <si>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</si>
  <si>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</si>
  <si>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</si>
  <si>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</si>
  <si>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</si>
  <si>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</si>
  <si>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</si>
  <si>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</si>
  <si>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</si>
  <si>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</si>
  <si>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</si>
  <si>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</si>
  <si>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</si>
  <si>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</si>
  <si>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</si>
  <si>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</si>
  <si>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</si>
  <si>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</si>
  <si>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</si>
  <si>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</si>
  <si>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</si>
  <si>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</si>
  <si>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</si>
  <si>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</si>
  <si>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</si>
  <si>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</si>
  <si>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</si>
  <si>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</si>
  <si>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</si>
  <si>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</si>
  <si>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</si>
  <si>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</si>
  <si>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</si>
  <si>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</si>
  <si>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</si>
  <si>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</si>
  <si>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</si>
  <si>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</si>
  <si>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</si>
  <si>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</si>
  <si>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</si>
  <si>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</si>
  <si>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</si>
  <si>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</si>
  <si>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</si>
  <si>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</si>
  <si>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</si>
  <si>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</si>
  <si>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</si>
  <si>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</si>
  <si>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</si>
  <si>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</si>
  <si>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</si>
  <si>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</si>
  <si>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</si>
  <si>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</si>
  <si>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</si>
  <si>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</si>
  <si>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</si>
  <si>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</si>
  <si>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</si>
  <si>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</si>
  <si>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</si>
  <si>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</si>
  <si>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</si>
  <si>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</si>
  <si>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</si>
  <si>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</si>
  <si>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</si>
  <si>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</si>
  <si>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</si>
  <si>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</si>
  <si>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</si>
  <si>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</si>
  <si>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</si>
  <si>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</si>
  <si>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</si>
  <si>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</si>
  <si>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</si>
  <si>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</si>
  <si>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</si>
  <si>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</si>
  <si>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</si>
  <si>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</si>
  <si>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</si>
  <si>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</si>
  <si>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</si>
  <si>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</si>
  <si>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</si>
  <si>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</si>
  <si>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</si>
  <si>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</si>
  <si>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</si>
  <si>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</si>
  <si>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</si>
  <si>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</si>
  <si>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</si>
  <si>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</si>
  <si>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</si>
  <si>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</si>
  <si>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</si>
  <si>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</si>
  <si>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</si>
  <si>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</si>
  <si>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</si>
  <si>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</si>
  <si>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</si>
  <si>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</si>
  <si>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</si>
  <si>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</si>
  <si>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</si>
  <si>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</si>
  <si>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</si>
  <si>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</si>
  <si>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</si>
  <si>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</si>
  <si>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</si>
  <si>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</si>
  <si>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</si>
  <si>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</si>
  <si>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</si>
  <si>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</si>
  <si>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</si>
  <si>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</si>
  <si>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</si>
  <si>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</si>
  <si>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</si>
  <si>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</si>
  <si>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</si>
  <si>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</si>
  <si>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</si>
  <si>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</si>
  <si>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</si>
  <si>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</si>
  <si>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</si>
  <si>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</si>
  <si>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</si>
  <si>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</si>
  <si>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</si>
  <si>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</si>
  <si>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</si>
  <si>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</si>
  <si>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</si>
  <si>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</si>
  <si>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</si>
  <si>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</si>
  <si>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</si>
  <si>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</si>
  <si>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</si>
  <si>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</si>
  <si>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</si>
  <si>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</si>
  <si>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</si>
  <si>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</si>
  <si>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</si>
  <si>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</si>
  <si>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</si>
  <si>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</si>
  <si>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</si>
  <si>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</si>
  <si>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</si>
  <si>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</si>
  <si>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</si>
  <si>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</si>
  <si>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</si>
  <si>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</si>
  <si>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</si>
  <si>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</si>
  <si>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</si>
  <si>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</si>
  <si>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</si>
  <si>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</si>
  <si>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</si>
  <si>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</si>
  <si>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</si>
  <si>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</si>
  <si>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</si>
  <si>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</si>
  <si>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</si>
  <si>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</si>
  <si>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</si>
  <si>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</si>
  <si>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</si>
  <si>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</si>
  <si>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</si>
  <si>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</si>
  <si>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</si>
  <si>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</si>
  <si>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</si>
  <si>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</si>
  <si>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</si>
  <si>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</si>
  <si>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</si>
  <si>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</si>
  <si>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</si>
  <si>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</si>
  <si>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</si>
  <si>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</si>
  <si>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</si>
  <si>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</si>
  <si>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</si>
  <si>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</si>
  <si>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</si>
  <si>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</si>
  <si>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</si>
  <si>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</si>
  <si>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</si>
  <si>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</si>
  <si>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</si>
  <si>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</si>
  <si>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</si>
  <si>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</si>
  <si>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</si>
  <si>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</si>
  <si>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</si>
  <si>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</si>
  <si>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</si>
  <si>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</si>
  <si>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</si>
  <si>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</si>
  <si>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</si>
  <si>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</si>
  <si>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</si>
  <si>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</si>
  <si>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</si>
  <si>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</si>
  <si>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</si>
  <si>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</si>
  <si>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</si>
  <si>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</si>
  <si>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</si>
  <si>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</si>
  <si>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</si>
  <si>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</si>
  <si>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</si>
  <si>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</si>
  <si>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</si>
  <si>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</si>
  <si>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</si>
  <si>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</si>
  <si>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</si>
  <si>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</si>
  <si>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</si>
  <si>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</si>
  <si>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</si>
  <si>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</si>
  <si>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</si>
  <si>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</si>
  <si>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</si>
  <si>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</si>
  <si>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</si>
  <si>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</si>
  <si>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</si>
  <si>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</si>
  <si>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</si>
  <si>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</si>
  <si>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</si>
  <si>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</si>
  <si>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</si>
  <si>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</si>
  <si>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</si>
  <si>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</si>
  <si>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</si>
  <si>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</si>
  <si>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</si>
  <si>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</si>
  <si>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</si>
  <si>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</si>
  <si>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</si>
  <si>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</si>
  <si>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</si>
  <si>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</si>
  <si>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</si>
  <si>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</si>
  <si>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</si>
  <si>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</si>
  <si>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</si>
  <si>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</si>
  <si>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</si>
  <si>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</si>
  <si>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</si>
  <si>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</si>
  <si>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</si>
  <si>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</si>
  <si>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</si>
  <si>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</si>
  <si>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</si>
  <si>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</si>
  <si>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</si>
  <si>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</si>
  <si>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</si>
  <si>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</si>
  <si>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</si>
  <si>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</si>
  <si>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</si>
  <si>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</si>
  <si>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</si>
  <si>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</si>
  <si>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</si>
  <si>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</si>
  <si>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</si>
  <si>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</si>
  <si>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</si>
  <si>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</si>
  <si>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</si>
  <si>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</si>
  <si>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</si>
  <si>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</si>
  <si>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</si>
  <si>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</si>
  <si>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</si>
  <si>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</si>
  <si>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</si>
  <si>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</si>
  <si>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</si>
  <si>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</si>
  <si>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</si>
  <si>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</si>
  <si>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</si>
  <si>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</si>
  <si>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</si>
  <si>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</si>
  <si>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</si>
  <si>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</si>
  <si>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</si>
  <si>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</si>
  <si>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</si>
  <si>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</si>
  <si>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</si>
  <si>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</si>
  <si>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</si>
  <si>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</si>
  <si>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</si>
  <si>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</si>
  <si>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</si>
  <si>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</si>
  <si>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</si>
  <si>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</si>
  <si>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</si>
  <si>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</si>
  <si>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</si>
  <si>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TFI</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</si>
  <si>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</si>
  <si>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</si>
  <si>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</si>
  <si>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</si>
  <si>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</si>
  <si>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</si>
  <si>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</si>
  <si>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</si>
  <si>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</si>
  <si>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</si>
  <si>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</si>
  <si>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</si>
  <si>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</si>
  <si>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</si>
  <si>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</si>
  <si>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Točka 5. Iznos dugoročnih kredita koji dospjeva na naplatu od 2026-2034 godine iznosi 8.536.188,51 eura. Osiguranje plaćanja hipoteka na nekretnini.</t>
  </si>
  <si>
    <t>Točka 8. i 9. nisu primjenjive u Društvu i ne koriste se.</t>
  </si>
  <si>
    <t>74780000VOGH8Q3K5K76</t>
  </si>
  <si>
    <t>03311953</t>
  </si>
  <si>
    <t>060032302</t>
  </si>
  <si>
    <t>05951496767</t>
  </si>
  <si>
    <t>1271</t>
  </si>
  <si>
    <t>HRVATSKA</t>
  </si>
  <si>
    <t>ILIRIJA d.d.</t>
  </si>
  <si>
    <t>BIOGRAD NA MORU</t>
  </si>
  <si>
    <t>TINA UJEVIĆA 7</t>
  </si>
  <si>
    <t>ilirija@zd.t-com.hr</t>
  </si>
  <si>
    <t>www.ilirijabiograd.com</t>
  </si>
  <si>
    <t>ZORKA STRPIĆ</t>
  </si>
  <si>
    <t>023/383178</t>
  </si>
  <si>
    <t>zorkas@ilirijabiograd.com</t>
  </si>
  <si>
    <t>UHY RUDAN d.o.o.</t>
  </si>
  <si>
    <t xml:space="preserve">Obveznik:ILIRIJA d.d. </t>
  </si>
  <si>
    <t>Obveznik: ILIRIJA d.d.</t>
  </si>
  <si>
    <t>Obveznik: ILIRIJAd.d.</t>
  </si>
  <si>
    <t>01.01.2024.</t>
  </si>
  <si>
    <t xml:space="preserve">Točka 3. Točka tri nije primjenjiva u  Društvu i ne koristi se. </t>
  </si>
  <si>
    <t xml:space="preserve">Točka 11. do 17. nisu primjenjive u  Društvu . Društvo nema konsolidaciju. </t>
  </si>
  <si>
    <t>30.09.2024.</t>
  </si>
  <si>
    <t>stanje na dan 30.09.2024.</t>
  </si>
  <si>
    <t>u razdoblju 01.01.2024. do 30.09.2024.</t>
  </si>
  <si>
    <t>u razdoblju01.01.2024. do 30.09.2024</t>
  </si>
  <si>
    <t xml:space="preserve">BILJEŠKE UZ FINANCIJSKE IZVJEŠTAJE TFI -POD
(koji se sastavljaju za tromjesečno razdoblje)
Naziv izdavatelja: ILIRIJA d.d. BIOGRAD NA MORU
OIB: 05951496767
Izvještajno razdoblje: 01.01.-30.09. 2024. godine
</t>
  </si>
  <si>
    <t>Dugotrajna imovina   iznosi 57.489.773,42  eura i manja   je za iznos od 998.501,43 eura u odnosu na 31.12.2023. godine  kada je iznosila 58.488.274,85 eura. U izvještajnom razdoblju 2024. godine  investirano je u sve sektore društva iznos od 1.394.626,24 eura.</t>
  </si>
  <si>
    <t>Kratkotrajna imovina iznosi 17.415.802,78 eura i veća je za 4.343.887,51 eura  ili za 33,23 % u odnosu na 31. 12. 2023. godine kada je iznosila 13.071.915,27 eura. Najveći dio povećanja kratkotrajne imovine ostvaren je novčanim priljevom  od kupaca.</t>
  </si>
  <si>
    <t xml:space="preserve">Kratkoročne obveze iznose 3.227.726,96 eura  i manje  su za 3.206.351,56  eura   ili za 49,83 % u odnosu na 31.12.2023. godine kada su iznosile 6.434.078,52 eura. </t>
  </si>
  <si>
    <t>Dugoročne obveze iznose 12.361.027,09 eura  i veće su za 349.182,12 eura   ili za 2,91% u odnosu na 31.12.2023. godine kada su iznosile 12.011.844,97 eura.</t>
  </si>
  <si>
    <t xml:space="preserve">Kapital i rezerve iznose 59.316.822,15  eura i veći su za 6.202.555,52 eura u odnosu na 31.12.2023. godine kada je iznosio 53.114.266,63 eura . </t>
  </si>
  <si>
    <t>Ukupni rashodi ostvareni 30. 09. 2024. godine iznose 19.651.572,68 eura i veći su za 10,68 % od ukupnih rashoda ostvarenih na dan 30.09.2023. godine kada su iznosili 17.756.085,20 eura.</t>
  </si>
  <si>
    <t>c. Izjava kojom izjavljujemo da su iste računovodstvene politike primjenjivane prilikom sastavljanja izvještaja 30.09.2024. i posljednjeg godišnjeg revidiranog financijskog izvještaja 31.12.2023. godine</t>
  </si>
  <si>
    <t xml:space="preserve">D. U promatranom  izvještajnom razdoblju   2024. godine realizirani su poslovni prihodi u iznosu od 27.481.001,01 eura i veći su  za 8,19 % u odnosu na isto razdoblje prethodne poslovne godine kada su iznosili 25.399.606,16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</si>
  <si>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 xml:space="preserve"> Prihodi od hotelijerstva za promatrano razdoblje  2024. godine iznose 8.967.128,66 eura i veći su  za 763709,72 eura  ili za 9 %  u odnosu na isto razdoblje prethodne poslovne godine kada su iznosili 8.203.418,94 eura.</t>
  </si>
  <si>
    <t>Prihodi nautičkog sektora za promatrano razdoblje  2024. godine iznose 8.062.177,01 eura i veći su za 635.837,33 eura ili za  9 % u odnosu na isto razdoblje 2023. godine kada su iznosili 7.426.339,68 eura. Najveći dio prihoda ostvaren je od godišnjeg veza.</t>
  </si>
  <si>
    <t>. U promatranom periodu do 30. 09.2024. godine Društvo nije primilo nikakve potpore.</t>
  </si>
  <si>
    <t xml:space="preserve">Dodatna pojašnjenja pojedinih navedenih stavki nalaze se u komentarima Društva koje je sastavni dio izvještaja   30. 09. 2024. godine.  </t>
  </si>
  <si>
    <t xml:space="preserve">Točka 10. Dionički kapital Društva na dan 30. 09.2024. godine iznosi 30.420.000,00 eura i podijeljen je na 2.413.488 redovnih dionica bez nominalnog iznosa. </t>
  </si>
  <si>
    <t>Ukupni prihodi ostvareni  30.09.2024. godine iznose 27.724.211,9 eura i veći su za   8,60 % od  ukupnih prihoda ostvarenih  na dan 30. 09. 2023. godine kada su iznosili 25.527.644,05 eura.</t>
  </si>
  <si>
    <t>Operativna dobit  ostvarena 30.09.2024.  godine iznosi 10.533.595,12 eura  i veća  je   za 2,92 %  od operativne dobiti ostvarene 30.09.2023.  godine kada je iznosila 10.234.492,63 eura.</t>
  </si>
  <si>
    <t xml:space="preserve"> Prihodi od kampinga za promatrano razdoblje  2024. godine iznose 7.672.624,63 eura i veći su za 265.480,86  eura ili za 4 % u odnosu na isto razdoblje prošle godine kada su iznosili 7.407.143,77  eura. Najznačajniji  dio prihoda  ostvaren je od mobilnih kućica,  fiksnog zakupa parcela i kamp mjesta.</t>
  </si>
  <si>
    <t>Prihodi od real-estate sektora odnosno Poslovno trgovačkog centra City Galleria za promatrano razdoblje 2024. godine  ostvareni su u iznosu od 1.629.288,25 eura i veći su  za 70.035,37 eura ili za  4 % u odnosu na isto razdoblje prošle godine kada su iznosili 1.559.252,88 eura.</t>
  </si>
  <si>
    <t xml:space="preserve">Operativni troškovi poslovanja 30.09.2024. godine iznose 16.947.405,89 eura i veći su  su za 1.782.292,36 eura ili za 11,75 % u odnosu na isto razdoblje 2023. godine kada su iznosili 15.165.113,53 eura. Financijski rashodi za izvještajno razdoblje iznose 353.586,10 eura  i manji su za 3,91 % u odnosu na isto razdoblje prošle godine kada su iznosili 367.972,64 eura. Trošak amortizacije za izvještajno razdoblje 2024. godine iznosi 2.350.580,69 eura i veći je  za 5,74 %  u odnosu na  isto razdoblje 2023. godine kada je iznosila 2.222.999,03 eura. </t>
  </si>
  <si>
    <t xml:space="preserve">Ukupni rashodi iznose 19.651.572,68 eura i veći su za  10,68% u odnosu na isto razdoblje prošle godine kada su iznosili 17.756.085,20 eura. Operatina dobit odnosno dobit iz poslovnih aktivnosti za izvještajno razdoblje  2024. godine iznosi 10.533.595,12 eura i veća  je  je  za 2,92% u odnosu na isto razdoblje prošle godine kada je iznosila 10.234.492,63 eura. EBITDA odnosno zarada prije amortizacije, kamata i poreza  ostvarena je u iznosu od 10.776.806,01 eura i veća   je  za 4,00 % u odnosu na isto razdoblje prošle godine. EBIT odnosno zarada prije rashoda financiranja ostvarena je u iznosu od 8.426.225,32 eura.  Za  promatrano razdoblje ostvaren je dobit u  iznosu 8.072.639,22  eura. </t>
  </si>
  <si>
    <t>Točka 4. Najveći iznos prihoda su prihodi ostvareni na domaćem tržištu u iznosu od 23.281.222,07 eura,   te na  stranom tržištu iznos od 4.023.521,00 eura te ostali prihodi u iznosu 176.257,94 eura.  Poslovni prihodi ostvareni u hoteljerstvu iznose 8.967.128,66 eura, u nautičkom sektoru iznos od 8.062.177,01 eura, kamping  sektor 7.672.624,63 eura , City Galleria 1.629.288,25 eura. Prihodi od ostalih djelatnosti odnosno profitnih centara uključujući i Ilirija Travel i ugostiteljstvo ostvareni su u iznosu od 1.149.782,46 eura . Ukupni  rashodi iznose 19.651.572,68 eura. Poslovni rashodi iznose 16.947.405,89 eura. Najveći iznos  su troškovi sirovina,  materijala i energije 3.390.739,98 eura, troškovi vanjskih usluga iznos od 3.335.782,74 eura te ostali troškovi poslovanja 3.562.444,04 eura  i troškovi osoblja 6.658.439,13 eura.</t>
  </si>
  <si>
    <t xml:space="preserve"> Točka 6. Prosječan broj zaposlenih od 01.01.-30. 09. 2024 . godine iznosi 381  zaposlenika.</t>
  </si>
  <si>
    <t>Točka 7. Trošak zaposlenika koji je prikazan u računu dobiti iznosi 6.658.439,13 eura  (neto plaća 4.019.776,17 eura, doprinosi iz plaće 1.119.349,09 eura porez i prirez iz plaće 573.673,11 eura i doprinosi na plaću 945.640,77 eura).Zbog ograničenosti obrasca u kojem nema ostalih troškova zaposlenika kao što je putni trošak , otpremnina i slično ovom iznosu dodajemo navedene troškove u iznosu od 253.948,90 eura te tada trošak zaposlenika iznosi 6.912.388,03 eura. Društvo ne kapitalizira trošakove  plaće.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</si>
</sst>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6"/>
      <name val="Arial"/>
      <family val="2"/>
      <charset val="238"/>
    </font>
    <font>
      <b/>
      <sz val="16"/>
      <name val="Arial"/>
      <family val="2"/>
      <charset val="238"/>
    </font>
    <font>
      <sz val="12"/>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top" wrapText="1"/>
    </xf>
    <xf numFmtId="0" fontId="2" fillId="0" borderId="0" xfId="0" applyFont="1" applyAlignment="1">
      <alignment horizontal="left" wrapText="1"/>
    </xf>
    <xf numFmtId="0" fontId="0" fillId="0" borderId="0" xfId="0" applyAlignment="1">
      <alignment horizontal="left"/>
    </xf>
    <xf numFmtId="0" fontId="35"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35" fillId="0" borderId="0" xfId="0" applyFont="1" applyAlignment="1">
      <alignment horizontal="left"/>
    </xf>
    <xf numFmtId="0" fontId="37" fillId="0" borderId="0" xfId="0" applyFont="1" applyAlignment="1">
      <alignment horizontal="left"/>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13" zoomScaleNormal="100" zoomScaleSheetLayoutView="100" workbookViewId="0">
      <selection activeCell="A41" sqref="A41:D41"/>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45" t="s">
        <v>307</v>
      </c>
      <c r="B1" s="146"/>
      <c r="C1" s="146"/>
      <c r="D1" s="97"/>
      <c r="E1" s="97"/>
      <c r="F1" s="97"/>
      <c r="G1" s="97"/>
      <c r="H1" s="97"/>
      <c r="I1" s="97"/>
      <c r="J1" s="98"/>
    </row>
    <row r="2" spans="1:20" ht="14.4" customHeight="1" x14ac:dyDescent="0.3">
      <c r="A2" s="147" t="s">
        <v>323</v>
      </c>
      <c r="B2" s="148"/>
      <c r="C2" s="148"/>
      <c r="D2" s="148"/>
      <c r="E2" s="148"/>
      <c r="F2" s="148"/>
      <c r="G2" s="148"/>
      <c r="H2" s="148"/>
      <c r="I2" s="148"/>
      <c r="J2" s="149"/>
      <c r="N2" s="76">
        <v>1</v>
      </c>
    </row>
    <row r="3" spans="1:20" x14ac:dyDescent="0.3">
      <c r="A3" s="99"/>
      <c r="B3" s="100"/>
      <c r="C3" s="100"/>
      <c r="D3" s="100"/>
      <c r="E3" s="100"/>
      <c r="F3" s="100"/>
      <c r="G3" s="100"/>
      <c r="H3" s="100"/>
      <c r="I3" s="100"/>
      <c r="J3" s="101"/>
      <c r="N3" s="76">
        <v>2</v>
      </c>
    </row>
    <row r="4" spans="1:20" ht="33.6" customHeight="1" x14ac:dyDescent="0.3">
      <c r="A4" s="150" t="s">
        <v>308</v>
      </c>
      <c r="B4" s="151"/>
      <c r="C4" s="151"/>
      <c r="D4" s="151"/>
      <c r="E4" s="152" t="s">
        <v>483</v>
      </c>
      <c r="F4" s="153"/>
      <c r="G4" s="102" t="s">
        <v>0</v>
      </c>
      <c r="H4" s="152" t="s">
        <v>486</v>
      </c>
      <c r="I4" s="153"/>
      <c r="J4" s="103"/>
      <c r="N4" s="76">
        <v>3</v>
      </c>
    </row>
    <row r="5" spans="1:20" s="78" customFormat="1" ht="10.199999999999999" customHeight="1" x14ac:dyDescent="0.3">
      <c r="A5" s="154"/>
      <c r="B5" s="155"/>
      <c r="C5" s="155"/>
      <c r="D5" s="155"/>
      <c r="E5" s="155"/>
      <c r="F5" s="155"/>
      <c r="G5" s="155"/>
      <c r="H5" s="155"/>
      <c r="I5" s="155"/>
      <c r="J5" s="156"/>
      <c r="N5" s="79">
        <v>4</v>
      </c>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3</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64" t="s">
        <v>330</v>
      </c>
      <c r="B10" s="165"/>
      <c r="C10" s="165"/>
      <c r="D10" s="165"/>
      <c r="E10" s="165"/>
      <c r="F10" s="165"/>
      <c r="G10" s="165"/>
      <c r="H10" s="165"/>
      <c r="I10" s="165"/>
      <c r="J10" s="112"/>
    </row>
    <row r="11" spans="1:20" ht="24.6" customHeight="1" x14ac:dyDescent="0.3">
      <c r="A11" s="166" t="s">
        <v>309</v>
      </c>
      <c r="B11" s="167"/>
      <c r="C11" s="159" t="s">
        <v>466</v>
      </c>
      <c r="D11" s="160"/>
      <c r="E11" s="113"/>
      <c r="F11" s="168" t="s">
        <v>331</v>
      </c>
      <c r="G11" s="158"/>
      <c r="H11" s="169" t="s">
        <v>470</v>
      </c>
      <c r="I11" s="170"/>
      <c r="J11" s="114"/>
    </row>
    <row r="12" spans="1:20" ht="14.4" customHeight="1" x14ac:dyDescent="0.3">
      <c r="A12" s="115"/>
      <c r="B12" s="116"/>
      <c r="C12" s="116"/>
      <c r="D12" s="116"/>
      <c r="E12" s="162"/>
      <c r="F12" s="162"/>
      <c r="G12" s="162"/>
      <c r="H12" s="162"/>
      <c r="I12" s="117"/>
      <c r="J12" s="114"/>
    </row>
    <row r="13" spans="1:20" ht="21" customHeight="1" x14ac:dyDescent="0.3">
      <c r="A13" s="157" t="s">
        <v>324</v>
      </c>
      <c r="B13" s="158"/>
      <c r="C13" s="159" t="s">
        <v>467</v>
      </c>
      <c r="D13" s="160"/>
      <c r="E13" s="161"/>
      <c r="F13" s="162"/>
      <c r="G13" s="162"/>
      <c r="H13" s="162"/>
      <c r="I13" s="117"/>
      <c r="J13" s="114"/>
    </row>
    <row r="14" spans="1:20" ht="10.95" customHeight="1" x14ac:dyDescent="0.3">
      <c r="A14" s="113"/>
      <c r="B14" s="117"/>
      <c r="C14" s="93"/>
      <c r="D14" s="93"/>
      <c r="E14" s="163"/>
      <c r="F14" s="163"/>
      <c r="G14" s="163"/>
      <c r="H14" s="163"/>
      <c r="I14" s="116"/>
      <c r="J14" s="118"/>
    </row>
    <row r="15" spans="1:20" ht="22.95" customHeight="1" x14ac:dyDescent="0.3">
      <c r="A15" s="157" t="s">
        <v>310</v>
      </c>
      <c r="B15" s="158"/>
      <c r="C15" s="159" t="s">
        <v>468</v>
      </c>
      <c r="D15" s="160"/>
      <c r="E15" s="177"/>
      <c r="F15" s="178"/>
      <c r="G15" s="119" t="s">
        <v>332</v>
      </c>
      <c r="H15" s="179" t="s">
        <v>465</v>
      </c>
      <c r="I15" s="180"/>
      <c r="J15" s="120"/>
    </row>
    <row r="16" spans="1:20" ht="10.95" customHeight="1" x14ac:dyDescent="0.3">
      <c r="A16" s="113"/>
      <c r="B16" s="117"/>
      <c r="C16" s="116"/>
      <c r="D16" s="116"/>
      <c r="E16" s="163"/>
      <c r="F16" s="163"/>
      <c r="G16" s="181"/>
      <c r="H16" s="181"/>
      <c r="I16" s="116"/>
      <c r="J16" s="118"/>
    </row>
    <row r="17" spans="1:10" ht="22.95" customHeight="1" x14ac:dyDescent="0.3">
      <c r="A17" s="121"/>
      <c r="B17" s="119" t="s">
        <v>333</v>
      </c>
      <c r="C17" s="159" t="s">
        <v>469</v>
      </c>
      <c r="D17" s="160"/>
      <c r="E17" s="122"/>
      <c r="F17" s="122"/>
      <c r="G17" s="122"/>
      <c r="H17" s="122"/>
      <c r="I17" s="122"/>
      <c r="J17" s="120"/>
    </row>
    <row r="18" spans="1:10" x14ac:dyDescent="0.3">
      <c r="A18" s="171"/>
      <c r="B18" s="172"/>
      <c r="C18" s="163"/>
      <c r="D18" s="163"/>
      <c r="E18" s="163"/>
      <c r="F18" s="163"/>
      <c r="G18" s="163"/>
      <c r="H18" s="163"/>
      <c r="I18" s="116"/>
      <c r="J18" s="118"/>
    </row>
    <row r="19" spans="1:10" x14ac:dyDescent="0.3">
      <c r="A19" s="166" t="s">
        <v>311</v>
      </c>
      <c r="B19" s="173"/>
      <c r="C19" s="174" t="s">
        <v>471</v>
      </c>
      <c r="D19" s="175"/>
      <c r="E19" s="175"/>
      <c r="F19" s="175"/>
      <c r="G19" s="175"/>
      <c r="H19" s="175"/>
      <c r="I19" s="175"/>
      <c r="J19" s="176"/>
    </row>
    <row r="20" spans="1:10" x14ac:dyDescent="0.3">
      <c r="A20" s="115"/>
      <c r="B20" s="116"/>
      <c r="C20" s="123"/>
      <c r="D20" s="116"/>
      <c r="E20" s="163"/>
      <c r="F20" s="163"/>
      <c r="G20" s="163"/>
      <c r="H20" s="163"/>
      <c r="I20" s="116"/>
      <c r="J20" s="118"/>
    </row>
    <row r="21" spans="1:10" x14ac:dyDescent="0.3">
      <c r="A21" s="166" t="s">
        <v>312</v>
      </c>
      <c r="B21" s="173"/>
      <c r="C21" s="169">
        <v>23210</v>
      </c>
      <c r="D21" s="170"/>
      <c r="E21" s="163"/>
      <c r="F21" s="163"/>
      <c r="G21" s="174" t="s">
        <v>472</v>
      </c>
      <c r="H21" s="175"/>
      <c r="I21" s="175"/>
      <c r="J21" s="176"/>
    </row>
    <row r="22" spans="1:10" x14ac:dyDescent="0.3">
      <c r="A22" s="115"/>
      <c r="B22" s="116"/>
      <c r="C22" s="116"/>
      <c r="D22" s="116"/>
      <c r="E22" s="163"/>
      <c r="F22" s="163"/>
      <c r="G22" s="163"/>
      <c r="H22" s="163"/>
      <c r="I22" s="116"/>
      <c r="J22" s="118"/>
    </row>
    <row r="23" spans="1:10" x14ac:dyDescent="0.3">
      <c r="A23" s="166" t="s">
        <v>313</v>
      </c>
      <c r="B23" s="173"/>
      <c r="C23" s="174" t="s">
        <v>473</v>
      </c>
      <c r="D23" s="175"/>
      <c r="E23" s="175"/>
      <c r="F23" s="175"/>
      <c r="G23" s="175"/>
      <c r="H23" s="175"/>
      <c r="I23" s="175"/>
      <c r="J23" s="176"/>
    </row>
    <row r="24" spans="1:10" x14ac:dyDescent="0.3">
      <c r="A24" s="115"/>
      <c r="B24" s="116"/>
      <c r="C24" s="93"/>
      <c r="D24" s="116"/>
      <c r="E24" s="163"/>
      <c r="F24" s="163"/>
      <c r="G24" s="163"/>
      <c r="H24" s="163"/>
      <c r="I24" s="116"/>
      <c r="J24" s="118"/>
    </row>
    <row r="25" spans="1:10" x14ac:dyDescent="0.3">
      <c r="A25" s="166" t="s">
        <v>314</v>
      </c>
      <c r="B25" s="173"/>
      <c r="C25" s="183" t="s">
        <v>474</v>
      </c>
      <c r="D25" s="184"/>
      <c r="E25" s="184"/>
      <c r="F25" s="184"/>
      <c r="G25" s="184"/>
      <c r="H25" s="184"/>
      <c r="I25" s="184"/>
      <c r="J25" s="185"/>
    </row>
    <row r="26" spans="1:10" x14ac:dyDescent="0.3">
      <c r="A26" s="115"/>
      <c r="B26" s="116"/>
      <c r="C26" s="123"/>
      <c r="D26" s="116"/>
      <c r="E26" s="163"/>
      <c r="F26" s="163"/>
      <c r="G26" s="163"/>
      <c r="H26" s="163"/>
      <c r="I26" s="116"/>
      <c r="J26" s="118"/>
    </row>
    <row r="27" spans="1:10" x14ac:dyDescent="0.3">
      <c r="A27" s="166" t="s">
        <v>315</v>
      </c>
      <c r="B27" s="173"/>
      <c r="C27" s="183" t="s">
        <v>475</v>
      </c>
      <c r="D27" s="184"/>
      <c r="E27" s="184"/>
      <c r="F27" s="184"/>
      <c r="G27" s="184"/>
      <c r="H27" s="184"/>
      <c r="I27" s="184"/>
      <c r="J27" s="185"/>
    </row>
    <row r="28" spans="1:10" ht="13.95" customHeight="1" x14ac:dyDescent="0.3">
      <c r="A28" s="115"/>
      <c r="B28" s="116"/>
      <c r="C28" s="123"/>
      <c r="D28" s="116"/>
      <c r="E28" s="163"/>
      <c r="F28" s="163"/>
      <c r="G28" s="163"/>
      <c r="H28" s="163"/>
      <c r="I28" s="116"/>
      <c r="J28" s="118"/>
    </row>
    <row r="29" spans="1:10" ht="22.95" customHeight="1" x14ac:dyDescent="0.3">
      <c r="A29" s="157" t="s">
        <v>325</v>
      </c>
      <c r="B29" s="173"/>
      <c r="C29" s="43">
        <v>400</v>
      </c>
      <c r="D29" s="124"/>
      <c r="E29" s="182"/>
      <c r="F29" s="182"/>
      <c r="G29" s="182"/>
      <c r="H29" s="182"/>
      <c r="I29" s="125"/>
      <c r="J29" s="126"/>
    </row>
    <row r="30" spans="1:10" x14ac:dyDescent="0.3">
      <c r="A30" s="115"/>
      <c r="B30" s="116"/>
      <c r="C30" s="116"/>
      <c r="D30" s="116"/>
      <c r="E30" s="163"/>
      <c r="F30" s="163"/>
      <c r="G30" s="163"/>
      <c r="H30" s="163"/>
      <c r="I30" s="125"/>
      <c r="J30" s="126"/>
    </row>
    <row r="31" spans="1:10" x14ac:dyDescent="0.3">
      <c r="A31" s="166" t="s">
        <v>316</v>
      </c>
      <c r="B31" s="173"/>
      <c r="C31" s="44" t="s">
        <v>335</v>
      </c>
      <c r="D31" s="186" t="s">
        <v>334</v>
      </c>
      <c r="E31" s="187"/>
      <c r="F31" s="187"/>
      <c r="G31" s="187"/>
      <c r="H31" s="127"/>
      <c r="I31" s="128" t="s">
        <v>335</v>
      </c>
      <c r="J31" s="129" t="s">
        <v>336</v>
      </c>
    </row>
    <row r="32" spans="1:10" x14ac:dyDescent="0.3">
      <c r="A32" s="166"/>
      <c r="B32" s="173"/>
      <c r="C32" s="130"/>
      <c r="D32" s="102"/>
      <c r="E32" s="178"/>
      <c r="F32" s="178"/>
      <c r="G32" s="178"/>
      <c r="H32" s="178"/>
      <c r="I32" s="125"/>
      <c r="J32" s="126"/>
    </row>
    <row r="33" spans="1:10" x14ac:dyDescent="0.3">
      <c r="A33" s="166" t="s">
        <v>326</v>
      </c>
      <c r="B33" s="173"/>
      <c r="C33" s="43" t="s">
        <v>338</v>
      </c>
      <c r="D33" s="186" t="s">
        <v>337</v>
      </c>
      <c r="E33" s="187"/>
      <c r="F33" s="187"/>
      <c r="G33" s="187"/>
      <c r="H33" s="122"/>
      <c r="I33" s="128" t="s">
        <v>338</v>
      </c>
      <c r="J33" s="129" t="s">
        <v>339</v>
      </c>
    </row>
    <row r="34" spans="1:10" x14ac:dyDescent="0.3">
      <c r="A34" s="115"/>
      <c r="B34" s="116"/>
      <c r="C34" s="116"/>
      <c r="D34" s="116"/>
      <c r="E34" s="163"/>
      <c r="F34" s="163"/>
      <c r="G34" s="163"/>
      <c r="H34" s="163"/>
      <c r="I34" s="116"/>
      <c r="J34" s="118"/>
    </row>
    <row r="35" spans="1:10" x14ac:dyDescent="0.3">
      <c r="A35" s="186" t="s">
        <v>327</v>
      </c>
      <c r="B35" s="187"/>
      <c r="C35" s="187"/>
      <c r="D35" s="187"/>
      <c r="E35" s="187" t="s">
        <v>317</v>
      </c>
      <c r="F35" s="187"/>
      <c r="G35" s="187"/>
      <c r="H35" s="187"/>
      <c r="I35" s="187"/>
      <c r="J35" s="131" t="s">
        <v>318</v>
      </c>
    </row>
    <row r="36" spans="1:10" x14ac:dyDescent="0.3">
      <c r="A36" s="115"/>
      <c r="B36" s="116"/>
      <c r="C36" s="116"/>
      <c r="D36" s="116"/>
      <c r="E36" s="163"/>
      <c r="F36" s="163"/>
      <c r="G36" s="163"/>
      <c r="H36" s="163"/>
      <c r="I36" s="116"/>
      <c r="J36" s="126"/>
    </row>
    <row r="37" spans="1:10" x14ac:dyDescent="0.3">
      <c r="A37" s="188"/>
      <c r="B37" s="189"/>
      <c r="C37" s="189"/>
      <c r="D37" s="189"/>
      <c r="E37" s="188"/>
      <c r="F37" s="189"/>
      <c r="G37" s="189"/>
      <c r="H37" s="189"/>
      <c r="I37" s="190"/>
      <c r="J37" s="94"/>
    </row>
    <row r="38" spans="1:10" x14ac:dyDescent="0.3">
      <c r="A38" s="83"/>
      <c r="B38" s="93"/>
      <c r="C38" s="96"/>
      <c r="D38" s="191"/>
      <c r="E38" s="191"/>
      <c r="F38" s="191"/>
      <c r="G38" s="191"/>
      <c r="H38" s="191"/>
      <c r="I38" s="191"/>
      <c r="J38" s="84"/>
    </row>
    <row r="39" spans="1:10" x14ac:dyDescent="0.3">
      <c r="A39" s="188"/>
      <c r="B39" s="189"/>
      <c r="C39" s="189"/>
      <c r="D39" s="190"/>
      <c r="E39" s="188"/>
      <c r="F39" s="189"/>
      <c r="G39" s="189"/>
      <c r="H39" s="189"/>
      <c r="I39" s="190"/>
      <c r="J39" s="43"/>
    </row>
    <row r="40" spans="1:10" x14ac:dyDescent="0.3">
      <c r="A40" s="83"/>
      <c r="B40" s="93"/>
      <c r="C40" s="96"/>
      <c r="D40" s="95"/>
      <c r="E40" s="191"/>
      <c r="F40" s="191"/>
      <c r="G40" s="191"/>
      <c r="H40" s="191"/>
      <c r="I40" s="92"/>
      <c r="J40" s="84"/>
    </row>
    <row r="41" spans="1:10" x14ac:dyDescent="0.3">
      <c r="A41" s="188"/>
      <c r="B41" s="189"/>
      <c r="C41" s="189"/>
      <c r="D41" s="190"/>
      <c r="E41" s="188"/>
      <c r="F41" s="189"/>
      <c r="G41" s="189"/>
      <c r="H41" s="189"/>
      <c r="I41" s="190"/>
      <c r="J41" s="43"/>
    </row>
    <row r="42" spans="1:10" x14ac:dyDescent="0.3">
      <c r="A42" s="83"/>
      <c r="B42" s="93"/>
      <c r="C42" s="96"/>
      <c r="D42" s="95"/>
      <c r="E42" s="191"/>
      <c r="F42" s="191"/>
      <c r="G42" s="191"/>
      <c r="H42" s="191"/>
      <c r="I42" s="92"/>
      <c r="J42" s="84"/>
    </row>
    <row r="43" spans="1:10" x14ac:dyDescent="0.3">
      <c r="A43" s="188"/>
      <c r="B43" s="189"/>
      <c r="C43" s="189"/>
      <c r="D43" s="190"/>
      <c r="E43" s="188"/>
      <c r="F43" s="189"/>
      <c r="G43" s="189"/>
      <c r="H43" s="189"/>
      <c r="I43" s="190"/>
      <c r="J43" s="43"/>
    </row>
    <row r="44" spans="1:10" x14ac:dyDescent="0.3">
      <c r="A44" s="85"/>
      <c r="B44" s="96"/>
      <c r="C44" s="193"/>
      <c r="D44" s="193"/>
      <c r="E44" s="181"/>
      <c r="F44" s="181"/>
      <c r="G44" s="193"/>
      <c r="H44" s="193"/>
      <c r="I44" s="193"/>
      <c r="J44" s="84"/>
    </row>
    <row r="45" spans="1:10" x14ac:dyDescent="0.3">
      <c r="A45" s="188"/>
      <c r="B45" s="189"/>
      <c r="C45" s="189"/>
      <c r="D45" s="190"/>
      <c r="E45" s="188"/>
      <c r="F45" s="189"/>
      <c r="G45" s="189"/>
      <c r="H45" s="189"/>
      <c r="I45" s="190"/>
      <c r="J45" s="43"/>
    </row>
    <row r="46" spans="1:10" x14ac:dyDescent="0.3">
      <c r="A46" s="85"/>
      <c r="B46" s="96"/>
      <c r="C46" s="96"/>
      <c r="D46" s="93"/>
      <c r="E46" s="181"/>
      <c r="F46" s="181"/>
      <c r="G46" s="193"/>
      <c r="H46" s="193"/>
      <c r="I46" s="93"/>
      <c r="J46" s="84"/>
    </row>
    <row r="47" spans="1:10" x14ac:dyDescent="0.3">
      <c r="A47" s="188"/>
      <c r="B47" s="189"/>
      <c r="C47" s="189"/>
      <c r="D47" s="190"/>
      <c r="E47" s="188"/>
      <c r="F47" s="189"/>
      <c r="G47" s="189"/>
      <c r="H47" s="189"/>
      <c r="I47" s="190"/>
      <c r="J47" s="43"/>
    </row>
    <row r="48" spans="1:10" x14ac:dyDescent="0.3">
      <c r="A48" s="132"/>
      <c r="B48" s="123"/>
      <c r="C48" s="123"/>
      <c r="D48" s="116"/>
      <c r="E48" s="163"/>
      <c r="F48" s="163"/>
      <c r="G48" s="192"/>
      <c r="H48" s="192"/>
      <c r="I48" s="116"/>
      <c r="J48" s="133" t="s">
        <v>340</v>
      </c>
    </row>
    <row r="49" spans="1:10" x14ac:dyDescent="0.3">
      <c r="A49" s="132"/>
      <c r="B49" s="123"/>
      <c r="C49" s="123"/>
      <c r="D49" s="116"/>
      <c r="E49" s="163"/>
      <c r="F49" s="163"/>
      <c r="G49" s="192"/>
      <c r="H49" s="192"/>
      <c r="I49" s="116"/>
      <c r="J49" s="133" t="s">
        <v>341</v>
      </c>
    </row>
    <row r="50" spans="1:10" ht="14.4" customHeight="1" x14ac:dyDescent="0.3">
      <c r="A50" s="157" t="s">
        <v>319</v>
      </c>
      <c r="B50" s="168"/>
      <c r="C50" s="169"/>
      <c r="D50" s="170"/>
      <c r="E50" s="198" t="s">
        <v>342</v>
      </c>
      <c r="F50" s="199"/>
      <c r="G50" s="174"/>
      <c r="H50" s="175"/>
      <c r="I50" s="175"/>
      <c r="J50" s="176"/>
    </row>
    <row r="51" spans="1:10" x14ac:dyDescent="0.3">
      <c r="A51" s="132"/>
      <c r="B51" s="123"/>
      <c r="C51" s="192"/>
      <c r="D51" s="192"/>
      <c r="E51" s="163"/>
      <c r="F51" s="163"/>
      <c r="G51" s="200" t="s">
        <v>343</v>
      </c>
      <c r="H51" s="200"/>
      <c r="I51" s="200"/>
      <c r="J51" s="109"/>
    </row>
    <row r="52" spans="1:10" ht="13.95" customHeight="1" x14ac:dyDescent="0.3">
      <c r="A52" s="157" t="s">
        <v>320</v>
      </c>
      <c r="B52" s="168"/>
      <c r="C52" s="174" t="s">
        <v>476</v>
      </c>
      <c r="D52" s="175"/>
      <c r="E52" s="175"/>
      <c r="F52" s="175"/>
      <c r="G52" s="175"/>
      <c r="H52" s="175"/>
      <c r="I52" s="175"/>
      <c r="J52" s="176"/>
    </row>
    <row r="53" spans="1:10" x14ac:dyDescent="0.3">
      <c r="A53" s="115"/>
      <c r="B53" s="116"/>
      <c r="C53" s="182" t="s">
        <v>321</v>
      </c>
      <c r="D53" s="182"/>
      <c r="E53" s="182"/>
      <c r="F53" s="182"/>
      <c r="G53" s="182"/>
      <c r="H53" s="182"/>
      <c r="I53" s="182"/>
      <c r="J53" s="118"/>
    </row>
    <row r="54" spans="1:10" x14ac:dyDescent="0.3">
      <c r="A54" s="157" t="s">
        <v>322</v>
      </c>
      <c r="B54" s="168"/>
      <c r="C54" s="194" t="s">
        <v>477</v>
      </c>
      <c r="D54" s="195"/>
      <c r="E54" s="196"/>
      <c r="F54" s="163"/>
      <c r="G54" s="163"/>
      <c r="H54" s="187"/>
      <c r="I54" s="187"/>
      <c r="J54" s="197"/>
    </row>
    <row r="55" spans="1:10" x14ac:dyDescent="0.3">
      <c r="A55" s="115"/>
      <c r="B55" s="116"/>
      <c r="C55" s="123"/>
      <c r="D55" s="116"/>
      <c r="E55" s="163"/>
      <c r="F55" s="163"/>
      <c r="G55" s="163"/>
      <c r="H55" s="163"/>
      <c r="I55" s="116"/>
      <c r="J55" s="118"/>
    </row>
    <row r="56" spans="1:10" ht="14.4" customHeight="1" x14ac:dyDescent="0.3">
      <c r="A56" s="157" t="s">
        <v>314</v>
      </c>
      <c r="B56" s="168"/>
      <c r="C56" s="201" t="s">
        <v>478</v>
      </c>
      <c r="D56" s="202"/>
      <c r="E56" s="202"/>
      <c r="F56" s="202"/>
      <c r="G56" s="202"/>
      <c r="H56" s="202"/>
      <c r="I56" s="202"/>
      <c r="J56" s="203"/>
    </row>
    <row r="57" spans="1:10" x14ac:dyDescent="0.3">
      <c r="A57" s="115"/>
      <c r="B57" s="116"/>
      <c r="C57" s="116"/>
      <c r="D57" s="116"/>
      <c r="E57" s="163"/>
      <c r="F57" s="163"/>
      <c r="G57" s="163"/>
      <c r="H57" s="163"/>
      <c r="I57" s="116"/>
      <c r="J57" s="118"/>
    </row>
    <row r="58" spans="1:10" x14ac:dyDescent="0.3">
      <c r="A58" s="157" t="s">
        <v>344</v>
      </c>
      <c r="B58" s="168"/>
      <c r="C58" s="201" t="s">
        <v>479</v>
      </c>
      <c r="D58" s="202"/>
      <c r="E58" s="202"/>
      <c r="F58" s="202"/>
      <c r="G58" s="202"/>
      <c r="H58" s="202"/>
      <c r="I58" s="202"/>
      <c r="J58" s="203"/>
    </row>
    <row r="59" spans="1:10" ht="14.4" customHeight="1" x14ac:dyDescent="0.3">
      <c r="A59" s="115"/>
      <c r="B59" s="116"/>
      <c r="C59" s="204" t="s">
        <v>345</v>
      </c>
      <c r="D59" s="204"/>
      <c r="E59" s="204"/>
      <c r="F59" s="204"/>
      <c r="G59" s="116"/>
      <c r="H59" s="116"/>
      <c r="I59" s="116"/>
      <c r="J59" s="118"/>
    </row>
    <row r="60" spans="1:10" x14ac:dyDescent="0.3">
      <c r="A60" s="157" t="s">
        <v>346</v>
      </c>
      <c r="B60" s="168"/>
      <c r="C60" s="201"/>
      <c r="D60" s="202"/>
      <c r="E60" s="202"/>
      <c r="F60" s="202"/>
      <c r="G60" s="202"/>
      <c r="H60" s="202"/>
      <c r="I60" s="202"/>
      <c r="J60" s="203"/>
    </row>
    <row r="61" spans="1:10" ht="14.4" customHeight="1" x14ac:dyDescent="0.3">
      <c r="A61" s="134"/>
      <c r="B61" s="135"/>
      <c r="C61" s="205" t="s">
        <v>347</v>
      </c>
      <c r="D61" s="205"/>
      <c r="E61" s="205"/>
      <c r="F61" s="205"/>
      <c r="G61" s="20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3" zoomScale="110" zoomScaleNormal="100" zoomScaleSheetLayoutView="110" workbookViewId="0">
      <selection activeCell="I118" sqref="I118:I132"/>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9" t="s">
        <v>1</v>
      </c>
      <c r="B1" s="210"/>
      <c r="C1" s="210"/>
      <c r="D1" s="210"/>
      <c r="E1" s="210"/>
      <c r="F1" s="210"/>
      <c r="G1" s="210"/>
      <c r="H1" s="210"/>
      <c r="I1" s="210"/>
    </row>
    <row r="2" spans="1:9" x14ac:dyDescent="0.25">
      <c r="A2" s="211" t="s">
        <v>487</v>
      </c>
      <c r="B2" s="212"/>
      <c r="C2" s="212"/>
      <c r="D2" s="212"/>
      <c r="E2" s="212"/>
      <c r="F2" s="212"/>
      <c r="G2" s="212"/>
      <c r="H2" s="212"/>
      <c r="I2" s="212"/>
    </row>
    <row r="3" spans="1:9" x14ac:dyDescent="0.25">
      <c r="A3" s="213" t="s">
        <v>446</v>
      </c>
      <c r="B3" s="214"/>
      <c r="C3" s="214"/>
      <c r="D3" s="214"/>
      <c r="E3" s="214"/>
      <c r="F3" s="214"/>
      <c r="G3" s="214"/>
      <c r="H3" s="214"/>
      <c r="I3" s="214"/>
    </row>
    <row r="4" spans="1:9" x14ac:dyDescent="0.25">
      <c r="A4" s="215" t="s">
        <v>480</v>
      </c>
      <c r="B4" s="216"/>
      <c r="C4" s="216"/>
      <c r="D4" s="216"/>
      <c r="E4" s="216"/>
      <c r="F4" s="216"/>
      <c r="G4" s="216"/>
      <c r="H4" s="216"/>
      <c r="I4" s="217"/>
    </row>
    <row r="5" spans="1:9" ht="30.6" x14ac:dyDescent="0.25">
      <c r="A5" s="220" t="s">
        <v>2</v>
      </c>
      <c r="B5" s="221"/>
      <c r="C5" s="221"/>
      <c r="D5" s="221"/>
      <c r="E5" s="221"/>
      <c r="F5" s="221"/>
      <c r="G5" s="91" t="s">
        <v>101</v>
      </c>
      <c r="H5" s="10" t="s">
        <v>296</v>
      </c>
      <c r="I5" s="10" t="s">
        <v>297</v>
      </c>
    </row>
    <row r="6" spans="1:9" x14ac:dyDescent="0.25">
      <c r="A6" s="218">
        <v>1</v>
      </c>
      <c r="B6" s="219"/>
      <c r="C6" s="219"/>
      <c r="D6" s="219"/>
      <c r="E6" s="219"/>
      <c r="F6" s="219"/>
      <c r="G6" s="90">
        <v>2</v>
      </c>
      <c r="H6" s="10">
        <v>3</v>
      </c>
      <c r="I6" s="10">
        <v>4</v>
      </c>
    </row>
    <row r="7" spans="1:9" x14ac:dyDescent="0.25">
      <c r="A7" s="222"/>
      <c r="B7" s="222"/>
      <c r="C7" s="222"/>
      <c r="D7" s="222"/>
      <c r="E7" s="222"/>
      <c r="F7" s="222"/>
      <c r="G7" s="222"/>
      <c r="H7" s="222"/>
      <c r="I7" s="222"/>
    </row>
    <row r="8" spans="1:9" ht="12.75" customHeight="1" x14ac:dyDescent="0.25">
      <c r="A8" s="223" t="s">
        <v>4</v>
      </c>
      <c r="B8" s="223"/>
      <c r="C8" s="223"/>
      <c r="D8" s="223"/>
      <c r="E8" s="223"/>
      <c r="F8" s="223"/>
      <c r="G8" s="11">
        <v>1</v>
      </c>
      <c r="H8" s="19">
        <v>0</v>
      </c>
      <c r="I8" s="19">
        <v>0</v>
      </c>
    </row>
    <row r="9" spans="1:9" ht="12.75" customHeight="1" x14ac:dyDescent="0.25">
      <c r="A9" s="208" t="s">
        <v>302</v>
      </c>
      <c r="B9" s="208"/>
      <c r="C9" s="208"/>
      <c r="D9" s="208"/>
      <c r="E9" s="208"/>
      <c r="F9" s="208"/>
      <c r="G9" s="12">
        <v>2</v>
      </c>
      <c r="H9" s="87">
        <f>H10+H17+H27+H38+H43</f>
        <v>58488275</v>
      </c>
      <c r="I9" s="87">
        <f>I10+I17+I27+I38+I43</f>
        <v>57489773</v>
      </c>
    </row>
    <row r="10" spans="1:9" ht="12.75" customHeight="1" x14ac:dyDescent="0.25">
      <c r="A10" s="207" t="s">
        <v>5</v>
      </c>
      <c r="B10" s="207"/>
      <c r="C10" s="207"/>
      <c r="D10" s="207"/>
      <c r="E10" s="207"/>
      <c r="F10" s="207"/>
      <c r="G10" s="12">
        <v>3</v>
      </c>
      <c r="H10" s="87">
        <f>H11+H12+H13+H14+H15+H16</f>
        <v>31919</v>
      </c>
      <c r="I10" s="87">
        <f>I11+I12+I13+I14+I15+I16</f>
        <v>100284</v>
      </c>
    </row>
    <row r="11" spans="1:9" ht="12.75" customHeight="1" x14ac:dyDescent="0.25">
      <c r="A11" s="206" t="s">
        <v>6</v>
      </c>
      <c r="B11" s="206"/>
      <c r="C11" s="206"/>
      <c r="D11" s="206"/>
      <c r="E11" s="206"/>
      <c r="F11" s="206"/>
      <c r="G11" s="11">
        <v>4</v>
      </c>
      <c r="H11" s="19">
        <v>0</v>
      </c>
      <c r="I11" s="19">
        <v>0</v>
      </c>
    </row>
    <row r="12" spans="1:9" ht="22.95" customHeight="1" x14ac:dyDescent="0.25">
      <c r="A12" s="206" t="s">
        <v>7</v>
      </c>
      <c r="B12" s="206"/>
      <c r="C12" s="206"/>
      <c r="D12" s="206"/>
      <c r="E12" s="206"/>
      <c r="F12" s="206"/>
      <c r="G12" s="11">
        <v>5</v>
      </c>
      <c r="H12" s="19">
        <v>0</v>
      </c>
      <c r="I12" s="19">
        <v>0</v>
      </c>
    </row>
    <row r="13" spans="1:9" ht="12.75" customHeight="1" x14ac:dyDescent="0.25">
      <c r="A13" s="206" t="s">
        <v>8</v>
      </c>
      <c r="B13" s="206"/>
      <c r="C13" s="206"/>
      <c r="D13" s="206"/>
      <c r="E13" s="206"/>
      <c r="F13" s="206"/>
      <c r="G13" s="11">
        <v>6</v>
      </c>
      <c r="H13" s="19">
        <v>0</v>
      </c>
      <c r="I13" s="19">
        <v>0</v>
      </c>
    </row>
    <row r="14" spans="1:9" ht="12.75" customHeight="1" x14ac:dyDescent="0.25">
      <c r="A14" s="206" t="s">
        <v>9</v>
      </c>
      <c r="B14" s="206"/>
      <c r="C14" s="206"/>
      <c r="D14" s="206"/>
      <c r="E14" s="206"/>
      <c r="F14" s="206"/>
      <c r="G14" s="11">
        <v>7</v>
      </c>
      <c r="H14" s="19">
        <v>0</v>
      </c>
      <c r="I14" s="19">
        <v>0</v>
      </c>
    </row>
    <row r="15" spans="1:9" ht="12.75" customHeight="1" x14ac:dyDescent="0.25">
      <c r="A15" s="206" t="s">
        <v>10</v>
      </c>
      <c r="B15" s="206"/>
      <c r="C15" s="206"/>
      <c r="D15" s="206"/>
      <c r="E15" s="206"/>
      <c r="F15" s="206"/>
      <c r="G15" s="11">
        <v>8</v>
      </c>
      <c r="H15" s="19">
        <v>0</v>
      </c>
      <c r="I15" s="19">
        <v>0</v>
      </c>
    </row>
    <row r="16" spans="1:9" ht="12.75" customHeight="1" x14ac:dyDescent="0.25">
      <c r="A16" s="206" t="s">
        <v>11</v>
      </c>
      <c r="B16" s="206"/>
      <c r="C16" s="206"/>
      <c r="D16" s="206"/>
      <c r="E16" s="206"/>
      <c r="F16" s="206"/>
      <c r="G16" s="11">
        <v>9</v>
      </c>
      <c r="H16" s="19">
        <v>31919</v>
      </c>
      <c r="I16" s="19">
        <v>100284</v>
      </c>
    </row>
    <row r="17" spans="1:9" ht="12.75" customHeight="1" x14ac:dyDescent="0.25">
      <c r="A17" s="207" t="s">
        <v>12</v>
      </c>
      <c r="B17" s="207"/>
      <c r="C17" s="207"/>
      <c r="D17" s="207"/>
      <c r="E17" s="207"/>
      <c r="F17" s="207"/>
      <c r="G17" s="12">
        <v>10</v>
      </c>
      <c r="H17" s="87">
        <f>H18+H19+H20+H21+H22+H23+H24+H25+H26</f>
        <v>58451439</v>
      </c>
      <c r="I17" s="87">
        <f>I18+I19+I20+I21+I22+I23+I24+I25+I26</f>
        <v>57384572</v>
      </c>
    </row>
    <row r="18" spans="1:9" ht="12.75" customHeight="1" x14ac:dyDescent="0.25">
      <c r="A18" s="206" t="s">
        <v>13</v>
      </c>
      <c r="B18" s="206"/>
      <c r="C18" s="206"/>
      <c r="D18" s="206"/>
      <c r="E18" s="206"/>
      <c r="F18" s="206"/>
      <c r="G18" s="11">
        <v>11</v>
      </c>
      <c r="H18" s="19">
        <v>5894095</v>
      </c>
      <c r="I18" s="19">
        <v>5894095</v>
      </c>
    </row>
    <row r="19" spans="1:9" ht="12.75" customHeight="1" x14ac:dyDescent="0.25">
      <c r="A19" s="206" t="s">
        <v>14</v>
      </c>
      <c r="B19" s="206"/>
      <c r="C19" s="206"/>
      <c r="D19" s="206"/>
      <c r="E19" s="206"/>
      <c r="F19" s="206"/>
      <c r="G19" s="11">
        <v>12</v>
      </c>
      <c r="H19" s="19">
        <v>33339733</v>
      </c>
      <c r="I19" s="19">
        <v>32398600</v>
      </c>
    </row>
    <row r="20" spans="1:9" ht="12.75" customHeight="1" x14ac:dyDescent="0.25">
      <c r="A20" s="206" t="s">
        <v>15</v>
      </c>
      <c r="B20" s="206"/>
      <c r="C20" s="206"/>
      <c r="D20" s="206"/>
      <c r="E20" s="206"/>
      <c r="F20" s="206"/>
      <c r="G20" s="11">
        <v>13</v>
      </c>
      <c r="H20" s="19">
        <v>8981620</v>
      </c>
      <c r="I20" s="19">
        <v>8624575</v>
      </c>
    </row>
    <row r="21" spans="1:9" ht="12.75" customHeight="1" x14ac:dyDescent="0.25">
      <c r="A21" s="206" t="s">
        <v>16</v>
      </c>
      <c r="B21" s="206"/>
      <c r="C21" s="206"/>
      <c r="D21" s="206"/>
      <c r="E21" s="206"/>
      <c r="F21" s="206"/>
      <c r="G21" s="11">
        <v>14</v>
      </c>
      <c r="H21" s="19">
        <v>0</v>
      </c>
      <c r="I21" s="19">
        <v>0</v>
      </c>
    </row>
    <row r="22" spans="1:9" ht="12.75" customHeight="1" x14ac:dyDescent="0.25">
      <c r="A22" s="206" t="s">
        <v>17</v>
      </c>
      <c r="B22" s="206"/>
      <c r="C22" s="206"/>
      <c r="D22" s="206"/>
      <c r="E22" s="206"/>
      <c r="F22" s="206"/>
      <c r="G22" s="11">
        <v>15</v>
      </c>
      <c r="H22" s="19">
        <v>0</v>
      </c>
      <c r="I22" s="19">
        <v>0</v>
      </c>
    </row>
    <row r="23" spans="1:9" ht="12.75" customHeight="1" x14ac:dyDescent="0.25">
      <c r="A23" s="206" t="s">
        <v>18</v>
      </c>
      <c r="B23" s="206"/>
      <c r="C23" s="206"/>
      <c r="D23" s="206"/>
      <c r="E23" s="206"/>
      <c r="F23" s="206"/>
      <c r="G23" s="11">
        <v>16</v>
      </c>
      <c r="H23" s="19">
        <v>42547</v>
      </c>
      <c r="I23" s="19">
        <v>0</v>
      </c>
    </row>
    <row r="24" spans="1:9" ht="12.75" customHeight="1" x14ac:dyDescent="0.25">
      <c r="A24" s="206" t="s">
        <v>19</v>
      </c>
      <c r="B24" s="206"/>
      <c r="C24" s="206"/>
      <c r="D24" s="206"/>
      <c r="E24" s="206"/>
      <c r="F24" s="206"/>
      <c r="G24" s="11">
        <v>17</v>
      </c>
      <c r="H24" s="19">
        <v>205783</v>
      </c>
      <c r="I24" s="19">
        <v>579680</v>
      </c>
    </row>
    <row r="25" spans="1:9" ht="12.75" customHeight="1" x14ac:dyDescent="0.25">
      <c r="A25" s="206" t="s">
        <v>20</v>
      </c>
      <c r="B25" s="206"/>
      <c r="C25" s="206"/>
      <c r="D25" s="206"/>
      <c r="E25" s="206"/>
      <c r="F25" s="206"/>
      <c r="G25" s="11">
        <v>18</v>
      </c>
      <c r="H25" s="19">
        <v>0</v>
      </c>
      <c r="I25" s="19">
        <v>0</v>
      </c>
    </row>
    <row r="26" spans="1:9" ht="12.75" customHeight="1" x14ac:dyDescent="0.25">
      <c r="A26" s="206" t="s">
        <v>21</v>
      </c>
      <c r="B26" s="206"/>
      <c r="C26" s="206"/>
      <c r="D26" s="206"/>
      <c r="E26" s="206"/>
      <c r="F26" s="206"/>
      <c r="G26" s="11">
        <v>19</v>
      </c>
      <c r="H26" s="19">
        <v>9987661</v>
      </c>
      <c r="I26" s="19">
        <v>9887622</v>
      </c>
    </row>
    <row r="27" spans="1:9" ht="12.75" customHeight="1" x14ac:dyDescent="0.25">
      <c r="A27" s="207" t="s">
        <v>22</v>
      </c>
      <c r="B27" s="207"/>
      <c r="C27" s="207"/>
      <c r="D27" s="207"/>
      <c r="E27" s="207"/>
      <c r="F27" s="207"/>
      <c r="G27" s="12">
        <v>20</v>
      </c>
      <c r="H27" s="87">
        <f>SUM(H28:H37)</f>
        <v>4917</v>
      </c>
      <c r="I27" s="87">
        <f>SUM(I28:I37)</f>
        <v>4917</v>
      </c>
    </row>
    <row r="28" spans="1:9" ht="12.75" customHeight="1" x14ac:dyDescent="0.25">
      <c r="A28" s="206" t="s">
        <v>23</v>
      </c>
      <c r="B28" s="206"/>
      <c r="C28" s="206"/>
      <c r="D28" s="206"/>
      <c r="E28" s="206"/>
      <c r="F28" s="206"/>
      <c r="G28" s="11">
        <v>21</v>
      </c>
      <c r="H28" s="19">
        <v>4917</v>
      </c>
      <c r="I28" s="19">
        <v>4917</v>
      </c>
    </row>
    <row r="29" spans="1:9" ht="12.75" customHeight="1" x14ac:dyDescent="0.25">
      <c r="A29" s="206" t="s">
        <v>24</v>
      </c>
      <c r="B29" s="206"/>
      <c r="C29" s="206"/>
      <c r="D29" s="206"/>
      <c r="E29" s="206"/>
      <c r="F29" s="206"/>
      <c r="G29" s="11">
        <v>22</v>
      </c>
      <c r="H29" s="19">
        <v>0</v>
      </c>
      <c r="I29" s="19">
        <v>0</v>
      </c>
    </row>
    <row r="30" spans="1:9" ht="12.75" customHeight="1" x14ac:dyDescent="0.25">
      <c r="A30" s="206" t="s">
        <v>25</v>
      </c>
      <c r="B30" s="206"/>
      <c r="C30" s="206"/>
      <c r="D30" s="206"/>
      <c r="E30" s="206"/>
      <c r="F30" s="206"/>
      <c r="G30" s="11">
        <v>23</v>
      </c>
      <c r="H30" s="19">
        <v>0</v>
      </c>
      <c r="I30" s="19">
        <v>0</v>
      </c>
    </row>
    <row r="31" spans="1:9" ht="24" customHeight="1" x14ac:dyDescent="0.25">
      <c r="A31" s="206" t="s">
        <v>26</v>
      </c>
      <c r="B31" s="206"/>
      <c r="C31" s="206"/>
      <c r="D31" s="206"/>
      <c r="E31" s="206"/>
      <c r="F31" s="206"/>
      <c r="G31" s="11">
        <v>24</v>
      </c>
      <c r="H31" s="19">
        <v>0</v>
      </c>
      <c r="I31" s="19">
        <v>0</v>
      </c>
    </row>
    <row r="32" spans="1:9" ht="23.4" customHeight="1" x14ac:dyDescent="0.25">
      <c r="A32" s="206" t="s">
        <v>27</v>
      </c>
      <c r="B32" s="206"/>
      <c r="C32" s="206"/>
      <c r="D32" s="206"/>
      <c r="E32" s="206"/>
      <c r="F32" s="206"/>
      <c r="G32" s="11">
        <v>25</v>
      </c>
      <c r="H32" s="19">
        <v>0</v>
      </c>
      <c r="I32" s="19">
        <v>0</v>
      </c>
    </row>
    <row r="33" spans="1:9" ht="21.6" customHeight="1" x14ac:dyDescent="0.25">
      <c r="A33" s="206" t="s">
        <v>28</v>
      </c>
      <c r="B33" s="206"/>
      <c r="C33" s="206"/>
      <c r="D33" s="206"/>
      <c r="E33" s="206"/>
      <c r="F33" s="206"/>
      <c r="G33" s="11">
        <v>26</v>
      </c>
      <c r="H33" s="19">
        <v>0</v>
      </c>
      <c r="I33" s="19">
        <v>0</v>
      </c>
    </row>
    <row r="34" spans="1:9" ht="12.75" customHeight="1" x14ac:dyDescent="0.25">
      <c r="A34" s="206" t="s">
        <v>29</v>
      </c>
      <c r="B34" s="206"/>
      <c r="C34" s="206"/>
      <c r="D34" s="206"/>
      <c r="E34" s="206"/>
      <c r="F34" s="206"/>
      <c r="G34" s="11">
        <v>27</v>
      </c>
      <c r="H34" s="19">
        <v>0</v>
      </c>
      <c r="I34" s="19">
        <v>0</v>
      </c>
    </row>
    <row r="35" spans="1:9" ht="12.75" customHeight="1" x14ac:dyDescent="0.25">
      <c r="A35" s="206" t="s">
        <v>30</v>
      </c>
      <c r="B35" s="206"/>
      <c r="C35" s="206"/>
      <c r="D35" s="206"/>
      <c r="E35" s="206"/>
      <c r="F35" s="206"/>
      <c r="G35" s="11">
        <v>28</v>
      </c>
      <c r="H35" s="19">
        <v>0</v>
      </c>
      <c r="I35" s="19">
        <v>0</v>
      </c>
    </row>
    <row r="36" spans="1:9" ht="12.75" customHeight="1" x14ac:dyDescent="0.25">
      <c r="A36" s="206" t="s">
        <v>31</v>
      </c>
      <c r="B36" s="206"/>
      <c r="C36" s="206"/>
      <c r="D36" s="206"/>
      <c r="E36" s="206"/>
      <c r="F36" s="206"/>
      <c r="G36" s="11">
        <v>29</v>
      </c>
      <c r="H36" s="19">
        <v>0</v>
      </c>
      <c r="I36" s="19">
        <v>0</v>
      </c>
    </row>
    <row r="37" spans="1:9" ht="12.75" customHeight="1" x14ac:dyDescent="0.25">
      <c r="A37" s="206" t="s">
        <v>32</v>
      </c>
      <c r="B37" s="206"/>
      <c r="C37" s="206"/>
      <c r="D37" s="206"/>
      <c r="E37" s="206"/>
      <c r="F37" s="206"/>
      <c r="G37" s="11">
        <v>30</v>
      </c>
      <c r="H37" s="19">
        <v>0</v>
      </c>
      <c r="I37" s="19">
        <v>0</v>
      </c>
    </row>
    <row r="38" spans="1:9" ht="12.75" customHeight="1" x14ac:dyDescent="0.25">
      <c r="A38" s="207" t="s">
        <v>33</v>
      </c>
      <c r="B38" s="207"/>
      <c r="C38" s="207"/>
      <c r="D38" s="207"/>
      <c r="E38" s="207"/>
      <c r="F38" s="207"/>
      <c r="G38" s="12">
        <v>31</v>
      </c>
      <c r="H38" s="87">
        <f>H39+H40+H41+H42</f>
        <v>0</v>
      </c>
      <c r="I38" s="87">
        <f>I39+I40+I41+I42</f>
        <v>0</v>
      </c>
    </row>
    <row r="39" spans="1:9" ht="12.75" customHeight="1" x14ac:dyDescent="0.25">
      <c r="A39" s="206" t="s">
        <v>34</v>
      </c>
      <c r="B39" s="206"/>
      <c r="C39" s="206"/>
      <c r="D39" s="206"/>
      <c r="E39" s="206"/>
      <c r="F39" s="206"/>
      <c r="G39" s="11">
        <v>32</v>
      </c>
      <c r="H39" s="19">
        <v>0</v>
      </c>
      <c r="I39" s="19">
        <v>0</v>
      </c>
    </row>
    <row r="40" spans="1:9" ht="12.75" customHeight="1" x14ac:dyDescent="0.25">
      <c r="A40" s="206" t="s">
        <v>35</v>
      </c>
      <c r="B40" s="206"/>
      <c r="C40" s="206"/>
      <c r="D40" s="206"/>
      <c r="E40" s="206"/>
      <c r="F40" s="206"/>
      <c r="G40" s="11">
        <v>33</v>
      </c>
      <c r="H40" s="19">
        <v>0</v>
      </c>
      <c r="I40" s="19">
        <v>0</v>
      </c>
    </row>
    <row r="41" spans="1:9" ht="12.75" customHeight="1" x14ac:dyDescent="0.25">
      <c r="A41" s="206" t="s">
        <v>36</v>
      </c>
      <c r="B41" s="206"/>
      <c r="C41" s="206"/>
      <c r="D41" s="206"/>
      <c r="E41" s="206"/>
      <c r="F41" s="206"/>
      <c r="G41" s="11">
        <v>34</v>
      </c>
      <c r="H41" s="19">
        <v>0</v>
      </c>
      <c r="I41" s="19">
        <v>0</v>
      </c>
    </row>
    <row r="42" spans="1:9" ht="12.75" customHeight="1" x14ac:dyDescent="0.25">
      <c r="A42" s="206" t="s">
        <v>37</v>
      </c>
      <c r="B42" s="206"/>
      <c r="C42" s="206"/>
      <c r="D42" s="206"/>
      <c r="E42" s="206"/>
      <c r="F42" s="206"/>
      <c r="G42" s="11">
        <v>35</v>
      </c>
      <c r="H42" s="19">
        <v>0</v>
      </c>
      <c r="I42" s="19">
        <v>0</v>
      </c>
    </row>
    <row r="43" spans="1:9" ht="12.75" customHeight="1" x14ac:dyDescent="0.25">
      <c r="A43" s="206" t="s">
        <v>38</v>
      </c>
      <c r="B43" s="206"/>
      <c r="C43" s="206"/>
      <c r="D43" s="206"/>
      <c r="E43" s="206"/>
      <c r="F43" s="206"/>
      <c r="G43" s="11">
        <v>36</v>
      </c>
      <c r="H43" s="19">
        <v>0</v>
      </c>
      <c r="I43" s="19">
        <v>0</v>
      </c>
    </row>
    <row r="44" spans="1:9" ht="12.75" customHeight="1" x14ac:dyDescent="0.25">
      <c r="A44" s="208" t="s">
        <v>303</v>
      </c>
      <c r="B44" s="208"/>
      <c r="C44" s="208"/>
      <c r="D44" s="208"/>
      <c r="E44" s="208"/>
      <c r="F44" s="208"/>
      <c r="G44" s="12">
        <v>37</v>
      </c>
      <c r="H44" s="87">
        <f>H45+H53+H60+H70</f>
        <v>13071915</v>
      </c>
      <c r="I44" s="87">
        <f>I45+I53+I60+I70</f>
        <v>17415803</v>
      </c>
    </row>
    <row r="45" spans="1:9" ht="12.75" customHeight="1" x14ac:dyDescent="0.25">
      <c r="A45" s="207" t="s">
        <v>39</v>
      </c>
      <c r="B45" s="207"/>
      <c r="C45" s="207"/>
      <c r="D45" s="207"/>
      <c r="E45" s="207"/>
      <c r="F45" s="207"/>
      <c r="G45" s="12">
        <v>38</v>
      </c>
      <c r="H45" s="87">
        <f>SUM(H46:H52)</f>
        <v>203498</v>
      </c>
      <c r="I45" s="87">
        <f>SUM(I46:I52)</f>
        <v>310048</v>
      </c>
    </row>
    <row r="46" spans="1:9" ht="12.75" customHeight="1" x14ac:dyDescent="0.25">
      <c r="A46" s="206" t="s">
        <v>40</v>
      </c>
      <c r="B46" s="206"/>
      <c r="C46" s="206"/>
      <c r="D46" s="206"/>
      <c r="E46" s="206"/>
      <c r="F46" s="206"/>
      <c r="G46" s="11">
        <v>39</v>
      </c>
      <c r="H46" s="19">
        <v>203498</v>
      </c>
      <c r="I46" s="19">
        <v>310048</v>
      </c>
    </row>
    <row r="47" spans="1:9" ht="12.75" customHeight="1" x14ac:dyDescent="0.25">
      <c r="A47" s="206" t="s">
        <v>41</v>
      </c>
      <c r="B47" s="206"/>
      <c r="C47" s="206"/>
      <c r="D47" s="206"/>
      <c r="E47" s="206"/>
      <c r="F47" s="206"/>
      <c r="G47" s="11">
        <v>40</v>
      </c>
      <c r="H47" s="19">
        <v>0</v>
      </c>
      <c r="I47" s="19">
        <v>0</v>
      </c>
    </row>
    <row r="48" spans="1:9" ht="12.75" customHeight="1" x14ac:dyDescent="0.25">
      <c r="A48" s="206" t="s">
        <v>42</v>
      </c>
      <c r="B48" s="206"/>
      <c r="C48" s="206"/>
      <c r="D48" s="206"/>
      <c r="E48" s="206"/>
      <c r="F48" s="206"/>
      <c r="G48" s="11">
        <v>41</v>
      </c>
      <c r="H48" s="19">
        <v>0</v>
      </c>
      <c r="I48" s="19">
        <v>0</v>
      </c>
    </row>
    <row r="49" spans="1:9" ht="12.75" customHeight="1" x14ac:dyDescent="0.25">
      <c r="A49" s="206" t="s">
        <v>43</v>
      </c>
      <c r="B49" s="206"/>
      <c r="C49" s="206"/>
      <c r="D49" s="206"/>
      <c r="E49" s="206"/>
      <c r="F49" s="206"/>
      <c r="G49" s="11">
        <v>42</v>
      </c>
      <c r="H49" s="19">
        <v>0</v>
      </c>
      <c r="I49" s="19">
        <v>0</v>
      </c>
    </row>
    <row r="50" spans="1:9" ht="12.75" customHeight="1" x14ac:dyDescent="0.25">
      <c r="A50" s="206" t="s">
        <v>44</v>
      </c>
      <c r="B50" s="206"/>
      <c r="C50" s="206"/>
      <c r="D50" s="206"/>
      <c r="E50" s="206"/>
      <c r="F50" s="206"/>
      <c r="G50" s="11">
        <v>43</v>
      </c>
      <c r="H50" s="19">
        <v>0</v>
      </c>
      <c r="I50" s="19">
        <v>0</v>
      </c>
    </row>
    <row r="51" spans="1:9" ht="12.75" customHeight="1" x14ac:dyDescent="0.25">
      <c r="A51" s="206" t="s">
        <v>45</v>
      </c>
      <c r="B51" s="206"/>
      <c r="C51" s="206"/>
      <c r="D51" s="206"/>
      <c r="E51" s="206"/>
      <c r="F51" s="206"/>
      <c r="G51" s="11">
        <v>44</v>
      </c>
      <c r="H51" s="19">
        <v>0</v>
      </c>
      <c r="I51" s="19">
        <v>0</v>
      </c>
    </row>
    <row r="52" spans="1:9" ht="12.75" customHeight="1" x14ac:dyDescent="0.25">
      <c r="A52" s="206" t="s">
        <v>46</v>
      </c>
      <c r="B52" s="206"/>
      <c r="C52" s="206"/>
      <c r="D52" s="206"/>
      <c r="E52" s="206"/>
      <c r="F52" s="206"/>
      <c r="G52" s="11">
        <v>45</v>
      </c>
      <c r="H52" s="19">
        <v>0</v>
      </c>
      <c r="I52" s="19">
        <v>0</v>
      </c>
    </row>
    <row r="53" spans="1:9" ht="12.75" customHeight="1" x14ac:dyDescent="0.25">
      <c r="A53" s="207" t="s">
        <v>47</v>
      </c>
      <c r="B53" s="207"/>
      <c r="C53" s="207"/>
      <c r="D53" s="207"/>
      <c r="E53" s="207"/>
      <c r="F53" s="207"/>
      <c r="G53" s="12">
        <v>46</v>
      </c>
      <c r="H53" s="87">
        <f>SUM(H54:H59)</f>
        <v>843000</v>
      </c>
      <c r="I53" s="87">
        <f>SUM(I54:I59)</f>
        <v>3090925</v>
      </c>
    </row>
    <row r="54" spans="1:9" ht="12.75" customHeight="1" x14ac:dyDescent="0.25">
      <c r="A54" s="206" t="s">
        <v>48</v>
      </c>
      <c r="B54" s="206"/>
      <c r="C54" s="206"/>
      <c r="D54" s="206"/>
      <c r="E54" s="206"/>
      <c r="F54" s="206"/>
      <c r="G54" s="11">
        <v>47</v>
      </c>
      <c r="H54" s="19">
        <v>0</v>
      </c>
      <c r="I54" s="19">
        <v>0</v>
      </c>
    </row>
    <row r="55" spans="1:9" ht="12.75" customHeight="1" x14ac:dyDescent="0.25">
      <c r="A55" s="206" t="s">
        <v>49</v>
      </c>
      <c r="B55" s="206"/>
      <c r="C55" s="206"/>
      <c r="D55" s="206"/>
      <c r="E55" s="206"/>
      <c r="F55" s="206"/>
      <c r="G55" s="11">
        <v>48</v>
      </c>
      <c r="H55" s="19">
        <v>0</v>
      </c>
      <c r="I55" s="19">
        <v>0</v>
      </c>
    </row>
    <row r="56" spans="1:9" ht="12.75" customHeight="1" x14ac:dyDescent="0.25">
      <c r="A56" s="206" t="s">
        <v>50</v>
      </c>
      <c r="B56" s="206"/>
      <c r="C56" s="206"/>
      <c r="D56" s="206"/>
      <c r="E56" s="206"/>
      <c r="F56" s="206"/>
      <c r="G56" s="11">
        <v>49</v>
      </c>
      <c r="H56" s="19">
        <v>530351</v>
      </c>
      <c r="I56" s="19">
        <v>1863227</v>
      </c>
    </row>
    <row r="57" spans="1:9" ht="12.75" customHeight="1" x14ac:dyDescent="0.25">
      <c r="A57" s="206" t="s">
        <v>51</v>
      </c>
      <c r="B57" s="206"/>
      <c r="C57" s="206"/>
      <c r="D57" s="206"/>
      <c r="E57" s="206"/>
      <c r="F57" s="206"/>
      <c r="G57" s="11">
        <v>50</v>
      </c>
      <c r="H57" s="19">
        <v>20399</v>
      </c>
      <c r="I57" s="19">
        <v>60277</v>
      </c>
    </row>
    <row r="58" spans="1:9" ht="12.75" customHeight="1" x14ac:dyDescent="0.25">
      <c r="A58" s="206" t="s">
        <v>52</v>
      </c>
      <c r="B58" s="206"/>
      <c r="C58" s="206"/>
      <c r="D58" s="206"/>
      <c r="E58" s="206"/>
      <c r="F58" s="206"/>
      <c r="G58" s="11">
        <v>51</v>
      </c>
      <c r="H58" s="19">
        <v>39082</v>
      </c>
      <c r="I58" s="19">
        <v>536789</v>
      </c>
    </row>
    <row r="59" spans="1:9" ht="12.75" customHeight="1" x14ac:dyDescent="0.25">
      <c r="A59" s="206" t="s">
        <v>53</v>
      </c>
      <c r="B59" s="206"/>
      <c r="C59" s="206"/>
      <c r="D59" s="206"/>
      <c r="E59" s="206"/>
      <c r="F59" s="206"/>
      <c r="G59" s="11">
        <v>52</v>
      </c>
      <c r="H59" s="19">
        <v>253168</v>
      </c>
      <c r="I59" s="19">
        <v>630632</v>
      </c>
    </row>
    <row r="60" spans="1:9" ht="12.75" customHeight="1" x14ac:dyDescent="0.25">
      <c r="A60" s="207" t="s">
        <v>54</v>
      </c>
      <c r="B60" s="207"/>
      <c r="C60" s="207"/>
      <c r="D60" s="207"/>
      <c r="E60" s="207"/>
      <c r="F60" s="207"/>
      <c r="G60" s="12">
        <v>53</v>
      </c>
      <c r="H60" s="87">
        <f>SUM(H61:H69)</f>
        <v>12000000</v>
      </c>
      <c r="I60" s="87">
        <f>SUM(I61:I69)</f>
        <v>13000000</v>
      </c>
    </row>
    <row r="61" spans="1:9" ht="12.75" customHeight="1" x14ac:dyDescent="0.25">
      <c r="A61" s="206" t="s">
        <v>23</v>
      </c>
      <c r="B61" s="206"/>
      <c r="C61" s="206"/>
      <c r="D61" s="206"/>
      <c r="E61" s="206"/>
      <c r="F61" s="206"/>
      <c r="G61" s="11">
        <v>54</v>
      </c>
      <c r="H61" s="19">
        <v>0</v>
      </c>
      <c r="I61" s="19">
        <v>0</v>
      </c>
    </row>
    <row r="62" spans="1:9" ht="27.6" customHeight="1" x14ac:dyDescent="0.25">
      <c r="A62" s="206" t="s">
        <v>24</v>
      </c>
      <c r="B62" s="206"/>
      <c r="C62" s="206"/>
      <c r="D62" s="206"/>
      <c r="E62" s="206"/>
      <c r="F62" s="206"/>
      <c r="G62" s="11">
        <v>55</v>
      </c>
      <c r="H62" s="19">
        <v>0</v>
      </c>
      <c r="I62" s="19">
        <v>0</v>
      </c>
    </row>
    <row r="63" spans="1:9" ht="12.75" customHeight="1" x14ac:dyDescent="0.25">
      <c r="A63" s="206" t="s">
        <v>25</v>
      </c>
      <c r="B63" s="206"/>
      <c r="C63" s="206"/>
      <c r="D63" s="206"/>
      <c r="E63" s="206"/>
      <c r="F63" s="206"/>
      <c r="G63" s="11">
        <v>56</v>
      </c>
      <c r="H63" s="19">
        <v>0</v>
      </c>
      <c r="I63" s="19">
        <v>0</v>
      </c>
    </row>
    <row r="64" spans="1:9" ht="25.95" customHeight="1" x14ac:dyDescent="0.25">
      <c r="A64" s="206" t="s">
        <v>55</v>
      </c>
      <c r="B64" s="206"/>
      <c r="C64" s="206"/>
      <c r="D64" s="206"/>
      <c r="E64" s="206"/>
      <c r="F64" s="206"/>
      <c r="G64" s="11">
        <v>57</v>
      </c>
      <c r="H64" s="19">
        <v>0</v>
      </c>
      <c r="I64" s="19">
        <v>0</v>
      </c>
    </row>
    <row r="65" spans="1:9" ht="21.6" customHeight="1" x14ac:dyDescent="0.25">
      <c r="A65" s="206" t="s">
        <v>27</v>
      </c>
      <c r="B65" s="206"/>
      <c r="C65" s="206"/>
      <c r="D65" s="206"/>
      <c r="E65" s="206"/>
      <c r="F65" s="206"/>
      <c r="G65" s="11">
        <v>58</v>
      </c>
      <c r="H65" s="19">
        <v>0</v>
      </c>
      <c r="I65" s="19">
        <v>0</v>
      </c>
    </row>
    <row r="66" spans="1:9" ht="21.6" customHeight="1" x14ac:dyDescent="0.25">
      <c r="A66" s="206" t="s">
        <v>28</v>
      </c>
      <c r="B66" s="206"/>
      <c r="C66" s="206"/>
      <c r="D66" s="206"/>
      <c r="E66" s="206"/>
      <c r="F66" s="206"/>
      <c r="G66" s="11">
        <v>59</v>
      </c>
      <c r="H66" s="19">
        <v>0</v>
      </c>
      <c r="I66" s="19">
        <v>0</v>
      </c>
    </row>
    <row r="67" spans="1:9" ht="12.75" customHeight="1" x14ac:dyDescent="0.25">
      <c r="A67" s="206" t="s">
        <v>29</v>
      </c>
      <c r="B67" s="206"/>
      <c r="C67" s="206"/>
      <c r="D67" s="206"/>
      <c r="E67" s="206"/>
      <c r="F67" s="206"/>
      <c r="G67" s="11">
        <v>60</v>
      </c>
      <c r="H67" s="19">
        <v>0</v>
      </c>
      <c r="I67" s="19">
        <v>0</v>
      </c>
    </row>
    <row r="68" spans="1:9" ht="12.75" customHeight="1" x14ac:dyDescent="0.25">
      <c r="A68" s="206" t="s">
        <v>30</v>
      </c>
      <c r="B68" s="206"/>
      <c r="C68" s="206"/>
      <c r="D68" s="206"/>
      <c r="E68" s="206"/>
      <c r="F68" s="206"/>
      <c r="G68" s="11">
        <v>61</v>
      </c>
      <c r="H68" s="19">
        <v>12000000</v>
      </c>
      <c r="I68" s="19">
        <v>13000000</v>
      </c>
    </row>
    <row r="69" spans="1:9" ht="12.75" customHeight="1" x14ac:dyDescent="0.25">
      <c r="A69" s="206" t="s">
        <v>56</v>
      </c>
      <c r="B69" s="206"/>
      <c r="C69" s="206"/>
      <c r="D69" s="206"/>
      <c r="E69" s="206"/>
      <c r="F69" s="206"/>
      <c r="G69" s="11">
        <v>62</v>
      </c>
      <c r="H69" s="19">
        <v>0</v>
      </c>
      <c r="I69" s="19">
        <v>0</v>
      </c>
    </row>
    <row r="70" spans="1:9" ht="12.75" customHeight="1" x14ac:dyDescent="0.25">
      <c r="A70" s="206" t="s">
        <v>57</v>
      </c>
      <c r="B70" s="206"/>
      <c r="C70" s="206"/>
      <c r="D70" s="206"/>
      <c r="E70" s="206"/>
      <c r="F70" s="206"/>
      <c r="G70" s="11">
        <v>63</v>
      </c>
      <c r="H70" s="19">
        <v>25417</v>
      </c>
      <c r="I70" s="19">
        <v>1014830</v>
      </c>
    </row>
    <row r="71" spans="1:9" ht="12.75" customHeight="1" x14ac:dyDescent="0.25">
      <c r="A71" s="223" t="s">
        <v>58</v>
      </c>
      <c r="B71" s="223"/>
      <c r="C71" s="223"/>
      <c r="D71" s="223"/>
      <c r="E71" s="223"/>
      <c r="F71" s="223"/>
      <c r="G71" s="11">
        <v>64</v>
      </c>
      <c r="H71" s="19">
        <v>0</v>
      </c>
      <c r="I71" s="19">
        <v>0</v>
      </c>
    </row>
    <row r="72" spans="1:9" ht="12.75" customHeight="1" x14ac:dyDescent="0.25">
      <c r="A72" s="208" t="s">
        <v>304</v>
      </c>
      <c r="B72" s="208"/>
      <c r="C72" s="208"/>
      <c r="D72" s="208"/>
      <c r="E72" s="208"/>
      <c r="F72" s="208"/>
      <c r="G72" s="12">
        <v>65</v>
      </c>
      <c r="H72" s="87">
        <f>H8+H9+H44+H71</f>
        <v>71560190</v>
      </c>
      <c r="I72" s="87">
        <f>I8+I9+I44+I71</f>
        <v>74905576</v>
      </c>
    </row>
    <row r="73" spans="1:9" ht="12.75" customHeight="1" x14ac:dyDescent="0.25">
      <c r="A73" s="223" t="s">
        <v>59</v>
      </c>
      <c r="B73" s="223"/>
      <c r="C73" s="223"/>
      <c r="D73" s="223"/>
      <c r="E73" s="223"/>
      <c r="F73" s="223"/>
      <c r="G73" s="11">
        <v>66</v>
      </c>
      <c r="H73" s="19">
        <v>0</v>
      </c>
      <c r="I73" s="19">
        <v>0</v>
      </c>
    </row>
    <row r="74" spans="1:9" x14ac:dyDescent="0.25">
      <c r="A74" s="225" t="s">
        <v>60</v>
      </c>
      <c r="B74" s="226"/>
      <c r="C74" s="226"/>
      <c r="D74" s="226"/>
      <c r="E74" s="226"/>
      <c r="F74" s="226"/>
      <c r="G74" s="226"/>
      <c r="H74" s="226"/>
      <c r="I74" s="226"/>
    </row>
    <row r="75" spans="1:9" ht="12.75" customHeight="1" x14ac:dyDescent="0.25">
      <c r="A75" s="208" t="s">
        <v>352</v>
      </c>
      <c r="B75" s="208"/>
      <c r="C75" s="208"/>
      <c r="D75" s="208"/>
      <c r="E75" s="208"/>
      <c r="F75" s="208"/>
      <c r="G75" s="12">
        <v>67</v>
      </c>
      <c r="H75" s="88">
        <f>H76+H77+H78+H84+H85+H91+H94+H97</f>
        <v>53114266</v>
      </c>
      <c r="I75" s="88">
        <f>I76+I77+I78+I84+I85+I91+I94+I97</f>
        <v>59316822</v>
      </c>
    </row>
    <row r="76" spans="1:9" ht="12.75" customHeight="1" x14ac:dyDescent="0.25">
      <c r="A76" s="206" t="s">
        <v>61</v>
      </c>
      <c r="B76" s="206"/>
      <c r="C76" s="206"/>
      <c r="D76" s="206"/>
      <c r="E76" s="206"/>
      <c r="F76" s="206"/>
      <c r="G76" s="11">
        <v>68</v>
      </c>
      <c r="H76" s="19">
        <v>30420000</v>
      </c>
      <c r="I76" s="19">
        <v>30420000</v>
      </c>
    </row>
    <row r="77" spans="1:9" ht="12.75" customHeight="1" x14ac:dyDescent="0.25">
      <c r="A77" s="206" t="s">
        <v>62</v>
      </c>
      <c r="B77" s="206"/>
      <c r="C77" s="206"/>
      <c r="D77" s="206"/>
      <c r="E77" s="206"/>
      <c r="F77" s="206"/>
      <c r="G77" s="11">
        <v>69</v>
      </c>
      <c r="H77" s="19">
        <v>389195</v>
      </c>
      <c r="I77" s="19">
        <v>389195</v>
      </c>
    </row>
    <row r="78" spans="1:9" ht="12.75" customHeight="1" x14ac:dyDescent="0.25">
      <c r="A78" s="207" t="s">
        <v>63</v>
      </c>
      <c r="B78" s="207"/>
      <c r="C78" s="207"/>
      <c r="D78" s="207"/>
      <c r="E78" s="207"/>
      <c r="F78" s="207"/>
      <c r="G78" s="12">
        <v>70</v>
      </c>
      <c r="H78" s="88">
        <f>SUM(H79:H83)</f>
        <v>4975723</v>
      </c>
      <c r="I78" s="88">
        <f>SUM(I79:I83)</f>
        <v>4791551</v>
      </c>
    </row>
    <row r="79" spans="1:9" ht="12.75" customHeight="1" x14ac:dyDescent="0.25">
      <c r="A79" s="206" t="s">
        <v>64</v>
      </c>
      <c r="B79" s="206"/>
      <c r="C79" s="206"/>
      <c r="D79" s="206"/>
      <c r="E79" s="206"/>
      <c r="F79" s="206"/>
      <c r="G79" s="11">
        <v>71</v>
      </c>
      <c r="H79" s="19">
        <v>3195698</v>
      </c>
      <c r="I79" s="19">
        <v>3195698</v>
      </c>
    </row>
    <row r="80" spans="1:9" ht="12.75" customHeight="1" x14ac:dyDescent="0.25">
      <c r="A80" s="206" t="s">
        <v>65</v>
      </c>
      <c r="B80" s="206"/>
      <c r="C80" s="206"/>
      <c r="D80" s="206"/>
      <c r="E80" s="206"/>
      <c r="F80" s="206"/>
      <c r="G80" s="11">
        <v>72</v>
      </c>
      <c r="H80" s="19">
        <v>925837</v>
      </c>
      <c r="I80" s="19">
        <v>925837</v>
      </c>
    </row>
    <row r="81" spans="1:9" ht="12.75" customHeight="1" x14ac:dyDescent="0.25">
      <c r="A81" s="206" t="s">
        <v>66</v>
      </c>
      <c r="B81" s="206"/>
      <c r="C81" s="206"/>
      <c r="D81" s="206"/>
      <c r="E81" s="206"/>
      <c r="F81" s="206"/>
      <c r="G81" s="11">
        <v>73</v>
      </c>
      <c r="H81" s="19">
        <v>-137207</v>
      </c>
      <c r="I81" s="19">
        <v>-321379</v>
      </c>
    </row>
    <row r="82" spans="1:9" ht="12.75" customHeight="1" x14ac:dyDescent="0.25">
      <c r="A82" s="206" t="s">
        <v>67</v>
      </c>
      <c r="B82" s="206"/>
      <c r="C82" s="206"/>
      <c r="D82" s="206"/>
      <c r="E82" s="206"/>
      <c r="F82" s="206"/>
      <c r="G82" s="11">
        <v>74</v>
      </c>
      <c r="H82" s="19">
        <v>0</v>
      </c>
      <c r="I82" s="19">
        <v>0</v>
      </c>
    </row>
    <row r="83" spans="1:9" ht="12.75" customHeight="1" x14ac:dyDescent="0.25">
      <c r="A83" s="206" t="s">
        <v>68</v>
      </c>
      <c r="B83" s="206"/>
      <c r="C83" s="206"/>
      <c r="D83" s="206"/>
      <c r="E83" s="206"/>
      <c r="F83" s="206"/>
      <c r="G83" s="11">
        <v>75</v>
      </c>
      <c r="H83" s="19">
        <v>991395</v>
      </c>
      <c r="I83" s="19">
        <v>991395</v>
      </c>
    </row>
    <row r="84" spans="1:9" ht="12.75" customHeight="1" x14ac:dyDescent="0.25">
      <c r="A84" s="224" t="s">
        <v>69</v>
      </c>
      <c r="B84" s="224"/>
      <c r="C84" s="224"/>
      <c r="D84" s="224"/>
      <c r="E84" s="224"/>
      <c r="F84" s="224"/>
      <c r="G84" s="45">
        <v>76</v>
      </c>
      <c r="H84" s="46">
        <v>0</v>
      </c>
      <c r="I84" s="46">
        <v>0</v>
      </c>
    </row>
    <row r="85" spans="1:9" ht="12.75" customHeight="1" x14ac:dyDescent="0.25">
      <c r="A85" s="207" t="s">
        <v>444</v>
      </c>
      <c r="B85" s="207"/>
      <c r="C85" s="207"/>
      <c r="D85" s="207"/>
      <c r="E85" s="207"/>
      <c r="F85" s="207"/>
      <c r="G85" s="12">
        <v>77</v>
      </c>
      <c r="H85" s="87">
        <f>H86+H87+H88+H89+H90</f>
        <v>0</v>
      </c>
      <c r="I85" s="87">
        <f>I86+I87+I88+I89+I90</f>
        <v>0</v>
      </c>
    </row>
    <row r="86" spans="1:9" ht="25.5" customHeight="1" x14ac:dyDescent="0.25">
      <c r="A86" s="206" t="s">
        <v>445</v>
      </c>
      <c r="B86" s="206"/>
      <c r="C86" s="206"/>
      <c r="D86" s="206"/>
      <c r="E86" s="206"/>
      <c r="F86" s="206"/>
      <c r="G86" s="11">
        <v>78</v>
      </c>
      <c r="H86" s="19">
        <v>0</v>
      </c>
      <c r="I86" s="19">
        <v>0</v>
      </c>
    </row>
    <row r="87" spans="1:9" ht="12.75" customHeight="1" x14ac:dyDescent="0.25">
      <c r="A87" s="206" t="s">
        <v>70</v>
      </c>
      <c r="B87" s="206"/>
      <c r="C87" s="206"/>
      <c r="D87" s="206"/>
      <c r="E87" s="206"/>
      <c r="F87" s="206"/>
      <c r="G87" s="11">
        <v>79</v>
      </c>
      <c r="H87" s="19">
        <v>0</v>
      </c>
      <c r="I87" s="19">
        <v>0</v>
      </c>
    </row>
    <row r="88" spans="1:9" ht="12.75" customHeight="1" x14ac:dyDescent="0.25">
      <c r="A88" s="206" t="s">
        <v>71</v>
      </c>
      <c r="B88" s="206"/>
      <c r="C88" s="206"/>
      <c r="D88" s="206"/>
      <c r="E88" s="206"/>
      <c r="F88" s="206"/>
      <c r="G88" s="11">
        <v>80</v>
      </c>
      <c r="H88" s="19">
        <v>0</v>
      </c>
      <c r="I88" s="19">
        <v>0</v>
      </c>
    </row>
    <row r="89" spans="1:9" ht="12.75" customHeight="1" x14ac:dyDescent="0.25">
      <c r="A89" s="206" t="s">
        <v>348</v>
      </c>
      <c r="B89" s="206"/>
      <c r="C89" s="206"/>
      <c r="D89" s="206"/>
      <c r="E89" s="206"/>
      <c r="F89" s="206"/>
      <c r="G89" s="11">
        <v>81</v>
      </c>
      <c r="H89" s="19">
        <v>0</v>
      </c>
      <c r="I89" s="19">
        <v>0</v>
      </c>
    </row>
    <row r="90" spans="1:9" ht="12.75" customHeight="1" x14ac:dyDescent="0.25">
      <c r="A90" s="206" t="s">
        <v>349</v>
      </c>
      <c r="B90" s="206"/>
      <c r="C90" s="206"/>
      <c r="D90" s="206"/>
      <c r="E90" s="206"/>
      <c r="F90" s="206"/>
      <c r="G90" s="11">
        <v>82</v>
      </c>
      <c r="H90" s="19">
        <v>0</v>
      </c>
      <c r="I90" s="19">
        <v>0</v>
      </c>
    </row>
    <row r="91" spans="1:9" ht="12.75" customHeight="1" x14ac:dyDescent="0.25">
      <c r="A91" s="207" t="s">
        <v>350</v>
      </c>
      <c r="B91" s="207"/>
      <c r="C91" s="207"/>
      <c r="D91" s="207"/>
      <c r="E91" s="207"/>
      <c r="F91" s="207"/>
      <c r="G91" s="12">
        <v>83</v>
      </c>
      <c r="H91" s="87">
        <f>H92-H93</f>
        <v>14049818</v>
      </c>
      <c r="I91" s="87">
        <f>I92-I93</f>
        <v>15643437</v>
      </c>
    </row>
    <row r="92" spans="1:9" ht="12.75" customHeight="1" x14ac:dyDescent="0.25">
      <c r="A92" s="206" t="s">
        <v>72</v>
      </c>
      <c r="B92" s="206"/>
      <c r="C92" s="206"/>
      <c r="D92" s="206"/>
      <c r="E92" s="206"/>
      <c r="F92" s="206"/>
      <c r="G92" s="11">
        <v>84</v>
      </c>
      <c r="H92" s="19">
        <v>14049818</v>
      </c>
      <c r="I92" s="19">
        <v>15643437</v>
      </c>
    </row>
    <row r="93" spans="1:9" ht="12.75" customHeight="1" x14ac:dyDescent="0.25">
      <c r="A93" s="206" t="s">
        <v>73</v>
      </c>
      <c r="B93" s="206"/>
      <c r="C93" s="206"/>
      <c r="D93" s="206"/>
      <c r="E93" s="206"/>
      <c r="F93" s="206"/>
      <c r="G93" s="11">
        <v>85</v>
      </c>
      <c r="H93" s="19">
        <v>0</v>
      </c>
      <c r="I93" s="19">
        <v>0</v>
      </c>
    </row>
    <row r="94" spans="1:9" ht="12.75" customHeight="1" x14ac:dyDescent="0.25">
      <c r="A94" s="207" t="s">
        <v>351</v>
      </c>
      <c r="B94" s="207"/>
      <c r="C94" s="207"/>
      <c r="D94" s="207"/>
      <c r="E94" s="207"/>
      <c r="F94" s="207"/>
      <c r="G94" s="12">
        <v>86</v>
      </c>
      <c r="H94" s="87">
        <f>H95-H96</f>
        <v>3279530</v>
      </c>
      <c r="I94" s="87">
        <f>I95-I96</f>
        <v>8072639</v>
      </c>
    </row>
    <row r="95" spans="1:9" ht="12.75" customHeight="1" x14ac:dyDescent="0.25">
      <c r="A95" s="206" t="s">
        <v>74</v>
      </c>
      <c r="B95" s="206"/>
      <c r="C95" s="206"/>
      <c r="D95" s="206"/>
      <c r="E95" s="206"/>
      <c r="F95" s="206"/>
      <c r="G95" s="11">
        <v>87</v>
      </c>
      <c r="H95" s="19">
        <v>3279530</v>
      </c>
      <c r="I95" s="19">
        <v>8072639</v>
      </c>
    </row>
    <row r="96" spans="1:9" ht="12.75" customHeight="1" x14ac:dyDescent="0.25">
      <c r="A96" s="206" t="s">
        <v>75</v>
      </c>
      <c r="B96" s="206"/>
      <c r="C96" s="206"/>
      <c r="D96" s="206"/>
      <c r="E96" s="206"/>
      <c r="F96" s="206"/>
      <c r="G96" s="11">
        <v>88</v>
      </c>
      <c r="H96" s="19">
        <v>0</v>
      </c>
      <c r="I96" s="19">
        <v>0</v>
      </c>
    </row>
    <row r="97" spans="1:9" ht="12.75" customHeight="1" x14ac:dyDescent="0.25">
      <c r="A97" s="206" t="s">
        <v>76</v>
      </c>
      <c r="B97" s="206"/>
      <c r="C97" s="206"/>
      <c r="D97" s="206"/>
      <c r="E97" s="206"/>
      <c r="F97" s="206"/>
      <c r="G97" s="11">
        <v>89</v>
      </c>
      <c r="H97" s="19">
        <v>0</v>
      </c>
      <c r="I97" s="19">
        <v>0</v>
      </c>
    </row>
    <row r="98" spans="1:9" ht="12.75" customHeight="1" x14ac:dyDescent="0.25">
      <c r="A98" s="208" t="s">
        <v>353</v>
      </c>
      <c r="B98" s="208"/>
      <c r="C98" s="208"/>
      <c r="D98" s="208"/>
      <c r="E98" s="208"/>
      <c r="F98" s="208"/>
      <c r="G98" s="12">
        <v>90</v>
      </c>
      <c r="H98" s="87">
        <f>SUM(H99:H104)</f>
        <v>0</v>
      </c>
      <c r="I98" s="87">
        <f>SUM(I99:I104)</f>
        <v>0</v>
      </c>
    </row>
    <row r="99" spans="1:9" ht="12.75" customHeight="1" x14ac:dyDescent="0.25">
      <c r="A99" s="206" t="s">
        <v>77</v>
      </c>
      <c r="B99" s="206"/>
      <c r="C99" s="206"/>
      <c r="D99" s="206"/>
      <c r="E99" s="206"/>
      <c r="F99" s="206"/>
      <c r="G99" s="11">
        <v>91</v>
      </c>
      <c r="H99" s="19">
        <v>0</v>
      </c>
      <c r="I99" s="19">
        <v>0</v>
      </c>
    </row>
    <row r="100" spans="1:9" ht="12.75" customHeight="1" x14ac:dyDescent="0.25">
      <c r="A100" s="206" t="s">
        <v>78</v>
      </c>
      <c r="B100" s="206"/>
      <c r="C100" s="206"/>
      <c r="D100" s="206"/>
      <c r="E100" s="206"/>
      <c r="F100" s="206"/>
      <c r="G100" s="11">
        <v>92</v>
      </c>
      <c r="H100" s="19">
        <v>0</v>
      </c>
      <c r="I100" s="19">
        <v>0</v>
      </c>
    </row>
    <row r="101" spans="1:9" ht="12.75" customHeight="1" x14ac:dyDescent="0.25">
      <c r="A101" s="206" t="s">
        <v>79</v>
      </c>
      <c r="B101" s="206"/>
      <c r="C101" s="206"/>
      <c r="D101" s="206"/>
      <c r="E101" s="206"/>
      <c r="F101" s="206"/>
      <c r="G101" s="11">
        <v>93</v>
      </c>
      <c r="H101" s="19">
        <v>0</v>
      </c>
      <c r="I101" s="19">
        <v>0</v>
      </c>
    </row>
    <row r="102" spans="1:9" ht="12.75" customHeight="1" x14ac:dyDescent="0.25">
      <c r="A102" s="206" t="s">
        <v>80</v>
      </c>
      <c r="B102" s="206"/>
      <c r="C102" s="206"/>
      <c r="D102" s="206"/>
      <c r="E102" s="206"/>
      <c r="F102" s="206"/>
      <c r="G102" s="11">
        <v>94</v>
      </c>
      <c r="H102" s="19">
        <v>0</v>
      </c>
      <c r="I102" s="19">
        <v>0</v>
      </c>
    </row>
    <row r="103" spans="1:9" ht="12.75" customHeight="1" x14ac:dyDescent="0.25">
      <c r="A103" s="206" t="s">
        <v>81</v>
      </c>
      <c r="B103" s="206"/>
      <c r="C103" s="206"/>
      <c r="D103" s="206"/>
      <c r="E103" s="206"/>
      <c r="F103" s="206"/>
      <c r="G103" s="11">
        <v>95</v>
      </c>
      <c r="H103" s="19">
        <v>0</v>
      </c>
      <c r="I103" s="19">
        <v>0</v>
      </c>
    </row>
    <row r="104" spans="1:9" ht="12.75" customHeight="1" x14ac:dyDescent="0.25">
      <c r="A104" s="206" t="s">
        <v>82</v>
      </c>
      <c r="B104" s="206"/>
      <c r="C104" s="206"/>
      <c r="D104" s="206"/>
      <c r="E104" s="206"/>
      <c r="F104" s="206"/>
      <c r="G104" s="11">
        <v>96</v>
      </c>
      <c r="H104" s="19">
        <v>0</v>
      </c>
      <c r="I104" s="19">
        <v>0</v>
      </c>
    </row>
    <row r="105" spans="1:9" ht="12.75" customHeight="1" x14ac:dyDescent="0.25">
      <c r="A105" s="208" t="s">
        <v>354</v>
      </c>
      <c r="B105" s="208"/>
      <c r="C105" s="208"/>
      <c r="D105" s="208"/>
      <c r="E105" s="208"/>
      <c r="F105" s="208"/>
      <c r="G105" s="12">
        <v>97</v>
      </c>
      <c r="H105" s="87">
        <f>SUM(H106:H116)</f>
        <v>12011845</v>
      </c>
      <c r="I105" s="87">
        <f>SUM(I106:I116)</f>
        <v>12361027</v>
      </c>
    </row>
    <row r="106" spans="1:9" ht="12.75" customHeight="1" x14ac:dyDescent="0.25">
      <c r="A106" s="206" t="s">
        <v>83</v>
      </c>
      <c r="B106" s="206"/>
      <c r="C106" s="206"/>
      <c r="D106" s="206"/>
      <c r="E106" s="206"/>
      <c r="F106" s="206"/>
      <c r="G106" s="11">
        <v>98</v>
      </c>
      <c r="H106" s="19">
        <v>0</v>
      </c>
      <c r="I106" s="19">
        <v>0</v>
      </c>
    </row>
    <row r="107" spans="1:9" ht="24.6" customHeight="1" x14ac:dyDescent="0.25">
      <c r="A107" s="206" t="s">
        <v>84</v>
      </c>
      <c r="B107" s="206"/>
      <c r="C107" s="206"/>
      <c r="D107" s="206"/>
      <c r="E107" s="206"/>
      <c r="F107" s="206"/>
      <c r="G107" s="11">
        <v>99</v>
      </c>
      <c r="H107" s="19">
        <v>0</v>
      </c>
      <c r="I107" s="19">
        <v>0</v>
      </c>
    </row>
    <row r="108" spans="1:9" ht="12.75" customHeight="1" x14ac:dyDescent="0.25">
      <c r="A108" s="206" t="s">
        <v>85</v>
      </c>
      <c r="B108" s="206"/>
      <c r="C108" s="206"/>
      <c r="D108" s="206"/>
      <c r="E108" s="206"/>
      <c r="F108" s="206"/>
      <c r="G108" s="11">
        <v>100</v>
      </c>
      <c r="H108" s="19">
        <v>0</v>
      </c>
      <c r="I108" s="19">
        <v>0</v>
      </c>
    </row>
    <row r="109" spans="1:9" ht="21.6" customHeight="1" x14ac:dyDescent="0.25">
      <c r="A109" s="206" t="s">
        <v>86</v>
      </c>
      <c r="B109" s="206"/>
      <c r="C109" s="206"/>
      <c r="D109" s="206"/>
      <c r="E109" s="206"/>
      <c r="F109" s="206"/>
      <c r="G109" s="11">
        <v>101</v>
      </c>
      <c r="H109" s="19">
        <v>0</v>
      </c>
      <c r="I109" s="19">
        <v>0</v>
      </c>
    </row>
    <row r="110" spans="1:9" ht="12.75" customHeight="1" x14ac:dyDescent="0.25">
      <c r="A110" s="206" t="s">
        <v>87</v>
      </c>
      <c r="B110" s="206"/>
      <c r="C110" s="206"/>
      <c r="D110" s="206"/>
      <c r="E110" s="206"/>
      <c r="F110" s="206"/>
      <c r="G110" s="11">
        <v>102</v>
      </c>
      <c r="H110" s="19">
        <v>0</v>
      </c>
      <c r="I110" s="19">
        <v>0</v>
      </c>
    </row>
    <row r="111" spans="1:9" ht="12.75" customHeight="1" x14ac:dyDescent="0.25">
      <c r="A111" s="206" t="s">
        <v>88</v>
      </c>
      <c r="B111" s="206"/>
      <c r="C111" s="206"/>
      <c r="D111" s="206"/>
      <c r="E111" s="206"/>
      <c r="F111" s="206"/>
      <c r="G111" s="11">
        <v>103</v>
      </c>
      <c r="H111" s="19">
        <v>12011845</v>
      </c>
      <c r="I111" s="19">
        <v>12361027</v>
      </c>
    </row>
    <row r="112" spans="1:9" ht="12.75" customHeight="1" x14ac:dyDescent="0.25">
      <c r="A112" s="206" t="s">
        <v>89</v>
      </c>
      <c r="B112" s="206"/>
      <c r="C112" s="206"/>
      <c r="D112" s="206"/>
      <c r="E112" s="206"/>
      <c r="F112" s="206"/>
      <c r="G112" s="11">
        <v>104</v>
      </c>
      <c r="H112" s="19">
        <v>0</v>
      </c>
      <c r="I112" s="19">
        <v>0</v>
      </c>
    </row>
    <row r="113" spans="1:9" ht="12.75" customHeight="1" x14ac:dyDescent="0.25">
      <c r="A113" s="206" t="s">
        <v>90</v>
      </c>
      <c r="B113" s="206"/>
      <c r="C113" s="206"/>
      <c r="D113" s="206"/>
      <c r="E113" s="206"/>
      <c r="F113" s="206"/>
      <c r="G113" s="11">
        <v>105</v>
      </c>
      <c r="H113" s="19">
        <v>0</v>
      </c>
      <c r="I113" s="19">
        <v>0</v>
      </c>
    </row>
    <row r="114" spans="1:9" ht="12.75" customHeight="1" x14ac:dyDescent="0.25">
      <c r="A114" s="206" t="s">
        <v>91</v>
      </c>
      <c r="B114" s="206"/>
      <c r="C114" s="206"/>
      <c r="D114" s="206"/>
      <c r="E114" s="206"/>
      <c r="F114" s="206"/>
      <c r="G114" s="11">
        <v>106</v>
      </c>
      <c r="H114" s="19">
        <v>0</v>
      </c>
      <c r="I114" s="19">
        <v>0</v>
      </c>
    </row>
    <row r="115" spans="1:9" ht="12.75" customHeight="1" x14ac:dyDescent="0.25">
      <c r="A115" s="206" t="s">
        <v>92</v>
      </c>
      <c r="B115" s="206"/>
      <c r="C115" s="206"/>
      <c r="D115" s="206"/>
      <c r="E115" s="206"/>
      <c r="F115" s="206"/>
      <c r="G115" s="11">
        <v>107</v>
      </c>
      <c r="H115" s="19">
        <v>0</v>
      </c>
      <c r="I115" s="19">
        <v>0</v>
      </c>
    </row>
    <row r="116" spans="1:9" ht="12.75" customHeight="1" x14ac:dyDescent="0.25">
      <c r="A116" s="206" t="s">
        <v>93</v>
      </c>
      <c r="B116" s="206"/>
      <c r="C116" s="206"/>
      <c r="D116" s="206"/>
      <c r="E116" s="206"/>
      <c r="F116" s="206"/>
      <c r="G116" s="11">
        <v>108</v>
      </c>
      <c r="H116" s="19">
        <v>0</v>
      </c>
      <c r="I116" s="19">
        <v>0</v>
      </c>
    </row>
    <row r="117" spans="1:9" ht="12.75" customHeight="1" x14ac:dyDescent="0.25">
      <c r="A117" s="208" t="s">
        <v>355</v>
      </c>
      <c r="B117" s="208"/>
      <c r="C117" s="208"/>
      <c r="D117" s="208"/>
      <c r="E117" s="208"/>
      <c r="F117" s="208"/>
      <c r="G117" s="12">
        <v>109</v>
      </c>
      <c r="H117" s="87">
        <f>SUM(H118:H131)</f>
        <v>6028447</v>
      </c>
      <c r="I117" s="87">
        <f>SUM(I118:I131)</f>
        <v>3119725</v>
      </c>
    </row>
    <row r="118" spans="1:9" ht="12.75" customHeight="1" x14ac:dyDescent="0.25">
      <c r="A118" s="206" t="s">
        <v>83</v>
      </c>
      <c r="B118" s="206"/>
      <c r="C118" s="206"/>
      <c r="D118" s="206"/>
      <c r="E118" s="206"/>
      <c r="F118" s="206"/>
      <c r="G118" s="11">
        <v>110</v>
      </c>
      <c r="H118" s="19">
        <v>0</v>
      </c>
      <c r="I118" s="19">
        <v>0</v>
      </c>
    </row>
    <row r="119" spans="1:9" ht="22.2" customHeight="1" x14ac:dyDescent="0.25">
      <c r="A119" s="206" t="s">
        <v>84</v>
      </c>
      <c r="B119" s="206"/>
      <c r="C119" s="206"/>
      <c r="D119" s="206"/>
      <c r="E119" s="206"/>
      <c r="F119" s="206"/>
      <c r="G119" s="11">
        <v>111</v>
      </c>
      <c r="H119" s="19">
        <v>0</v>
      </c>
      <c r="I119" s="19">
        <v>0</v>
      </c>
    </row>
    <row r="120" spans="1:9" ht="12.75" customHeight="1" x14ac:dyDescent="0.25">
      <c r="A120" s="206" t="s">
        <v>85</v>
      </c>
      <c r="B120" s="206"/>
      <c r="C120" s="206"/>
      <c r="D120" s="206"/>
      <c r="E120" s="206"/>
      <c r="F120" s="206"/>
      <c r="G120" s="11">
        <v>112</v>
      </c>
      <c r="H120" s="19">
        <v>0</v>
      </c>
      <c r="I120" s="19">
        <v>0</v>
      </c>
    </row>
    <row r="121" spans="1:9" ht="23.4" customHeight="1" x14ac:dyDescent="0.25">
      <c r="A121" s="206" t="s">
        <v>86</v>
      </c>
      <c r="B121" s="206"/>
      <c r="C121" s="206"/>
      <c r="D121" s="206"/>
      <c r="E121" s="206"/>
      <c r="F121" s="206"/>
      <c r="G121" s="11">
        <v>113</v>
      </c>
      <c r="H121" s="19">
        <v>0</v>
      </c>
      <c r="I121" s="19">
        <v>0</v>
      </c>
    </row>
    <row r="122" spans="1:9" ht="12.75" customHeight="1" x14ac:dyDescent="0.25">
      <c r="A122" s="206" t="s">
        <v>87</v>
      </c>
      <c r="B122" s="206"/>
      <c r="C122" s="206"/>
      <c r="D122" s="206"/>
      <c r="E122" s="206"/>
      <c r="F122" s="206"/>
      <c r="G122" s="11">
        <v>114</v>
      </c>
      <c r="H122" s="19">
        <v>0</v>
      </c>
      <c r="I122" s="19">
        <v>0</v>
      </c>
    </row>
    <row r="123" spans="1:9" ht="12.75" customHeight="1" x14ac:dyDescent="0.25">
      <c r="A123" s="206" t="s">
        <v>88</v>
      </c>
      <c r="B123" s="206"/>
      <c r="C123" s="206"/>
      <c r="D123" s="206"/>
      <c r="E123" s="206"/>
      <c r="F123" s="206"/>
      <c r="G123" s="11">
        <v>115</v>
      </c>
      <c r="H123" s="19">
        <v>3183524</v>
      </c>
      <c r="I123" s="19">
        <v>627773</v>
      </c>
    </row>
    <row r="124" spans="1:9" ht="12.75" customHeight="1" x14ac:dyDescent="0.25">
      <c r="A124" s="206" t="s">
        <v>89</v>
      </c>
      <c r="B124" s="206"/>
      <c r="C124" s="206"/>
      <c r="D124" s="206"/>
      <c r="E124" s="206"/>
      <c r="F124" s="206"/>
      <c r="G124" s="11">
        <v>116</v>
      </c>
      <c r="H124" s="19">
        <v>11293</v>
      </c>
      <c r="I124" s="19">
        <v>46938</v>
      </c>
    </row>
    <row r="125" spans="1:9" ht="12.75" customHeight="1" x14ac:dyDescent="0.25">
      <c r="A125" s="206" t="s">
        <v>90</v>
      </c>
      <c r="B125" s="206"/>
      <c r="C125" s="206"/>
      <c r="D125" s="206"/>
      <c r="E125" s="206"/>
      <c r="F125" s="206"/>
      <c r="G125" s="11">
        <v>117</v>
      </c>
      <c r="H125" s="19">
        <v>1798103</v>
      </c>
      <c r="I125" s="19">
        <v>1099350</v>
      </c>
    </row>
    <row r="126" spans="1:9" x14ac:dyDescent="0.25">
      <c r="A126" s="206" t="s">
        <v>91</v>
      </c>
      <c r="B126" s="206"/>
      <c r="C126" s="206"/>
      <c r="D126" s="206"/>
      <c r="E126" s="206"/>
      <c r="F126" s="206"/>
      <c r="G126" s="11">
        <v>118</v>
      </c>
      <c r="H126" s="19">
        <v>0</v>
      </c>
      <c r="I126" s="19">
        <v>0</v>
      </c>
    </row>
    <row r="127" spans="1:9" x14ac:dyDescent="0.25">
      <c r="A127" s="206" t="s">
        <v>94</v>
      </c>
      <c r="B127" s="206"/>
      <c r="C127" s="206"/>
      <c r="D127" s="206"/>
      <c r="E127" s="206"/>
      <c r="F127" s="206"/>
      <c r="G127" s="11">
        <v>119</v>
      </c>
      <c r="H127" s="19">
        <v>365138</v>
      </c>
      <c r="I127" s="19">
        <v>725010</v>
      </c>
    </row>
    <row r="128" spans="1:9" x14ac:dyDescent="0.25">
      <c r="A128" s="206" t="s">
        <v>95</v>
      </c>
      <c r="B128" s="206"/>
      <c r="C128" s="206"/>
      <c r="D128" s="206"/>
      <c r="E128" s="206"/>
      <c r="F128" s="206"/>
      <c r="G128" s="11">
        <v>120</v>
      </c>
      <c r="H128" s="19">
        <v>516282</v>
      </c>
      <c r="I128" s="19">
        <v>608922</v>
      </c>
    </row>
    <row r="129" spans="1:9" x14ac:dyDescent="0.25">
      <c r="A129" s="206" t="s">
        <v>96</v>
      </c>
      <c r="B129" s="206"/>
      <c r="C129" s="206"/>
      <c r="D129" s="206"/>
      <c r="E129" s="206"/>
      <c r="F129" s="206"/>
      <c r="G129" s="11">
        <v>121</v>
      </c>
      <c r="H129" s="19">
        <v>0</v>
      </c>
      <c r="I129" s="19">
        <v>0</v>
      </c>
    </row>
    <row r="130" spans="1:9" x14ac:dyDescent="0.25">
      <c r="A130" s="206" t="s">
        <v>97</v>
      </c>
      <c r="B130" s="206"/>
      <c r="C130" s="206"/>
      <c r="D130" s="206"/>
      <c r="E130" s="206"/>
      <c r="F130" s="206"/>
      <c r="G130" s="11">
        <v>122</v>
      </c>
      <c r="H130" s="19">
        <v>0</v>
      </c>
      <c r="I130" s="19">
        <v>0</v>
      </c>
    </row>
    <row r="131" spans="1:9" x14ac:dyDescent="0.25">
      <c r="A131" s="206" t="s">
        <v>98</v>
      </c>
      <c r="B131" s="206"/>
      <c r="C131" s="206"/>
      <c r="D131" s="206"/>
      <c r="E131" s="206"/>
      <c r="F131" s="206"/>
      <c r="G131" s="11">
        <v>123</v>
      </c>
      <c r="H131" s="19">
        <v>154107</v>
      </c>
      <c r="I131" s="19">
        <v>11732</v>
      </c>
    </row>
    <row r="132" spans="1:9" ht="22.2" customHeight="1" x14ac:dyDescent="0.25">
      <c r="A132" s="223" t="s">
        <v>99</v>
      </c>
      <c r="B132" s="223"/>
      <c r="C132" s="223"/>
      <c r="D132" s="223"/>
      <c r="E132" s="223"/>
      <c r="F132" s="223"/>
      <c r="G132" s="11">
        <v>124</v>
      </c>
      <c r="H132" s="19">
        <v>405632</v>
      </c>
      <c r="I132" s="19">
        <v>108002</v>
      </c>
    </row>
    <row r="133" spans="1:9" ht="12.75" customHeight="1" x14ac:dyDescent="0.25">
      <c r="A133" s="208" t="s">
        <v>356</v>
      </c>
      <c r="B133" s="208"/>
      <c r="C133" s="208"/>
      <c r="D133" s="208"/>
      <c r="E133" s="208"/>
      <c r="F133" s="208"/>
      <c r="G133" s="12">
        <v>125</v>
      </c>
      <c r="H133" s="87">
        <f>H75+H98+H105+H117+H132</f>
        <v>71560190</v>
      </c>
      <c r="I133" s="87">
        <f>I75+I98+I105+I117+I132</f>
        <v>74905576</v>
      </c>
    </row>
    <row r="134" spans="1:9" x14ac:dyDescent="0.25">
      <c r="A134" s="223" t="s">
        <v>100</v>
      </c>
      <c r="B134" s="223"/>
      <c r="C134" s="223"/>
      <c r="D134" s="223"/>
      <c r="E134" s="223"/>
      <c r="F134" s="22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103" zoomScale="110" zoomScaleNormal="85" zoomScaleSheetLayoutView="110" workbookViewId="0">
      <selection activeCell="H89" sqref="H89:K89"/>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27" t="s">
        <v>102</v>
      </c>
      <c r="B1" s="228"/>
      <c r="C1" s="228"/>
      <c r="D1" s="228"/>
      <c r="E1" s="228"/>
      <c r="F1" s="228"/>
      <c r="G1" s="228"/>
      <c r="H1" s="228"/>
      <c r="I1" s="228"/>
    </row>
    <row r="2" spans="1:11" x14ac:dyDescent="0.25">
      <c r="A2" s="229" t="s">
        <v>488</v>
      </c>
      <c r="B2" s="230"/>
      <c r="C2" s="230"/>
      <c r="D2" s="230"/>
      <c r="E2" s="230"/>
      <c r="F2" s="230"/>
      <c r="G2" s="230"/>
      <c r="H2" s="230"/>
      <c r="I2" s="230"/>
    </row>
    <row r="3" spans="1:11" x14ac:dyDescent="0.25">
      <c r="A3" s="231" t="s">
        <v>446</v>
      </c>
      <c r="B3" s="232"/>
      <c r="C3" s="232"/>
      <c r="D3" s="232"/>
      <c r="E3" s="232"/>
      <c r="F3" s="232"/>
      <c r="G3" s="232"/>
      <c r="H3" s="232"/>
      <c r="I3" s="232"/>
      <c r="J3" s="233"/>
      <c r="K3" s="233"/>
    </row>
    <row r="4" spans="1:11" x14ac:dyDescent="0.25">
      <c r="A4" s="234" t="s">
        <v>481</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9" t="s">
        <v>294</v>
      </c>
      <c r="I6" s="49" t="s">
        <v>295</v>
      </c>
      <c r="J6" s="49" t="s">
        <v>294</v>
      </c>
      <c r="K6" s="49" t="s">
        <v>295</v>
      </c>
    </row>
    <row r="7" spans="1:11" x14ac:dyDescent="0.25">
      <c r="A7" s="243">
        <v>1</v>
      </c>
      <c r="B7" s="244"/>
      <c r="C7" s="244"/>
      <c r="D7" s="244"/>
      <c r="E7" s="244"/>
      <c r="F7" s="244"/>
      <c r="G7" s="50">
        <v>2</v>
      </c>
      <c r="H7" s="49">
        <v>3</v>
      </c>
      <c r="I7" s="49">
        <v>4</v>
      </c>
      <c r="J7" s="49">
        <v>5</v>
      </c>
      <c r="K7" s="49">
        <v>6</v>
      </c>
    </row>
    <row r="8" spans="1:11" ht="12.75" customHeight="1" x14ac:dyDescent="0.25">
      <c r="A8" s="241" t="s">
        <v>357</v>
      </c>
      <c r="B8" s="241"/>
      <c r="C8" s="241"/>
      <c r="D8" s="241"/>
      <c r="E8" s="241"/>
      <c r="F8" s="241"/>
      <c r="G8" s="12">
        <v>1</v>
      </c>
      <c r="H8" s="51">
        <f>SUM(H9:H13)</f>
        <v>25399606</v>
      </c>
      <c r="I8" s="51">
        <f>SUM(I9:I13)</f>
        <v>14241135</v>
      </c>
      <c r="J8" s="51">
        <f>SUM(J9:J13)</f>
        <v>27481001</v>
      </c>
      <c r="K8" s="51">
        <f>SUM(K9:K13)</f>
        <v>14974229</v>
      </c>
    </row>
    <row r="9" spans="1:11" ht="12.75" customHeight="1" x14ac:dyDescent="0.25">
      <c r="A9" s="206" t="s">
        <v>115</v>
      </c>
      <c r="B9" s="206"/>
      <c r="C9" s="206"/>
      <c r="D9" s="206"/>
      <c r="E9" s="206"/>
      <c r="F9" s="206"/>
      <c r="G9" s="11">
        <v>2</v>
      </c>
      <c r="H9" s="52">
        <v>0</v>
      </c>
      <c r="I9" s="52">
        <v>0</v>
      </c>
      <c r="J9" s="52">
        <v>0</v>
      </c>
      <c r="K9" s="52">
        <v>0</v>
      </c>
    </row>
    <row r="10" spans="1:11" ht="12.75" customHeight="1" x14ac:dyDescent="0.25">
      <c r="A10" s="206" t="s">
        <v>116</v>
      </c>
      <c r="B10" s="206"/>
      <c r="C10" s="206"/>
      <c r="D10" s="206"/>
      <c r="E10" s="206"/>
      <c r="F10" s="206"/>
      <c r="G10" s="11">
        <v>3</v>
      </c>
      <c r="H10" s="52">
        <v>25318497</v>
      </c>
      <c r="I10" s="52">
        <v>14201293</v>
      </c>
      <c r="J10" s="52">
        <v>27304899</v>
      </c>
      <c r="K10" s="52">
        <v>14943737</v>
      </c>
    </row>
    <row r="11" spans="1:11" ht="12.75" customHeight="1" x14ac:dyDescent="0.25">
      <c r="A11" s="206" t="s">
        <v>117</v>
      </c>
      <c r="B11" s="206"/>
      <c r="C11" s="206"/>
      <c r="D11" s="206"/>
      <c r="E11" s="206"/>
      <c r="F11" s="206"/>
      <c r="G11" s="11">
        <v>4</v>
      </c>
      <c r="H11" s="52">
        <v>0</v>
      </c>
      <c r="I11" s="52">
        <v>0</v>
      </c>
      <c r="J11" s="52">
        <v>0</v>
      </c>
      <c r="K11" s="52">
        <v>0</v>
      </c>
    </row>
    <row r="12" spans="1:11" ht="12.75" customHeight="1" x14ac:dyDescent="0.25">
      <c r="A12" s="206" t="s">
        <v>118</v>
      </c>
      <c r="B12" s="206"/>
      <c r="C12" s="206"/>
      <c r="D12" s="206"/>
      <c r="E12" s="206"/>
      <c r="F12" s="206"/>
      <c r="G12" s="11">
        <v>5</v>
      </c>
      <c r="H12" s="52">
        <v>0</v>
      </c>
      <c r="I12" s="52">
        <v>0</v>
      </c>
      <c r="J12" s="52">
        <v>0</v>
      </c>
      <c r="K12" s="52">
        <v>0</v>
      </c>
    </row>
    <row r="13" spans="1:11" ht="12.75" customHeight="1" x14ac:dyDescent="0.25">
      <c r="A13" s="206" t="s">
        <v>119</v>
      </c>
      <c r="B13" s="206"/>
      <c r="C13" s="206"/>
      <c r="D13" s="206"/>
      <c r="E13" s="206"/>
      <c r="F13" s="206"/>
      <c r="G13" s="11">
        <v>6</v>
      </c>
      <c r="H13" s="52">
        <v>81109</v>
      </c>
      <c r="I13" s="52">
        <v>39842</v>
      </c>
      <c r="J13" s="52">
        <v>176102</v>
      </c>
      <c r="K13" s="52">
        <v>30492</v>
      </c>
    </row>
    <row r="14" spans="1:11" ht="12.75" customHeight="1" x14ac:dyDescent="0.25">
      <c r="A14" s="241" t="s">
        <v>358</v>
      </c>
      <c r="B14" s="241"/>
      <c r="C14" s="241"/>
      <c r="D14" s="241"/>
      <c r="E14" s="241"/>
      <c r="F14" s="241"/>
      <c r="G14" s="12">
        <v>7</v>
      </c>
      <c r="H14" s="51">
        <f>H15+H16+H20+H24+H25+H26+H29+H36</f>
        <v>17388112</v>
      </c>
      <c r="I14" s="51">
        <f>I15+I16+I20+I24+I25+I26+I29+I36</f>
        <v>7588581</v>
      </c>
      <c r="J14" s="51">
        <f>J15+J16+J20+J24+J25+J26+J29+J36</f>
        <v>19297987</v>
      </c>
      <c r="K14" s="51">
        <f>K15+K16+K20+K24+K25+K26+K29+K36</f>
        <v>8234722</v>
      </c>
    </row>
    <row r="15" spans="1:11" ht="12.75" customHeight="1" x14ac:dyDescent="0.25">
      <c r="A15" s="206" t="s">
        <v>104</v>
      </c>
      <c r="B15" s="206"/>
      <c r="C15" s="206"/>
      <c r="D15" s="206"/>
      <c r="E15" s="206"/>
      <c r="F15" s="206"/>
      <c r="G15" s="11">
        <v>8</v>
      </c>
      <c r="H15" s="52">
        <v>0</v>
      </c>
      <c r="I15" s="52">
        <v>0</v>
      </c>
      <c r="J15" s="52">
        <v>0</v>
      </c>
      <c r="K15" s="52">
        <v>0</v>
      </c>
    </row>
    <row r="16" spans="1:11" ht="12.75" customHeight="1" x14ac:dyDescent="0.25">
      <c r="A16" s="207" t="s">
        <v>438</v>
      </c>
      <c r="B16" s="207"/>
      <c r="C16" s="207"/>
      <c r="D16" s="207"/>
      <c r="E16" s="207"/>
      <c r="F16" s="207"/>
      <c r="G16" s="12">
        <v>9</v>
      </c>
      <c r="H16" s="51">
        <f>SUM(H17:H19)</f>
        <v>6197505</v>
      </c>
      <c r="I16" s="51">
        <f>SUM(I17:I19)</f>
        <v>2933528</v>
      </c>
      <c r="J16" s="51">
        <f>SUM(J17:J19)</f>
        <v>6726523</v>
      </c>
      <c r="K16" s="51">
        <f>SUM(K17:K19)</f>
        <v>3116221</v>
      </c>
    </row>
    <row r="17" spans="1:11" ht="12.75" customHeight="1" x14ac:dyDescent="0.25">
      <c r="A17" s="242" t="s">
        <v>120</v>
      </c>
      <c r="B17" s="242"/>
      <c r="C17" s="242"/>
      <c r="D17" s="242"/>
      <c r="E17" s="242"/>
      <c r="F17" s="242"/>
      <c r="G17" s="11">
        <v>10</v>
      </c>
      <c r="H17" s="52">
        <v>3351062</v>
      </c>
      <c r="I17" s="52">
        <v>1727389</v>
      </c>
      <c r="J17" s="52">
        <v>3390740</v>
      </c>
      <c r="K17" s="52">
        <v>1792899</v>
      </c>
    </row>
    <row r="18" spans="1:11" ht="12.75" customHeight="1" x14ac:dyDescent="0.25">
      <c r="A18" s="242" t="s">
        <v>121</v>
      </c>
      <c r="B18" s="242"/>
      <c r="C18" s="242"/>
      <c r="D18" s="242"/>
      <c r="E18" s="242"/>
      <c r="F18" s="242"/>
      <c r="G18" s="11">
        <v>11</v>
      </c>
      <c r="H18" s="52">
        <v>0</v>
      </c>
      <c r="I18" s="52">
        <v>0</v>
      </c>
      <c r="J18" s="52">
        <v>0</v>
      </c>
      <c r="K18" s="52">
        <v>0</v>
      </c>
    </row>
    <row r="19" spans="1:11" ht="12.75" customHeight="1" x14ac:dyDescent="0.25">
      <c r="A19" s="242" t="s">
        <v>122</v>
      </c>
      <c r="B19" s="242"/>
      <c r="C19" s="242"/>
      <c r="D19" s="242"/>
      <c r="E19" s="242"/>
      <c r="F19" s="242"/>
      <c r="G19" s="11">
        <v>12</v>
      </c>
      <c r="H19" s="52">
        <v>2846443</v>
      </c>
      <c r="I19" s="52">
        <v>1206139</v>
      </c>
      <c r="J19" s="52">
        <v>3335783</v>
      </c>
      <c r="K19" s="52">
        <v>1323322</v>
      </c>
    </row>
    <row r="20" spans="1:11" ht="12.75" customHeight="1" x14ac:dyDescent="0.25">
      <c r="A20" s="207" t="s">
        <v>439</v>
      </c>
      <c r="B20" s="207"/>
      <c r="C20" s="207"/>
      <c r="D20" s="207"/>
      <c r="E20" s="207"/>
      <c r="F20" s="207"/>
      <c r="G20" s="12">
        <v>13</v>
      </c>
      <c r="H20" s="51">
        <f>SUM(H21:H23)</f>
        <v>5906385</v>
      </c>
      <c r="I20" s="51">
        <f>SUM(I21:I23)</f>
        <v>2368456</v>
      </c>
      <c r="J20" s="51">
        <f>SUM(J21:J23)</f>
        <v>6658439</v>
      </c>
      <c r="K20" s="51">
        <f>SUM(K21:K23)</f>
        <v>2643468</v>
      </c>
    </row>
    <row r="21" spans="1:11" ht="12.75" customHeight="1" x14ac:dyDescent="0.25">
      <c r="A21" s="242" t="s">
        <v>105</v>
      </c>
      <c r="B21" s="242"/>
      <c r="C21" s="242"/>
      <c r="D21" s="242"/>
      <c r="E21" s="242"/>
      <c r="F21" s="242"/>
      <c r="G21" s="11">
        <v>14</v>
      </c>
      <c r="H21" s="52">
        <v>3527695</v>
      </c>
      <c r="I21" s="52">
        <v>1409206</v>
      </c>
      <c r="J21" s="52">
        <v>4019776</v>
      </c>
      <c r="K21" s="52">
        <v>1591886</v>
      </c>
    </row>
    <row r="22" spans="1:11" ht="12.75" customHeight="1" x14ac:dyDescent="0.25">
      <c r="A22" s="242" t="s">
        <v>106</v>
      </c>
      <c r="B22" s="242"/>
      <c r="C22" s="242"/>
      <c r="D22" s="242"/>
      <c r="E22" s="242"/>
      <c r="F22" s="242"/>
      <c r="G22" s="11">
        <v>15</v>
      </c>
      <c r="H22" s="52">
        <v>1539718</v>
      </c>
      <c r="I22" s="52">
        <v>623018</v>
      </c>
      <c r="J22" s="52">
        <v>1693022</v>
      </c>
      <c r="K22" s="52">
        <v>676299</v>
      </c>
    </row>
    <row r="23" spans="1:11" ht="12.75" customHeight="1" x14ac:dyDescent="0.25">
      <c r="A23" s="242" t="s">
        <v>107</v>
      </c>
      <c r="B23" s="242"/>
      <c r="C23" s="242"/>
      <c r="D23" s="242"/>
      <c r="E23" s="242"/>
      <c r="F23" s="242"/>
      <c r="G23" s="11">
        <v>16</v>
      </c>
      <c r="H23" s="52">
        <v>838972</v>
      </c>
      <c r="I23" s="52">
        <v>336232</v>
      </c>
      <c r="J23" s="52">
        <v>945641</v>
      </c>
      <c r="K23" s="52">
        <v>375283</v>
      </c>
    </row>
    <row r="24" spans="1:11" ht="12.75" customHeight="1" x14ac:dyDescent="0.25">
      <c r="A24" s="206" t="s">
        <v>108</v>
      </c>
      <c r="B24" s="206"/>
      <c r="C24" s="206"/>
      <c r="D24" s="206"/>
      <c r="E24" s="206"/>
      <c r="F24" s="206"/>
      <c r="G24" s="11">
        <v>17</v>
      </c>
      <c r="H24" s="52">
        <v>2222999</v>
      </c>
      <c r="I24" s="52">
        <v>740975</v>
      </c>
      <c r="J24" s="52">
        <v>2350581</v>
      </c>
      <c r="K24" s="52">
        <v>730938</v>
      </c>
    </row>
    <row r="25" spans="1:11" ht="12.75" customHeight="1" x14ac:dyDescent="0.25">
      <c r="A25" s="206" t="s">
        <v>109</v>
      </c>
      <c r="B25" s="206"/>
      <c r="C25" s="206"/>
      <c r="D25" s="206"/>
      <c r="E25" s="206"/>
      <c r="F25" s="206"/>
      <c r="G25" s="11">
        <v>18</v>
      </c>
      <c r="H25" s="52">
        <v>2898088</v>
      </c>
      <c r="I25" s="52">
        <v>1541314</v>
      </c>
      <c r="J25" s="52">
        <v>3487415</v>
      </c>
      <c r="K25" s="52">
        <v>1695428</v>
      </c>
    </row>
    <row r="26" spans="1:11" ht="12.75" customHeight="1" x14ac:dyDescent="0.25">
      <c r="A26" s="207" t="s">
        <v>440</v>
      </c>
      <c r="B26" s="207"/>
      <c r="C26" s="207"/>
      <c r="D26" s="207"/>
      <c r="E26" s="207"/>
      <c r="F26" s="207"/>
      <c r="G26" s="12">
        <v>19</v>
      </c>
      <c r="H26" s="51">
        <f>H27+H28</f>
        <v>0</v>
      </c>
      <c r="I26" s="51">
        <f>I27+I28</f>
        <v>0</v>
      </c>
      <c r="J26" s="51">
        <f>J27+J28</f>
        <v>0</v>
      </c>
      <c r="K26" s="51">
        <f>K27+K28</f>
        <v>0</v>
      </c>
    </row>
    <row r="27" spans="1:11" ht="12.75" customHeight="1" x14ac:dyDescent="0.25">
      <c r="A27" s="242" t="s">
        <v>123</v>
      </c>
      <c r="B27" s="242"/>
      <c r="C27" s="242"/>
      <c r="D27" s="242"/>
      <c r="E27" s="242"/>
      <c r="F27" s="242"/>
      <c r="G27" s="11">
        <v>20</v>
      </c>
      <c r="H27" s="52">
        <v>0</v>
      </c>
      <c r="I27" s="52">
        <v>0</v>
      </c>
      <c r="J27" s="52">
        <v>0</v>
      </c>
      <c r="K27" s="52">
        <v>0</v>
      </c>
    </row>
    <row r="28" spans="1:11" ht="12.75" customHeight="1" x14ac:dyDescent="0.25">
      <c r="A28" s="242" t="s">
        <v>124</v>
      </c>
      <c r="B28" s="242"/>
      <c r="C28" s="242"/>
      <c r="D28" s="242"/>
      <c r="E28" s="242"/>
      <c r="F28" s="242"/>
      <c r="G28" s="11">
        <v>21</v>
      </c>
      <c r="H28" s="52">
        <v>0</v>
      </c>
      <c r="I28" s="52">
        <v>0</v>
      </c>
      <c r="J28" s="52">
        <v>0</v>
      </c>
      <c r="K28" s="52">
        <v>0</v>
      </c>
    </row>
    <row r="29" spans="1:11" ht="12.75" customHeight="1" x14ac:dyDescent="0.25">
      <c r="A29" s="207" t="s">
        <v>441</v>
      </c>
      <c r="B29" s="207"/>
      <c r="C29" s="207"/>
      <c r="D29" s="207"/>
      <c r="E29" s="207"/>
      <c r="F29" s="207"/>
      <c r="G29" s="12">
        <v>22</v>
      </c>
      <c r="H29" s="51">
        <f>SUM(H30:H35)</f>
        <v>0</v>
      </c>
      <c r="I29" s="51">
        <f>SUM(I30:I35)</f>
        <v>0</v>
      </c>
      <c r="J29" s="51">
        <f>SUM(J30:J35)</f>
        <v>0</v>
      </c>
      <c r="K29" s="51">
        <f>SUM(K30:K35)</f>
        <v>0</v>
      </c>
    </row>
    <row r="30" spans="1:11" ht="12.75" customHeight="1" x14ac:dyDescent="0.25">
      <c r="A30" s="242" t="s">
        <v>125</v>
      </c>
      <c r="B30" s="242"/>
      <c r="C30" s="242"/>
      <c r="D30" s="242"/>
      <c r="E30" s="242"/>
      <c r="F30" s="242"/>
      <c r="G30" s="11">
        <v>23</v>
      </c>
      <c r="H30" s="52">
        <v>0</v>
      </c>
      <c r="I30" s="52">
        <v>0</v>
      </c>
      <c r="J30" s="52">
        <v>0</v>
      </c>
      <c r="K30" s="52">
        <v>0</v>
      </c>
    </row>
    <row r="31" spans="1:11" ht="12.75" customHeight="1" x14ac:dyDescent="0.25">
      <c r="A31" s="242" t="s">
        <v>126</v>
      </c>
      <c r="B31" s="242"/>
      <c r="C31" s="242"/>
      <c r="D31" s="242"/>
      <c r="E31" s="242"/>
      <c r="F31" s="242"/>
      <c r="G31" s="11">
        <v>24</v>
      </c>
      <c r="H31" s="52">
        <v>0</v>
      </c>
      <c r="I31" s="52">
        <v>0</v>
      </c>
      <c r="J31" s="52">
        <v>0</v>
      </c>
      <c r="K31" s="52">
        <v>0</v>
      </c>
    </row>
    <row r="32" spans="1:11" ht="12.75" customHeight="1" x14ac:dyDescent="0.25">
      <c r="A32" s="242" t="s">
        <v>127</v>
      </c>
      <c r="B32" s="242"/>
      <c r="C32" s="242"/>
      <c r="D32" s="242"/>
      <c r="E32" s="242"/>
      <c r="F32" s="242"/>
      <c r="G32" s="11">
        <v>25</v>
      </c>
      <c r="H32" s="52">
        <v>0</v>
      </c>
      <c r="I32" s="52">
        <v>0</v>
      </c>
      <c r="J32" s="52">
        <v>0</v>
      </c>
      <c r="K32" s="52">
        <v>0</v>
      </c>
    </row>
    <row r="33" spans="1:11" ht="12.75" customHeight="1" x14ac:dyDescent="0.25">
      <c r="A33" s="242" t="s">
        <v>128</v>
      </c>
      <c r="B33" s="242"/>
      <c r="C33" s="242"/>
      <c r="D33" s="242"/>
      <c r="E33" s="242"/>
      <c r="F33" s="242"/>
      <c r="G33" s="11">
        <v>26</v>
      </c>
      <c r="H33" s="52">
        <v>0</v>
      </c>
      <c r="I33" s="52">
        <v>0</v>
      </c>
      <c r="J33" s="52">
        <v>0</v>
      </c>
      <c r="K33" s="52">
        <v>0</v>
      </c>
    </row>
    <row r="34" spans="1:11" ht="12.75" customHeight="1" x14ac:dyDescent="0.25">
      <c r="A34" s="242" t="s">
        <v>129</v>
      </c>
      <c r="B34" s="242"/>
      <c r="C34" s="242"/>
      <c r="D34" s="242"/>
      <c r="E34" s="242"/>
      <c r="F34" s="242"/>
      <c r="G34" s="11">
        <v>27</v>
      </c>
      <c r="H34" s="52">
        <v>0</v>
      </c>
      <c r="I34" s="52">
        <v>0</v>
      </c>
      <c r="J34" s="52">
        <v>0</v>
      </c>
      <c r="K34" s="52">
        <v>0</v>
      </c>
    </row>
    <row r="35" spans="1:11" ht="12.75" customHeight="1" x14ac:dyDescent="0.25">
      <c r="A35" s="242" t="s">
        <v>130</v>
      </c>
      <c r="B35" s="242"/>
      <c r="C35" s="242"/>
      <c r="D35" s="242"/>
      <c r="E35" s="242"/>
      <c r="F35" s="242"/>
      <c r="G35" s="11">
        <v>28</v>
      </c>
      <c r="H35" s="52">
        <v>0</v>
      </c>
      <c r="I35" s="52">
        <v>0</v>
      </c>
      <c r="J35" s="52">
        <v>0</v>
      </c>
      <c r="K35" s="52">
        <v>0</v>
      </c>
    </row>
    <row r="36" spans="1:11" ht="12.75" customHeight="1" x14ac:dyDescent="0.25">
      <c r="A36" s="206" t="s">
        <v>110</v>
      </c>
      <c r="B36" s="206"/>
      <c r="C36" s="206"/>
      <c r="D36" s="206"/>
      <c r="E36" s="206"/>
      <c r="F36" s="206"/>
      <c r="G36" s="11">
        <v>29</v>
      </c>
      <c r="H36" s="52">
        <v>163135</v>
      </c>
      <c r="I36" s="52">
        <v>4308</v>
      </c>
      <c r="J36" s="52">
        <v>75029</v>
      </c>
      <c r="K36" s="52">
        <v>48667</v>
      </c>
    </row>
    <row r="37" spans="1:11" ht="12.75" customHeight="1" x14ac:dyDescent="0.25">
      <c r="A37" s="241" t="s">
        <v>359</v>
      </c>
      <c r="B37" s="241"/>
      <c r="C37" s="241"/>
      <c r="D37" s="241"/>
      <c r="E37" s="241"/>
      <c r="F37" s="241"/>
      <c r="G37" s="12">
        <v>30</v>
      </c>
      <c r="H37" s="51">
        <f>SUM(H38:H47)</f>
        <v>128038</v>
      </c>
      <c r="I37" s="51">
        <f>SUM(I38:I47)</f>
        <v>127922</v>
      </c>
      <c r="J37" s="51">
        <f>SUM(J38:J47)</f>
        <v>243211</v>
      </c>
      <c r="K37" s="51">
        <f>SUM(K38:K47)</f>
        <v>81354</v>
      </c>
    </row>
    <row r="38" spans="1:11" ht="12.75" customHeight="1" x14ac:dyDescent="0.25">
      <c r="A38" s="206" t="s">
        <v>131</v>
      </c>
      <c r="B38" s="206"/>
      <c r="C38" s="206"/>
      <c r="D38" s="206"/>
      <c r="E38" s="206"/>
      <c r="F38" s="206"/>
      <c r="G38" s="11">
        <v>31</v>
      </c>
      <c r="H38" s="52">
        <v>0</v>
      </c>
      <c r="I38" s="52">
        <v>0</v>
      </c>
      <c r="J38" s="52">
        <v>0</v>
      </c>
      <c r="K38" s="52">
        <v>0</v>
      </c>
    </row>
    <row r="39" spans="1:11" ht="25.2" customHeight="1" x14ac:dyDescent="0.25">
      <c r="A39" s="206" t="s">
        <v>132</v>
      </c>
      <c r="B39" s="206"/>
      <c r="C39" s="206"/>
      <c r="D39" s="206"/>
      <c r="E39" s="206"/>
      <c r="F39" s="206"/>
      <c r="G39" s="11">
        <v>32</v>
      </c>
      <c r="H39" s="52">
        <v>0</v>
      </c>
      <c r="I39" s="52">
        <v>0</v>
      </c>
      <c r="J39" s="52">
        <v>0</v>
      </c>
      <c r="K39" s="52">
        <v>0</v>
      </c>
    </row>
    <row r="40" spans="1:11" ht="25.2" customHeight="1" x14ac:dyDescent="0.25">
      <c r="A40" s="206" t="s">
        <v>133</v>
      </c>
      <c r="B40" s="206"/>
      <c r="C40" s="206"/>
      <c r="D40" s="206"/>
      <c r="E40" s="206"/>
      <c r="F40" s="206"/>
      <c r="G40" s="11">
        <v>33</v>
      </c>
      <c r="H40" s="52">
        <v>0</v>
      </c>
      <c r="I40" s="52">
        <v>0</v>
      </c>
      <c r="J40" s="52">
        <v>0</v>
      </c>
      <c r="K40" s="52">
        <v>0</v>
      </c>
    </row>
    <row r="41" spans="1:11" ht="25.2" customHeight="1" x14ac:dyDescent="0.25">
      <c r="A41" s="206" t="s">
        <v>134</v>
      </c>
      <c r="B41" s="206"/>
      <c r="C41" s="206"/>
      <c r="D41" s="206"/>
      <c r="E41" s="206"/>
      <c r="F41" s="206"/>
      <c r="G41" s="11">
        <v>34</v>
      </c>
      <c r="H41" s="52">
        <v>0</v>
      </c>
      <c r="I41" s="52">
        <v>0</v>
      </c>
      <c r="J41" s="52">
        <v>0</v>
      </c>
      <c r="K41" s="52">
        <v>0</v>
      </c>
    </row>
    <row r="42" spans="1:11" ht="25.2" customHeight="1" x14ac:dyDescent="0.25">
      <c r="A42" s="206" t="s">
        <v>135</v>
      </c>
      <c r="B42" s="206"/>
      <c r="C42" s="206"/>
      <c r="D42" s="206"/>
      <c r="E42" s="206"/>
      <c r="F42" s="206"/>
      <c r="G42" s="11">
        <v>35</v>
      </c>
      <c r="H42" s="52">
        <v>0</v>
      </c>
      <c r="I42" s="52">
        <v>0</v>
      </c>
      <c r="J42" s="52">
        <v>0</v>
      </c>
      <c r="K42" s="52">
        <v>0</v>
      </c>
    </row>
    <row r="43" spans="1:11" ht="12.75" customHeight="1" x14ac:dyDescent="0.25">
      <c r="A43" s="206" t="s">
        <v>136</v>
      </c>
      <c r="B43" s="206"/>
      <c r="C43" s="206"/>
      <c r="D43" s="206"/>
      <c r="E43" s="206"/>
      <c r="F43" s="206"/>
      <c r="G43" s="11">
        <v>36</v>
      </c>
      <c r="H43" s="52">
        <v>0</v>
      </c>
      <c r="I43" s="52">
        <v>0</v>
      </c>
      <c r="J43" s="52">
        <v>0</v>
      </c>
      <c r="K43" s="52">
        <v>0</v>
      </c>
    </row>
    <row r="44" spans="1:11" ht="12.75" customHeight="1" x14ac:dyDescent="0.25">
      <c r="A44" s="206" t="s">
        <v>137</v>
      </c>
      <c r="B44" s="206"/>
      <c r="C44" s="206"/>
      <c r="D44" s="206"/>
      <c r="E44" s="206"/>
      <c r="F44" s="206"/>
      <c r="G44" s="11">
        <v>37</v>
      </c>
      <c r="H44" s="52">
        <v>127924</v>
      </c>
      <c r="I44" s="52">
        <v>127922</v>
      </c>
      <c r="J44" s="52">
        <v>243211</v>
      </c>
      <c r="K44" s="52">
        <v>81348</v>
      </c>
    </row>
    <row r="45" spans="1:11" ht="12.75" customHeight="1" x14ac:dyDescent="0.25">
      <c r="A45" s="206" t="s">
        <v>138</v>
      </c>
      <c r="B45" s="206"/>
      <c r="C45" s="206"/>
      <c r="D45" s="206"/>
      <c r="E45" s="206"/>
      <c r="F45" s="206"/>
      <c r="G45" s="11">
        <v>38</v>
      </c>
      <c r="H45" s="52">
        <v>114</v>
      </c>
      <c r="I45" s="52">
        <v>0</v>
      </c>
      <c r="J45" s="52">
        <v>0</v>
      </c>
      <c r="K45" s="52">
        <v>6</v>
      </c>
    </row>
    <row r="46" spans="1:11" ht="12.75" customHeight="1" x14ac:dyDescent="0.25">
      <c r="A46" s="206" t="s">
        <v>139</v>
      </c>
      <c r="B46" s="206"/>
      <c r="C46" s="206"/>
      <c r="D46" s="206"/>
      <c r="E46" s="206"/>
      <c r="F46" s="206"/>
      <c r="G46" s="11">
        <v>39</v>
      </c>
      <c r="H46" s="52">
        <v>0</v>
      </c>
      <c r="I46" s="52">
        <v>0</v>
      </c>
      <c r="J46" s="52">
        <v>0</v>
      </c>
      <c r="K46" s="52">
        <v>0</v>
      </c>
    </row>
    <row r="47" spans="1:11" ht="12.75" customHeight="1" x14ac:dyDescent="0.25">
      <c r="A47" s="206" t="s">
        <v>140</v>
      </c>
      <c r="B47" s="206"/>
      <c r="C47" s="206"/>
      <c r="D47" s="206"/>
      <c r="E47" s="206"/>
      <c r="F47" s="206"/>
      <c r="G47" s="11">
        <v>40</v>
      </c>
      <c r="H47" s="52">
        <v>0</v>
      </c>
      <c r="I47" s="52">
        <v>0</v>
      </c>
      <c r="J47" s="52">
        <v>0</v>
      </c>
      <c r="K47" s="52">
        <v>0</v>
      </c>
    </row>
    <row r="48" spans="1:11" ht="12.75" customHeight="1" x14ac:dyDescent="0.25">
      <c r="A48" s="241" t="s">
        <v>360</v>
      </c>
      <c r="B48" s="241"/>
      <c r="C48" s="241"/>
      <c r="D48" s="241"/>
      <c r="E48" s="241"/>
      <c r="F48" s="241"/>
      <c r="G48" s="12">
        <v>41</v>
      </c>
      <c r="H48" s="51">
        <f>SUM(H49:H55)</f>
        <v>367973</v>
      </c>
      <c r="I48" s="51">
        <f>SUM(I49:I55)</f>
        <v>121174</v>
      </c>
      <c r="J48" s="51">
        <f>SUM(J49:J55)</f>
        <v>353586</v>
      </c>
      <c r="K48" s="51">
        <f>SUM(K49:K55)</f>
        <v>110862</v>
      </c>
    </row>
    <row r="49" spans="1:11" ht="25.2" customHeight="1" x14ac:dyDescent="0.25">
      <c r="A49" s="206" t="s">
        <v>141</v>
      </c>
      <c r="B49" s="206"/>
      <c r="C49" s="206"/>
      <c r="D49" s="206"/>
      <c r="E49" s="206"/>
      <c r="F49" s="206"/>
      <c r="G49" s="11">
        <v>42</v>
      </c>
      <c r="H49" s="52">
        <v>0</v>
      </c>
      <c r="I49" s="52">
        <v>0</v>
      </c>
      <c r="J49" s="52">
        <v>0</v>
      </c>
      <c r="K49" s="52">
        <v>0</v>
      </c>
    </row>
    <row r="50" spans="1:11" ht="12.75" customHeight="1" x14ac:dyDescent="0.25">
      <c r="A50" s="245" t="s">
        <v>142</v>
      </c>
      <c r="B50" s="245"/>
      <c r="C50" s="245"/>
      <c r="D50" s="245"/>
      <c r="E50" s="245"/>
      <c r="F50" s="245"/>
      <c r="G50" s="11">
        <v>43</v>
      </c>
      <c r="H50" s="52">
        <v>0</v>
      </c>
      <c r="I50" s="52">
        <v>0</v>
      </c>
      <c r="J50" s="52">
        <v>0</v>
      </c>
      <c r="K50" s="52">
        <v>0</v>
      </c>
    </row>
    <row r="51" spans="1:11" ht="12.75" customHeight="1" x14ac:dyDescent="0.25">
      <c r="A51" s="245" t="s">
        <v>143</v>
      </c>
      <c r="B51" s="245"/>
      <c r="C51" s="245"/>
      <c r="D51" s="245"/>
      <c r="E51" s="245"/>
      <c r="F51" s="245"/>
      <c r="G51" s="11">
        <v>44</v>
      </c>
      <c r="H51" s="52">
        <v>367812</v>
      </c>
      <c r="I51" s="52">
        <v>121135</v>
      </c>
      <c r="J51" s="52">
        <v>353586</v>
      </c>
      <c r="K51" s="52">
        <v>110862</v>
      </c>
    </row>
    <row r="52" spans="1:11" ht="12.75" customHeight="1" x14ac:dyDescent="0.25">
      <c r="A52" s="245" t="s">
        <v>144</v>
      </c>
      <c r="B52" s="245"/>
      <c r="C52" s="245"/>
      <c r="D52" s="245"/>
      <c r="E52" s="245"/>
      <c r="F52" s="245"/>
      <c r="G52" s="11">
        <v>45</v>
      </c>
      <c r="H52" s="52">
        <v>161</v>
      </c>
      <c r="I52" s="52">
        <v>39</v>
      </c>
      <c r="J52" s="52">
        <v>0</v>
      </c>
      <c r="K52" s="52">
        <v>0</v>
      </c>
    </row>
    <row r="53" spans="1:11" ht="12.75" customHeight="1" x14ac:dyDescent="0.25">
      <c r="A53" s="245" t="s">
        <v>145</v>
      </c>
      <c r="B53" s="245"/>
      <c r="C53" s="245"/>
      <c r="D53" s="245"/>
      <c r="E53" s="245"/>
      <c r="F53" s="245"/>
      <c r="G53" s="11">
        <v>46</v>
      </c>
      <c r="H53" s="52">
        <v>0</v>
      </c>
      <c r="I53" s="52">
        <v>0</v>
      </c>
      <c r="J53" s="52">
        <v>0</v>
      </c>
      <c r="K53" s="52">
        <v>0</v>
      </c>
    </row>
    <row r="54" spans="1:11" ht="12.75" customHeight="1" x14ac:dyDescent="0.25">
      <c r="A54" s="245" t="s">
        <v>146</v>
      </c>
      <c r="B54" s="245"/>
      <c r="C54" s="245"/>
      <c r="D54" s="245"/>
      <c r="E54" s="245"/>
      <c r="F54" s="245"/>
      <c r="G54" s="11">
        <v>47</v>
      </c>
      <c r="H54" s="52">
        <v>0</v>
      </c>
      <c r="I54" s="52">
        <v>0</v>
      </c>
      <c r="J54" s="52">
        <v>0</v>
      </c>
      <c r="K54" s="52">
        <v>0</v>
      </c>
    </row>
    <row r="55" spans="1:11" ht="12.75" customHeight="1" x14ac:dyDescent="0.25">
      <c r="A55" s="245" t="s">
        <v>147</v>
      </c>
      <c r="B55" s="245"/>
      <c r="C55" s="245"/>
      <c r="D55" s="245"/>
      <c r="E55" s="245"/>
      <c r="F55" s="245"/>
      <c r="G55" s="11">
        <v>48</v>
      </c>
      <c r="H55" s="52">
        <v>0</v>
      </c>
      <c r="I55" s="52">
        <v>0</v>
      </c>
      <c r="J55" s="52">
        <v>0</v>
      </c>
      <c r="K55" s="52">
        <v>0</v>
      </c>
    </row>
    <row r="56" spans="1:11" ht="22.2" customHeight="1" x14ac:dyDescent="0.25">
      <c r="A56" s="247" t="s">
        <v>148</v>
      </c>
      <c r="B56" s="247"/>
      <c r="C56" s="247"/>
      <c r="D56" s="247"/>
      <c r="E56" s="247"/>
      <c r="F56" s="247"/>
      <c r="G56" s="11">
        <v>49</v>
      </c>
      <c r="H56" s="52">
        <v>0</v>
      </c>
      <c r="I56" s="52">
        <v>0</v>
      </c>
      <c r="J56" s="52">
        <v>0</v>
      </c>
      <c r="K56" s="52">
        <v>0</v>
      </c>
    </row>
    <row r="57" spans="1:11" ht="12.75" customHeight="1" x14ac:dyDescent="0.25">
      <c r="A57" s="247" t="s">
        <v>149</v>
      </c>
      <c r="B57" s="247"/>
      <c r="C57" s="247"/>
      <c r="D57" s="247"/>
      <c r="E57" s="247"/>
      <c r="F57" s="247"/>
      <c r="G57" s="11">
        <v>50</v>
      </c>
      <c r="H57" s="52">
        <v>0</v>
      </c>
      <c r="I57" s="52">
        <v>0</v>
      </c>
      <c r="J57" s="52">
        <v>0</v>
      </c>
      <c r="K57" s="52">
        <v>0</v>
      </c>
    </row>
    <row r="58" spans="1:11" ht="24.6" customHeight="1" x14ac:dyDescent="0.25">
      <c r="A58" s="247" t="s">
        <v>150</v>
      </c>
      <c r="B58" s="247"/>
      <c r="C58" s="247"/>
      <c r="D58" s="247"/>
      <c r="E58" s="247"/>
      <c r="F58" s="247"/>
      <c r="G58" s="11">
        <v>51</v>
      </c>
      <c r="H58" s="52">
        <v>0</v>
      </c>
      <c r="I58" s="52">
        <v>0</v>
      </c>
      <c r="J58" s="52">
        <v>0</v>
      </c>
      <c r="K58" s="52">
        <v>0</v>
      </c>
    </row>
    <row r="59" spans="1:11" ht="12.75" customHeight="1" x14ac:dyDescent="0.25">
      <c r="A59" s="247" t="s">
        <v>151</v>
      </c>
      <c r="B59" s="247"/>
      <c r="C59" s="247"/>
      <c r="D59" s="247"/>
      <c r="E59" s="247"/>
      <c r="F59" s="247"/>
      <c r="G59" s="11">
        <v>52</v>
      </c>
      <c r="H59" s="52">
        <v>0</v>
      </c>
      <c r="I59" s="52">
        <v>0</v>
      </c>
      <c r="J59" s="52">
        <v>0</v>
      </c>
      <c r="K59" s="52">
        <v>0</v>
      </c>
    </row>
    <row r="60" spans="1:11" ht="12.75" customHeight="1" x14ac:dyDescent="0.25">
      <c r="A60" s="241" t="s">
        <v>361</v>
      </c>
      <c r="B60" s="241"/>
      <c r="C60" s="241"/>
      <c r="D60" s="241"/>
      <c r="E60" s="241"/>
      <c r="F60" s="241"/>
      <c r="G60" s="12">
        <v>53</v>
      </c>
      <c r="H60" s="51">
        <f>H8+H37+H56+H57</f>
        <v>25527644</v>
      </c>
      <c r="I60" s="51">
        <f t="shared" ref="I60:K60" si="0">I8+I37+I56+I57</f>
        <v>14369057</v>
      </c>
      <c r="J60" s="51">
        <f t="shared" si="0"/>
        <v>27724212</v>
      </c>
      <c r="K60" s="51">
        <f t="shared" si="0"/>
        <v>15055583</v>
      </c>
    </row>
    <row r="61" spans="1:11" ht="12.75" customHeight="1" x14ac:dyDescent="0.25">
      <c r="A61" s="241" t="s">
        <v>362</v>
      </c>
      <c r="B61" s="241"/>
      <c r="C61" s="241"/>
      <c r="D61" s="241"/>
      <c r="E61" s="241"/>
      <c r="F61" s="241"/>
      <c r="G61" s="12">
        <v>54</v>
      </c>
      <c r="H61" s="51">
        <f>H14+H48+H58+H59</f>
        <v>17756085</v>
      </c>
      <c r="I61" s="51">
        <f t="shared" ref="I61:K61" si="1">I14+I48+I58+I59</f>
        <v>7709755</v>
      </c>
      <c r="J61" s="51">
        <f t="shared" si="1"/>
        <v>19651573</v>
      </c>
      <c r="K61" s="51">
        <f t="shared" si="1"/>
        <v>8345584</v>
      </c>
    </row>
    <row r="62" spans="1:11" ht="12.75" customHeight="1" x14ac:dyDescent="0.25">
      <c r="A62" s="241" t="s">
        <v>363</v>
      </c>
      <c r="B62" s="241"/>
      <c r="C62" s="241"/>
      <c r="D62" s="241"/>
      <c r="E62" s="241"/>
      <c r="F62" s="241"/>
      <c r="G62" s="12">
        <v>55</v>
      </c>
      <c r="H62" s="51">
        <f>H60-H61</f>
        <v>7771559</v>
      </c>
      <c r="I62" s="51">
        <f t="shared" ref="I62:K62" si="2">I60-I61</f>
        <v>6659302</v>
      </c>
      <c r="J62" s="51">
        <f t="shared" si="2"/>
        <v>8072639</v>
      </c>
      <c r="K62" s="51">
        <f t="shared" si="2"/>
        <v>6709999</v>
      </c>
    </row>
    <row r="63" spans="1:11" ht="12.75" customHeight="1" x14ac:dyDescent="0.25">
      <c r="A63" s="246" t="s">
        <v>364</v>
      </c>
      <c r="B63" s="246"/>
      <c r="C63" s="246"/>
      <c r="D63" s="246"/>
      <c r="E63" s="246"/>
      <c r="F63" s="246"/>
      <c r="G63" s="12">
        <v>56</v>
      </c>
      <c r="H63" s="51">
        <f>+IF((H60-H61)&gt;0,(H60-H61),0)</f>
        <v>7771559</v>
      </c>
      <c r="I63" s="51">
        <f t="shared" ref="I63:K63" si="3">+IF((I60-I61)&gt;0,(I60-I61),0)</f>
        <v>6659302</v>
      </c>
      <c r="J63" s="51">
        <f t="shared" si="3"/>
        <v>8072639</v>
      </c>
      <c r="K63" s="51">
        <f t="shared" si="3"/>
        <v>6709999</v>
      </c>
    </row>
    <row r="64" spans="1:11" ht="12.75" customHeight="1" x14ac:dyDescent="0.25">
      <c r="A64" s="246" t="s">
        <v>365</v>
      </c>
      <c r="B64" s="246"/>
      <c r="C64" s="246"/>
      <c r="D64" s="246"/>
      <c r="E64" s="246"/>
      <c r="F64" s="246"/>
      <c r="G64" s="12">
        <v>57</v>
      </c>
      <c r="H64" s="51">
        <f>+IF((H60-H61)&lt;0,(H60-H61),0)</f>
        <v>0</v>
      </c>
      <c r="I64" s="51">
        <f t="shared" ref="I64:K64" si="4">+IF((I60-I61)&lt;0,(I60-I61),0)</f>
        <v>0</v>
      </c>
      <c r="J64" s="51">
        <f t="shared" si="4"/>
        <v>0</v>
      </c>
      <c r="K64" s="51">
        <f t="shared" si="4"/>
        <v>0</v>
      </c>
    </row>
    <row r="65" spans="1:11" ht="12.75" customHeight="1" x14ac:dyDescent="0.25">
      <c r="A65" s="247" t="s">
        <v>111</v>
      </c>
      <c r="B65" s="247"/>
      <c r="C65" s="247"/>
      <c r="D65" s="247"/>
      <c r="E65" s="247"/>
      <c r="F65" s="247"/>
      <c r="G65" s="11">
        <v>58</v>
      </c>
      <c r="H65" s="52">
        <v>0</v>
      </c>
      <c r="I65" s="52">
        <v>0</v>
      </c>
      <c r="J65" s="52">
        <v>0</v>
      </c>
      <c r="K65" s="52">
        <v>0</v>
      </c>
    </row>
    <row r="66" spans="1:11" ht="12.75" customHeight="1" x14ac:dyDescent="0.25">
      <c r="A66" s="241" t="s">
        <v>366</v>
      </c>
      <c r="B66" s="241"/>
      <c r="C66" s="241"/>
      <c r="D66" s="241"/>
      <c r="E66" s="241"/>
      <c r="F66" s="241"/>
      <c r="G66" s="12">
        <v>59</v>
      </c>
      <c r="H66" s="51">
        <f>H62-H65</f>
        <v>7771559</v>
      </c>
      <c r="I66" s="51">
        <f t="shared" ref="I66:K66" si="5">I62-I65</f>
        <v>6659302</v>
      </c>
      <c r="J66" s="51">
        <f t="shared" si="5"/>
        <v>8072639</v>
      </c>
      <c r="K66" s="51">
        <f t="shared" si="5"/>
        <v>6709999</v>
      </c>
    </row>
    <row r="67" spans="1:11" ht="12.75" customHeight="1" x14ac:dyDescent="0.25">
      <c r="A67" s="246" t="s">
        <v>367</v>
      </c>
      <c r="B67" s="246"/>
      <c r="C67" s="246"/>
      <c r="D67" s="246"/>
      <c r="E67" s="246"/>
      <c r="F67" s="246"/>
      <c r="G67" s="12">
        <v>60</v>
      </c>
      <c r="H67" s="51">
        <f>+IF((H62-H65)&gt;0,(H62-H65),0)</f>
        <v>7771559</v>
      </c>
      <c r="I67" s="51">
        <f t="shared" ref="I67:K67" si="6">+IF((I62-I65)&gt;0,(I62-I65),0)</f>
        <v>6659302</v>
      </c>
      <c r="J67" s="51">
        <f t="shared" si="6"/>
        <v>8072639</v>
      </c>
      <c r="K67" s="51">
        <f t="shared" si="6"/>
        <v>6709999</v>
      </c>
    </row>
    <row r="68" spans="1:11" ht="12.75" customHeight="1" x14ac:dyDescent="0.25">
      <c r="A68" s="246" t="s">
        <v>368</v>
      </c>
      <c r="B68" s="246"/>
      <c r="C68" s="246"/>
      <c r="D68" s="246"/>
      <c r="E68" s="246"/>
      <c r="F68" s="246"/>
      <c r="G68" s="12">
        <v>61</v>
      </c>
      <c r="H68" s="51">
        <f>+IF((H62-H65)&lt;0,(H62-H65),0)</f>
        <v>0</v>
      </c>
      <c r="I68" s="51">
        <f t="shared" ref="I68:K68" si="7">+IF((I62-I65)&lt;0,(I62-I65),0)</f>
        <v>0</v>
      </c>
      <c r="J68" s="51">
        <f t="shared" si="7"/>
        <v>0</v>
      </c>
      <c r="K68" s="51">
        <f t="shared" si="7"/>
        <v>0</v>
      </c>
    </row>
    <row r="69" spans="1:11" x14ac:dyDescent="0.25">
      <c r="A69" s="248" t="s">
        <v>152</v>
      </c>
      <c r="B69" s="248"/>
      <c r="C69" s="248"/>
      <c r="D69" s="248"/>
      <c r="E69" s="248"/>
      <c r="F69" s="248"/>
      <c r="G69" s="249"/>
      <c r="H69" s="249"/>
      <c r="I69" s="249"/>
      <c r="J69" s="250"/>
      <c r="K69" s="250"/>
    </row>
    <row r="70" spans="1:11" ht="22.2" customHeight="1" x14ac:dyDescent="0.25">
      <c r="A70" s="241" t="s">
        <v>369</v>
      </c>
      <c r="B70" s="241"/>
      <c r="C70" s="241"/>
      <c r="D70" s="241"/>
      <c r="E70" s="241"/>
      <c r="F70" s="241"/>
      <c r="G70" s="12">
        <v>62</v>
      </c>
      <c r="H70" s="51">
        <f>H71-H72</f>
        <v>0</v>
      </c>
      <c r="I70" s="51">
        <f>I71-I72</f>
        <v>0</v>
      </c>
      <c r="J70" s="51">
        <f>J71-J72</f>
        <v>0</v>
      </c>
      <c r="K70" s="51">
        <f>K71-K72</f>
        <v>0</v>
      </c>
    </row>
    <row r="71" spans="1:11" ht="12.75" customHeight="1" x14ac:dyDescent="0.25">
      <c r="A71" s="245" t="s">
        <v>153</v>
      </c>
      <c r="B71" s="245"/>
      <c r="C71" s="245"/>
      <c r="D71" s="245"/>
      <c r="E71" s="245"/>
      <c r="F71" s="245"/>
      <c r="G71" s="11">
        <v>63</v>
      </c>
      <c r="H71" s="52">
        <v>0</v>
      </c>
      <c r="I71" s="52">
        <v>0</v>
      </c>
      <c r="J71" s="52">
        <v>0</v>
      </c>
      <c r="K71" s="52">
        <v>0</v>
      </c>
    </row>
    <row r="72" spans="1:11" ht="12.75" customHeight="1" x14ac:dyDescent="0.25">
      <c r="A72" s="245" t="s">
        <v>154</v>
      </c>
      <c r="B72" s="245"/>
      <c r="C72" s="245"/>
      <c r="D72" s="245"/>
      <c r="E72" s="245"/>
      <c r="F72" s="245"/>
      <c r="G72" s="11">
        <v>64</v>
      </c>
      <c r="H72" s="52">
        <v>0</v>
      </c>
      <c r="I72" s="52">
        <v>0</v>
      </c>
      <c r="J72" s="52">
        <v>0</v>
      </c>
      <c r="K72" s="52">
        <v>0</v>
      </c>
    </row>
    <row r="73" spans="1:11" ht="12.75" customHeight="1" x14ac:dyDescent="0.25">
      <c r="A73" s="247" t="s">
        <v>155</v>
      </c>
      <c r="B73" s="247"/>
      <c r="C73" s="247"/>
      <c r="D73" s="247"/>
      <c r="E73" s="247"/>
      <c r="F73" s="247"/>
      <c r="G73" s="11">
        <v>65</v>
      </c>
      <c r="H73" s="52">
        <v>0</v>
      </c>
      <c r="I73" s="52">
        <v>0</v>
      </c>
      <c r="J73" s="52">
        <v>0</v>
      </c>
      <c r="K73" s="52">
        <v>0</v>
      </c>
    </row>
    <row r="74" spans="1:11" ht="12.75" customHeight="1" x14ac:dyDescent="0.25">
      <c r="A74" s="246" t="s">
        <v>370</v>
      </c>
      <c r="B74" s="246"/>
      <c r="C74" s="246"/>
      <c r="D74" s="246"/>
      <c r="E74" s="246"/>
      <c r="F74" s="246"/>
      <c r="G74" s="12">
        <v>66</v>
      </c>
      <c r="H74" s="74">
        <v>0</v>
      </c>
      <c r="I74" s="74">
        <v>0</v>
      </c>
      <c r="J74" s="74">
        <v>0</v>
      </c>
      <c r="K74" s="74">
        <v>0</v>
      </c>
    </row>
    <row r="75" spans="1:11" ht="12.75" customHeight="1" x14ac:dyDescent="0.25">
      <c r="A75" s="246" t="s">
        <v>371</v>
      </c>
      <c r="B75" s="246"/>
      <c r="C75" s="246"/>
      <c r="D75" s="246"/>
      <c r="E75" s="246"/>
      <c r="F75" s="246"/>
      <c r="G75" s="12">
        <v>67</v>
      </c>
      <c r="H75" s="74">
        <v>0</v>
      </c>
      <c r="I75" s="74">
        <v>0</v>
      </c>
      <c r="J75" s="74">
        <v>0</v>
      </c>
      <c r="K75" s="74">
        <v>0</v>
      </c>
    </row>
    <row r="76" spans="1:11" x14ac:dyDescent="0.25">
      <c r="A76" s="248" t="s">
        <v>156</v>
      </c>
      <c r="B76" s="248"/>
      <c r="C76" s="248"/>
      <c r="D76" s="248"/>
      <c r="E76" s="248"/>
      <c r="F76" s="248"/>
      <c r="G76" s="249"/>
      <c r="H76" s="249"/>
      <c r="I76" s="249"/>
      <c r="J76" s="250"/>
      <c r="K76" s="250"/>
    </row>
    <row r="77" spans="1:11" ht="12.75" customHeight="1" x14ac:dyDescent="0.25">
      <c r="A77" s="241" t="s">
        <v>372</v>
      </c>
      <c r="B77" s="241"/>
      <c r="C77" s="241"/>
      <c r="D77" s="241"/>
      <c r="E77" s="241"/>
      <c r="F77" s="241"/>
      <c r="G77" s="12">
        <v>68</v>
      </c>
      <c r="H77" s="74">
        <v>0</v>
      </c>
      <c r="I77" s="74">
        <v>0</v>
      </c>
      <c r="J77" s="74">
        <v>0</v>
      </c>
      <c r="K77" s="74">
        <v>0</v>
      </c>
    </row>
    <row r="78" spans="1:11" ht="12.75" customHeight="1" x14ac:dyDescent="0.25">
      <c r="A78" s="251" t="s">
        <v>373</v>
      </c>
      <c r="B78" s="251"/>
      <c r="C78" s="251"/>
      <c r="D78" s="251"/>
      <c r="E78" s="251"/>
      <c r="F78" s="251"/>
      <c r="G78" s="45">
        <v>69</v>
      </c>
      <c r="H78" s="53">
        <v>0</v>
      </c>
      <c r="I78" s="53">
        <v>0</v>
      </c>
      <c r="J78" s="53">
        <v>0</v>
      </c>
      <c r="K78" s="53">
        <v>0</v>
      </c>
    </row>
    <row r="79" spans="1:11" ht="12.75" customHeight="1" x14ac:dyDescent="0.25">
      <c r="A79" s="251" t="s">
        <v>374</v>
      </c>
      <c r="B79" s="251"/>
      <c r="C79" s="251"/>
      <c r="D79" s="251"/>
      <c r="E79" s="251"/>
      <c r="F79" s="251"/>
      <c r="G79" s="45">
        <v>70</v>
      </c>
      <c r="H79" s="53">
        <v>0</v>
      </c>
      <c r="I79" s="53">
        <v>0</v>
      </c>
      <c r="J79" s="53">
        <v>0</v>
      </c>
      <c r="K79" s="53">
        <v>0</v>
      </c>
    </row>
    <row r="80" spans="1:11" ht="12.75" customHeight="1" x14ac:dyDescent="0.25">
      <c r="A80" s="241" t="s">
        <v>375</v>
      </c>
      <c r="B80" s="241"/>
      <c r="C80" s="241"/>
      <c r="D80" s="241"/>
      <c r="E80" s="241"/>
      <c r="F80" s="241"/>
      <c r="G80" s="12">
        <v>71</v>
      </c>
      <c r="H80" s="74">
        <v>0</v>
      </c>
      <c r="I80" s="74">
        <v>0</v>
      </c>
      <c r="J80" s="74">
        <v>0</v>
      </c>
      <c r="K80" s="74">
        <v>0</v>
      </c>
    </row>
    <row r="81" spans="1:11" ht="12.75" customHeight="1" x14ac:dyDescent="0.25">
      <c r="A81" s="241" t="s">
        <v>376</v>
      </c>
      <c r="B81" s="241"/>
      <c r="C81" s="241"/>
      <c r="D81" s="241"/>
      <c r="E81" s="241"/>
      <c r="F81" s="241"/>
      <c r="G81" s="12">
        <v>72</v>
      </c>
      <c r="H81" s="74">
        <v>0</v>
      </c>
      <c r="I81" s="74">
        <v>0</v>
      </c>
      <c r="J81" s="74">
        <v>0</v>
      </c>
      <c r="K81" s="74">
        <v>0</v>
      </c>
    </row>
    <row r="82" spans="1:11" ht="12.75" customHeight="1" x14ac:dyDescent="0.25">
      <c r="A82" s="246" t="s">
        <v>377</v>
      </c>
      <c r="B82" s="246"/>
      <c r="C82" s="246"/>
      <c r="D82" s="246"/>
      <c r="E82" s="246"/>
      <c r="F82" s="246"/>
      <c r="G82" s="12">
        <v>73</v>
      </c>
      <c r="H82" s="74">
        <v>0</v>
      </c>
      <c r="I82" s="74">
        <v>0</v>
      </c>
      <c r="J82" s="74">
        <v>0</v>
      </c>
      <c r="K82" s="74">
        <v>0</v>
      </c>
    </row>
    <row r="83" spans="1:11" ht="12.75" customHeight="1" x14ac:dyDescent="0.25">
      <c r="A83" s="246" t="s">
        <v>378</v>
      </c>
      <c r="B83" s="246"/>
      <c r="C83" s="246"/>
      <c r="D83" s="246"/>
      <c r="E83" s="246"/>
      <c r="F83" s="246"/>
      <c r="G83" s="12">
        <v>74</v>
      </c>
      <c r="H83" s="74">
        <v>0</v>
      </c>
      <c r="I83" s="74">
        <v>0</v>
      </c>
      <c r="J83" s="74">
        <v>0</v>
      </c>
      <c r="K83" s="74">
        <v>0</v>
      </c>
    </row>
    <row r="84" spans="1:11" x14ac:dyDescent="0.25">
      <c r="A84" s="248" t="s">
        <v>112</v>
      </c>
      <c r="B84" s="248"/>
      <c r="C84" s="248"/>
      <c r="D84" s="248"/>
      <c r="E84" s="248"/>
      <c r="F84" s="248"/>
      <c r="G84" s="249"/>
      <c r="H84" s="249"/>
      <c r="I84" s="249"/>
      <c r="J84" s="250"/>
      <c r="K84" s="250"/>
    </row>
    <row r="85" spans="1:11" ht="12.75" customHeight="1" x14ac:dyDescent="0.25">
      <c r="A85" s="252" t="s">
        <v>379</v>
      </c>
      <c r="B85" s="252"/>
      <c r="C85" s="252"/>
      <c r="D85" s="252"/>
      <c r="E85" s="252"/>
      <c r="F85" s="252"/>
      <c r="G85" s="12">
        <v>75</v>
      </c>
      <c r="H85" s="54">
        <f>H86+H87</f>
        <v>0</v>
      </c>
      <c r="I85" s="54">
        <f>I86+I87</f>
        <v>0</v>
      </c>
      <c r="J85" s="54">
        <f>J86+J87</f>
        <v>0</v>
      </c>
      <c r="K85" s="54">
        <f>K86+K87</f>
        <v>0</v>
      </c>
    </row>
    <row r="86" spans="1:11" ht="12.75" customHeight="1" x14ac:dyDescent="0.25">
      <c r="A86" s="253" t="s">
        <v>157</v>
      </c>
      <c r="B86" s="253"/>
      <c r="C86" s="253"/>
      <c r="D86" s="253"/>
      <c r="E86" s="253"/>
      <c r="F86" s="253"/>
      <c r="G86" s="11">
        <v>76</v>
      </c>
      <c r="H86" s="55">
        <v>0</v>
      </c>
      <c r="I86" s="55">
        <v>0</v>
      </c>
      <c r="J86" s="55">
        <v>0</v>
      </c>
      <c r="K86" s="55">
        <v>0</v>
      </c>
    </row>
    <row r="87" spans="1:11" ht="12.75" customHeight="1" x14ac:dyDescent="0.25">
      <c r="A87" s="253" t="s">
        <v>158</v>
      </c>
      <c r="B87" s="253"/>
      <c r="C87" s="253"/>
      <c r="D87" s="253"/>
      <c r="E87" s="253"/>
      <c r="F87" s="253"/>
      <c r="G87" s="11">
        <v>77</v>
      </c>
      <c r="H87" s="55">
        <v>0</v>
      </c>
      <c r="I87" s="55">
        <v>0</v>
      </c>
      <c r="J87" s="55">
        <v>0</v>
      </c>
      <c r="K87" s="55">
        <v>0</v>
      </c>
    </row>
    <row r="88" spans="1:11" x14ac:dyDescent="0.25">
      <c r="A88" s="254" t="s">
        <v>114</v>
      </c>
      <c r="B88" s="254"/>
      <c r="C88" s="254"/>
      <c r="D88" s="254"/>
      <c r="E88" s="254"/>
      <c r="F88" s="254"/>
      <c r="G88" s="255"/>
      <c r="H88" s="255"/>
      <c r="I88" s="255"/>
      <c r="J88" s="250"/>
      <c r="K88" s="250"/>
    </row>
    <row r="89" spans="1:11" ht="12.75" customHeight="1" x14ac:dyDescent="0.25">
      <c r="A89" s="223" t="s">
        <v>159</v>
      </c>
      <c r="B89" s="223"/>
      <c r="C89" s="223"/>
      <c r="D89" s="223"/>
      <c r="E89" s="223"/>
      <c r="F89" s="223"/>
      <c r="G89" s="11">
        <v>78</v>
      </c>
      <c r="H89" s="55">
        <v>7771559</v>
      </c>
      <c r="I89" s="55">
        <v>6659302</v>
      </c>
      <c r="J89" s="55">
        <v>8072639</v>
      </c>
      <c r="K89" s="55">
        <v>6709999</v>
      </c>
    </row>
    <row r="90" spans="1:11" ht="24" customHeight="1" x14ac:dyDescent="0.25">
      <c r="A90" s="208" t="s">
        <v>435</v>
      </c>
      <c r="B90" s="208"/>
      <c r="C90" s="208"/>
      <c r="D90" s="208"/>
      <c r="E90" s="208"/>
      <c r="F90" s="208"/>
      <c r="G90" s="12">
        <v>79</v>
      </c>
      <c r="H90" s="72">
        <f>H91+H98</f>
        <v>0</v>
      </c>
      <c r="I90" s="72">
        <f>I91+I98</f>
        <v>0</v>
      </c>
      <c r="J90" s="72">
        <f t="shared" ref="J90:K90" si="8">J91+J98</f>
        <v>0</v>
      </c>
      <c r="K90" s="72">
        <f t="shared" si="8"/>
        <v>0</v>
      </c>
    </row>
    <row r="91" spans="1:11" ht="24" customHeight="1" x14ac:dyDescent="0.25">
      <c r="A91" s="256" t="s">
        <v>442</v>
      </c>
      <c r="B91" s="256"/>
      <c r="C91" s="256"/>
      <c r="D91" s="256"/>
      <c r="E91" s="256"/>
      <c r="F91" s="256"/>
      <c r="G91" s="12">
        <v>80</v>
      </c>
      <c r="H91" s="72">
        <f>SUM(H92:H96)</f>
        <v>0</v>
      </c>
      <c r="I91" s="72">
        <f>SUM(I92:I96)</f>
        <v>0</v>
      </c>
      <c r="J91" s="72">
        <f t="shared" ref="J91:K91" si="9">SUM(J92:J96)</f>
        <v>0</v>
      </c>
      <c r="K91" s="72">
        <f t="shared" si="9"/>
        <v>0</v>
      </c>
    </row>
    <row r="92" spans="1:11" ht="25.5" customHeight="1" x14ac:dyDescent="0.25">
      <c r="A92" s="245" t="s">
        <v>380</v>
      </c>
      <c r="B92" s="245"/>
      <c r="C92" s="245"/>
      <c r="D92" s="245"/>
      <c r="E92" s="245"/>
      <c r="F92" s="245"/>
      <c r="G92" s="12">
        <v>81</v>
      </c>
      <c r="H92" s="55">
        <v>0</v>
      </c>
      <c r="I92" s="55">
        <v>0</v>
      </c>
      <c r="J92" s="55">
        <v>0</v>
      </c>
      <c r="K92" s="55">
        <v>0</v>
      </c>
    </row>
    <row r="93" spans="1:11" ht="38.25" customHeight="1" x14ac:dyDescent="0.25">
      <c r="A93" s="245" t="s">
        <v>381</v>
      </c>
      <c r="B93" s="245"/>
      <c r="C93" s="245"/>
      <c r="D93" s="245"/>
      <c r="E93" s="245"/>
      <c r="F93" s="245"/>
      <c r="G93" s="12">
        <v>82</v>
      </c>
      <c r="H93" s="55">
        <v>0</v>
      </c>
      <c r="I93" s="55">
        <v>0</v>
      </c>
      <c r="J93" s="55">
        <v>0</v>
      </c>
      <c r="K93" s="55">
        <v>0</v>
      </c>
    </row>
    <row r="94" spans="1:11" ht="38.25" customHeight="1" x14ac:dyDescent="0.25">
      <c r="A94" s="245" t="s">
        <v>382</v>
      </c>
      <c r="B94" s="245"/>
      <c r="C94" s="245"/>
      <c r="D94" s="245"/>
      <c r="E94" s="245"/>
      <c r="F94" s="245"/>
      <c r="G94" s="12">
        <v>83</v>
      </c>
      <c r="H94" s="55">
        <v>0</v>
      </c>
      <c r="I94" s="55">
        <v>0</v>
      </c>
      <c r="J94" s="55">
        <v>0</v>
      </c>
      <c r="K94" s="55">
        <v>0</v>
      </c>
    </row>
    <row r="95" spans="1:11" x14ac:dyDescent="0.25">
      <c r="A95" s="245" t="s">
        <v>383</v>
      </c>
      <c r="B95" s="245"/>
      <c r="C95" s="245"/>
      <c r="D95" s="245"/>
      <c r="E95" s="245"/>
      <c r="F95" s="245"/>
      <c r="G95" s="12">
        <v>84</v>
      </c>
      <c r="H95" s="55">
        <v>0</v>
      </c>
      <c r="I95" s="55">
        <v>0</v>
      </c>
      <c r="J95" s="55">
        <v>0</v>
      </c>
      <c r="K95" s="55">
        <v>0</v>
      </c>
    </row>
    <row r="96" spans="1:11" x14ac:dyDescent="0.25">
      <c r="A96" s="245" t="s">
        <v>384</v>
      </c>
      <c r="B96" s="245"/>
      <c r="C96" s="245"/>
      <c r="D96" s="245"/>
      <c r="E96" s="245"/>
      <c r="F96" s="245"/>
      <c r="G96" s="12">
        <v>85</v>
      </c>
      <c r="H96" s="55">
        <v>0</v>
      </c>
      <c r="I96" s="55">
        <v>0</v>
      </c>
      <c r="J96" s="55">
        <v>0</v>
      </c>
      <c r="K96" s="55">
        <v>0</v>
      </c>
    </row>
    <row r="97" spans="1:11" ht="26.25" customHeight="1" x14ac:dyDescent="0.25">
      <c r="A97" s="245" t="s">
        <v>385</v>
      </c>
      <c r="B97" s="245"/>
      <c r="C97" s="245"/>
      <c r="D97" s="245"/>
      <c r="E97" s="245"/>
      <c r="F97" s="245"/>
      <c r="G97" s="12">
        <v>86</v>
      </c>
      <c r="H97" s="55">
        <v>0</v>
      </c>
      <c r="I97" s="55">
        <v>0</v>
      </c>
      <c r="J97" s="55">
        <v>0</v>
      </c>
      <c r="K97" s="55">
        <v>0</v>
      </c>
    </row>
    <row r="98" spans="1:11" ht="25.5" customHeight="1" x14ac:dyDescent="0.25">
      <c r="A98" s="256" t="s">
        <v>436</v>
      </c>
      <c r="B98" s="256"/>
      <c r="C98" s="256"/>
      <c r="D98" s="256"/>
      <c r="E98" s="256"/>
      <c r="F98" s="256"/>
      <c r="G98" s="12">
        <v>87</v>
      </c>
      <c r="H98" s="72">
        <f>SUM(H99:H106)</f>
        <v>0</v>
      </c>
      <c r="I98" s="72">
        <f>SUM(I99:I106)</f>
        <v>0</v>
      </c>
      <c r="J98" s="72">
        <f t="shared" ref="J98:K98" si="10">SUM(J99:J106)</f>
        <v>0</v>
      </c>
      <c r="K98" s="72">
        <f t="shared" si="10"/>
        <v>0</v>
      </c>
    </row>
    <row r="99" spans="1:11" x14ac:dyDescent="0.25">
      <c r="A99" s="257" t="s">
        <v>160</v>
      </c>
      <c r="B99" s="257"/>
      <c r="C99" s="257"/>
      <c r="D99" s="257"/>
      <c r="E99" s="257"/>
      <c r="F99" s="257"/>
      <c r="G99" s="11">
        <v>88</v>
      </c>
      <c r="H99" s="55">
        <v>0</v>
      </c>
      <c r="I99" s="55">
        <v>0</v>
      </c>
      <c r="J99" s="55">
        <v>0</v>
      </c>
      <c r="K99" s="55">
        <v>0</v>
      </c>
    </row>
    <row r="100" spans="1:11" ht="36" customHeight="1" x14ac:dyDescent="0.25">
      <c r="A100" s="245" t="s">
        <v>386</v>
      </c>
      <c r="B100" s="245"/>
      <c r="C100" s="245"/>
      <c r="D100" s="245"/>
      <c r="E100" s="245"/>
      <c r="F100" s="245"/>
      <c r="G100" s="11">
        <v>89</v>
      </c>
      <c r="H100" s="55">
        <v>0</v>
      </c>
      <c r="I100" s="55">
        <v>0</v>
      </c>
      <c r="J100" s="55">
        <v>0</v>
      </c>
      <c r="K100" s="55">
        <v>0</v>
      </c>
    </row>
    <row r="101" spans="1:11" ht="22.2" customHeight="1" x14ac:dyDescent="0.25">
      <c r="A101" s="257" t="s">
        <v>161</v>
      </c>
      <c r="B101" s="257"/>
      <c r="C101" s="257"/>
      <c r="D101" s="257"/>
      <c r="E101" s="257"/>
      <c r="F101" s="257"/>
      <c r="G101" s="11">
        <v>90</v>
      </c>
      <c r="H101" s="55">
        <v>0</v>
      </c>
      <c r="I101" s="55">
        <v>0</v>
      </c>
      <c r="J101" s="55">
        <v>0</v>
      </c>
      <c r="K101" s="55">
        <v>0</v>
      </c>
    </row>
    <row r="102" spans="1:11" ht="22.2" customHeight="1" x14ac:dyDescent="0.25">
      <c r="A102" s="257" t="s">
        <v>162</v>
      </c>
      <c r="B102" s="257"/>
      <c r="C102" s="257"/>
      <c r="D102" s="257"/>
      <c r="E102" s="257"/>
      <c r="F102" s="257"/>
      <c r="G102" s="11">
        <v>91</v>
      </c>
      <c r="H102" s="55">
        <v>0</v>
      </c>
      <c r="I102" s="55">
        <v>0</v>
      </c>
      <c r="J102" s="55">
        <v>0</v>
      </c>
      <c r="K102" s="55">
        <v>0</v>
      </c>
    </row>
    <row r="103" spans="1:11" ht="22.2" customHeight="1" x14ac:dyDescent="0.25">
      <c r="A103" s="257" t="s">
        <v>163</v>
      </c>
      <c r="B103" s="257"/>
      <c r="C103" s="257"/>
      <c r="D103" s="257"/>
      <c r="E103" s="257"/>
      <c r="F103" s="257"/>
      <c r="G103" s="11">
        <v>92</v>
      </c>
      <c r="H103" s="55">
        <v>0</v>
      </c>
      <c r="I103" s="55">
        <v>0</v>
      </c>
      <c r="J103" s="55">
        <v>0</v>
      </c>
      <c r="K103" s="55">
        <v>0</v>
      </c>
    </row>
    <row r="104" spans="1:11" ht="12.75" customHeight="1" x14ac:dyDescent="0.25">
      <c r="A104" s="245" t="s">
        <v>387</v>
      </c>
      <c r="B104" s="245"/>
      <c r="C104" s="245"/>
      <c r="D104" s="245"/>
      <c r="E104" s="245"/>
      <c r="F104" s="245"/>
      <c r="G104" s="11">
        <v>93</v>
      </c>
      <c r="H104" s="55">
        <v>0</v>
      </c>
      <c r="I104" s="55">
        <v>0</v>
      </c>
      <c r="J104" s="55">
        <v>0</v>
      </c>
      <c r="K104" s="55">
        <v>0</v>
      </c>
    </row>
    <row r="105" spans="1:11" ht="26.25" customHeight="1" x14ac:dyDescent="0.25">
      <c r="A105" s="245" t="s">
        <v>388</v>
      </c>
      <c r="B105" s="245"/>
      <c r="C105" s="245"/>
      <c r="D105" s="245"/>
      <c r="E105" s="245"/>
      <c r="F105" s="245"/>
      <c r="G105" s="11">
        <v>94</v>
      </c>
      <c r="H105" s="55">
        <v>0</v>
      </c>
      <c r="I105" s="55">
        <v>0</v>
      </c>
      <c r="J105" s="55">
        <v>0</v>
      </c>
      <c r="K105" s="55">
        <v>0</v>
      </c>
    </row>
    <row r="106" spans="1:11" x14ac:dyDescent="0.25">
      <c r="A106" s="245" t="s">
        <v>389</v>
      </c>
      <c r="B106" s="245"/>
      <c r="C106" s="245"/>
      <c r="D106" s="245"/>
      <c r="E106" s="245"/>
      <c r="F106" s="245"/>
      <c r="G106" s="11">
        <v>95</v>
      </c>
      <c r="H106" s="55">
        <v>0</v>
      </c>
      <c r="I106" s="55">
        <v>0</v>
      </c>
      <c r="J106" s="55">
        <v>0</v>
      </c>
      <c r="K106" s="55">
        <v>0</v>
      </c>
    </row>
    <row r="107" spans="1:11" ht="24.75" customHeight="1" x14ac:dyDescent="0.25">
      <c r="A107" s="245" t="s">
        <v>390</v>
      </c>
      <c r="B107" s="245"/>
      <c r="C107" s="245"/>
      <c r="D107" s="245"/>
      <c r="E107" s="245"/>
      <c r="F107" s="245"/>
      <c r="G107" s="11">
        <v>96</v>
      </c>
      <c r="H107" s="55">
        <v>0</v>
      </c>
      <c r="I107" s="55">
        <v>0</v>
      </c>
      <c r="J107" s="55">
        <v>0</v>
      </c>
      <c r="K107" s="55">
        <v>0</v>
      </c>
    </row>
    <row r="108" spans="1:11" ht="22.95" customHeight="1" x14ac:dyDescent="0.25">
      <c r="A108" s="208" t="s">
        <v>437</v>
      </c>
      <c r="B108" s="208"/>
      <c r="C108" s="208"/>
      <c r="D108" s="208"/>
      <c r="E108" s="208"/>
      <c r="F108" s="208"/>
      <c r="G108" s="12">
        <v>97</v>
      </c>
      <c r="H108" s="72">
        <f>H91+H98-H107-H97</f>
        <v>0</v>
      </c>
      <c r="I108" s="72">
        <f>I91+I98-I107-I97</f>
        <v>0</v>
      </c>
      <c r="J108" s="72">
        <f t="shared" ref="J108:K108" si="11">J91+J98-J107-J97</f>
        <v>0</v>
      </c>
      <c r="K108" s="72">
        <f t="shared" si="11"/>
        <v>0</v>
      </c>
    </row>
    <row r="109" spans="1:11" ht="12.75" customHeight="1" x14ac:dyDescent="0.25">
      <c r="A109" s="208" t="s">
        <v>391</v>
      </c>
      <c r="B109" s="208"/>
      <c r="C109" s="208"/>
      <c r="D109" s="208"/>
      <c r="E109" s="208"/>
      <c r="F109" s="208"/>
      <c r="G109" s="12">
        <v>98</v>
      </c>
      <c r="H109" s="54">
        <f>H89+H108</f>
        <v>7771559</v>
      </c>
      <c r="I109" s="54">
        <f>I89+I108</f>
        <v>6659302</v>
      </c>
      <c r="J109" s="54">
        <f t="shared" ref="J109:K109" si="12">J89+J108</f>
        <v>8072639</v>
      </c>
      <c r="K109" s="54">
        <f t="shared" si="12"/>
        <v>6709999</v>
      </c>
    </row>
    <row r="110" spans="1:11" x14ac:dyDescent="0.25">
      <c r="A110" s="248" t="s">
        <v>164</v>
      </c>
      <c r="B110" s="248"/>
      <c r="C110" s="248"/>
      <c r="D110" s="248"/>
      <c r="E110" s="248"/>
      <c r="F110" s="248"/>
      <c r="G110" s="249"/>
      <c r="H110" s="249"/>
      <c r="I110" s="249"/>
      <c r="J110" s="250"/>
      <c r="K110" s="250"/>
    </row>
    <row r="111" spans="1:11" ht="12.75" customHeight="1" x14ac:dyDescent="0.25">
      <c r="A111" s="252" t="s">
        <v>392</v>
      </c>
      <c r="B111" s="252"/>
      <c r="C111" s="252"/>
      <c r="D111" s="252"/>
      <c r="E111" s="252"/>
      <c r="F111" s="252"/>
      <c r="G111" s="12">
        <v>99</v>
      </c>
      <c r="H111" s="54">
        <f>H112+H113</f>
        <v>0</v>
      </c>
      <c r="I111" s="54">
        <f>I112+I113</f>
        <v>0</v>
      </c>
      <c r="J111" s="54">
        <f>J112+J113</f>
        <v>0</v>
      </c>
      <c r="K111" s="54">
        <f>K112+K113</f>
        <v>0</v>
      </c>
    </row>
    <row r="112" spans="1:11" ht="12.75" customHeight="1" x14ac:dyDescent="0.25">
      <c r="A112" s="253" t="s">
        <v>113</v>
      </c>
      <c r="B112" s="253"/>
      <c r="C112" s="253"/>
      <c r="D112" s="253"/>
      <c r="E112" s="253"/>
      <c r="F112" s="253"/>
      <c r="G112" s="11">
        <v>100</v>
      </c>
      <c r="H112" s="55">
        <v>0</v>
      </c>
      <c r="I112" s="55">
        <v>0</v>
      </c>
      <c r="J112" s="55">
        <v>0</v>
      </c>
      <c r="K112" s="55">
        <v>0</v>
      </c>
    </row>
    <row r="113" spans="1:11" ht="12.75" customHeight="1" x14ac:dyDescent="0.25">
      <c r="A113" s="253" t="s">
        <v>165</v>
      </c>
      <c r="B113" s="253"/>
      <c r="C113" s="253"/>
      <c r="D113" s="253"/>
      <c r="E113" s="253"/>
      <c r="F113" s="253"/>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7" zoomScale="85" zoomScaleNormal="100" zoomScaleSheetLayoutView="85" workbookViewId="0">
      <selection activeCell="I22" sqref="I22"/>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8" t="s">
        <v>166</v>
      </c>
      <c r="B1" s="259"/>
      <c r="C1" s="259"/>
      <c r="D1" s="259"/>
      <c r="E1" s="259"/>
      <c r="F1" s="259"/>
      <c r="G1" s="259"/>
      <c r="H1" s="259"/>
      <c r="I1" s="259"/>
    </row>
    <row r="2" spans="1:9" x14ac:dyDescent="0.25">
      <c r="A2" s="260" t="s">
        <v>488</v>
      </c>
      <c r="B2" s="212"/>
      <c r="C2" s="212"/>
      <c r="D2" s="212"/>
      <c r="E2" s="212"/>
      <c r="F2" s="212"/>
      <c r="G2" s="212"/>
      <c r="H2" s="212"/>
      <c r="I2" s="212"/>
    </row>
    <row r="3" spans="1:9" x14ac:dyDescent="0.25">
      <c r="A3" s="262" t="s">
        <v>446</v>
      </c>
      <c r="B3" s="263"/>
      <c r="C3" s="263"/>
      <c r="D3" s="263"/>
      <c r="E3" s="263"/>
      <c r="F3" s="263"/>
      <c r="G3" s="263"/>
      <c r="H3" s="263"/>
      <c r="I3" s="263"/>
    </row>
    <row r="4" spans="1:9" x14ac:dyDescent="0.25">
      <c r="A4" s="261" t="s">
        <v>481</v>
      </c>
      <c r="B4" s="216"/>
      <c r="C4" s="216"/>
      <c r="D4" s="216"/>
      <c r="E4" s="216"/>
      <c r="F4" s="216"/>
      <c r="G4" s="216"/>
      <c r="H4" s="216"/>
      <c r="I4" s="217"/>
    </row>
    <row r="5" spans="1:9" ht="22.2" x14ac:dyDescent="0.25">
      <c r="A5" s="266" t="s">
        <v>2</v>
      </c>
      <c r="B5" s="221"/>
      <c r="C5" s="221"/>
      <c r="D5" s="221"/>
      <c r="E5" s="221"/>
      <c r="F5" s="221"/>
      <c r="G5" s="63" t="s">
        <v>103</v>
      </c>
      <c r="H5" s="64" t="s">
        <v>301</v>
      </c>
      <c r="I5" s="64" t="s">
        <v>279</v>
      </c>
    </row>
    <row r="6" spans="1:9" x14ac:dyDescent="0.25">
      <c r="A6" s="267">
        <v>1</v>
      </c>
      <c r="B6" s="221"/>
      <c r="C6" s="221"/>
      <c r="D6" s="221"/>
      <c r="E6" s="221"/>
      <c r="F6" s="221"/>
      <c r="G6" s="65">
        <v>2</v>
      </c>
      <c r="H6" s="64" t="s">
        <v>167</v>
      </c>
      <c r="I6" s="64" t="s">
        <v>168</v>
      </c>
    </row>
    <row r="7" spans="1:9" x14ac:dyDescent="0.25">
      <c r="A7" s="268" t="s">
        <v>169</v>
      </c>
      <c r="B7" s="268"/>
      <c r="C7" s="268"/>
      <c r="D7" s="268"/>
      <c r="E7" s="268"/>
      <c r="F7" s="268"/>
      <c r="G7" s="268"/>
      <c r="H7" s="268"/>
      <c r="I7" s="268"/>
    </row>
    <row r="8" spans="1:9" ht="12.75" customHeight="1" x14ac:dyDescent="0.25">
      <c r="A8" s="206" t="s">
        <v>170</v>
      </c>
      <c r="B8" s="206"/>
      <c r="C8" s="206"/>
      <c r="D8" s="206"/>
      <c r="E8" s="206"/>
      <c r="F8" s="206"/>
      <c r="G8" s="66">
        <v>1</v>
      </c>
      <c r="H8" s="67">
        <v>7771559</v>
      </c>
      <c r="I8" s="67">
        <v>8072639</v>
      </c>
    </row>
    <row r="9" spans="1:9" ht="12.75" customHeight="1" x14ac:dyDescent="0.25">
      <c r="A9" s="265" t="s">
        <v>171</v>
      </c>
      <c r="B9" s="265"/>
      <c r="C9" s="265"/>
      <c r="D9" s="265"/>
      <c r="E9" s="265"/>
      <c r="F9" s="265"/>
      <c r="G9" s="68">
        <v>2</v>
      </c>
      <c r="H9" s="69">
        <f>H10+H11+H12+H13+H14+H15+H16+H17</f>
        <v>2719010</v>
      </c>
      <c r="I9" s="69">
        <f>I10+I11+I12+I13+I14+I15+I16+I17</f>
        <v>2947378</v>
      </c>
    </row>
    <row r="10" spans="1:9" ht="12.75" customHeight="1" x14ac:dyDescent="0.25">
      <c r="A10" s="242" t="s">
        <v>172</v>
      </c>
      <c r="B10" s="242"/>
      <c r="C10" s="242"/>
      <c r="D10" s="242"/>
      <c r="E10" s="242"/>
      <c r="F10" s="242"/>
      <c r="G10" s="66">
        <v>3</v>
      </c>
      <c r="H10" s="67">
        <v>2222999</v>
      </c>
      <c r="I10" s="67">
        <v>2350581</v>
      </c>
    </row>
    <row r="11" spans="1:9" ht="22.2" customHeight="1" x14ac:dyDescent="0.25">
      <c r="A11" s="242" t="s">
        <v>173</v>
      </c>
      <c r="B11" s="242"/>
      <c r="C11" s="242"/>
      <c r="D11" s="242"/>
      <c r="E11" s="242"/>
      <c r="F11" s="242"/>
      <c r="G11" s="66">
        <v>4</v>
      </c>
      <c r="H11" s="67">
        <v>0</v>
      </c>
      <c r="I11" s="67">
        <v>0</v>
      </c>
    </row>
    <row r="12" spans="1:9" ht="23.4" customHeight="1" x14ac:dyDescent="0.25">
      <c r="A12" s="242" t="s">
        <v>174</v>
      </c>
      <c r="B12" s="242"/>
      <c r="C12" s="242"/>
      <c r="D12" s="242"/>
      <c r="E12" s="242"/>
      <c r="F12" s="242"/>
      <c r="G12" s="66">
        <v>5</v>
      </c>
      <c r="H12" s="67">
        <v>0</v>
      </c>
      <c r="I12" s="67">
        <v>0</v>
      </c>
    </row>
    <row r="13" spans="1:9" ht="12.75" customHeight="1" x14ac:dyDescent="0.25">
      <c r="A13" s="242" t="s">
        <v>175</v>
      </c>
      <c r="B13" s="242"/>
      <c r="C13" s="242"/>
      <c r="D13" s="242"/>
      <c r="E13" s="242"/>
      <c r="F13" s="242"/>
      <c r="G13" s="66">
        <v>6</v>
      </c>
      <c r="H13" s="67">
        <v>128038</v>
      </c>
      <c r="I13" s="67">
        <v>243211</v>
      </c>
    </row>
    <row r="14" spans="1:9" ht="12.75" customHeight="1" x14ac:dyDescent="0.25">
      <c r="A14" s="242" t="s">
        <v>176</v>
      </c>
      <c r="B14" s="242"/>
      <c r="C14" s="242"/>
      <c r="D14" s="242"/>
      <c r="E14" s="242"/>
      <c r="F14" s="242"/>
      <c r="G14" s="66">
        <v>7</v>
      </c>
      <c r="H14" s="67">
        <v>367973</v>
      </c>
      <c r="I14" s="67">
        <v>353586</v>
      </c>
    </row>
    <row r="15" spans="1:9" ht="12.75" customHeight="1" x14ac:dyDescent="0.25">
      <c r="A15" s="242" t="s">
        <v>177</v>
      </c>
      <c r="B15" s="242"/>
      <c r="C15" s="242"/>
      <c r="D15" s="242"/>
      <c r="E15" s="242"/>
      <c r="F15" s="242"/>
      <c r="G15" s="66">
        <v>8</v>
      </c>
      <c r="H15" s="67">
        <v>0</v>
      </c>
      <c r="I15" s="67">
        <v>0</v>
      </c>
    </row>
    <row r="16" spans="1:9" ht="12.75" customHeight="1" x14ac:dyDescent="0.25">
      <c r="A16" s="242" t="s">
        <v>178</v>
      </c>
      <c r="B16" s="242"/>
      <c r="C16" s="242"/>
      <c r="D16" s="242"/>
      <c r="E16" s="242"/>
      <c r="F16" s="242"/>
      <c r="G16" s="66">
        <v>9</v>
      </c>
      <c r="H16" s="67">
        <v>0</v>
      </c>
      <c r="I16" s="67">
        <v>0</v>
      </c>
    </row>
    <row r="17" spans="1:9" ht="25.2" customHeight="1" x14ac:dyDescent="0.25">
      <c r="A17" s="242" t="s">
        <v>179</v>
      </c>
      <c r="B17" s="242"/>
      <c r="C17" s="242"/>
      <c r="D17" s="242"/>
      <c r="E17" s="242"/>
      <c r="F17" s="242"/>
      <c r="G17" s="66">
        <v>10</v>
      </c>
      <c r="H17" s="67">
        <v>0</v>
      </c>
      <c r="I17" s="67">
        <v>0</v>
      </c>
    </row>
    <row r="18" spans="1:9" ht="28.2" customHeight="1" x14ac:dyDescent="0.25">
      <c r="A18" s="264" t="s">
        <v>306</v>
      </c>
      <c r="B18" s="264"/>
      <c r="C18" s="264"/>
      <c r="D18" s="264"/>
      <c r="E18" s="264"/>
      <c r="F18" s="264"/>
      <c r="G18" s="68">
        <v>11</v>
      </c>
      <c r="H18" s="69">
        <f>H8+H9</f>
        <v>10490569</v>
      </c>
      <c r="I18" s="69">
        <f>I8+I9</f>
        <v>11020017</v>
      </c>
    </row>
    <row r="19" spans="1:9" ht="12.75" customHeight="1" x14ac:dyDescent="0.25">
      <c r="A19" s="265" t="s">
        <v>180</v>
      </c>
      <c r="B19" s="265"/>
      <c r="C19" s="265"/>
      <c r="D19" s="265"/>
      <c r="E19" s="265"/>
      <c r="F19" s="265"/>
      <c r="G19" s="68">
        <v>12</v>
      </c>
      <c r="H19" s="69">
        <f>H20+H21+H22+H23</f>
        <v>1230660</v>
      </c>
      <c r="I19" s="69">
        <f>I20+I21+I22+I23</f>
        <v>-1987716</v>
      </c>
    </row>
    <row r="20" spans="1:9" ht="12.75" customHeight="1" x14ac:dyDescent="0.25">
      <c r="A20" s="242" t="s">
        <v>181</v>
      </c>
      <c r="B20" s="242"/>
      <c r="C20" s="242"/>
      <c r="D20" s="242"/>
      <c r="E20" s="242"/>
      <c r="F20" s="242"/>
      <c r="G20" s="66">
        <v>13</v>
      </c>
      <c r="H20" s="67">
        <v>763067</v>
      </c>
      <c r="I20" s="67">
        <v>-2908722</v>
      </c>
    </row>
    <row r="21" spans="1:9" ht="12.75" customHeight="1" x14ac:dyDescent="0.25">
      <c r="A21" s="242" t="s">
        <v>182</v>
      </c>
      <c r="B21" s="242"/>
      <c r="C21" s="242"/>
      <c r="D21" s="242"/>
      <c r="E21" s="242"/>
      <c r="F21" s="242"/>
      <c r="G21" s="66">
        <v>14</v>
      </c>
      <c r="H21" s="67">
        <v>456353</v>
      </c>
      <c r="I21" s="67">
        <v>1231252</v>
      </c>
    </row>
    <row r="22" spans="1:9" ht="12.75" customHeight="1" x14ac:dyDescent="0.25">
      <c r="A22" s="242" t="s">
        <v>183</v>
      </c>
      <c r="B22" s="242"/>
      <c r="C22" s="242"/>
      <c r="D22" s="242"/>
      <c r="E22" s="242"/>
      <c r="F22" s="242"/>
      <c r="G22" s="66">
        <v>15</v>
      </c>
      <c r="H22" s="67">
        <v>11240</v>
      </c>
      <c r="I22" s="67">
        <v>-106550</v>
      </c>
    </row>
    <row r="23" spans="1:9" ht="12.75" customHeight="1" x14ac:dyDescent="0.25">
      <c r="A23" s="242" t="s">
        <v>184</v>
      </c>
      <c r="B23" s="242"/>
      <c r="C23" s="242"/>
      <c r="D23" s="242"/>
      <c r="E23" s="242"/>
      <c r="F23" s="242"/>
      <c r="G23" s="66">
        <v>16</v>
      </c>
      <c r="H23" s="67">
        <v>0</v>
      </c>
      <c r="I23" s="67">
        <v>-203696</v>
      </c>
    </row>
    <row r="24" spans="1:9" ht="12.75" customHeight="1" x14ac:dyDescent="0.25">
      <c r="A24" s="264" t="s">
        <v>185</v>
      </c>
      <c r="B24" s="264"/>
      <c r="C24" s="264"/>
      <c r="D24" s="264"/>
      <c r="E24" s="264"/>
      <c r="F24" s="264"/>
      <c r="G24" s="68">
        <v>17</v>
      </c>
      <c r="H24" s="69">
        <f>H18+H19</f>
        <v>11721229</v>
      </c>
      <c r="I24" s="69">
        <f>I18+I19</f>
        <v>9032301</v>
      </c>
    </row>
    <row r="25" spans="1:9" ht="12.75" customHeight="1" x14ac:dyDescent="0.25">
      <c r="A25" s="206" t="s">
        <v>186</v>
      </c>
      <c r="B25" s="206"/>
      <c r="C25" s="206"/>
      <c r="D25" s="206"/>
      <c r="E25" s="206"/>
      <c r="F25" s="206"/>
      <c r="G25" s="66">
        <v>18</v>
      </c>
      <c r="H25" s="67">
        <v>-324837</v>
      </c>
      <c r="I25" s="67">
        <v>-243856</v>
      </c>
    </row>
    <row r="26" spans="1:9" ht="12.75" customHeight="1" x14ac:dyDescent="0.25">
      <c r="A26" s="206" t="s">
        <v>187</v>
      </c>
      <c r="B26" s="206"/>
      <c r="C26" s="206"/>
      <c r="D26" s="206"/>
      <c r="E26" s="206"/>
      <c r="F26" s="206"/>
      <c r="G26" s="66">
        <v>19</v>
      </c>
      <c r="H26" s="67">
        <v>-834448</v>
      </c>
      <c r="I26" s="67">
        <v>-734561</v>
      </c>
    </row>
    <row r="27" spans="1:9" ht="25.95" customHeight="1" x14ac:dyDescent="0.25">
      <c r="A27" s="269" t="s">
        <v>188</v>
      </c>
      <c r="B27" s="269"/>
      <c r="C27" s="269"/>
      <c r="D27" s="269"/>
      <c r="E27" s="269"/>
      <c r="F27" s="269"/>
      <c r="G27" s="68">
        <v>20</v>
      </c>
      <c r="H27" s="69">
        <f>H24+H25+H26</f>
        <v>10561944</v>
      </c>
      <c r="I27" s="69">
        <f>I24+I25+I26</f>
        <v>8053884</v>
      </c>
    </row>
    <row r="28" spans="1:9" x14ac:dyDescent="0.25">
      <c r="A28" s="268" t="s">
        <v>189</v>
      </c>
      <c r="B28" s="268"/>
      <c r="C28" s="268"/>
      <c r="D28" s="268"/>
      <c r="E28" s="268"/>
      <c r="F28" s="268"/>
      <c r="G28" s="268"/>
      <c r="H28" s="268"/>
      <c r="I28" s="268"/>
    </row>
    <row r="29" spans="1:9" ht="30.6" customHeight="1" x14ac:dyDescent="0.25">
      <c r="A29" s="206" t="s">
        <v>190</v>
      </c>
      <c r="B29" s="206"/>
      <c r="C29" s="206"/>
      <c r="D29" s="206"/>
      <c r="E29" s="206"/>
      <c r="F29" s="206"/>
      <c r="G29" s="66">
        <v>21</v>
      </c>
      <c r="H29" s="70">
        <v>0</v>
      </c>
      <c r="I29" s="70">
        <v>0</v>
      </c>
    </row>
    <row r="30" spans="1:9" ht="12.75" customHeight="1" x14ac:dyDescent="0.25">
      <c r="A30" s="206" t="s">
        <v>191</v>
      </c>
      <c r="B30" s="206"/>
      <c r="C30" s="206"/>
      <c r="D30" s="206"/>
      <c r="E30" s="206"/>
      <c r="F30" s="206"/>
      <c r="G30" s="66">
        <v>22</v>
      </c>
      <c r="H30" s="70">
        <v>0</v>
      </c>
      <c r="I30" s="70">
        <v>0</v>
      </c>
    </row>
    <row r="31" spans="1:9" ht="12.75" customHeight="1" x14ac:dyDescent="0.25">
      <c r="A31" s="206" t="s">
        <v>192</v>
      </c>
      <c r="B31" s="206"/>
      <c r="C31" s="206"/>
      <c r="D31" s="206"/>
      <c r="E31" s="206"/>
      <c r="F31" s="206"/>
      <c r="G31" s="66">
        <v>23</v>
      </c>
      <c r="H31" s="70">
        <v>0</v>
      </c>
      <c r="I31" s="70">
        <v>0</v>
      </c>
    </row>
    <row r="32" spans="1:9" ht="12.75" customHeight="1" x14ac:dyDescent="0.25">
      <c r="A32" s="206" t="s">
        <v>193</v>
      </c>
      <c r="B32" s="206"/>
      <c r="C32" s="206"/>
      <c r="D32" s="206"/>
      <c r="E32" s="206"/>
      <c r="F32" s="206"/>
      <c r="G32" s="66">
        <v>24</v>
      </c>
      <c r="H32" s="70">
        <v>0</v>
      </c>
      <c r="I32" s="70">
        <v>0</v>
      </c>
    </row>
    <row r="33" spans="1:9" ht="12.75" customHeight="1" x14ac:dyDescent="0.25">
      <c r="A33" s="206" t="s">
        <v>194</v>
      </c>
      <c r="B33" s="206"/>
      <c r="C33" s="206"/>
      <c r="D33" s="206"/>
      <c r="E33" s="206"/>
      <c r="F33" s="206"/>
      <c r="G33" s="66">
        <v>25</v>
      </c>
      <c r="H33" s="70">
        <v>0</v>
      </c>
      <c r="I33" s="70">
        <v>0</v>
      </c>
    </row>
    <row r="34" spans="1:9" ht="12.75" customHeight="1" x14ac:dyDescent="0.25">
      <c r="A34" s="206" t="s">
        <v>195</v>
      </c>
      <c r="B34" s="206"/>
      <c r="C34" s="206"/>
      <c r="D34" s="206"/>
      <c r="E34" s="206"/>
      <c r="F34" s="206"/>
      <c r="G34" s="66">
        <v>26</v>
      </c>
      <c r="H34" s="70">
        <v>0</v>
      </c>
      <c r="I34" s="70">
        <v>0</v>
      </c>
    </row>
    <row r="35" spans="1:9" ht="26.4" customHeight="1" x14ac:dyDescent="0.25">
      <c r="A35" s="264" t="s">
        <v>196</v>
      </c>
      <c r="B35" s="264"/>
      <c r="C35" s="264"/>
      <c r="D35" s="264"/>
      <c r="E35" s="264"/>
      <c r="F35" s="264"/>
      <c r="G35" s="68">
        <v>27</v>
      </c>
      <c r="H35" s="71">
        <f>H29+H30+H31+H32+H33+H34</f>
        <v>0</v>
      </c>
      <c r="I35" s="71">
        <f>I29+I30+I31+I32+I33+I34</f>
        <v>0</v>
      </c>
    </row>
    <row r="36" spans="1:9" ht="22.95" customHeight="1" x14ac:dyDescent="0.25">
      <c r="A36" s="206" t="s">
        <v>197</v>
      </c>
      <c r="B36" s="206"/>
      <c r="C36" s="206"/>
      <c r="D36" s="206"/>
      <c r="E36" s="206"/>
      <c r="F36" s="206"/>
      <c r="G36" s="66">
        <v>28</v>
      </c>
      <c r="H36" s="70">
        <v>-3002540</v>
      </c>
      <c r="I36" s="70">
        <v>-1394626</v>
      </c>
    </row>
    <row r="37" spans="1:9" ht="12.75" customHeight="1" x14ac:dyDescent="0.25">
      <c r="A37" s="206" t="s">
        <v>198</v>
      </c>
      <c r="B37" s="206"/>
      <c r="C37" s="206"/>
      <c r="D37" s="206"/>
      <c r="E37" s="206"/>
      <c r="F37" s="206"/>
      <c r="G37" s="66">
        <v>29</v>
      </c>
      <c r="H37" s="70">
        <v>0</v>
      </c>
      <c r="I37" s="70">
        <v>0</v>
      </c>
    </row>
    <row r="38" spans="1:9" ht="12.75" customHeight="1" x14ac:dyDescent="0.25">
      <c r="A38" s="206" t="s">
        <v>199</v>
      </c>
      <c r="B38" s="206"/>
      <c r="C38" s="206"/>
      <c r="D38" s="206"/>
      <c r="E38" s="206"/>
      <c r="F38" s="206"/>
      <c r="G38" s="66">
        <v>30</v>
      </c>
      <c r="H38" s="70">
        <v>-1328416</v>
      </c>
      <c r="I38" s="70">
        <v>-1000000</v>
      </c>
    </row>
    <row r="39" spans="1:9" ht="12.75" customHeight="1" x14ac:dyDescent="0.25">
      <c r="A39" s="206" t="s">
        <v>200</v>
      </c>
      <c r="B39" s="206"/>
      <c r="C39" s="206"/>
      <c r="D39" s="206"/>
      <c r="E39" s="206"/>
      <c r="F39" s="206"/>
      <c r="G39" s="66">
        <v>31</v>
      </c>
      <c r="H39" s="70">
        <v>0</v>
      </c>
      <c r="I39" s="70">
        <v>0</v>
      </c>
    </row>
    <row r="40" spans="1:9" ht="12.75" customHeight="1" x14ac:dyDescent="0.25">
      <c r="A40" s="206" t="s">
        <v>201</v>
      </c>
      <c r="B40" s="206"/>
      <c r="C40" s="206"/>
      <c r="D40" s="206"/>
      <c r="E40" s="206"/>
      <c r="F40" s="206"/>
      <c r="G40" s="66">
        <v>32</v>
      </c>
      <c r="H40" s="70">
        <v>-141758</v>
      </c>
      <c r="I40" s="70">
        <v>0</v>
      </c>
    </row>
    <row r="41" spans="1:9" ht="24" customHeight="1" x14ac:dyDescent="0.25">
      <c r="A41" s="264" t="s">
        <v>202</v>
      </c>
      <c r="B41" s="264"/>
      <c r="C41" s="264"/>
      <c r="D41" s="264"/>
      <c r="E41" s="264"/>
      <c r="F41" s="264"/>
      <c r="G41" s="68">
        <v>33</v>
      </c>
      <c r="H41" s="71">
        <f>H36+H37+H38+H39+H40</f>
        <v>-4472714</v>
      </c>
      <c r="I41" s="71">
        <f>I36+I37+I38+I39+I40</f>
        <v>-2394626</v>
      </c>
    </row>
    <row r="42" spans="1:9" ht="29.4" customHeight="1" x14ac:dyDescent="0.25">
      <c r="A42" s="269" t="s">
        <v>203</v>
      </c>
      <c r="B42" s="269"/>
      <c r="C42" s="269"/>
      <c r="D42" s="269"/>
      <c r="E42" s="269"/>
      <c r="F42" s="269"/>
      <c r="G42" s="68">
        <v>34</v>
      </c>
      <c r="H42" s="71">
        <f>H35+H41</f>
        <v>-4472714</v>
      </c>
      <c r="I42" s="71">
        <f>I35+I41</f>
        <v>-2394626</v>
      </c>
    </row>
    <row r="43" spans="1:9" x14ac:dyDescent="0.25">
      <c r="A43" s="268" t="s">
        <v>204</v>
      </c>
      <c r="B43" s="268"/>
      <c r="C43" s="268"/>
      <c r="D43" s="268"/>
      <c r="E43" s="268"/>
      <c r="F43" s="268"/>
      <c r="G43" s="268"/>
      <c r="H43" s="268"/>
      <c r="I43" s="268"/>
    </row>
    <row r="44" spans="1:9" ht="12.75" customHeight="1" x14ac:dyDescent="0.25">
      <c r="A44" s="206" t="s">
        <v>205</v>
      </c>
      <c r="B44" s="206"/>
      <c r="C44" s="206"/>
      <c r="D44" s="206"/>
      <c r="E44" s="206"/>
      <c r="F44" s="206"/>
      <c r="G44" s="66">
        <v>35</v>
      </c>
      <c r="H44" s="70">
        <v>0</v>
      </c>
      <c r="I44" s="70">
        <v>0</v>
      </c>
    </row>
    <row r="45" spans="1:9" ht="25.2" customHeight="1" x14ac:dyDescent="0.25">
      <c r="A45" s="206" t="s">
        <v>206</v>
      </c>
      <c r="B45" s="206"/>
      <c r="C45" s="206"/>
      <c r="D45" s="206"/>
      <c r="E45" s="206"/>
      <c r="F45" s="206"/>
      <c r="G45" s="66">
        <v>36</v>
      </c>
      <c r="H45" s="70">
        <v>0</v>
      </c>
      <c r="I45" s="70">
        <v>0</v>
      </c>
    </row>
    <row r="46" spans="1:9" ht="12.75" customHeight="1" x14ac:dyDescent="0.25">
      <c r="A46" s="206" t="s">
        <v>207</v>
      </c>
      <c r="B46" s="206"/>
      <c r="C46" s="206"/>
      <c r="D46" s="206"/>
      <c r="E46" s="206"/>
      <c r="F46" s="206"/>
      <c r="G46" s="66">
        <v>37</v>
      </c>
      <c r="H46" s="70">
        <v>800000</v>
      </c>
      <c r="I46" s="70">
        <v>600000</v>
      </c>
    </row>
    <row r="47" spans="1:9" ht="12.75" customHeight="1" x14ac:dyDescent="0.25">
      <c r="A47" s="206" t="s">
        <v>208</v>
      </c>
      <c r="B47" s="206"/>
      <c r="C47" s="206"/>
      <c r="D47" s="206"/>
      <c r="E47" s="206"/>
      <c r="F47" s="206"/>
      <c r="G47" s="66">
        <v>38</v>
      </c>
      <c r="H47" s="70">
        <v>0</v>
      </c>
      <c r="I47" s="70">
        <v>0</v>
      </c>
    </row>
    <row r="48" spans="1:9" ht="22.2" customHeight="1" x14ac:dyDescent="0.25">
      <c r="A48" s="264" t="s">
        <v>209</v>
      </c>
      <c r="B48" s="264"/>
      <c r="C48" s="264"/>
      <c r="D48" s="264"/>
      <c r="E48" s="264"/>
      <c r="F48" s="264"/>
      <c r="G48" s="68">
        <v>39</v>
      </c>
      <c r="H48" s="71">
        <f>H44+H45+H46+H47</f>
        <v>800000</v>
      </c>
      <c r="I48" s="71">
        <f>I44+I45+I46+I47</f>
        <v>600000</v>
      </c>
    </row>
    <row r="49" spans="1:9" ht="24.6" customHeight="1" x14ac:dyDescent="0.25">
      <c r="A49" s="206" t="s">
        <v>305</v>
      </c>
      <c r="B49" s="206"/>
      <c r="C49" s="206"/>
      <c r="D49" s="206"/>
      <c r="E49" s="206"/>
      <c r="F49" s="206"/>
      <c r="G49" s="66">
        <v>40</v>
      </c>
      <c r="H49" s="70">
        <v>-2578000</v>
      </c>
      <c r="I49" s="70">
        <v>-2502270</v>
      </c>
    </row>
    <row r="50" spans="1:9" ht="12.75" customHeight="1" x14ac:dyDescent="0.25">
      <c r="A50" s="206" t="s">
        <v>210</v>
      </c>
      <c r="B50" s="206"/>
      <c r="C50" s="206"/>
      <c r="D50" s="206"/>
      <c r="E50" s="206"/>
      <c r="F50" s="206"/>
      <c r="G50" s="66">
        <v>41</v>
      </c>
      <c r="H50" s="70">
        <v>-1319404</v>
      </c>
      <c r="I50" s="70">
        <v>-1684806</v>
      </c>
    </row>
    <row r="51" spans="1:9" ht="12.75" customHeight="1" x14ac:dyDescent="0.25">
      <c r="A51" s="206" t="s">
        <v>211</v>
      </c>
      <c r="B51" s="206"/>
      <c r="C51" s="206"/>
      <c r="D51" s="206"/>
      <c r="E51" s="206"/>
      <c r="F51" s="206"/>
      <c r="G51" s="66">
        <v>42</v>
      </c>
      <c r="H51" s="70">
        <v>-681202</v>
      </c>
      <c r="I51" s="70">
        <v>-651645</v>
      </c>
    </row>
    <row r="52" spans="1:9" ht="22.95" customHeight="1" x14ac:dyDescent="0.25">
      <c r="A52" s="206" t="s">
        <v>212</v>
      </c>
      <c r="B52" s="206"/>
      <c r="C52" s="206"/>
      <c r="D52" s="206"/>
      <c r="E52" s="206"/>
      <c r="F52" s="206"/>
      <c r="G52" s="66">
        <v>43</v>
      </c>
      <c r="H52" s="70">
        <v>-162834</v>
      </c>
      <c r="I52" s="70">
        <v>-187268</v>
      </c>
    </row>
    <row r="53" spans="1:9" ht="12.75" customHeight="1" x14ac:dyDescent="0.25">
      <c r="A53" s="206" t="s">
        <v>213</v>
      </c>
      <c r="B53" s="206"/>
      <c r="C53" s="206"/>
      <c r="D53" s="206"/>
      <c r="E53" s="206"/>
      <c r="F53" s="206"/>
      <c r="G53" s="66">
        <v>44</v>
      </c>
      <c r="H53" s="70">
        <v>-1137251</v>
      </c>
      <c r="I53" s="70">
        <v>-243856</v>
      </c>
    </row>
    <row r="54" spans="1:9" ht="30.6" customHeight="1" x14ac:dyDescent="0.25">
      <c r="A54" s="264" t="s">
        <v>214</v>
      </c>
      <c r="B54" s="264"/>
      <c r="C54" s="264"/>
      <c r="D54" s="264"/>
      <c r="E54" s="264"/>
      <c r="F54" s="264"/>
      <c r="G54" s="68">
        <v>45</v>
      </c>
      <c r="H54" s="71">
        <f>H49+H50+H51+H52+H53</f>
        <v>-5878691</v>
      </c>
      <c r="I54" s="71">
        <f>I49+I50+I51+I52+I53</f>
        <v>-5269845</v>
      </c>
    </row>
    <row r="55" spans="1:9" ht="29.4" customHeight="1" x14ac:dyDescent="0.25">
      <c r="A55" s="269" t="s">
        <v>215</v>
      </c>
      <c r="B55" s="269"/>
      <c r="C55" s="269"/>
      <c r="D55" s="269"/>
      <c r="E55" s="269"/>
      <c r="F55" s="269"/>
      <c r="G55" s="68">
        <v>46</v>
      </c>
      <c r="H55" s="71">
        <f>H48+H54</f>
        <v>-5078691</v>
      </c>
      <c r="I55" s="71">
        <f>I48+I54</f>
        <v>-4669845</v>
      </c>
    </row>
    <row r="56" spans="1:9" x14ac:dyDescent="0.25">
      <c r="A56" s="206" t="s">
        <v>216</v>
      </c>
      <c r="B56" s="206"/>
      <c r="C56" s="206"/>
      <c r="D56" s="206"/>
      <c r="E56" s="206"/>
      <c r="F56" s="206"/>
      <c r="G56" s="66">
        <v>47</v>
      </c>
      <c r="H56" s="70">
        <v>0</v>
      </c>
      <c r="I56" s="70">
        <v>0</v>
      </c>
    </row>
    <row r="57" spans="1:9" ht="26.4" customHeight="1" x14ac:dyDescent="0.25">
      <c r="A57" s="269" t="s">
        <v>217</v>
      </c>
      <c r="B57" s="269"/>
      <c r="C57" s="269"/>
      <c r="D57" s="269"/>
      <c r="E57" s="269"/>
      <c r="F57" s="269"/>
      <c r="G57" s="68">
        <v>48</v>
      </c>
      <c r="H57" s="71">
        <f>H27+H42+H55+H56</f>
        <v>1010539</v>
      </c>
      <c r="I57" s="71">
        <f>I27+I42+I55+I56</f>
        <v>989413</v>
      </c>
    </row>
    <row r="58" spans="1:9" x14ac:dyDescent="0.25">
      <c r="A58" s="270" t="s">
        <v>218</v>
      </c>
      <c r="B58" s="270"/>
      <c r="C58" s="270"/>
      <c r="D58" s="270"/>
      <c r="E58" s="270"/>
      <c r="F58" s="270"/>
      <c r="G58" s="66">
        <v>49</v>
      </c>
      <c r="H58" s="70">
        <v>100979</v>
      </c>
      <c r="I58" s="70">
        <v>25417</v>
      </c>
    </row>
    <row r="59" spans="1:9" ht="31.2" customHeight="1" x14ac:dyDescent="0.25">
      <c r="A59" s="269" t="s">
        <v>219</v>
      </c>
      <c r="B59" s="269"/>
      <c r="C59" s="269"/>
      <c r="D59" s="269"/>
      <c r="E59" s="269"/>
      <c r="F59" s="269"/>
      <c r="G59" s="68">
        <v>50</v>
      </c>
      <c r="H59" s="71">
        <f>H57+H58</f>
        <v>1111518</v>
      </c>
      <c r="I59" s="71">
        <f>I57+I58</f>
        <v>1014830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20" sqref="I20"/>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8" t="s">
        <v>220</v>
      </c>
      <c r="B1" s="259"/>
      <c r="C1" s="259"/>
      <c r="D1" s="259"/>
      <c r="E1" s="259"/>
      <c r="F1" s="259"/>
      <c r="G1" s="259"/>
      <c r="H1" s="259"/>
      <c r="I1" s="259"/>
    </row>
    <row r="2" spans="1:9" ht="12.75" customHeight="1" x14ac:dyDescent="0.25">
      <c r="A2" s="260" t="s">
        <v>489</v>
      </c>
      <c r="B2" s="212"/>
      <c r="C2" s="212"/>
      <c r="D2" s="212"/>
      <c r="E2" s="212"/>
      <c r="F2" s="212"/>
      <c r="G2" s="212"/>
      <c r="H2" s="212"/>
      <c r="I2" s="212"/>
    </row>
    <row r="3" spans="1:9" x14ac:dyDescent="0.25">
      <c r="A3" s="284" t="s">
        <v>446</v>
      </c>
      <c r="B3" s="285"/>
      <c r="C3" s="285"/>
      <c r="D3" s="285"/>
      <c r="E3" s="285"/>
      <c r="F3" s="285"/>
      <c r="G3" s="285"/>
      <c r="H3" s="285"/>
      <c r="I3" s="285"/>
    </row>
    <row r="4" spans="1:9" x14ac:dyDescent="0.25">
      <c r="A4" s="261" t="s">
        <v>482</v>
      </c>
      <c r="B4" s="216"/>
      <c r="C4" s="216"/>
      <c r="D4" s="216"/>
      <c r="E4" s="216"/>
      <c r="F4" s="216"/>
      <c r="G4" s="216"/>
      <c r="H4" s="216"/>
      <c r="I4" s="217"/>
    </row>
    <row r="5" spans="1:9" ht="22.8" thickBot="1" x14ac:dyDescent="0.3">
      <c r="A5" s="271" t="s">
        <v>2</v>
      </c>
      <c r="B5" s="272"/>
      <c r="C5" s="272"/>
      <c r="D5" s="272"/>
      <c r="E5" s="272"/>
      <c r="F5" s="273"/>
      <c r="G5" s="15" t="s">
        <v>103</v>
      </c>
      <c r="H5" s="21" t="s">
        <v>301</v>
      </c>
      <c r="I5" s="21" t="s">
        <v>279</v>
      </c>
    </row>
    <row r="6" spans="1:9" x14ac:dyDescent="0.25">
      <c r="A6" s="288">
        <v>1</v>
      </c>
      <c r="B6" s="289"/>
      <c r="C6" s="289"/>
      <c r="D6" s="289"/>
      <c r="E6" s="289"/>
      <c r="F6" s="290"/>
      <c r="G6" s="16">
        <v>2</v>
      </c>
      <c r="H6" s="22" t="s">
        <v>167</v>
      </c>
      <c r="I6" s="22" t="s">
        <v>168</v>
      </c>
    </row>
    <row r="7" spans="1:9" x14ac:dyDescent="0.25">
      <c r="A7" s="278" t="s">
        <v>169</v>
      </c>
      <c r="B7" s="279"/>
      <c r="C7" s="279"/>
      <c r="D7" s="279"/>
      <c r="E7" s="279"/>
      <c r="F7" s="279"/>
      <c r="G7" s="279"/>
      <c r="H7" s="279"/>
      <c r="I7" s="280"/>
    </row>
    <row r="8" spans="1:9" x14ac:dyDescent="0.25">
      <c r="A8" s="282" t="s">
        <v>221</v>
      </c>
      <c r="B8" s="282"/>
      <c r="C8" s="282"/>
      <c r="D8" s="282"/>
      <c r="E8" s="282"/>
      <c r="F8" s="282"/>
      <c r="G8" s="17">
        <v>1</v>
      </c>
      <c r="H8" s="24">
        <v>0</v>
      </c>
      <c r="I8" s="24">
        <v>0</v>
      </c>
    </row>
    <row r="9" spans="1:9" x14ac:dyDescent="0.25">
      <c r="A9" s="275" t="s">
        <v>222</v>
      </c>
      <c r="B9" s="275"/>
      <c r="C9" s="275"/>
      <c r="D9" s="275"/>
      <c r="E9" s="275"/>
      <c r="F9" s="275"/>
      <c r="G9" s="18">
        <v>2</v>
      </c>
      <c r="H9" s="25">
        <v>0</v>
      </c>
      <c r="I9" s="25">
        <v>0</v>
      </c>
    </row>
    <row r="10" spans="1:9" x14ac:dyDescent="0.25">
      <c r="A10" s="275" t="s">
        <v>223</v>
      </c>
      <c r="B10" s="275"/>
      <c r="C10" s="275"/>
      <c r="D10" s="275"/>
      <c r="E10" s="275"/>
      <c r="F10" s="275"/>
      <c r="G10" s="18">
        <v>3</v>
      </c>
      <c r="H10" s="25">
        <v>0</v>
      </c>
      <c r="I10" s="25">
        <v>0</v>
      </c>
    </row>
    <row r="11" spans="1:9" x14ac:dyDescent="0.25">
      <c r="A11" s="275" t="s">
        <v>224</v>
      </c>
      <c r="B11" s="275"/>
      <c r="C11" s="275"/>
      <c r="D11" s="275"/>
      <c r="E11" s="275"/>
      <c r="F11" s="275"/>
      <c r="G11" s="18">
        <v>4</v>
      </c>
      <c r="H11" s="25">
        <v>0</v>
      </c>
      <c r="I11" s="25">
        <v>0</v>
      </c>
    </row>
    <row r="12" spans="1:9" x14ac:dyDescent="0.25">
      <c r="A12" s="275" t="s">
        <v>393</v>
      </c>
      <c r="B12" s="275"/>
      <c r="C12" s="275"/>
      <c r="D12" s="275"/>
      <c r="E12" s="275"/>
      <c r="F12" s="275"/>
      <c r="G12" s="18">
        <v>5</v>
      </c>
      <c r="H12" s="25">
        <v>0</v>
      </c>
      <c r="I12" s="25">
        <v>0</v>
      </c>
    </row>
    <row r="13" spans="1:9" x14ac:dyDescent="0.25">
      <c r="A13" s="283" t="s">
        <v>394</v>
      </c>
      <c r="B13" s="283"/>
      <c r="C13" s="283"/>
      <c r="D13" s="283"/>
      <c r="E13" s="283"/>
      <c r="F13" s="283"/>
      <c r="G13" s="56">
        <v>6</v>
      </c>
      <c r="H13" s="59">
        <f>SUM(H8:H12)</f>
        <v>0</v>
      </c>
      <c r="I13" s="59">
        <f>SUM(I8:I12)</f>
        <v>0</v>
      </c>
    </row>
    <row r="14" spans="1:9" ht="12.75" customHeight="1" x14ac:dyDescent="0.25">
      <c r="A14" s="275" t="s">
        <v>395</v>
      </c>
      <c r="B14" s="275"/>
      <c r="C14" s="275"/>
      <c r="D14" s="275"/>
      <c r="E14" s="275"/>
      <c r="F14" s="275"/>
      <c r="G14" s="18">
        <v>7</v>
      </c>
      <c r="H14" s="25">
        <v>0</v>
      </c>
      <c r="I14" s="25">
        <v>0</v>
      </c>
    </row>
    <row r="15" spans="1:9" ht="12.75" customHeight="1" x14ac:dyDescent="0.25">
      <c r="A15" s="275" t="s">
        <v>396</v>
      </c>
      <c r="B15" s="275"/>
      <c r="C15" s="275"/>
      <c r="D15" s="275"/>
      <c r="E15" s="275"/>
      <c r="F15" s="275"/>
      <c r="G15" s="18">
        <v>8</v>
      </c>
      <c r="H15" s="25">
        <v>0</v>
      </c>
      <c r="I15" s="25">
        <v>0</v>
      </c>
    </row>
    <row r="16" spans="1:9" ht="12.75" customHeight="1" x14ac:dyDescent="0.25">
      <c r="A16" s="275" t="s">
        <v>397</v>
      </c>
      <c r="B16" s="275"/>
      <c r="C16" s="275"/>
      <c r="D16" s="275"/>
      <c r="E16" s="275"/>
      <c r="F16" s="275"/>
      <c r="G16" s="18">
        <v>9</v>
      </c>
      <c r="H16" s="25">
        <v>0</v>
      </c>
      <c r="I16" s="25">
        <v>0</v>
      </c>
    </row>
    <row r="17" spans="1:9" ht="12.75" customHeight="1" x14ac:dyDescent="0.25">
      <c r="A17" s="275" t="s">
        <v>398</v>
      </c>
      <c r="B17" s="275"/>
      <c r="C17" s="275"/>
      <c r="D17" s="275"/>
      <c r="E17" s="275"/>
      <c r="F17" s="275"/>
      <c r="G17" s="18">
        <v>10</v>
      </c>
      <c r="H17" s="25">
        <v>0</v>
      </c>
      <c r="I17" s="25">
        <v>0</v>
      </c>
    </row>
    <row r="18" spans="1:9" ht="12.75" customHeight="1" x14ac:dyDescent="0.25">
      <c r="A18" s="275" t="s">
        <v>399</v>
      </c>
      <c r="B18" s="275"/>
      <c r="C18" s="275"/>
      <c r="D18" s="275"/>
      <c r="E18" s="275"/>
      <c r="F18" s="275"/>
      <c r="G18" s="18">
        <v>11</v>
      </c>
      <c r="H18" s="25">
        <v>0</v>
      </c>
      <c r="I18" s="25">
        <v>0</v>
      </c>
    </row>
    <row r="19" spans="1:9" ht="12.75" customHeight="1" x14ac:dyDescent="0.25">
      <c r="A19" s="275" t="s">
        <v>400</v>
      </c>
      <c r="B19" s="275"/>
      <c r="C19" s="275"/>
      <c r="D19" s="275"/>
      <c r="E19" s="275"/>
      <c r="F19" s="275"/>
      <c r="G19" s="18">
        <v>12</v>
      </c>
      <c r="H19" s="25">
        <v>0</v>
      </c>
      <c r="I19" s="25">
        <v>0</v>
      </c>
    </row>
    <row r="20" spans="1:9" ht="26.25" customHeight="1" x14ac:dyDescent="0.25">
      <c r="A20" s="283" t="s">
        <v>401</v>
      </c>
      <c r="B20" s="283"/>
      <c r="C20" s="283"/>
      <c r="D20" s="283"/>
      <c r="E20" s="283"/>
      <c r="F20" s="283"/>
      <c r="G20" s="56">
        <v>13</v>
      </c>
      <c r="H20" s="59">
        <f>SUM(H14:H19)</f>
        <v>0</v>
      </c>
      <c r="I20" s="59">
        <f>SUM(I14:I19)</f>
        <v>0</v>
      </c>
    </row>
    <row r="21" spans="1:9" ht="27.6" customHeight="1" x14ac:dyDescent="0.25">
      <c r="A21" s="281" t="s">
        <v>402</v>
      </c>
      <c r="B21" s="281"/>
      <c r="C21" s="281"/>
      <c r="D21" s="281"/>
      <c r="E21" s="281"/>
      <c r="F21" s="281"/>
      <c r="G21" s="57">
        <v>14</v>
      </c>
      <c r="H21" s="26">
        <f>H13+H20</f>
        <v>0</v>
      </c>
      <c r="I21" s="26">
        <f>I13+I20</f>
        <v>0</v>
      </c>
    </row>
    <row r="22" spans="1:9" x14ac:dyDescent="0.25">
      <c r="A22" s="278" t="s">
        <v>189</v>
      </c>
      <c r="B22" s="279"/>
      <c r="C22" s="279"/>
      <c r="D22" s="279"/>
      <c r="E22" s="279"/>
      <c r="F22" s="279"/>
      <c r="G22" s="279"/>
      <c r="H22" s="279"/>
      <c r="I22" s="280"/>
    </row>
    <row r="23" spans="1:9" ht="26.4" customHeight="1" x14ac:dyDescent="0.25">
      <c r="A23" s="282" t="s">
        <v>225</v>
      </c>
      <c r="B23" s="282"/>
      <c r="C23" s="282"/>
      <c r="D23" s="282"/>
      <c r="E23" s="282"/>
      <c r="F23" s="282"/>
      <c r="G23" s="17">
        <v>15</v>
      </c>
      <c r="H23" s="24">
        <v>0</v>
      </c>
      <c r="I23" s="24">
        <v>0</v>
      </c>
    </row>
    <row r="24" spans="1:9" ht="12.75" customHeight="1" x14ac:dyDescent="0.25">
      <c r="A24" s="275" t="s">
        <v>226</v>
      </c>
      <c r="B24" s="275"/>
      <c r="C24" s="275"/>
      <c r="D24" s="275"/>
      <c r="E24" s="275"/>
      <c r="F24" s="275"/>
      <c r="G24" s="17">
        <v>16</v>
      </c>
      <c r="H24" s="25">
        <v>0</v>
      </c>
      <c r="I24" s="25">
        <v>0</v>
      </c>
    </row>
    <row r="25" spans="1:9" ht="12.75" customHeight="1" x14ac:dyDescent="0.25">
      <c r="A25" s="275" t="s">
        <v>227</v>
      </c>
      <c r="B25" s="275"/>
      <c r="C25" s="275"/>
      <c r="D25" s="275"/>
      <c r="E25" s="275"/>
      <c r="F25" s="275"/>
      <c r="G25" s="17">
        <v>17</v>
      </c>
      <c r="H25" s="25">
        <v>0</v>
      </c>
      <c r="I25" s="25">
        <v>0</v>
      </c>
    </row>
    <row r="26" spans="1:9" ht="12.75" customHeight="1" x14ac:dyDescent="0.25">
      <c r="A26" s="275" t="s">
        <v>228</v>
      </c>
      <c r="B26" s="275"/>
      <c r="C26" s="275"/>
      <c r="D26" s="275"/>
      <c r="E26" s="275"/>
      <c r="F26" s="275"/>
      <c r="G26" s="17">
        <v>18</v>
      </c>
      <c r="H26" s="25">
        <v>0</v>
      </c>
      <c r="I26" s="25">
        <v>0</v>
      </c>
    </row>
    <row r="27" spans="1:9" ht="12.75" customHeight="1" x14ac:dyDescent="0.25">
      <c r="A27" s="275" t="s">
        <v>229</v>
      </c>
      <c r="B27" s="275"/>
      <c r="C27" s="275"/>
      <c r="D27" s="275"/>
      <c r="E27" s="275"/>
      <c r="F27" s="275"/>
      <c r="G27" s="17">
        <v>19</v>
      </c>
      <c r="H27" s="25">
        <v>0</v>
      </c>
      <c r="I27" s="25">
        <v>0</v>
      </c>
    </row>
    <row r="28" spans="1:9" ht="12.75" customHeight="1" x14ac:dyDescent="0.25">
      <c r="A28" s="275" t="s">
        <v>230</v>
      </c>
      <c r="B28" s="275"/>
      <c r="C28" s="275"/>
      <c r="D28" s="275"/>
      <c r="E28" s="275"/>
      <c r="F28" s="275"/>
      <c r="G28" s="17">
        <v>20</v>
      </c>
      <c r="H28" s="25">
        <v>0</v>
      </c>
      <c r="I28" s="25">
        <v>0</v>
      </c>
    </row>
    <row r="29" spans="1:9" ht="24" customHeight="1" x14ac:dyDescent="0.25">
      <c r="A29" s="276" t="s">
        <v>403</v>
      </c>
      <c r="B29" s="276"/>
      <c r="C29" s="276"/>
      <c r="D29" s="276"/>
      <c r="E29" s="276"/>
      <c r="F29" s="276"/>
      <c r="G29" s="56">
        <v>21</v>
      </c>
      <c r="H29" s="60">
        <f>SUM(H23:H28)</f>
        <v>0</v>
      </c>
      <c r="I29" s="60">
        <f>SUM(I23:I28)</f>
        <v>0</v>
      </c>
    </row>
    <row r="30" spans="1:9" ht="27" customHeight="1" x14ac:dyDescent="0.25">
      <c r="A30" s="275" t="s">
        <v>231</v>
      </c>
      <c r="B30" s="275"/>
      <c r="C30" s="275"/>
      <c r="D30" s="275"/>
      <c r="E30" s="275"/>
      <c r="F30" s="275"/>
      <c r="G30" s="18">
        <v>22</v>
      </c>
      <c r="H30" s="25">
        <v>0</v>
      </c>
      <c r="I30" s="25">
        <v>0</v>
      </c>
    </row>
    <row r="31" spans="1:9" ht="12.75" customHeight="1" x14ac:dyDescent="0.25">
      <c r="A31" s="275" t="s">
        <v>232</v>
      </c>
      <c r="B31" s="275"/>
      <c r="C31" s="275"/>
      <c r="D31" s="275"/>
      <c r="E31" s="275"/>
      <c r="F31" s="275"/>
      <c r="G31" s="18">
        <v>23</v>
      </c>
      <c r="H31" s="25">
        <v>0</v>
      </c>
      <c r="I31" s="25">
        <v>0</v>
      </c>
    </row>
    <row r="32" spans="1:9" ht="12.75" customHeight="1" x14ac:dyDescent="0.25">
      <c r="A32" s="275" t="s">
        <v>404</v>
      </c>
      <c r="B32" s="275"/>
      <c r="C32" s="275"/>
      <c r="D32" s="275"/>
      <c r="E32" s="275"/>
      <c r="F32" s="275"/>
      <c r="G32" s="18">
        <v>24</v>
      </c>
      <c r="H32" s="25">
        <v>0</v>
      </c>
      <c r="I32" s="25">
        <v>0</v>
      </c>
    </row>
    <row r="33" spans="1:9" ht="12.75" customHeight="1" x14ac:dyDescent="0.25">
      <c r="A33" s="275" t="s">
        <v>233</v>
      </c>
      <c r="B33" s="275"/>
      <c r="C33" s="275"/>
      <c r="D33" s="275"/>
      <c r="E33" s="275"/>
      <c r="F33" s="275"/>
      <c r="G33" s="18">
        <v>25</v>
      </c>
      <c r="H33" s="25">
        <v>0</v>
      </c>
      <c r="I33" s="25">
        <v>0</v>
      </c>
    </row>
    <row r="34" spans="1:9" ht="12.75" customHeight="1" x14ac:dyDescent="0.25">
      <c r="A34" s="275" t="s">
        <v>234</v>
      </c>
      <c r="B34" s="275"/>
      <c r="C34" s="275"/>
      <c r="D34" s="275"/>
      <c r="E34" s="275"/>
      <c r="F34" s="275"/>
      <c r="G34" s="18">
        <v>26</v>
      </c>
      <c r="H34" s="25">
        <v>0</v>
      </c>
      <c r="I34" s="25">
        <v>0</v>
      </c>
    </row>
    <row r="35" spans="1:9" ht="25.95" customHeight="1" x14ac:dyDescent="0.25">
      <c r="A35" s="276" t="s">
        <v>405</v>
      </c>
      <c r="B35" s="276"/>
      <c r="C35" s="276"/>
      <c r="D35" s="276"/>
      <c r="E35" s="276"/>
      <c r="F35" s="276"/>
      <c r="G35" s="56">
        <v>27</v>
      </c>
      <c r="H35" s="60">
        <f>SUM(H30:H34)</f>
        <v>0</v>
      </c>
      <c r="I35" s="60">
        <f>SUM(I30:I34)</f>
        <v>0</v>
      </c>
    </row>
    <row r="36" spans="1:9" ht="28.2" customHeight="1" x14ac:dyDescent="0.25">
      <c r="A36" s="281" t="s">
        <v>406</v>
      </c>
      <c r="B36" s="281"/>
      <c r="C36" s="281"/>
      <c r="D36" s="281"/>
      <c r="E36" s="281"/>
      <c r="F36" s="281"/>
      <c r="G36" s="57">
        <v>28</v>
      </c>
      <c r="H36" s="61">
        <f>H29+H35</f>
        <v>0</v>
      </c>
      <c r="I36" s="61">
        <f>I29+I35</f>
        <v>0</v>
      </c>
    </row>
    <row r="37" spans="1:9" x14ac:dyDescent="0.25">
      <c r="A37" s="278" t="s">
        <v>204</v>
      </c>
      <c r="B37" s="279"/>
      <c r="C37" s="279"/>
      <c r="D37" s="279"/>
      <c r="E37" s="279"/>
      <c r="F37" s="279"/>
      <c r="G37" s="279">
        <v>0</v>
      </c>
      <c r="H37" s="279"/>
      <c r="I37" s="280"/>
    </row>
    <row r="38" spans="1:9" ht="12.75" customHeight="1" x14ac:dyDescent="0.25">
      <c r="A38" s="277" t="s">
        <v>235</v>
      </c>
      <c r="B38" s="277"/>
      <c r="C38" s="277"/>
      <c r="D38" s="277"/>
      <c r="E38" s="277"/>
      <c r="F38" s="277"/>
      <c r="G38" s="17">
        <v>29</v>
      </c>
      <c r="H38" s="24">
        <v>0</v>
      </c>
      <c r="I38" s="24">
        <v>0</v>
      </c>
    </row>
    <row r="39" spans="1:9" ht="25.2" customHeight="1" x14ac:dyDescent="0.25">
      <c r="A39" s="274" t="s">
        <v>236</v>
      </c>
      <c r="B39" s="274"/>
      <c r="C39" s="274"/>
      <c r="D39" s="274"/>
      <c r="E39" s="274"/>
      <c r="F39" s="274"/>
      <c r="G39" s="18">
        <v>30</v>
      </c>
      <c r="H39" s="25">
        <v>0</v>
      </c>
      <c r="I39" s="25">
        <v>0</v>
      </c>
    </row>
    <row r="40" spans="1:9" ht="12.75" customHeight="1" x14ac:dyDescent="0.25">
      <c r="A40" s="274" t="s">
        <v>237</v>
      </c>
      <c r="B40" s="274"/>
      <c r="C40" s="274"/>
      <c r="D40" s="274"/>
      <c r="E40" s="274"/>
      <c r="F40" s="274"/>
      <c r="G40" s="18">
        <v>31</v>
      </c>
      <c r="H40" s="25">
        <v>0</v>
      </c>
      <c r="I40" s="25">
        <v>0</v>
      </c>
    </row>
    <row r="41" spans="1:9" ht="12.75" customHeight="1" x14ac:dyDescent="0.25">
      <c r="A41" s="274" t="s">
        <v>238</v>
      </c>
      <c r="B41" s="274"/>
      <c r="C41" s="274"/>
      <c r="D41" s="274"/>
      <c r="E41" s="274"/>
      <c r="F41" s="274"/>
      <c r="G41" s="18">
        <v>32</v>
      </c>
      <c r="H41" s="25">
        <v>0</v>
      </c>
      <c r="I41" s="25">
        <v>0</v>
      </c>
    </row>
    <row r="42" spans="1:9" ht="25.95" customHeight="1" x14ac:dyDescent="0.25">
      <c r="A42" s="276" t="s">
        <v>407</v>
      </c>
      <c r="B42" s="276"/>
      <c r="C42" s="276"/>
      <c r="D42" s="276"/>
      <c r="E42" s="276"/>
      <c r="F42" s="276"/>
      <c r="G42" s="56">
        <v>33</v>
      </c>
      <c r="H42" s="60">
        <f>H41+H40+H39+H38</f>
        <v>0</v>
      </c>
      <c r="I42" s="60">
        <f>I41+I40+I39+I38</f>
        <v>0</v>
      </c>
    </row>
    <row r="43" spans="1:9" ht="24.6" customHeight="1" x14ac:dyDescent="0.25">
      <c r="A43" s="274" t="s">
        <v>239</v>
      </c>
      <c r="B43" s="274"/>
      <c r="C43" s="274"/>
      <c r="D43" s="274"/>
      <c r="E43" s="274"/>
      <c r="F43" s="274"/>
      <c r="G43" s="18">
        <v>34</v>
      </c>
      <c r="H43" s="25">
        <v>0</v>
      </c>
      <c r="I43" s="25">
        <v>0</v>
      </c>
    </row>
    <row r="44" spans="1:9" ht="12.75" customHeight="1" x14ac:dyDescent="0.25">
      <c r="A44" s="274" t="s">
        <v>240</v>
      </c>
      <c r="B44" s="274"/>
      <c r="C44" s="274"/>
      <c r="D44" s="274"/>
      <c r="E44" s="274"/>
      <c r="F44" s="274"/>
      <c r="G44" s="18">
        <v>35</v>
      </c>
      <c r="H44" s="25">
        <v>0</v>
      </c>
      <c r="I44" s="25">
        <v>0</v>
      </c>
    </row>
    <row r="45" spans="1:9" ht="12.75" customHeight="1" x14ac:dyDescent="0.25">
      <c r="A45" s="274" t="s">
        <v>241</v>
      </c>
      <c r="B45" s="274"/>
      <c r="C45" s="274"/>
      <c r="D45" s="274"/>
      <c r="E45" s="274"/>
      <c r="F45" s="274"/>
      <c r="G45" s="18">
        <v>36</v>
      </c>
      <c r="H45" s="25">
        <v>0</v>
      </c>
      <c r="I45" s="25">
        <v>0</v>
      </c>
    </row>
    <row r="46" spans="1:9" ht="21" customHeight="1" x14ac:dyDescent="0.25">
      <c r="A46" s="274" t="s">
        <v>242</v>
      </c>
      <c r="B46" s="274"/>
      <c r="C46" s="274"/>
      <c r="D46" s="274"/>
      <c r="E46" s="274"/>
      <c r="F46" s="274"/>
      <c r="G46" s="18">
        <v>37</v>
      </c>
      <c r="H46" s="25">
        <v>0</v>
      </c>
      <c r="I46" s="25">
        <v>0</v>
      </c>
    </row>
    <row r="47" spans="1:9" ht="12.75" customHeight="1" x14ac:dyDescent="0.25">
      <c r="A47" s="274" t="s">
        <v>243</v>
      </c>
      <c r="B47" s="274"/>
      <c r="C47" s="274"/>
      <c r="D47" s="274"/>
      <c r="E47" s="274"/>
      <c r="F47" s="274"/>
      <c r="G47" s="18">
        <v>38</v>
      </c>
      <c r="H47" s="25">
        <v>0</v>
      </c>
      <c r="I47" s="25">
        <v>0</v>
      </c>
    </row>
    <row r="48" spans="1:9" ht="22.95" customHeight="1" x14ac:dyDescent="0.25">
      <c r="A48" s="276" t="s">
        <v>408</v>
      </c>
      <c r="B48" s="276"/>
      <c r="C48" s="276"/>
      <c r="D48" s="276"/>
      <c r="E48" s="276"/>
      <c r="F48" s="276"/>
      <c r="G48" s="56">
        <v>39</v>
      </c>
      <c r="H48" s="60">
        <f>H47+H46+H45+H44+H43</f>
        <v>0</v>
      </c>
      <c r="I48" s="60">
        <f>I47+I46+I45+I44+I43</f>
        <v>0</v>
      </c>
    </row>
    <row r="49" spans="1:9" ht="25.95" customHeight="1" x14ac:dyDescent="0.25">
      <c r="A49" s="287" t="s">
        <v>443</v>
      </c>
      <c r="B49" s="287"/>
      <c r="C49" s="287"/>
      <c r="D49" s="287"/>
      <c r="E49" s="287"/>
      <c r="F49" s="287"/>
      <c r="G49" s="56">
        <v>40</v>
      </c>
      <c r="H49" s="60">
        <f>H48+H42</f>
        <v>0</v>
      </c>
      <c r="I49" s="60">
        <f>I48+I42</f>
        <v>0</v>
      </c>
    </row>
    <row r="50" spans="1:9" ht="12.75" customHeight="1" x14ac:dyDescent="0.25">
      <c r="A50" s="275" t="s">
        <v>244</v>
      </c>
      <c r="B50" s="275"/>
      <c r="C50" s="275"/>
      <c r="D50" s="275"/>
      <c r="E50" s="275"/>
      <c r="F50" s="275"/>
      <c r="G50" s="18">
        <v>41</v>
      </c>
      <c r="H50" s="25">
        <v>0</v>
      </c>
      <c r="I50" s="25">
        <v>0</v>
      </c>
    </row>
    <row r="51" spans="1:9" ht="25.95" customHeight="1" x14ac:dyDescent="0.25">
      <c r="A51" s="287" t="s">
        <v>409</v>
      </c>
      <c r="B51" s="287"/>
      <c r="C51" s="287"/>
      <c r="D51" s="287"/>
      <c r="E51" s="287"/>
      <c r="F51" s="287"/>
      <c r="G51" s="56">
        <v>42</v>
      </c>
      <c r="H51" s="60">
        <f>H21+H36+H49+H50</f>
        <v>0</v>
      </c>
      <c r="I51" s="60">
        <f>I21+I36+I49+I50</f>
        <v>0</v>
      </c>
    </row>
    <row r="52" spans="1:9" ht="12.75" customHeight="1" x14ac:dyDescent="0.25">
      <c r="A52" s="291" t="s">
        <v>218</v>
      </c>
      <c r="B52" s="291"/>
      <c r="C52" s="291"/>
      <c r="D52" s="291"/>
      <c r="E52" s="291"/>
      <c r="F52" s="291"/>
      <c r="G52" s="18">
        <v>43</v>
      </c>
      <c r="H52" s="25">
        <v>0</v>
      </c>
      <c r="I52" s="25">
        <v>0</v>
      </c>
    </row>
    <row r="53" spans="1:9" ht="31.95" customHeight="1" x14ac:dyDescent="0.25">
      <c r="A53" s="286" t="s">
        <v>410</v>
      </c>
      <c r="B53" s="286"/>
      <c r="C53" s="286"/>
      <c r="D53" s="286"/>
      <c r="E53" s="286"/>
      <c r="F53" s="28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I7" zoomScale="80" zoomScaleNormal="100" zoomScaleSheetLayoutView="80"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245</v>
      </c>
      <c r="B1" s="293"/>
      <c r="C1" s="293"/>
      <c r="D1" s="293"/>
      <c r="E1" s="293"/>
      <c r="F1" s="293"/>
      <c r="G1" s="293"/>
      <c r="H1" s="293"/>
      <c r="I1" s="293"/>
      <c r="J1" s="293"/>
      <c r="K1" s="27"/>
    </row>
    <row r="2" spans="1:25" ht="15.6" x14ac:dyDescent="0.25">
      <c r="A2" s="2"/>
      <c r="B2" s="3"/>
      <c r="C2" s="294" t="s">
        <v>246</v>
      </c>
      <c r="D2" s="294"/>
      <c r="E2" s="9">
        <v>45292</v>
      </c>
      <c r="F2" s="4" t="s">
        <v>0</v>
      </c>
      <c r="G2" s="9">
        <v>45565</v>
      </c>
      <c r="H2" s="29"/>
      <c r="I2" s="29"/>
      <c r="J2" s="29"/>
      <c r="K2" s="30"/>
      <c r="X2" s="31" t="s">
        <v>446</v>
      </c>
    </row>
    <row r="3" spans="1:25" ht="13.5" customHeight="1" thickBot="1" x14ac:dyDescent="0.3">
      <c r="A3" s="297" t="s">
        <v>247</v>
      </c>
      <c r="B3" s="298"/>
      <c r="C3" s="298"/>
      <c r="D3" s="298"/>
      <c r="E3" s="298"/>
      <c r="F3" s="298"/>
      <c r="G3" s="301" t="s">
        <v>3</v>
      </c>
      <c r="H3" s="303" t="s">
        <v>248</v>
      </c>
      <c r="I3" s="303"/>
      <c r="J3" s="303"/>
      <c r="K3" s="303"/>
      <c r="L3" s="303"/>
      <c r="M3" s="303"/>
      <c r="N3" s="303"/>
      <c r="O3" s="303"/>
      <c r="P3" s="303"/>
      <c r="Q3" s="303"/>
      <c r="R3" s="303"/>
      <c r="S3" s="303"/>
      <c r="T3" s="303"/>
      <c r="U3" s="303"/>
      <c r="V3" s="303"/>
      <c r="W3" s="303"/>
      <c r="X3" s="303" t="s">
        <v>249</v>
      </c>
      <c r="Y3" s="305" t="s">
        <v>250</v>
      </c>
    </row>
    <row r="4" spans="1:25" ht="82.2" thickBot="1" x14ac:dyDescent="0.3">
      <c r="A4" s="299"/>
      <c r="B4" s="300"/>
      <c r="C4" s="300"/>
      <c r="D4" s="300"/>
      <c r="E4" s="300"/>
      <c r="F4" s="300"/>
      <c r="G4" s="302"/>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4"/>
      <c r="Y4" s="306"/>
    </row>
    <row r="5" spans="1:25" ht="20.399999999999999" x14ac:dyDescent="0.25">
      <c r="A5" s="307">
        <v>1</v>
      </c>
      <c r="B5" s="308"/>
      <c r="C5" s="308"/>
      <c r="D5" s="308"/>
      <c r="E5" s="308"/>
      <c r="F5" s="30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5">
      <c r="A7" s="312" t="s">
        <v>298</v>
      </c>
      <c r="B7" s="312"/>
      <c r="C7" s="312"/>
      <c r="D7" s="312"/>
      <c r="E7" s="312"/>
      <c r="F7" s="312"/>
      <c r="G7" s="6">
        <v>1</v>
      </c>
      <c r="H7" s="36">
        <v>30412964</v>
      </c>
      <c r="I7" s="36">
        <v>389195</v>
      </c>
      <c r="J7" s="36">
        <v>3195698</v>
      </c>
      <c r="K7" s="36">
        <v>925837</v>
      </c>
      <c r="L7" s="36">
        <v>229335</v>
      </c>
      <c r="M7" s="36">
        <v>0</v>
      </c>
      <c r="N7" s="36">
        <v>998431</v>
      </c>
      <c r="O7" s="36">
        <v>0</v>
      </c>
      <c r="P7" s="36">
        <v>0</v>
      </c>
      <c r="Q7" s="36">
        <v>0</v>
      </c>
      <c r="R7" s="36">
        <v>0</v>
      </c>
      <c r="S7" s="36">
        <v>0</v>
      </c>
      <c r="T7" s="36">
        <v>0</v>
      </c>
      <c r="U7" s="36">
        <v>15373526</v>
      </c>
      <c r="V7" s="36">
        <v>0</v>
      </c>
      <c r="W7" s="37">
        <f>H7+I7+J7+K7-L7+M7+N7+O7+P7+Q7+R7+U7+V7+S7+T7</f>
        <v>51066316</v>
      </c>
      <c r="X7" s="36">
        <v>0</v>
      </c>
      <c r="Y7" s="37">
        <f>W7+X7</f>
        <v>51066316</v>
      </c>
    </row>
    <row r="8" spans="1:25" x14ac:dyDescent="0.25">
      <c r="A8" s="295" t="s">
        <v>265</v>
      </c>
      <c r="B8" s="295"/>
      <c r="C8" s="295"/>
      <c r="D8" s="295"/>
      <c r="E8" s="295"/>
      <c r="F8" s="29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5" t="s">
        <v>266</v>
      </c>
      <c r="B9" s="295"/>
      <c r="C9" s="295"/>
      <c r="D9" s="295"/>
      <c r="E9" s="295"/>
      <c r="F9" s="29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6" t="s">
        <v>299</v>
      </c>
      <c r="B10" s="296"/>
      <c r="C10" s="296"/>
      <c r="D10" s="296"/>
      <c r="E10" s="296"/>
      <c r="F10" s="296"/>
      <c r="G10" s="7">
        <v>4</v>
      </c>
      <c r="H10" s="37">
        <f>H7+H8+H9</f>
        <v>30412964</v>
      </c>
      <c r="I10" s="37">
        <f t="shared" ref="I10:Y10" si="2">I7+I8+I9</f>
        <v>389195</v>
      </c>
      <c r="J10" s="37">
        <f t="shared" si="2"/>
        <v>3195698</v>
      </c>
      <c r="K10" s="37">
        <f>K7+K8+K9</f>
        <v>925837</v>
      </c>
      <c r="L10" s="37">
        <f t="shared" si="2"/>
        <v>229335</v>
      </c>
      <c r="M10" s="37">
        <f t="shared" si="2"/>
        <v>0</v>
      </c>
      <c r="N10" s="37">
        <f t="shared" si="2"/>
        <v>998431</v>
      </c>
      <c r="O10" s="37">
        <f t="shared" si="2"/>
        <v>0</v>
      </c>
      <c r="P10" s="37">
        <f t="shared" si="2"/>
        <v>0</v>
      </c>
      <c r="Q10" s="37">
        <f t="shared" si="2"/>
        <v>0</v>
      </c>
      <c r="R10" s="37">
        <f t="shared" si="2"/>
        <v>0</v>
      </c>
      <c r="S10" s="37">
        <f t="shared" si="2"/>
        <v>0</v>
      </c>
      <c r="T10" s="37">
        <f t="shared" si="2"/>
        <v>0</v>
      </c>
      <c r="U10" s="37">
        <f t="shared" si="2"/>
        <v>15373526</v>
      </c>
      <c r="V10" s="37">
        <f t="shared" si="2"/>
        <v>0</v>
      </c>
      <c r="W10" s="37">
        <f t="shared" si="2"/>
        <v>51066316</v>
      </c>
      <c r="X10" s="37">
        <f t="shared" si="2"/>
        <v>0</v>
      </c>
      <c r="Y10" s="37">
        <f t="shared" si="2"/>
        <v>51066316</v>
      </c>
    </row>
    <row r="11" spans="1:25" x14ac:dyDescent="0.25">
      <c r="A11" s="295" t="s">
        <v>267</v>
      </c>
      <c r="B11" s="295"/>
      <c r="C11" s="295"/>
      <c r="D11" s="295"/>
      <c r="E11" s="295"/>
      <c r="F11" s="295"/>
      <c r="G11" s="6">
        <v>5</v>
      </c>
      <c r="H11" s="38">
        <v>0</v>
      </c>
      <c r="I11" s="38">
        <v>0</v>
      </c>
      <c r="J11" s="38">
        <v>0</v>
      </c>
      <c r="K11" s="38">
        <v>0</v>
      </c>
      <c r="L11" s="38">
        <v>0</v>
      </c>
      <c r="M11" s="38">
        <v>0</v>
      </c>
      <c r="N11" s="38">
        <v>0</v>
      </c>
      <c r="O11" s="38">
        <v>0</v>
      </c>
      <c r="P11" s="38">
        <v>0</v>
      </c>
      <c r="Q11" s="38">
        <v>0</v>
      </c>
      <c r="R11" s="38">
        <v>0</v>
      </c>
      <c r="S11" s="36">
        <v>0</v>
      </c>
      <c r="T11" s="36">
        <v>0</v>
      </c>
      <c r="U11" s="38">
        <v>0</v>
      </c>
      <c r="V11" s="36">
        <v>7771559</v>
      </c>
      <c r="W11" s="37">
        <f t="shared" ref="W11:W29" si="3">H11+I11+J11+K11-L11+M11+N11+O11+P11+Q11+R11+U11+V11+S11+T11</f>
        <v>7771559</v>
      </c>
      <c r="X11" s="36">
        <v>0</v>
      </c>
      <c r="Y11" s="37">
        <f t="shared" ref="Y11:Y29" si="4">W11+X11</f>
        <v>7771559</v>
      </c>
    </row>
    <row r="12" spans="1:25" x14ac:dyDescent="0.25">
      <c r="A12" s="295" t="s">
        <v>268</v>
      </c>
      <c r="B12" s="295"/>
      <c r="C12" s="295"/>
      <c r="D12" s="295"/>
      <c r="E12" s="295"/>
      <c r="F12" s="29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5" t="s">
        <v>269</v>
      </c>
      <c r="B13" s="295"/>
      <c r="C13" s="295"/>
      <c r="D13" s="295"/>
      <c r="E13" s="295"/>
      <c r="F13" s="29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5" t="s">
        <v>417</v>
      </c>
      <c r="B14" s="295"/>
      <c r="C14" s="295"/>
      <c r="D14" s="295"/>
      <c r="E14" s="295"/>
      <c r="F14" s="29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5" t="s">
        <v>270</v>
      </c>
      <c r="B15" s="295"/>
      <c r="C15" s="295"/>
      <c r="D15" s="295"/>
      <c r="E15" s="295"/>
      <c r="F15" s="29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5" t="s">
        <v>271</v>
      </c>
      <c r="B16" s="295"/>
      <c r="C16" s="295"/>
      <c r="D16" s="295"/>
      <c r="E16" s="295"/>
      <c r="F16" s="29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5" t="s">
        <v>272</v>
      </c>
      <c r="B17" s="295"/>
      <c r="C17" s="295"/>
      <c r="D17" s="295"/>
      <c r="E17" s="295"/>
      <c r="F17" s="29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5" t="s">
        <v>273</v>
      </c>
      <c r="B18" s="295"/>
      <c r="C18" s="295"/>
      <c r="D18" s="295"/>
      <c r="E18" s="295"/>
      <c r="F18" s="29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5" t="s">
        <v>274</v>
      </c>
      <c r="B19" s="295"/>
      <c r="C19" s="295"/>
      <c r="D19" s="295"/>
      <c r="E19" s="295"/>
      <c r="F19" s="295"/>
      <c r="G19" s="6">
        <v>13</v>
      </c>
      <c r="H19" s="36">
        <v>7036</v>
      </c>
      <c r="I19" s="36">
        <v>0</v>
      </c>
      <c r="J19" s="36">
        <v>0</v>
      </c>
      <c r="K19" s="36">
        <v>0</v>
      </c>
      <c r="L19" s="36">
        <v>0</v>
      </c>
      <c r="M19" s="36">
        <v>0</v>
      </c>
      <c r="N19" s="36">
        <v>-7036</v>
      </c>
      <c r="O19" s="36">
        <v>0</v>
      </c>
      <c r="P19" s="36">
        <v>0</v>
      </c>
      <c r="Q19" s="36">
        <v>0</v>
      </c>
      <c r="R19" s="36">
        <v>0</v>
      </c>
      <c r="S19" s="36">
        <v>0</v>
      </c>
      <c r="T19" s="36">
        <v>0</v>
      </c>
      <c r="U19" s="36">
        <v>0</v>
      </c>
      <c r="V19" s="36">
        <v>0</v>
      </c>
      <c r="W19" s="37">
        <f t="shared" si="3"/>
        <v>0</v>
      </c>
      <c r="X19" s="36">
        <v>0</v>
      </c>
      <c r="Y19" s="37">
        <f t="shared" si="4"/>
        <v>0</v>
      </c>
    </row>
    <row r="20" spans="1:25" x14ac:dyDescent="0.25">
      <c r="A20" s="295" t="s">
        <v>275</v>
      </c>
      <c r="B20" s="295"/>
      <c r="C20" s="295"/>
      <c r="D20" s="295"/>
      <c r="E20" s="295"/>
      <c r="F20" s="29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5" t="s">
        <v>418</v>
      </c>
      <c r="B21" s="295"/>
      <c r="C21" s="295"/>
      <c r="D21" s="295"/>
      <c r="E21" s="295"/>
      <c r="F21" s="29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5" t="s">
        <v>419</v>
      </c>
      <c r="B22" s="295"/>
      <c r="C22" s="295"/>
      <c r="D22" s="295"/>
      <c r="E22" s="295"/>
      <c r="F22" s="29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5" t="s">
        <v>420</v>
      </c>
      <c r="B23" s="295"/>
      <c r="C23" s="295"/>
      <c r="D23" s="295"/>
      <c r="E23" s="295"/>
      <c r="F23" s="29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5" t="s">
        <v>276</v>
      </c>
      <c r="B24" s="295"/>
      <c r="C24" s="295"/>
      <c r="D24" s="295"/>
      <c r="E24" s="295"/>
      <c r="F24" s="29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95" t="s">
        <v>421</v>
      </c>
      <c r="B25" s="295"/>
      <c r="C25" s="295"/>
      <c r="D25" s="295"/>
      <c r="E25" s="295"/>
      <c r="F25" s="29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5" t="s">
        <v>429</v>
      </c>
      <c r="B26" s="295"/>
      <c r="C26" s="295"/>
      <c r="D26" s="295"/>
      <c r="E26" s="295"/>
      <c r="F26" s="295"/>
      <c r="G26" s="6">
        <v>20</v>
      </c>
      <c r="H26" s="36">
        <v>0</v>
      </c>
      <c r="I26" s="36">
        <v>0</v>
      </c>
      <c r="J26" s="36">
        <v>0</v>
      </c>
      <c r="K26" s="36">
        <v>0</v>
      </c>
      <c r="L26" s="36">
        <v>0</v>
      </c>
      <c r="M26" s="36">
        <v>0</v>
      </c>
      <c r="N26" s="36">
        <v>0</v>
      </c>
      <c r="O26" s="36">
        <v>0</v>
      </c>
      <c r="P26" s="36">
        <v>0</v>
      </c>
      <c r="Q26" s="36">
        <v>0</v>
      </c>
      <c r="R26" s="36">
        <v>0</v>
      </c>
      <c r="S26" s="36">
        <v>0</v>
      </c>
      <c r="T26" s="36">
        <v>0</v>
      </c>
      <c r="U26" s="36">
        <v>-1323708</v>
      </c>
      <c r="V26" s="36">
        <v>0</v>
      </c>
      <c r="W26" s="37">
        <f t="shared" si="3"/>
        <v>-1323708</v>
      </c>
      <c r="X26" s="36">
        <v>0</v>
      </c>
      <c r="Y26" s="37">
        <f t="shared" si="4"/>
        <v>-1323708</v>
      </c>
    </row>
    <row r="27" spans="1:25" ht="12.75" customHeight="1" x14ac:dyDescent="0.25">
      <c r="A27" s="295" t="s">
        <v>422</v>
      </c>
      <c r="B27" s="295"/>
      <c r="C27" s="295"/>
      <c r="D27" s="295"/>
      <c r="E27" s="295"/>
      <c r="F27" s="295"/>
      <c r="G27" s="6">
        <v>21</v>
      </c>
      <c r="H27" s="36">
        <v>0</v>
      </c>
      <c r="I27" s="36">
        <v>0</v>
      </c>
      <c r="J27" s="36">
        <v>0</v>
      </c>
      <c r="K27" s="36">
        <v>0</v>
      </c>
      <c r="L27" s="36">
        <v>73603</v>
      </c>
      <c r="M27" s="36">
        <v>0</v>
      </c>
      <c r="N27" s="36">
        <v>0</v>
      </c>
      <c r="O27" s="36">
        <v>0</v>
      </c>
      <c r="P27" s="36">
        <v>0</v>
      </c>
      <c r="Q27" s="36">
        <v>0</v>
      </c>
      <c r="R27" s="36">
        <v>0</v>
      </c>
      <c r="S27" s="36">
        <v>0</v>
      </c>
      <c r="T27" s="36">
        <v>0</v>
      </c>
      <c r="U27" s="36">
        <v>1794046</v>
      </c>
      <c r="V27" s="36">
        <v>0</v>
      </c>
      <c r="W27" s="37">
        <f t="shared" si="3"/>
        <v>1720443</v>
      </c>
      <c r="X27" s="36">
        <v>0</v>
      </c>
      <c r="Y27" s="37">
        <f t="shared" si="4"/>
        <v>1720443</v>
      </c>
    </row>
    <row r="28" spans="1:25" ht="12.75" customHeight="1" x14ac:dyDescent="0.25">
      <c r="A28" s="295" t="s">
        <v>423</v>
      </c>
      <c r="B28" s="295"/>
      <c r="C28" s="295"/>
      <c r="D28" s="295"/>
      <c r="E28" s="295"/>
      <c r="F28" s="295"/>
      <c r="G28" s="6">
        <v>22</v>
      </c>
      <c r="H28" s="36">
        <v>0</v>
      </c>
      <c r="I28" s="36">
        <v>0</v>
      </c>
      <c r="J28" s="36">
        <v>0</v>
      </c>
      <c r="K28" s="36">
        <v>0</v>
      </c>
      <c r="L28" s="36">
        <v>0</v>
      </c>
      <c r="M28" s="36">
        <v>0</v>
      </c>
      <c r="N28" s="36">
        <v>0</v>
      </c>
      <c r="O28" s="36">
        <v>0</v>
      </c>
      <c r="P28" s="36">
        <v>0</v>
      </c>
      <c r="Q28" s="36">
        <v>0</v>
      </c>
      <c r="R28" s="36">
        <v>0</v>
      </c>
      <c r="S28" s="36">
        <v>0</v>
      </c>
      <c r="T28" s="36">
        <v>0</v>
      </c>
      <c r="U28" s="36">
        <v>-1794046</v>
      </c>
      <c r="V28" s="36">
        <v>0</v>
      </c>
      <c r="W28" s="37">
        <f t="shared" si="3"/>
        <v>-1794046</v>
      </c>
      <c r="X28" s="36">
        <v>0</v>
      </c>
      <c r="Y28" s="37">
        <f t="shared" si="4"/>
        <v>-1794046</v>
      </c>
    </row>
    <row r="29" spans="1:25" ht="12.75" customHeight="1" x14ac:dyDescent="0.25">
      <c r="A29" s="295" t="s">
        <v>424</v>
      </c>
      <c r="B29" s="295"/>
      <c r="C29" s="295"/>
      <c r="D29" s="295"/>
      <c r="E29" s="295"/>
      <c r="F29" s="29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13" t="s">
        <v>425</v>
      </c>
      <c r="B30" s="313"/>
      <c r="C30" s="313"/>
      <c r="D30" s="313"/>
      <c r="E30" s="313"/>
      <c r="F30" s="313"/>
      <c r="G30" s="8">
        <v>24</v>
      </c>
      <c r="H30" s="39">
        <f>SUM(H10:H29)</f>
        <v>30420000</v>
      </c>
      <c r="I30" s="39">
        <f t="shared" ref="I30:Y30" si="5">SUM(I10:I29)</f>
        <v>389195</v>
      </c>
      <c r="J30" s="39">
        <f t="shared" si="5"/>
        <v>3195698</v>
      </c>
      <c r="K30" s="39">
        <f t="shared" si="5"/>
        <v>925837</v>
      </c>
      <c r="L30" s="39">
        <f t="shared" si="5"/>
        <v>302938</v>
      </c>
      <c r="M30" s="39">
        <f t="shared" si="5"/>
        <v>0</v>
      </c>
      <c r="N30" s="39">
        <f t="shared" si="5"/>
        <v>991395</v>
      </c>
      <c r="O30" s="39">
        <f t="shared" si="5"/>
        <v>0</v>
      </c>
      <c r="P30" s="39">
        <f t="shared" si="5"/>
        <v>0</v>
      </c>
      <c r="Q30" s="39">
        <f t="shared" si="5"/>
        <v>0</v>
      </c>
      <c r="R30" s="39">
        <f t="shared" si="5"/>
        <v>0</v>
      </c>
      <c r="S30" s="39">
        <f t="shared" si="5"/>
        <v>0</v>
      </c>
      <c r="T30" s="39">
        <f t="shared" si="5"/>
        <v>0</v>
      </c>
      <c r="U30" s="39">
        <f t="shared" si="5"/>
        <v>14049818</v>
      </c>
      <c r="V30" s="39">
        <f t="shared" si="5"/>
        <v>7771559</v>
      </c>
      <c r="W30" s="39">
        <f t="shared" si="5"/>
        <v>57440564</v>
      </c>
      <c r="X30" s="39">
        <f t="shared" si="5"/>
        <v>0</v>
      </c>
      <c r="Y30" s="39">
        <f t="shared" si="5"/>
        <v>57440564</v>
      </c>
    </row>
    <row r="31" spans="1:25" x14ac:dyDescent="0.25">
      <c r="A31" s="314" t="s">
        <v>277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5">
      <c r="A32" s="316" t="s">
        <v>278</v>
      </c>
      <c r="B32" s="316"/>
      <c r="C32" s="316"/>
      <c r="D32" s="316"/>
      <c r="E32" s="316"/>
      <c r="F32" s="316"/>
      <c r="G32" s="7">
        <v>25</v>
      </c>
      <c r="H32" s="37">
        <f>SUM(H12:H20)</f>
        <v>7036</v>
      </c>
      <c r="I32" s="37">
        <f t="shared" ref="I32:Y32" si="6">SUM(I12:I20)</f>
        <v>0</v>
      </c>
      <c r="J32" s="37">
        <f t="shared" si="6"/>
        <v>0</v>
      </c>
      <c r="K32" s="37">
        <f t="shared" si="6"/>
        <v>0</v>
      </c>
      <c r="L32" s="37">
        <f t="shared" si="6"/>
        <v>0</v>
      </c>
      <c r="M32" s="37">
        <f t="shared" si="6"/>
        <v>0</v>
      </c>
      <c r="N32" s="37">
        <f t="shared" si="6"/>
        <v>-7036</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316" t="s">
        <v>426</v>
      </c>
      <c r="B33" s="316"/>
      <c r="C33" s="316"/>
      <c r="D33" s="316"/>
      <c r="E33" s="316"/>
      <c r="F33" s="316"/>
      <c r="G33" s="7">
        <v>26</v>
      </c>
      <c r="H33" s="37">
        <f>H11+H32</f>
        <v>7036</v>
      </c>
      <c r="I33" s="37">
        <f t="shared" ref="I33:Y33" si="8">I11+I32</f>
        <v>0</v>
      </c>
      <c r="J33" s="37">
        <f t="shared" si="8"/>
        <v>0</v>
      </c>
      <c r="K33" s="37">
        <f t="shared" si="8"/>
        <v>0</v>
      </c>
      <c r="L33" s="37">
        <f t="shared" si="8"/>
        <v>0</v>
      </c>
      <c r="M33" s="37">
        <f t="shared" si="8"/>
        <v>0</v>
      </c>
      <c r="N33" s="37">
        <f t="shared" si="8"/>
        <v>-7036</v>
      </c>
      <c r="O33" s="37">
        <f t="shared" si="8"/>
        <v>0</v>
      </c>
      <c r="P33" s="37">
        <f t="shared" si="8"/>
        <v>0</v>
      </c>
      <c r="Q33" s="37">
        <f t="shared" si="8"/>
        <v>0</v>
      </c>
      <c r="R33" s="37">
        <f t="shared" si="8"/>
        <v>0</v>
      </c>
      <c r="S33" s="37">
        <f t="shared" ref="S33:T33" si="9">S11+S32</f>
        <v>0</v>
      </c>
      <c r="T33" s="37">
        <f t="shared" si="9"/>
        <v>0</v>
      </c>
      <c r="U33" s="37">
        <f t="shared" si="8"/>
        <v>0</v>
      </c>
      <c r="V33" s="37">
        <f t="shared" si="8"/>
        <v>7771559</v>
      </c>
      <c r="W33" s="37">
        <f t="shared" si="8"/>
        <v>7771559</v>
      </c>
      <c r="X33" s="37">
        <f t="shared" si="8"/>
        <v>0</v>
      </c>
      <c r="Y33" s="37">
        <f t="shared" si="8"/>
        <v>7771559</v>
      </c>
    </row>
    <row r="34" spans="1:25" ht="30.75" customHeight="1" x14ac:dyDescent="0.25">
      <c r="A34" s="317" t="s">
        <v>427</v>
      </c>
      <c r="B34" s="317"/>
      <c r="C34" s="317"/>
      <c r="D34" s="317"/>
      <c r="E34" s="317"/>
      <c r="F34" s="317"/>
      <c r="G34" s="8">
        <v>27</v>
      </c>
      <c r="H34" s="39">
        <f>SUM(H21:H29)</f>
        <v>0</v>
      </c>
      <c r="I34" s="39">
        <f t="shared" ref="I34:Y34" si="10">SUM(I21:I29)</f>
        <v>0</v>
      </c>
      <c r="J34" s="39">
        <f t="shared" si="10"/>
        <v>0</v>
      </c>
      <c r="K34" s="39">
        <f t="shared" si="10"/>
        <v>0</v>
      </c>
      <c r="L34" s="39">
        <f t="shared" si="10"/>
        <v>73603</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-1323708</v>
      </c>
      <c r="V34" s="39">
        <f t="shared" si="10"/>
        <v>0</v>
      </c>
      <c r="W34" s="39">
        <f t="shared" si="10"/>
        <v>-1397311</v>
      </c>
      <c r="X34" s="39">
        <f t="shared" si="10"/>
        <v>0</v>
      </c>
      <c r="Y34" s="39">
        <f t="shared" si="10"/>
        <v>-1397311</v>
      </c>
    </row>
    <row r="35" spans="1:25" x14ac:dyDescent="0.25">
      <c r="A35" s="314"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5">
      <c r="A36" s="312" t="s">
        <v>300</v>
      </c>
      <c r="B36" s="312"/>
      <c r="C36" s="312"/>
      <c r="D36" s="312"/>
      <c r="E36" s="312"/>
      <c r="F36" s="312"/>
      <c r="G36" s="6">
        <v>28</v>
      </c>
      <c r="H36" s="36">
        <v>30420000</v>
      </c>
      <c r="I36" s="36">
        <v>389195</v>
      </c>
      <c r="J36" s="36">
        <v>3195698</v>
      </c>
      <c r="K36" s="36">
        <v>925837</v>
      </c>
      <c r="L36" s="36">
        <v>137207</v>
      </c>
      <c r="M36" s="36">
        <v>0</v>
      </c>
      <c r="N36" s="36">
        <v>991395</v>
      </c>
      <c r="O36" s="36">
        <v>0</v>
      </c>
      <c r="P36" s="36">
        <v>0</v>
      </c>
      <c r="Q36" s="36">
        <v>0</v>
      </c>
      <c r="R36" s="36">
        <v>0</v>
      </c>
      <c r="S36" s="36">
        <v>0</v>
      </c>
      <c r="T36" s="36">
        <v>0</v>
      </c>
      <c r="U36" s="36">
        <v>17329348</v>
      </c>
      <c r="V36" s="36">
        <v>0</v>
      </c>
      <c r="W36" s="40">
        <f>H36+I36+J36+K36-L36+M36+N36+O36+P36+Q36+R36+U36+V36+S36+T36</f>
        <v>53114266</v>
      </c>
      <c r="X36" s="36">
        <v>0</v>
      </c>
      <c r="Y36" s="40">
        <f t="shared" ref="Y36:Y38" si="12">W36+X36</f>
        <v>53114266</v>
      </c>
    </row>
    <row r="37" spans="1:25" ht="12.75" customHeight="1" x14ac:dyDescent="0.25">
      <c r="A37" s="295" t="s">
        <v>265</v>
      </c>
      <c r="B37" s="295"/>
      <c r="C37" s="295"/>
      <c r="D37" s="295"/>
      <c r="E37" s="295"/>
      <c r="F37" s="29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5" t="s">
        <v>266</v>
      </c>
      <c r="B38" s="295"/>
      <c r="C38" s="295"/>
      <c r="D38" s="295"/>
      <c r="E38" s="295"/>
      <c r="F38" s="29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6" t="s">
        <v>428</v>
      </c>
      <c r="B39" s="296"/>
      <c r="C39" s="296"/>
      <c r="D39" s="296"/>
      <c r="E39" s="296"/>
      <c r="F39" s="296"/>
      <c r="G39" s="7">
        <v>31</v>
      </c>
      <c r="H39" s="37">
        <f>H36+H37+H38</f>
        <v>30420000</v>
      </c>
      <c r="I39" s="37">
        <f t="shared" ref="I39:Y39" si="14">I36+I37+I38</f>
        <v>389195</v>
      </c>
      <c r="J39" s="37">
        <f t="shared" si="14"/>
        <v>3195698</v>
      </c>
      <c r="K39" s="37">
        <f t="shared" si="14"/>
        <v>925837</v>
      </c>
      <c r="L39" s="37">
        <f t="shared" si="14"/>
        <v>137207</v>
      </c>
      <c r="M39" s="37">
        <f t="shared" si="14"/>
        <v>0</v>
      </c>
      <c r="N39" s="37">
        <f t="shared" si="14"/>
        <v>991395</v>
      </c>
      <c r="O39" s="37">
        <f t="shared" si="14"/>
        <v>0</v>
      </c>
      <c r="P39" s="37">
        <f t="shared" si="14"/>
        <v>0</v>
      </c>
      <c r="Q39" s="37">
        <f t="shared" si="14"/>
        <v>0</v>
      </c>
      <c r="R39" s="37">
        <f t="shared" si="14"/>
        <v>0</v>
      </c>
      <c r="S39" s="37">
        <f t="shared" si="14"/>
        <v>0</v>
      </c>
      <c r="T39" s="37">
        <f t="shared" si="14"/>
        <v>0</v>
      </c>
      <c r="U39" s="37">
        <f t="shared" si="14"/>
        <v>17329348</v>
      </c>
      <c r="V39" s="37">
        <f t="shared" si="14"/>
        <v>0</v>
      </c>
      <c r="W39" s="37">
        <f t="shared" si="14"/>
        <v>53114266</v>
      </c>
      <c r="X39" s="37">
        <f t="shared" si="14"/>
        <v>0</v>
      </c>
      <c r="Y39" s="37">
        <f t="shared" si="14"/>
        <v>53114266</v>
      </c>
    </row>
    <row r="40" spans="1:25" ht="12.75" customHeight="1" x14ac:dyDescent="0.25">
      <c r="A40" s="295" t="s">
        <v>267</v>
      </c>
      <c r="B40" s="295"/>
      <c r="C40" s="295"/>
      <c r="D40" s="295"/>
      <c r="E40" s="295"/>
      <c r="F40" s="295"/>
      <c r="G40" s="6">
        <v>32</v>
      </c>
      <c r="H40" s="38">
        <v>0</v>
      </c>
      <c r="I40" s="38">
        <v>0</v>
      </c>
      <c r="J40" s="38">
        <v>0</v>
      </c>
      <c r="K40" s="38">
        <v>0</v>
      </c>
      <c r="L40" s="38">
        <v>0</v>
      </c>
      <c r="M40" s="38">
        <v>0</v>
      </c>
      <c r="N40" s="38">
        <v>0</v>
      </c>
      <c r="O40" s="38">
        <v>0</v>
      </c>
      <c r="P40" s="38">
        <v>0</v>
      </c>
      <c r="Q40" s="38">
        <v>0</v>
      </c>
      <c r="R40" s="38">
        <v>0</v>
      </c>
      <c r="S40" s="36">
        <v>0</v>
      </c>
      <c r="T40" s="36">
        <v>0</v>
      </c>
      <c r="U40" s="38">
        <v>0</v>
      </c>
      <c r="V40" s="36">
        <v>8072639</v>
      </c>
      <c r="W40" s="40">
        <f t="shared" ref="W40:W58" si="15">H40+I40+J40+K40-L40+M40+N40+O40+P40+Q40+R40+U40+V40+S40+T40</f>
        <v>8072639</v>
      </c>
      <c r="X40" s="36">
        <v>0</v>
      </c>
      <c r="Y40" s="40">
        <f t="shared" ref="Y40:Y58" si="16">W40+X40</f>
        <v>8072639</v>
      </c>
    </row>
    <row r="41" spans="1:25" ht="12.75" customHeight="1" x14ac:dyDescent="0.25">
      <c r="A41" s="295" t="s">
        <v>268</v>
      </c>
      <c r="B41" s="295"/>
      <c r="C41" s="295"/>
      <c r="D41" s="295"/>
      <c r="E41" s="295"/>
      <c r="F41" s="29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5" t="s">
        <v>280</v>
      </c>
      <c r="B42" s="295"/>
      <c r="C42" s="295"/>
      <c r="D42" s="295"/>
      <c r="E42" s="295"/>
      <c r="F42" s="29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5" t="s">
        <v>417</v>
      </c>
      <c r="B43" s="295"/>
      <c r="C43" s="295"/>
      <c r="D43" s="295"/>
      <c r="E43" s="295"/>
      <c r="F43" s="29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5" t="s">
        <v>270</v>
      </c>
      <c r="B44" s="295"/>
      <c r="C44" s="295"/>
      <c r="D44" s="295"/>
      <c r="E44" s="295"/>
      <c r="F44" s="29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5" t="s">
        <v>271</v>
      </c>
      <c r="B45" s="295"/>
      <c r="C45" s="295"/>
      <c r="D45" s="295"/>
      <c r="E45" s="295"/>
      <c r="F45" s="29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5" t="s">
        <v>281</v>
      </c>
      <c r="B46" s="295"/>
      <c r="C46" s="295"/>
      <c r="D46" s="295"/>
      <c r="E46" s="295"/>
      <c r="F46" s="29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5" t="s">
        <v>273</v>
      </c>
      <c r="B47" s="295"/>
      <c r="C47" s="295"/>
      <c r="D47" s="295"/>
      <c r="E47" s="295"/>
      <c r="F47" s="29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5" t="s">
        <v>274</v>
      </c>
      <c r="B48" s="295"/>
      <c r="C48" s="295"/>
      <c r="D48" s="295"/>
      <c r="E48" s="295"/>
      <c r="F48" s="29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5" t="s">
        <v>275</v>
      </c>
      <c r="B49" s="295"/>
      <c r="C49" s="295"/>
      <c r="D49" s="295"/>
      <c r="E49" s="295"/>
      <c r="F49" s="29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5" t="s">
        <v>418</v>
      </c>
      <c r="B50" s="295"/>
      <c r="C50" s="295"/>
      <c r="D50" s="295"/>
      <c r="E50" s="295"/>
      <c r="F50" s="29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5" t="s">
        <v>419</v>
      </c>
      <c r="B51" s="295"/>
      <c r="C51" s="295"/>
      <c r="D51" s="295"/>
      <c r="E51" s="295"/>
      <c r="F51" s="29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5" t="s">
        <v>420</v>
      </c>
      <c r="B52" s="295"/>
      <c r="C52" s="295"/>
      <c r="D52" s="295"/>
      <c r="E52" s="295"/>
      <c r="F52" s="29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5" t="s">
        <v>276</v>
      </c>
      <c r="B53" s="295"/>
      <c r="C53" s="295"/>
      <c r="D53" s="295"/>
      <c r="E53" s="295"/>
      <c r="F53" s="295"/>
      <c r="G53" s="6">
        <v>45</v>
      </c>
      <c r="H53" s="36">
        <v>0</v>
      </c>
      <c r="I53" s="36">
        <v>0</v>
      </c>
      <c r="J53" s="36">
        <v>0</v>
      </c>
      <c r="K53" s="36">
        <v>0</v>
      </c>
      <c r="L53" s="36">
        <v>184172</v>
      </c>
      <c r="M53" s="36">
        <v>0</v>
      </c>
      <c r="N53" s="36">
        <v>0</v>
      </c>
      <c r="O53" s="36">
        <v>0</v>
      </c>
      <c r="P53" s="36">
        <v>0</v>
      </c>
      <c r="Q53" s="36">
        <v>0</v>
      </c>
      <c r="R53" s="36">
        <v>0</v>
      </c>
      <c r="S53" s="36">
        <v>0</v>
      </c>
      <c r="T53" s="36">
        <v>0</v>
      </c>
      <c r="U53" s="36">
        <v>0</v>
      </c>
      <c r="V53" s="36">
        <v>0</v>
      </c>
      <c r="W53" s="40">
        <f t="shared" si="15"/>
        <v>-184172</v>
      </c>
      <c r="X53" s="36">
        <v>0</v>
      </c>
      <c r="Y53" s="40">
        <f t="shared" si="16"/>
        <v>-184172</v>
      </c>
    </row>
    <row r="54" spans="1:25" ht="12.75" customHeight="1" x14ac:dyDescent="0.25">
      <c r="A54" s="295" t="s">
        <v>421</v>
      </c>
      <c r="B54" s="295"/>
      <c r="C54" s="295"/>
      <c r="D54" s="295"/>
      <c r="E54" s="295"/>
      <c r="F54" s="29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5" t="s">
        <v>429</v>
      </c>
      <c r="B55" s="295"/>
      <c r="C55" s="295"/>
      <c r="D55" s="295"/>
      <c r="E55" s="295"/>
      <c r="F55" s="295"/>
      <c r="G55" s="6">
        <v>47</v>
      </c>
      <c r="H55" s="36">
        <v>0</v>
      </c>
      <c r="I55" s="36">
        <v>0</v>
      </c>
      <c r="J55" s="36">
        <v>0</v>
      </c>
      <c r="K55" s="36">
        <v>0</v>
      </c>
      <c r="L55" s="36">
        <v>0</v>
      </c>
      <c r="M55" s="36">
        <v>0</v>
      </c>
      <c r="N55" s="36">
        <v>0</v>
      </c>
      <c r="O55" s="36">
        <v>0</v>
      </c>
      <c r="P55" s="36">
        <v>0</v>
      </c>
      <c r="Q55" s="36">
        <v>0</v>
      </c>
      <c r="R55" s="36">
        <v>0</v>
      </c>
      <c r="S55" s="36">
        <v>0</v>
      </c>
      <c r="T55" s="36">
        <v>0</v>
      </c>
      <c r="U55" s="36">
        <v>-1685911</v>
      </c>
      <c r="V55" s="36">
        <v>0</v>
      </c>
      <c r="W55" s="40">
        <f t="shared" si="15"/>
        <v>-1685911</v>
      </c>
      <c r="X55" s="36">
        <v>0</v>
      </c>
      <c r="Y55" s="40">
        <f t="shared" si="16"/>
        <v>-1685911</v>
      </c>
    </row>
    <row r="56" spans="1:25" ht="12.75" customHeight="1" x14ac:dyDescent="0.25">
      <c r="A56" s="295" t="s">
        <v>422</v>
      </c>
      <c r="B56" s="295"/>
      <c r="C56" s="295"/>
      <c r="D56" s="295"/>
      <c r="E56" s="295"/>
      <c r="F56" s="295"/>
      <c r="G56" s="6">
        <v>48</v>
      </c>
      <c r="H56" s="36">
        <v>0</v>
      </c>
      <c r="I56" s="36">
        <v>0</v>
      </c>
      <c r="J56" s="36">
        <v>0</v>
      </c>
      <c r="K56" s="36">
        <v>0</v>
      </c>
      <c r="L56" s="36">
        <v>0</v>
      </c>
      <c r="M56" s="36">
        <v>0</v>
      </c>
      <c r="N56" s="36">
        <v>0</v>
      </c>
      <c r="O56" s="36">
        <v>0</v>
      </c>
      <c r="P56" s="36">
        <v>0</v>
      </c>
      <c r="Q56" s="36">
        <v>0</v>
      </c>
      <c r="R56" s="36">
        <v>0</v>
      </c>
      <c r="S56" s="36">
        <v>0</v>
      </c>
      <c r="T56" s="36">
        <v>0</v>
      </c>
      <c r="U56" s="36">
        <v>1593619</v>
      </c>
      <c r="V56" s="36">
        <v>0</v>
      </c>
      <c r="W56" s="40">
        <f t="shared" si="15"/>
        <v>1593619</v>
      </c>
      <c r="X56" s="36">
        <v>0</v>
      </c>
      <c r="Y56" s="40">
        <f t="shared" si="16"/>
        <v>1593619</v>
      </c>
    </row>
    <row r="57" spans="1:25" ht="12.75" customHeight="1" x14ac:dyDescent="0.25">
      <c r="A57" s="295" t="s">
        <v>430</v>
      </c>
      <c r="B57" s="295"/>
      <c r="C57" s="295"/>
      <c r="D57" s="295"/>
      <c r="E57" s="295"/>
      <c r="F57" s="295"/>
      <c r="G57" s="6">
        <v>49</v>
      </c>
      <c r="H57" s="36">
        <v>0</v>
      </c>
      <c r="I57" s="36">
        <v>0</v>
      </c>
      <c r="J57" s="36">
        <v>0</v>
      </c>
      <c r="K57" s="36">
        <v>0</v>
      </c>
      <c r="L57" s="36">
        <v>0</v>
      </c>
      <c r="M57" s="36">
        <v>0</v>
      </c>
      <c r="N57" s="36">
        <v>0</v>
      </c>
      <c r="O57" s="36">
        <v>0</v>
      </c>
      <c r="P57" s="36">
        <v>0</v>
      </c>
      <c r="Q57" s="36">
        <v>0</v>
      </c>
      <c r="R57" s="36">
        <v>0</v>
      </c>
      <c r="S57" s="36">
        <v>0</v>
      </c>
      <c r="T57" s="36">
        <v>0</v>
      </c>
      <c r="U57" s="36">
        <v>-1593619</v>
      </c>
      <c r="V57" s="36">
        <v>0</v>
      </c>
      <c r="W57" s="40">
        <f t="shared" si="15"/>
        <v>-1593619</v>
      </c>
      <c r="X57" s="36">
        <v>0</v>
      </c>
      <c r="Y57" s="40">
        <f t="shared" si="16"/>
        <v>-1593619</v>
      </c>
    </row>
    <row r="58" spans="1:25" ht="12.75" customHeight="1" x14ac:dyDescent="0.25">
      <c r="A58" s="295" t="s">
        <v>424</v>
      </c>
      <c r="B58" s="295"/>
      <c r="C58" s="295"/>
      <c r="D58" s="295"/>
      <c r="E58" s="295"/>
      <c r="F58" s="29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13" t="s">
        <v>431</v>
      </c>
      <c r="B59" s="313"/>
      <c r="C59" s="313"/>
      <c r="D59" s="313"/>
      <c r="E59" s="313"/>
      <c r="F59" s="313"/>
      <c r="G59" s="8">
        <v>51</v>
      </c>
      <c r="H59" s="39">
        <f>SUM(H39:H58)</f>
        <v>30420000</v>
      </c>
      <c r="I59" s="39">
        <f t="shared" ref="I59:Y59" si="17">SUM(I39:I58)</f>
        <v>389195</v>
      </c>
      <c r="J59" s="39">
        <f t="shared" si="17"/>
        <v>3195698</v>
      </c>
      <c r="K59" s="39">
        <f t="shared" si="17"/>
        <v>925837</v>
      </c>
      <c r="L59" s="39">
        <f t="shared" si="17"/>
        <v>321379</v>
      </c>
      <c r="M59" s="39">
        <f t="shared" si="17"/>
        <v>0</v>
      </c>
      <c r="N59" s="39">
        <f t="shared" si="17"/>
        <v>991395</v>
      </c>
      <c r="O59" s="39">
        <f t="shared" si="17"/>
        <v>0</v>
      </c>
      <c r="P59" s="39">
        <f t="shared" si="17"/>
        <v>0</v>
      </c>
      <c r="Q59" s="39">
        <f t="shared" si="17"/>
        <v>0</v>
      </c>
      <c r="R59" s="39">
        <f t="shared" si="17"/>
        <v>0</v>
      </c>
      <c r="S59" s="39">
        <f t="shared" si="17"/>
        <v>0</v>
      </c>
      <c r="T59" s="39">
        <f t="shared" si="17"/>
        <v>0</v>
      </c>
      <c r="U59" s="39">
        <f t="shared" si="17"/>
        <v>15643437</v>
      </c>
      <c r="V59" s="39">
        <f t="shared" si="17"/>
        <v>8072639</v>
      </c>
      <c r="W59" s="39">
        <f t="shared" si="17"/>
        <v>59316822</v>
      </c>
      <c r="X59" s="39">
        <f t="shared" si="17"/>
        <v>0</v>
      </c>
      <c r="Y59" s="39">
        <f t="shared" si="17"/>
        <v>59316822</v>
      </c>
    </row>
    <row r="60" spans="1:25" x14ac:dyDescent="0.25">
      <c r="A60" s="314" t="s">
        <v>277</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5">
      <c r="A61" s="316" t="s">
        <v>432</v>
      </c>
      <c r="B61" s="316"/>
      <c r="C61" s="316"/>
      <c r="D61" s="316"/>
      <c r="E61" s="316"/>
      <c r="F61" s="316"/>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316" t="s">
        <v>433</v>
      </c>
      <c r="B62" s="316"/>
      <c r="C62" s="316"/>
      <c r="D62" s="316"/>
      <c r="E62" s="316"/>
      <c r="F62" s="316"/>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8072639</v>
      </c>
      <c r="W62" s="40">
        <f t="shared" si="20"/>
        <v>8072639</v>
      </c>
      <c r="X62" s="40">
        <f t="shared" si="20"/>
        <v>0</v>
      </c>
      <c r="Y62" s="40">
        <f t="shared" si="20"/>
        <v>8072639</v>
      </c>
    </row>
    <row r="63" spans="1:25" ht="29.25" customHeight="1" x14ac:dyDescent="0.25">
      <c r="A63" s="317" t="s">
        <v>434</v>
      </c>
      <c r="B63" s="317"/>
      <c r="C63" s="317"/>
      <c r="D63" s="317"/>
      <c r="E63" s="317"/>
      <c r="F63" s="317"/>
      <c r="G63" s="8">
        <v>54</v>
      </c>
      <c r="H63" s="41">
        <f>SUM(H50:H58)</f>
        <v>0</v>
      </c>
      <c r="I63" s="41">
        <f t="shared" ref="I63:Y63" si="22">SUM(I50:I58)</f>
        <v>0</v>
      </c>
      <c r="J63" s="41">
        <f t="shared" si="22"/>
        <v>0</v>
      </c>
      <c r="K63" s="41">
        <f t="shared" si="22"/>
        <v>0</v>
      </c>
      <c r="L63" s="41">
        <f t="shared" si="22"/>
        <v>184172</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-1685911</v>
      </c>
      <c r="V63" s="41">
        <f t="shared" si="22"/>
        <v>0</v>
      </c>
      <c r="W63" s="41">
        <f t="shared" si="22"/>
        <v>-1870083</v>
      </c>
      <c r="X63" s="41">
        <f t="shared" si="22"/>
        <v>0</v>
      </c>
      <c r="Y63" s="41">
        <f t="shared" si="22"/>
        <v>-1870083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42"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view="pageBreakPreview" topLeftCell="A38" zoomScaleNormal="66" zoomScaleSheetLayoutView="100" workbookViewId="0">
      <selection activeCell="A40" sqref="A40"/>
    </sheetView>
  </sheetViews>
  <sheetFormatPr defaultColWidth="8.88671875" defaultRowHeight="13.2" x14ac:dyDescent="0.25"/>
  <cols>
    <col min="1" max="1" width="120.6640625" style="139" customWidth="1"/>
    <col min="2" max="6" width="8.88671875" style="139" hidden="1" customWidth="1"/>
    <col min="7" max="7" width="0.44140625" style="139" customWidth="1"/>
    <col min="8" max="8" width="8.88671875" style="139" hidden="1" customWidth="1"/>
    <col min="9" max="9" width="95" style="139" customWidth="1"/>
    <col min="10" max="16384" width="8.88671875" style="139"/>
  </cols>
  <sheetData>
    <row r="1" spans="1:9" ht="181.8" customHeight="1" x14ac:dyDescent="0.25">
      <c r="A1" s="137" t="s">
        <v>490</v>
      </c>
      <c r="B1" s="138"/>
      <c r="C1" s="138"/>
      <c r="D1" s="138"/>
      <c r="E1" s="138"/>
      <c r="F1" s="138"/>
      <c r="G1" s="138" t="s">
        <v>447</v>
      </c>
      <c r="H1" s="138"/>
      <c r="I1" s="138"/>
    </row>
    <row r="2" spans="1:9" ht="31.95" customHeight="1" x14ac:dyDescent="0.25">
      <c r="A2" s="140" t="s">
        <v>448</v>
      </c>
      <c r="B2" s="138"/>
      <c r="C2" s="138"/>
      <c r="D2" s="138"/>
      <c r="E2" s="138"/>
      <c r="F2" s="138"/>
      <c r="G2" s="138"/>
      <c r="H2" s="138"/>
      <c r="I2" s="138"/>
    </row>
    <row r="3" spans="1:9" ht="25.95" customHeight="1" x14ac:dyDescent="0.25">
      <c r="A3" s="141" t="s">
        <v>449</v>
      </c>
      <c r="B3" s="138"/>
      <c r="C3" s="138"/>
      <c r="D3" s="138"/>
      <c r="E3" s="138"/>
      <c r="F3" s="138"/>
      <c r="G3" s="138"/>
      <c r="H3" s="138"/>
      <c r="I3" s="138"/>
    </row>
    <row r="4" spans="1:9" ht="67.8" customHeight="1" x14ac:dyDescent="0.25">
      <c r="A4" s="137" t="s">
        <v>491</v>
      </c>
      <c r="B4" s="138"/>
      <c r="C4" s="138"/>
      <c r="D4" s="138"/>
      <c r="E4" s="138"/>
      <c r="F4" s="138"/>
      <c r="G4" s="138"/>
      <c r="H4" s="138"/>
      <c r="I4" s="138"/>
    </row>
    <row r="5" spans="1:9" ht="28.95" customHeight="1" x14ac:dyDescent="0.25">
      <c r="A5" s="142" t="s">
        <v>450</v>
      </c>
      <c r="B5" s="138"/>
      <c r="C5" s="138"/>
      <c r="D5" s="138"/>
      <c r="E5" s="138"/>
      <c r="F5" s="138"/>
      <c r="G5" s="138"/>
      <c r="H5" s="138"/>
      <c r="I5" s="138"/>
    </row>
    <row r="6" spans="1:9" ht="70.8" customHeight="1" x14ac:dyDescent="0.25">
      <c r="A6" s="137" t="s">
        <v>492</v>
      </c>
      <c r="B6" s="138"/>
      <c r="C6" s="138"/>
      <c r="D6" s="138"/>
      <c r="E6" s="138"/>
      <c r="F6" s="138"/>
      <c r="G6" s="138"/>
      <c r="H6" s="138"/>
      <c r="I6" s="138"/>
    </row>
    <row r="7" spans="1:9" ht="30.6" customHeight="1" x14ac:dyDescent="0.25">
      <c r="A7" s="142" t="s">
        <v>451</v>
      </c>
      <c r="B7" s="138"/>
      <c r="C7" s="138"/>
      <c r="D7" s="138"/>
      <c r="E7" s="138"/>
      <c r="F7" s="138"/>
      <c r="G7" s="138"/>
      <c r="H7" s="138"/>
      <c r="I7" s="138"/>
    </row>
    <row r="8" spans="1:9" ht="54.6" customHeight="1" x14ac:dyDescent="0.25">
      <c r="A8" s="137" t="s">
        <v>493</v>
      </c>
      <c r="B8" s="138"/>
      <c r="C8" s="138"/>
      <c r="D8" s="138"/>
      <c r="E8" s="138"/>
      <c r="F8" s="138"/>
      <c r="G8" s="138"/>
      <c r="H8" s="138"/>
      <c r="I8" s="138"/>
    </row>
    <row r="9" spans="1:9" ht="26.4" customHeight="1" x14ac:dyDescent="0.25">
      <c r="A9" s="141" t="s">
        <v>452</v>
      </c>
      <c r="B9" s="138"/>
      <c r="C9" s="138"/>
      <c r="D9" s="138"/>
      <c r="E9" s="138"/>
      <c r="F9" s="138"/>
      <c r="G9" s="138"/>
      <c r="H9" s="138"/>
      <c r="I9" s="138"/>
    </row>
    <row r="10" spans="1:9" ht="54" customHeight="1" x14ac:dyDescent="0.25">
      <c r="A10" s="137" t="s">
        <v>494</v>
      </c>
      <c r="B10" s="138"/>
      <c r="C10" s="138"/>
      <c r="D10" s="138"/>
      <c r="E10" s="138"/>
      <c r="F10" s="138"/>
      <c r="G10" s="138"/>
      <c r="H10" s="138"/>
      <c r="I10" s="138"/>
    </row>
    <row r="11" spans="1:9" ht="31.2" customHeight="1" x14ac:dyDescent="0.25">
      <c r="A11" s="141" t="s">
        <v>453</v>
      </c>
      <c r="B11" s="138"/>
      <c r="C11" s="138"/>
      <c r="D11" s="138"/>
      <c r="E11" s="138"/>
      <c r="F11" s="138"/>
      <c r="G11" s="138"/>
      <c r="H11" s="138"/>
      <c r="I11" s="138"/>
    </row>
    <row r="12" spans="1:9" ht="50.4" customHeight="1" x14ac:dyDescent="0.25">
      <c r="A12" s="137" t="s">
        <v>495</v>
      </c>
      <c r="B12" s="138"/>
      <c r="C12" s="138"/>
      <c r="D12" s="138"/>
      <c r="E12" s="138"/>
      <c r="F12" s="138"/>
      <c r="G12" s="138"/>
      <c r="H12" s="138"/>
      <c r="I12" s="138"/>
    </row>
    <row r="13" spans="1:9" ht="17.399999999999999" customHeight="1" x14ac:dyDescent="0.25">
      <c r="A13" s="137"/>
      <c r="B13" s="138"/>
      <c r="C13" s="138"/>
      <c r="D13" s="138"/>
      <c r="E13" s="138"/>
      <c r="F13" s="138"/>
      <c r="G13" s="138"/>
      <c r="H13" s="138"/>
      <c r="I13" s="138"/>
    </row>
    <row r="14" spans="1:9" ht="38.4" customHeight="1" x14ac:dyDescent="0.25">
      <c r="A14" s="142" t="s">
        <v>454</v>
      </c>
      <c r="B14" s="138"/>
      <c r="C14" s="138"/>
      <c r="D14" s="138"/>
      <c r="E14" s="138"/>
      <c r="F14" s="138"/>
      <c r="G14" s="138"/>
      <c r="H14" s="138"/>
      <c r="I14" s="138"/>
    </row>
    <row r="15" spans="1:9" ht="36.6" customHeight="1" x14ac:dyDescent="0.25">
      <c r="A15" s="142" t="s">
        <v>455</v>
      </c>
      <c r="B15" s="138"/>
      <c r="C15" s="138"/>
      <c r="D15" s="138"/>
      <c r="E15" s="138"/>
      <c r="F15" s="138"/>
      <c r="G15" s="138"/>
      <c r="H15" s="138"/>
      <c r="I15" s="138"/>
    </row>
    <row r="16" spans="1:9" ht="65.400000000000006" customHeight="1" x14ac:dyDescent="0.25">
      <c r="A16" s="137" t="s">
        <v>504</v>
      </c>
      <c r="B16" s="138"/>
      <c r="C16" s="138"/>
      <c r="D16" s="138"/>
      <c r="E16" s="138"/>
      <c r="F16" s="138"/>
      <c r="G16" s="138"/>
      <c r="H16" s="138"/>
      <c r="I16" s="138"/>
    </row>
    <row r="17" spans="1:9" ht="30" customHeight="1" x14ac:dyDescent="0.25">
      <c r="A17" s="142" t="s">
        <v>456</v>
      </c>
      <c r="B17" s="138"/>
      <c r="C17" s="138"/>
      <c r="D17" s="138"/>
      <c r="E17" s="138"/>
      <c r="F17" s="138"/>
      <c r="G17" s="138"/>
      <c r="H17" s="138"/>
      <c r="I17" s="138"/>
    </row>
    <row r="18" spans="1:9" ht="61.8" customHeight="1" x14ac:dyDescent="0.25">
      <c r="A18" s="137" t="s">
        <v>496</v>
      </c>
      <c r="B18" s="138"/>
      <c r="C18" s="138"/>
      <c r="D18" s="138"/>
      <c r="E18" s="138"/>
      <c r="F18" s="138"/>
      <c r="G18" s="138"/>
      <c r="H18" s="138"/>
      <c r="I18" s="138"/>
    </row>
    <row r="19" spans="1:9" ht="29.4" customHeight="1" x14ac:dyDescent="0.25">
      <c r="A19" s="142" t="s">
        <v>457</v>
      </c>
      <c r="B19" s="138"/>
      <c r="C19" s="138"/>
      <c r="D19" s="138"/>
      <c r="E19" s="138"/>
      <c r="F19" s="138"/>
      <c r="G19" s="138"/>
      <c r="H19" s="138"/>
      <c r="I19" s="138"/>
    </row>
    <row r="20" spans="1:9" ht="75.599999999999994" customHeight="1" x14ac:dyDescent="0.25">
      <c r="A20" s="137" t="s">
        <v>505</v>
      </c>
      <c r="B20" s="138"/>
      <c r="C20" s="138"/>
      <c r="D20" s="138"/>
      <c r="E20" s="138"/>
      <c r="F20" s="138"/>
      <c r="G20" s="138"/>
      <c r="H20" s="138"/>
      <c r="I20" s="138"/>
    </row>
    <row r="21" spans="1:9" ht="55.2" customHeight="1" x14ac:dyDescent="0.25">
      <c r="A21" s="137" t="s">
        <v>458</v>
      </c>
      <c r="B21" s="138"/>
      <c r="C21" s="138"/>
      <c r="D21" s="138"/>
      <c r="E21" s="138"/>
      <c r="F21" s="138"/>
      <c r="G21" s="138"/>
      <c r="H21" s="138"/>
      <c r="I21" s="138"/>
    </row>
    <row r="22" spans="1:9" ht="54.6" customHeight="1" x14ac:dyDescent="0.25">
      <c r="A22" s="137" t="s">
        <v>459</v>
      </c>
      <c r="B22" s="138"/>
      <c r="C22" s="138"/>
      <c r="D22" s="138"/>
      <c r="E22" s="138"/>
      <c r="F22" s="138"/>
      <c r="G22" s="138"/>
      <c r="H22" s="138"/>
      <c r="I22" s="138"/>
    </row>
    <row r="23" spans="1:9" ht="73.2" customHeight="1" x14ac:dyDescent="0.25">
      <c r="A23" s="137" t="s">
        <v>497</v>
      </c>
      <c r="B23" s="138"/>
      <c r="C23" s="138"/>
      <c r="D23" s="138"/>
      <c r="E23" s="138"/>
      <c r="F23" s="138"/>
      <c r="G23" s="138"/>
      <c r="H23" s="138"/>
      <c r="I23" s="138"/>
    </row>
    <row r="24" spans="1:9" ht="154.80000000000001" customHeight="1" x14ac:dyDescent="0.25">
      <c r="A24" s="137" t="s">
        <v>498</v>
      </c>
      <c r="B24" s="138"/>
      <c r="C24" s="138"/>
      <c r="D24" s="138"/>
      <c r="E24" s="138"/>
      <c r="F24" s="138"/>
      <c r="G24" s="138"/>
      <c r="H24" s="138"/>
      <c r="I24" s="138"/>
    </row>
    <row r="25" spans="1:9" ht="85.8" customHeight="1" x14ac:dyDescent="0.25">
      <c r="A25" s="137" t="s">
        <v>499</v>
      </c>
      <c r="B25" s="138"/>
      <c r="C25" s="138"/>
      <c r="D25" s="138"/>
      <c r="E25" s="138"/>
      <c r="F25" s="138"/>
      <c r="G25" s="138"/>
      <c r="H25" s="138"/>
      <c r="I25" s="138"/>
    </row>
    <row r="26" spans="1:9" ht="76.8" customHeight="1" x14ac:dyDescent="0.25">
      <c r="A26" s="137" t="s">
        <v>500</v>
      </c>
      <c r="B26" s="138"/>
      <c r="C26" s="138"/>
      <c r="D26" s="138"/>
      <c r="E26" s="138"/>
      <c r="F26" s="138"/>
      <c r="G26" s="138"/>
      <c r="H26" s="138"/>
      <c r="I26" s="138"/>
    </row>
    <row r="27" spans="1:9" ht="89.4" customHeight="1" x14ac:dyDescent="0.25">
      <c r="A27" s="137" t="s">
        <v>506</v>
      </c>
      <c r="B27" s="138"/>
      <c r="C27" s="138"/>
      <c r="D27" s="138"/>
      <c r="E27" s="138"/>
      <c r="F27" s="138"/>
      <c r="G27" s="138"/>
      <c r="H27" s="138"/>
      <c r="I27" s="138"/>
    </row>
    <row r="28" spans="1:9" ht="93" customHeight="1" x14ac:dyDescent="0.25">
      <c r="A28" s="137" t="s">
        <v>507</v>
      </c>
      <c r="B28" s="138"/>
      <c r="C28" s="138"/>
      <c r="D28" s="138"/>
      <c r="E28" s="138"/>
      <c r="F28" s="138"/>
      <c r="G28" s="138"/>
      <c r="H28" s="138"/>
      <c r="I28" s="138"/>
    </row>
    <row r="29" spans="1:9" ht="41.4" customHeight="1" x14ac:dyDescent="0.25">
      <c r="A29" s="137" t="s">
        <v>501</v>
      </c>
      <c r="B29" s="138"/>
      <c r="C29" s="138"/>
      <c r="D29" s="138"/>
      <c r="E29" s="138"/>
      <c r="F29" s="138"/>
      <c r="G29" s="138"/>
      <c r="H29" s="138"/>
      <c r="I29" s="138"/>
    </row>
    <row r="30" spans="1:9" ht="145.80000000000001" customHeight="1" x14ac:dyDescent="0.25">
      <c r="A30" s="137" t="s">
        <v>508</v>
      </c>
      <c r="B30" s="138"/>
      <c r="C30" s="138"/>
      <c r="D30" s="138"/>
      <c r="E30" s="138"/>
      <c r="F30" s="138"/>
      <c r="G30" s="138"/>
      <c r="H30" s="138"/>
      <c r="I30" s="138"/>
    </row>
    <row r="31" spans="1:9" ht="217.2" customHeight="1" x14ac:dyDescent="0.25">
      <c r="A31" s="137" t="s">
        <v>509</v>
      </c>
      <c r="B31" s="138"/>
      <c r="C31" s="138"/>
      <c r="D31" s="138"/>
      <c r="E31" s="138"/>
      <c r="F31" s="138"/>
      <c r="G31" s="138"/>
      <c r="H31" s="138"/>
      <c r="I31" s="138"/>
    </row>
    <row r="32" spans="1:9" ht="57.6" customHeight="1" x14ac:dyDescent="0.25">
      <c r="A32" s="137" t="s">
        <v>502</v>
      </c>
      <c r="B32" s="138"/>
      <c r="C32" s="138"/>
      <c r="D32" s="138"/>
      <c r="E32" s="138"/>
      <c r="F32" s="138"/>
      <c r="G32" s="138"/>
      <c r="H32" s="138"/>
      <c r="I32" s="138"/>
    </row>
    <row r="33" spans="1:9" ht="30" customHeight="1" x14ac:dyDescent="0.25">
      <c r="A33" s="137" t="s">
        <v>460</v>
      </c>
      <c r="B33" s="138"/>
      <c r="C33" s="138"/>
      <c r="D33" s="138"/>
      <c r="E33" s="138"/>
      <c r="F33" s="138"/>
      <c r="G33" s="138"/>
      <c r="H33" s="138"/>
      <c r="I33" s="138"/>
    </row>
    <row r="34" spans="1:9" ht="51" customHeight="1" x14ac:dyDescent="0.25">
      <c r="A34" s="137" t="s">
        <v>461</v>
      </c>
      <c r="B34" s="138"/>
      <c r="C34" s="138"/>
      <c r="D34" s="138"/>
      <c r="E34" s="138"/>
      <c r="F34" s="138"/>
      <c r="G34" s="138"/>
      <c r="H34" s="138"/>
      <c r="I34" s="138"/>
    </row>
    <row r="35" spans="1:9" ht="53.4" customHeight="1" x14ac:dyDescent="0.25">
      <c r="A35" s="137" t="s">
        <v>462</v>
      </c>
      <c r="B35" s="138"/>
      <c r="C35" s="138"/>
      <c r="D35" s="138"/>
      <c r="E35" s="138"/>
      <c r="F35" s="138"/>
      <c r="G35" s="138"/>
      <c r="H35" s="138"/>
      <c r="I35" s="138"/>
    </row>
    <row r="36" spans="1:9" ht="34.200000000000003" customHeight="1" x14ac:dyDescent="0.25">
      <c r="A36" s="137" t="s">
        <v>484</v>
      </c>
      <c r="B36" s="138"/>
      <c r="C36" s="138"/>
      <c r="D36" s="138"/>
      <c r="E36" s="138"/>
      <c r="F36" s="138"/>
      <c r="G36" s="138"/>
      <c r="H36" s="138"/>
      <c r="I36" s="138"/>
    </row>
    <row r="37" spans="1:9" ht="214.8" customHeight="1" x14ac:dyDescent="0.25">
      <c r="A37" s="137" t="s">
        <v>510</v>
      </c>
      <c r="B37" s="138"/>
      <c r="C37" s="138"/>
      <c r="D37" s="138"/>
      <c r="E37" s="138"/>
      <c r="F37" s="138"/>
      <c r="G37" s="138"/>
      <c r="H37" s="138"/>
      <c r="I37" s="138"/>
    </row>
    <row r="38" spans="1:9" ht="64.2" customHeight="1" x14ac:dyDescent="0.25">
      <c r="A38" s="137" t="s">
        <v>463</v>
      </c>
      <c r="B38" s="138"/>
      <c r="C38" s="138"/>
      <c r="D38" s="138"/>
      <c r="E38" s="138"/>
      <c r="F38" s="138"/>
      <c r="G38" s="138"/>
      <c r="H38" s="138"/>
      <c r="I38" s="138"/>
    </row>
    <row r="39" spans="1:9" ht="63" customHeight="1" x14ac:dyDescent="0.25">
      <c r="A39" s="137" t="s">
        <v>511</v>
      </c>
      <c r="B39" s="138"/>
      <c r="C39" s="138"/>
      <c r="D39" s="138"/>
      <c r="E39" s="138"/>
      <c r="F39" s="138"/>
      <c r="G39" s="138"/>
      <c r="H39" s="138"/>
      <c r="I39" s="138"/>
    </row>
    <row r="40" spans="1:9" ht="129" customHeight="1" x14ac:dyDescent="0.25">
      <c r="A40" s="137" t="s">
        <v>512</v>
      </c>
      <c r="B40" s="138"/>
      <c r="C40" s="138"/>
      <c r="D40" s="138"/>
      <c r="E40" s="138"/>
      <c r="F40" s="138"/>
      <c r="G40" s="138"/>
      <c r="H40" s="138"/>
      <c r="I40" s="138"/>
    </row>
    <row r="41" spans="1:9" ht="48.6" customHeight="1" x14ac:dyDescent="0.25">
      <c r="A41" s="137" t="s">
        <v>464</v>
      </c>
    </row>
    <row r="42" spans="1:9" ht="67.2" customHeight="1" x14ac:dyDescent="0.25">
      <c r="A42" s="137" t="s">
        <v>503</v>
      </c>
    </row>
    <row r="43" spans="1:9" ht="49.2" customHeight="1" x14ac:dyDescent="0.25">
      <c r="A43" s="137" t="s">
        <v>485</v>
      </c>
    </row>
    <row r="44" spans="1:9" ht="20.399999999999999" x14ac:dyDescent="0.35">
      <c r="A44" s="143"/>
    </row>
    <row r="45" spans="1:9" ht="20.399999999999999" x14ac:dyDescent="0.35">
      <c r="A45" s="143"/>
    </row>
    <row r="46" spans="1:9" ht="20.399999999999999" x14ac:dyDescent="0.35">
      <c r="A46" s="143"/>
    </row>
    <row r="47" spans="1:9" ht="20.399999999999999" x14ac:dyDescent="0.35">
      <c r="A47" s="143"/>
    </row>
    <row r="48" spans="1:9" ht="20.399999999999999" x14ac:dyDescent="0.35">
      <c r="A48" s="143"/>
    </row>
    <row r="49" spans="1:1" ht="20.399999999999999" x14ac:dyDescent="0.35">
      <c r="A49" s="143"/>
    </row>
    <row r="50" spans="1:1" ht="20.399999999999999" x14ac:dyDescent="0.35">
      <c r="A50" s="143"/>
    </row>
    <row r="51" spans="1:1" ht="20.399999999999999" x14ac:dyDescent="0.35">
      <c r="A51" s="143"/>
    </row>
    <row r="52" spans="1:1" ht="20.399999999999999" x14ac:dyDescent="0.35">
      <c r="A52" s="143"/>
    </row>
    <row r="53" spans="1:1" ht="20.399999999999999" x14ac:dyDescent="0.35">
      <c r="A53" s="143"/>
    </row>
    <row r="54" spans="1:1" ht="20.399999999999999" x14ac:dyDescent="0.35">
      <c r="A54" s="143"/>
    </row>
    <row r="55" spans="1:1" ht="20.399999999999999" x14ac:dyDescent="0.35">
      <c r="A55" s="143"/>
    </row>
    <row r="56" spans="1:1" ht="20.399999999999999" x14ac:dyDescent="0.35">
      <c r="A56" s="143"/>
    </row>
    <row r="57" spans="1:1" ht="20.399999999999999" x14ac:dyDescent="0.35">
      <c r="A57" s="143"/>
    </row>
    <row r="58" spans="1:1" ht="20.399999999999999" x14ac:dyDescent="0.35">
      <c r="A58" s="143"/>
    </row>
    <row r="59" spans="1:1" ht="20.399999999999999" x14ac:dyDescent="0.35">
      <c r="A59" s="143"/>
    </row>
    <row r="60" spans="1:1" ht="20.399999999999999" x14ac:dyDescent="0.35">
      <c r="A60" s="143"/>
    </row>
    <row r="61" spans="1:1" ht="20.399999999999999" x14ac:dyDescent="0.35">
      <c r="A61" s="143"/>
    </row>
    <row r="62" spans="1:1" ht="20.399999999999999" x14ac:dyDescent="0.35">
      <c r="A62" s="143"/>
    </row>
    <row r="63" spans="1:1" ht="20.399999999999999" x14ac:dyDescent="0.35">
      <c r="A63" s="143"/>
    </row>
    <row r="64" spans="1:1" ht="20.399999999999999" x14ac:dyDescent="0.35">
      <c r="A64" s="143"/>
    </row>
    <row r="65" spans="1:1" ht="15" x14ac:dyDescent="0.25">
      <c r="A65" s="144"/>
    </row>
    <row r="66" spans="1:1" ht="15" x14ac:dyDescent="0.25">
      <c r="A66" s="144"/>
    </row>
  </sheetData>
  <pageMargins left="0.70866141732283472" right="0.70866141732283472" top="0.74803149606299213" bottom="0.74803149606299213" header="0.31496062992125984" footer="0.31496062992125984"/>
  <pageSetup paperSize="9" scale="65" orientation="portrait" r:id="rId1"/>
  <rowBreaks count="2" manualBreakCount="2">
    <brk id="22" max="6" man="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2090b57c-2e4d-4ed9-b313-510fc704fe75"/>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2024-10-18T11:48:08Z</cp:lastPrinted>
  <dcterms:created xsi:type="dcterms:W3CDTF">2008-10-17T11:51:54Z</dcterms:created>
  <dcterms:modified xsi:type="dcterms:W3CDTF">2024-10-18T11:48:46Z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