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saveExternalLinkValues="0" codeName="ThisWorkbook" defaultThemeVersion="124226"/>
  <bookViews>
    <workbookView xWindow="-120" yWindow="-120" windowWidth="20730" windowHeight="11160" activeTab="6"/>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Hlk160047679" localSheetId="6">Bilješke!$A$5</definedName>
    <definedName name="_Hlk181031889" localSheetId="6">Bilješke!$A$10</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7" i="20" l="1"/>
  <c r="H17" i="20"/>
  <c r="I71" i="18"/>
  <c r="K13" i="26"/>
  <c r="J13" i="26"/>
  <c r="I22" i="26"/>
  <c r="I21" i="26"/>
  <c r="H21" i="26"/>
  <c r="H22" i="26"/>
  <c r="U42" i="22"/>
  <c r="I116" i="18"/>
  <c r="I93" i="18"/>
  <c r="I84" i="18"/>
  <c r="I132" i="18"/>
  <c r="I110" i="18" l="1"/>
  <c r="I56" i="18"/>
  <c r="I105" i="18" l="1"/>
  <c r="H105" i="18"/>
  <c r="H125" i="18"/>
  <c r="I12" i="20"/>
  <c r="I14" i="20"/>
  <c r="I13" i="20"/>
  <c r="I23" i="20"/>
  <c r="I10" i="20" l="1"/>
  <c r="T41" i="22" l="1"/>
  <c r="I98" i="18" l="1"/>
  <c r="I38" i="18" l="1"/>
  <c r="H78" i="18" l="1"/>
  <c r="H17" i="18" l="1"/>
  <c r="I78" i="18" l="1"/>
  <c r="O42" i="22" l="1"/>
  <c r="A2" i="20" l="1"/>
  <c r="A4" i="20"/>
  <c r="A4" i="26"/>
  <c r="V11" i="22" l="1"/>
  <c r="U28" i="22" l="1"/>
  <c r="V28" i="22" s="1"/>
  <c r="W8" i="22" l="1"/>
  <c r="W9" i="22"/>
  <c r="W7" i="22"/>
  <c r="J98" i="26" l="1"/>
  <c r="K98" i="26"/>
  <c r="I98" i="26"/>
  <c r="H98" i="26"/>
  <c r="J91" i="26"/>
  <c r="K91" i="26"/>
  <c r="I91" i="26"/>
  <c r="H91" i="26"/>
  <c r="K90" i="26" l="1"/>
  <c r="J108" i="26"/>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8" i="22"/>
  <c r="W37" i="22"/>
  <c r="W38" i="22"/>
  <c r="W25" i="22"/>
  <c r="Y25" i="22" s="1"/>
  <c r="W12" i="22"/>
  <c r="W13" i="22"/>
  <c r="W14" i="22"/>
  <c r="W15" i="22"/>
  <c r="W16" i="22"/>
  <c r="W17" i="22"/>
  <c r="W18" i="22"/>
  <c r="W19" i="22"/>
  <c r="W20" i="22"/>
  <c r="W21" i="22"/>
  <c r="W22" i="22"/>
  <c r="W23" i="22"/>
  <c r="W24" i="22"/>
  <c r="W26" i="22"/>
  <c r="W27" i="22"/>
  <c r="W28" i="22"/>
  <c r="W29" i="22"/>
  <c r="W11" i="22"/>
  <c r="S10" i="22"/>
  <c r="S30" i="22" s="1"/>
  <c r="S36" i="22" s="1"/>
  <c r="S39" i="22" s="1"/>
  <c r="S59" i="22" s="1"/>
  <c r="T10" i="22"/>
  <c r="T30" i="22" s="1"/>
  <c r="T36" i="22" s="1"/>
  <c r="T39" i="22" s="1"/>
  <c r="T59" i="22" s="1"/>
  <c r="I48" i="21"/>
  <c r="H48" i="21"/>
  <c r="I42" i="21"/>
  <c r="H42" i="21"/>
  <c r="I35" i="21"/>
  <c r="H35" i="21"/>
  <c r="I29" i="21"/>
  <c r="H29" i="21"/>
  <c r="I20" i="21"/>
  <c r="H20" i="21"/>
  <c r="I13" i="21"/>
  <c r="H13" i="21"/>
  <c r="J109" i="26"/>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3" i="26"/>
  <c r="K63" i="26"/>
  <c r="J64" i="26"/>
  <c r="K64" i="26"/>
  <c r="J62" i="26"/>
  <c r="I8" i="20" s="1"/>
  <c r="J63" i="26"/>
  <c r="H63" i="26"/>
  <c r="H8" i="20" s="1"/>
  <c r="K62" i="26"/>
  <c r="K66" i="26" s="1"/>
  <c r="H62" i="26"/>
  <c r="H64" i="26"/>
  <c r="I51" i="21"/>
  <c r="I53" i="21" s="1"/>
  <c r="H51" i="21"/>
  <c r="H53" i="21" s="1"/>
  <c r="H68" i="26" l="1"/>
  <c r="I66" i="26"/>
  <c r="J67" i="26"/>
  <c r="I67" i="26"/>
  <c r="I68" i="26"/>
  <c r="J66" i="26"/>
  <c r="I95" i="18" s="1"/>
  <c r="J68" i="26"/>
  <c r="K67" i="26"/>
  <c r="K68" i="26"/>
  <c r="H66" i="26"/>
  <c r="H67" i="26"/>
  <c r="I85" i="18"/>
  <c r="H85" i="18"/>
  <c r="V40" i="22" l="1"/>
  <c r="W40" i="22" s="1"/>
  <c r="H54" i="20"/>
  <c r="H48" i="20"/>
  <c r="H41" i="20"/>
  <c r="H35" i="20"/>
  <c r="H19" i="20"/>
  <c r="H117" i="18"/>
  <c r="H98" i="18"/>
  <c r="I15" i="20" s="1"/>
  <c r="H94" i="18"/>
  <c r="H91" i="18"/>
  <c r="H60" i="18"/>
  <c r="H53" i="18"/>
  <c r="H45" i="18"/>
  <c r="H38" i="18"/>
  <c r="H27" i="18"/>
  <c r="H10" i="18"/>
  <c r="H63" i="22"/>
  <c r="H61" i="22"/>
  <c r="H62" i="22" s="1"/>
  <c r="H34" i="22"/>
  <c r="H32" i="22"/>
  <c r="H33" i="22" s="1"/>
  <c r="K10" i="22"/>
  <c r="I9" i="20" l="1"/>
  <c r="I18" i="20" s="1"/>
  <c r="H42" i="20"/>
  <c r="H55" i="20"/>
  <c r="H9" i="18"/>
  <c r="H44" i="18"/>
  <c r="X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6" i="22"/>
  <c r="Y55" i="22"/>
  <c r="Y53" i="22"/>
  <c r="Y52" i="22"/>
  <c r="Y51" i="22"/>
  <c r="Y50" i="22"/>
  <c r="Y49" i="22"/>
  <c r="Y48" i="22"/>
  <c r="Y47" i="22"/>
  <c r="Y46" i="22"/>
  <c r="Y45" i="22"/>
  <c r="Y44" i="22"/>
  <c r="Y43" i="22"/>
  <c r="Y42" i="22"/>
  <c r="Y41" i="22"/>
  <c r="Y40" i="22"/>
  <c r="X39" i="22"/>
  <c r="X59" i="22" s="1"/>
  <c r="J39" i="22"/>
  <c r="J59" i="22" s="1"/>
  <c r="Y38" i="22"/>
  <c r="Y37"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V36" i="22" s="1"/>
  <c r="U10" i="22"/>
  <c r="U30" i="22" s="1"/>
  <c r="U36" i="22" s="1"/>
  <c r="U39" i="22" s="1"/>
  <c r="R10" i="22"/>
  <c r="R30" i="22" s="1"/>
  <c r="R36" i="22" s="1"/>
  <c r="R39" i="22" s="1"/>
  <c r="R59" i="22" s="1"/>
  <c r="Q10" i="22"/>
  <c r="Q30" i="22" s="1"/>
  <c r="Q36" i="22" s="1"/>
  <c r="Q39" i="22" s="1"/>
  <c r="Q59" i="22" s="1"/>
  <c r="P10" i="22"/>
  <c r="P30" i="22" s="1"/>
  <c r="P36" i="22" s="1"/>
  <c r="P39" i="22" s="1"/>
  <c r="P59" i="22" s="1"/>
  <c r="O10" i="22"/>
  <c r="O30" i="22" s="1"/>
  <c r="O36" i="22" s="1"/>
  <c r="O39" i="22" s="1"/>
  <c r="O59" i="22" s="1"/>
  <c r="N10" i="22"/>
  <c r="N30" i="22" s="1"/>
  <c r="N36" i="22" s="1"/>
  <c r="N39" i="22" s="1"/>
  <c r="N59" i="22" s="1"/>
  <c r="M10" i="22"/>
  <c r="M30" i="22" s="1"/>
  <c r="M36" i="22" s="1"/>
  <c r="M39" i="22" s="1"/>
  <c r="M59" i="22" s="1"/>
  <c r="L10" i="22"/>
  <c r="L30" i="22" s="1"/>
  <c r="L36" i="22" s="1"/>
  <c r="L39" i="22" s="1"/>
  <c r="L59" i="22" s="1"/>
  <c r="K30" i="22"/>
  <c r="K36" i="22" s="1"/>
  <c r="J10" i="22"/>
  <c r="J30" i="22" s="1"/>
  <c r="J36" i="22" s="1"/>
  <c r="I10" i="22"/>
  <c r="I30" i="22" s="1"/>
  <c r="I36" i="22" s="1"/>
  <c r="I39" i="22" s="1"/>
  <c r="I59" i="22" s="1"/>
  <c r="H10" i="22"/>
  <c r="H30" i="22" s="1"/>
  <c r="H36" i="22" s="1"/>
  <c r="H39" i="22" s="1"/>
  <c r="H59" i="22" s="1"/>
  <c r="Y9" i="22"/>
  <c r="Y8" i="22"/>
  <c r="Y7" i="22"/>
  <c r="I54" i="20"/>
  <c r="I48" i="20"/>
  <c r="I41" i="20"/>
  <c r="I35" i="20"/>
  <c r="I19" i="20"/>
  <c r="H9" i="20"/>
  <c r="H18" i="20" s="1"/>
  <c r="H24" i="20" s="1"/>
  <c r="H27" i="20" s="1"/>
  <c r="I117" i="18"/>
  <c r="I94" i="18"/>
  <c r="I91" i="18"/>
  <c r="I60" i="18"/>
  <c r="I53" i="18"/>
  <c r="I45" i="18"/>
  <c r="I27" i="18"/>
  <c r="I17" i="18"/>
  <c r="I10" i="18"/>
  <c r="H57" i="20" l="1"/>
  <c r="H59" i="20" s="1"/>
  <c r="I58" i="20" s="1"/>
  <c r="V39" i="22"/>
  <c r="U57" i="22"/>
  <c r="W36" i="22"/>
  <c r="Y36" i="22" s="1"/>
  <c r="Y39" i="22" s="1"/>
  <c r="K39" i="22"/>
  <c r="K59" i="22" s="1"/>
  <c r="I24" i="20"/>
  <c r="I27" i="20" s="1"/>
  <c r="I55" i="20"/>
  <c r="H72" i="18"/>
  <c r="I44" i="18"/>
  <c r="I75" i="18"/>
  <c r="I133" i="18" s="1"/>
  <c r="I9" i="18"/>
  <c r="I42" i="20"/>
  <c r="Y61" i="22"/>
  <c r="Y62" i="22" s="1"/>
  <c r="W61" i="22"/>
  <c r="W62" i="22" s="1"/>
  <c r="Y32" i="22"/>
  <c r="Y33" i="22" s="1"/>
  <c r="W32" i="22"/>
  <c r="W33" i="22" s="1"/>
  <c r="Y34" i="22"/>
  <c r="W34" i="22"/>
  <c r="Y10" i="22"/>
  <c r="Y30" i="22" s="1"/>
  <c r="W10" i="22"/>
  <c r="W30" i="22" s="1"/>
  <c r="V57" i="22" l="1"/>
  <c r="V63" i="22" s="1"/>
  <c r="U63" i="22"/>
  <c r="U59" i="22"/>
  <c r="W39" i="22"/>
  <c r="I57" i="20"/>
  <c r="I59" i="20" s="1"/>
  <c r="I72" i="18"/>
  <c r="V59" i="22" l="1"/>
  <c r="W57" i="22"/>
  <c r="W59" i="22" s="1"/>
  <c r="W63" i="22" l="1"/>
  <c r="Y57" i="22"/>
  <c r="Y63" i="22" s="1"/>
  <c r="Y59" i="22" l="1"/>
  <c r="H75" i="18" l="1"/>
  <c r="H133" i="18" s="1"/>
</calcChain>
</file>

<file path=xl/sharedStrings.xml><?xml version="1.0" encoding="utf-8"?>
<sst xmlns="http://schemas.openxmlformats.org/spreadsheetml/2006/main" count="528" uniqueCount="464">
  <si>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</si>
  <si>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</si>
  <si>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</si>
  <si>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</si>
  <si>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</si>
  <si>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</si>
  <si>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</si>
  <si>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</si>
  <si>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</si>
  <si>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</si>
  <si>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</si>
  <si>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</si>
  <si>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</si>
  <si>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</si>
  <si>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</si>
  <si>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</si>
  <si>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</si>
  <si>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</si>
  <si>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</si>
  <si>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</si>
  <si>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</si>
  <si>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</si>
  <si>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</si>
  <si>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</si>
  <si>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</si>
  <si>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</si>
  <si>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</si>
  <si>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</si>
  <si>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</si>
  <si>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</si>
  <si>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</si>
  <si>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</si>
  <si>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</si>
  <si>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</si>
  <si>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</si>
  <si>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</si>
  <si>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</si>
  <si>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</si>
  <si>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</si>
  <si>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</si>
  <si>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</si>
  <si>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</si>
  <si>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</si>
  <si>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</si>
  <si>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</si>
  <si>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</si>
  <si>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</si>
  <si>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</si>
  <si>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</si>
  <si>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</si>
  <si>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</si>
  <si>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</si>
  <si>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</si>
  <si>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</si>
  <si>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</si>
  <si>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</si>
  <si>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</si>
  <si>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</si>
  <si>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</si>
  <si>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</si>
  <si>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</si>
  <si>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</si>
  <si>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</si>
  <si>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</si>
  <si>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</si>
  <si>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</si>
  <si>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</si>
  <si>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</si>
  <si>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</si>
  <si>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</si>
  <si>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</si>
  <si>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</si>
  <si>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</si>
  <si>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</si>
  <si>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</si>
  <si>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</si>
  <si>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</si>
  <si>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</si>
  <si>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</si>
  <si>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</si>
  <si>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</si>
  <si>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</si>
  <si>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</si>
  <si>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</si>
  <si>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</si>
  <si>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</si>
  <si>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</si>
  <si>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</si>
  <si>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</si>
  <si>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</si>
  <si>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</si>
  <si>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</si>
  <si>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</si>
  <si>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</si>
  <si>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</si>
  <si>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</si>
  <si>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</si>
  <si>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</si>
  <si>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</si>
  <si>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</si>
  <si>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</si>
  <si>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</si>
  <si>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</si>
  <si>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</si>
  <si>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</si>
  <si>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</si>
  <si>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</si>
  <si>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</si>
  <si>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</si>
  <si>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</si>
  <si>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</si>
  <si>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</si>
  <si>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</si>
  <si>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</si>
  <si>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</si>
  <si>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</si>
  <si>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</si>
  <si>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</si>
  <si>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</si>
  <si>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</si>
  <si>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</si>
  <si>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</si>
  <si>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</si>
  <si>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</si>
  <si>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</si>
  <si>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</si>
  <si>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</si>
  <si>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</si>
  <si>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</si>
  <si>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</si>
  <si>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</si>
  <si>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</si>
  <si>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</si>
  <si>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</si>
  <si>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</si>
  <si>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</si>
  <si>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</si>
  <si>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</si>
  <si>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</si>
  <si>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</si>
  <si>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</si>
  <si>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</si>
  <si>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</si>
  <si>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</si>
  <si>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</si>
  <si>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</si>
  <si>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</si>
  <si>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</si>
  <si>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</si>
  <si>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</si>
  <si>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</si>
  <si>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</si>
  <si>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</si>
  <si>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</si>
  <si>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</si>
  <si>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</si>
  <si>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</si>
  <si>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</si>
  <si>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</si>
  <si>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</si>
  <si>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</si>
  <si>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</si>
  <si>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</si>
  <si>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</si>
  <si>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</si>
  <si>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</si>
  <si>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</si>
  <si>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</si>
  <si>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</si>
  <si>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</si>
  <si>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</si>
  <si>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</si>
  <si>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</si>
  <si>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</si>
  <si>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</si>
  <si>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</si>
  <si>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</si>
  <si>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</si>
  <si>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</si>
  <si>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</si>
  <si>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</si>
  <si>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</si>
  <si>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</si>
  <si>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</si>
  <si>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</si>
  <si>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</si>
  <si>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</si>
  <si>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</si>
  <si>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</si>
  <si>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</si>
  <si>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</si>
  <si>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</si>
  <si>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</si>
  <si>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</si>
  <si>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</si>
  <si>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</si>
  <si>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</si>
  <si>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</si>
  <si>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</si>
  <si>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</si>
  <si>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</si>
  <si>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</si>
  <si>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</si>
  <si>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</si>
  <si>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</si>
  <si>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</si>
  <si>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</si>
  <si>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</si>
  <si>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</si>
  <si>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</si>
  <si>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</si>
  <si>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</si>
  <si>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</si>
  <si>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</si>
  <si>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</si>
  <si>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</si>
  <si>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</si>
  <si>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</si>
  <si>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</si>
  <si>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</si>
  <si>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</si>
  <si>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</si>
  <si>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</si>
  <si>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</si>
  <si>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</si>
  <si>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</si>
  <si>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</si>
  <si>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</si>
  <si>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</si>
  <si>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</si>
  <si>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</si>
  <si>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</si>
  <si>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</si>
  <si>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</si>
  <si>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</si>
  <si>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</si>
  <si>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</si>
  <si>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</si>
  <si>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</si>
  <si>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</si>
  <si>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</si>
  <si>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</si>
  <si>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</si>
  <si>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</si>
  <si>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</si>
  <si>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</si>
  <si>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</si>
  <si>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</si>
  <si>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</si>
  <si>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</si>
  <si>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</si>
  <si>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</si>
  <si>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</si>
  <si>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</si>
  <si>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</si>
  <si>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</si>
  <si>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</si>
  <si>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</si>
  <si>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</si>
  <si>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</si>
  <si>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</si>
  <si>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</si>
  <si>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</si>
  <si>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</si>
  <si>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</si>
  <si>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</si>
  <si>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</si>
  <si>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</si>
  <si>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</si>
  <si>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</si>
  <si>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</si>
  <si>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</si>
  <si>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</si>
  <si>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</si>
  <si>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</si>
  <si>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</si>
  <si>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</si>
  <si>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</si>
  <si>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</si>
  <si>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</si>
  <si>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</si>
  <si>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</si>
  <si>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</si>
  <si>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</si>
  <si>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</si>
  <si>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</si>
  <si>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</si>
  <si>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</si>
  <si>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</si>
  <si>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</si>
  <si>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</si>
  <si>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</si>
  <si>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</si>
  <si>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</si>
  <si>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</si>
  <si>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</si>
  <si>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</si>
  <si>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</si>
  <si>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</si>
  <si>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</si>
  <si>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</si>
  <si>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</si>
  <si>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</si>
  <si>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</si>
  <si>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</si>
  <si>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</si>
  <si>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</si>
  <si>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</si>
  <si>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</si>
  <si>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</si>
  <si>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</si>
  <si>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</si>
  <si>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</si>
  <si>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</si>
  <si>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</si>
  <si>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</si>
  <si>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</si>
  <si>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</si>
  <si>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</si>
  <si>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</si>
  <si>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</si>
  <si>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</si>
  <si>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</si>
  <si>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</si>
  <si>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</si>
  <si>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</si>
  <si>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</si>
  <si>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</si>
  <si>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</si>
  <si>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</si>
  <si>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</si>
  <si>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</si>
  <si>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</si>
  <si>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</si>
  <si>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</si>
  <si>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</si>
  <si>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</si>
  <si>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</si>
  <si>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</si>
  <si>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</si>
  <si>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</si>
  <si>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</si>
  <si>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</si>
  <si>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</si>
  <si>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</si>
  <si>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</si>
  <si>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</si>
  <si>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</si>
  <si>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</si>
  <si>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</si>
  <si>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</si>
  <si>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</si>
  <si>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</si>
  <si>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</si>
  <si>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</si>
  <si>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</si>
  <si>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</si>
  <si>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</si>
  <si>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</si>
  <si>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</si>
  <si>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</si>
  <si>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</si>
  <si>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</si>
  <si>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</si>
  <si>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</si>
  <si>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</si>
  <si>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</si>
  <si>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</si>
  <si>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</si>
  <si>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</si>
  <si>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</si>
  <si>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</si>
  <si>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</si>
  <si>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</si>
  <si>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</si>
  <si>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</si>
  <si>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</si>
  <si>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</si>
  <si>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</si>
  <si>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</si>
  <si>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</si>
  <si>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</si>
  <si>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</si>
  <si>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</si>
  <si>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</si>
  <si>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</si>
  <si>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</si>
  <si>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</si>
  <si>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</si>
  <si>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</si>
  <si>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</si>
  <si>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</si>
  <si>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</si>
  <si>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</si>
  <si>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</si>
  <si>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</si>
  <si>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</si>
  <si>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</si>
  <si>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</si>
  <si>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</si>
  <si>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</si>
  <si>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</si>
  <si>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</si>
  <si>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</si>
  <si>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</si>
  <si>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</si>
  <si>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</si>
  <si>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</si>
  <si>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</si>
  <si>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</si>
  <si>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</si>
  <si>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</si>
  <si>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</si>
  <si>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</si>
  <si>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</si>
  <si>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</si>
  <si>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</si>
  <si>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</si>
  <si>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</si>
  <si>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</si>
  <si>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</si>
  <si>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</si>
  <si>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</si>
  <si>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</si>
  <si>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</si>
  <si>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</si>
  <si>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</si>
  <si>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</si>
  <si>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</si>
  <si>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</si>
  <si>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</si>
  <si>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</si>
  <si>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</si>
  <si>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</si>
  <si>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</si>
  <si>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</si>
  <si>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</si>
  <si>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</si>
  <si>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</si>
  <si>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</si>
  <si>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</si>
  <si>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</si>
  <si>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</si>
  <si>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</si>
  <si>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</si>
  <si>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</si>
  <si>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</si>
  <si>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</si>
  <si>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</si>
  <si>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03750272</t>
  </si>
  <si>
    <t>080000959</t>
  </si>
  <si>
    <t>79766124714</t>
  </si>
  <si>
    <t>1461</t>
  </si>
  <si>
    <t>HR</t>
  </si>
  <si>
    <t>74780000W0UQ8MF2FU71</t>
  </si>
  <si>
    <t>INSTITUT IGH d.d.</t>
  </si>
  <si>
    <t>Zagreb</t>
  </si>
  <si>
    <t>Janka Rakuše 1</t>
  </si>
  <si>
    <t>igh@igh.hr</t>
  </si>
  <si>
    <t>http:/www.igh.hr</t>
  </si>
  <si>
    <t>Obveznik: INSTITUT IGH d.d.</t>
  </si>
  <si>
    <t xml:space="preserve">stanje na dan 31.03.2025 </t>
  </si>
  <si>
    <t>u razdoblju 01.01.2025 do 31.03.2025</t>
  </si>
  <si>
    <t>"BILJEŠKE UZ FINANCIJSKE IZVJEŠTAJE - TFI
(koji se sastavljaju za tromjesečna razdoblja)
Naziv izdavatelja:   INSTITUT IGH, d.d.
OIB:  79766124714
Izvještajno razdoblje: 01.01.2025 – 31.03.2025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Nije bilo značajnih poslovnih događaja
b) informacije gdje je omogućen pristup posljednjim godišnjim financijskim izvještajima, radi razumijevanja informacija objavljenih u bilješkama uz financijske izvještaje sastavljene za izvještajno tromjesečno razdoblje, 
Konsolidirani i nekonsolidirani financijski izvještaji za period  01.01.2025. – 31.03.2025 dostupni su web adresi Društva https://www.igh.hr/.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Financijski izvještaji pripremljeni su u skladu s Međunarodnim standardima financijskog izvještavanja usvojenim od strane Europske unije (MSFI) koji su na snazi u Europskoj uniji.
d) objašnjenje poslovnih rezultata u slučaju da izdavatelj obavlja djelatnost sezonske prirode (točke 37. i 38. MRS 34- Financijsko izvještavanje za razdoblja tijekom godine) 
Ne obavlja se djelatnost sezonske prirode s time da je značajno istaknuti povećanu poslovnu aktivnost kroz proljetne i jesenske mjesece.
e) ostale objave koje propisuje MRS 34- Financijsko izvještavanje za razdoblja tijekom godine te
Imovina s pravom korištenja iskazana je unutar dugotrajne materijalne imovine prema vrsti imovine, dok se obveze po osnovi najma iskazuju unutar pozicija dugoročnih i kratkoročnih obveza koje ukupno iznose 3,8 mln eur. Imovina s pravom korištenja provodi se sukladno MRS-16.
Potraživanja I obveze za kamate na dane i primljene kredite unutar grupe su iskazane unutar pozicije potraživanja odnosno obveza unutar grupe i na dan 31.03.2025. nisu značajne.
Rezervacije po sudskim sporovima na dan 31.03.2025. iznose 245 tis eur i nije bilo promjena u odnosu na prethodnu godinu. 
Prihodi od prodaje usluga od povezanih strana na dan 31.03.2025. nisu značajni.
Troškovi zaposlenika u tekućem periodu su iznosili 2,6 mln eur i nema značajnog odstupanja u odnosu na proteklu godinu isto razdoblje.
U TFI-POD obrascu transakcije s povezanim stranama prikazane su na predviđenim pozicijama pod nazivom 'unutar grupe'.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INSTITUT IGH Zagreb, Janka Rakuše 1, dioničko društvo, Hrvatska, MBS: 03750272, OIB:79766124714
2. usvojene računovodstvene politike (samo naznaku je li došlo do promjene u odnosu na prethodno razdoblje)
Nije bilo promjena računovodstvenih politika u odnosu na prethodno izvještajno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Društvo ima obveze po izdanim bankovnim garancijama za dobro izvršenje posla u iznosu od 3,4 mln eur.
4. iznos i prirodu pojedinih stavki prihoda ili rashoda izuzetne veličine ili pojave
Značajnije stavke prihoda prikazane su kao ostali prihodi, a odnose se prvenstveno na prihode temeljem prodaja nekretnina u Dubrovniku i Karlovcu, prihode od najma, te ukidanja rezervacija. 
5. iznose koje poduzetnik duguje i koji dospijevaju nakon više od pet godina, kao i ukupna dugovanja poduzetnika pokrivena vrijednim osiguranjem koje je dao poduzetnik, uz naznaku vrste i oblika osiguranja
Nema obveza koje dospijevaju nakon više od pet godina.
6. prosječan broj zaposlenih tijekom tekućeg razdoblja: 344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U poslovnoj godini nije bilo kapitalizacije troška plaća. Troškovi zaposlenih raščlanjeni su na ukupni iznos neto plaća, te iznos poreza i doprinosa iz plaća i na plaće, a što je iskazano u računu dobiti i gubitka kao direktno terećenje troškova razdoblja.
8. ako su u bilanci priznata rezerviranja za odgođeni porez, stanja odgođenog poreza na kraju poslovne godine i kretanja tih stanja tijekom poslovne godine
U bilanci je priznata odgođena porezna obveza temeljem ukidanja revalorizacijskih rezervi.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PRIDRUŽENA DRUŠTVA:
ELPIDA d.o.o., Ventilatorska 24, Lučko, Hrvatska	
INSTITUT ZA INFRASTRUKTURNE PROJEKTE, Sofija, Bugarska	
PRVI CRNOGORSKI AUTOPUT d.o.o., Podgorica,	Crna Gora	
IGH KOSOVA SHA, Bill Clinton Bulvari, Kosovo	
IGH ITALY SRL, Palmanova, Italia
10. broj i nominalnu vrijednost, ili ako ne postoji nominalna vrijednost, knjigovodstvenu vrijednost dionica ili udjela upisanih tijekom poslovne godine u okviru odobrenog kapitala
Tijekom 2024. godine nije bilo upisa novih dionica.
11. postojanje bilo kakvih potvrda o sudjelovanju, konvertibilnih zadužnica, jamstava, opcija ili sličnih vrijednosnica ili prava, s naznakom njihovog broja i prava koja daju
Nema
12. naziv, sjedište te pravni oblik svakog poduzetnika u kojemu poduzetnik ima neograničenu odgovornost
POVEZANA DRUŠTVA:
IGH PROJEKTIRANJE d.o.o., Zagreb, REPUBLIKA HRVATSKA - 100,00%
INCRO d.o.o., Zagreb, REPUBLIKA HRVATSKA - 100,00%
IGH BUSINESS ADVISORY SERVICES d.o.o., Zagreb, REPUBLIKA HRVATSKA - 100,00%
ETZ d.d., Zagreb, REPUBLIKA HRVATSKA	 - 86,00%
INSTITUT IGH d.o.o. Mostar, BOSNA I HERCEGOVINA - 100,00%
Društva DP AQUA d.o.o. i SLAVONIJA CENTAR d.o.o. 05.06.2024. stavljeni su u redovni postupak likvidacije obzirom su bili neaktivni. Društvo IGH Mostar d.o.o. promijenilo je naziv u Institut IGH d.o.o. Mostar. Društvo Marterra d.o.o. je u siječnju 2025. godine stavljeno u stečaj, te nije obuhvaćeno konsolidacijom obzirom da Institut IGH d.d. nema kontrolu upravljanja.
13. naziv i sjedište poduzetnika koji sastavlja tromjesečni konsolidirani financijski izvještaj najveće grupe poduzetnika u kojoj poduzetnik sudjeluje kao kontrolirani član grupe
Nema
14. naziv i sjedište poduzetnika koji sastavlja tromjesečni konsolidirani financijski izvještaj najmanje grupe poduzetnika u kojoj poduzetnik sudjeluje kao kontrolirani član i koji je također uključen u grupu poduzetnika iz točke 13. 
Nema
15. mjesto na kojem je moguće dobiti primjerke tromjesečnih konsolidiranih financijskih izvještaja iz točaka 13. i 14., pod uvjetom da su dostupni
Nema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Nema
17. prirodu i financijski učinak značajnih događaja koji su nastupili nakon datuma bilance i nisu odraženi u računu dobiti i gubitka ili bilanci
Stečaj društva Marterra d.o.o. Zagreb bilježi se u događaje koji su nastupili nakon datuma bilance.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</si>
</sst>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03">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9" fillId="11" borderId="0" xfId="4" applyFont="1" applyFill="1" applyAlignment="1" applyProtection="1">
      <alignment wrapText="1"/>
      <protection locked="0"/>
    </xf>
    <xf numFmtId="0" fontId="29" fillId="11" borderId="0" xfId="4" applyFont="1" applyFill="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0" fontId="26" fillId="11" borderId="1" xfId="4" applyFont="1" applyFill="1" applyBorder="1"/>
    <xf numFmtId="0" fontId="1" fillId="11" borderId="21" xfId="4" applyFill="1" applyBorder="1"/>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5" fillId="11" borderId="0" xfId="4" applyFont="1" applyFill="1" applyAlignment="1">
      <alignment horizontal="center" vertical="center"/>
    </xf>
    <xf numFmtId="0" fontId="5" fillId="11" borderId="37" xfId="4" applyFont="1" applyFill="1" applyBorder="1" applyAlignment="1">
      <alignment vertical="center"/>
    </xf>
    <xf numFmtId="0" fontId="4" fillId="11" borderId="34"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lignment horizontal="center" vertical="center"/>
    </xf>
    <xf numFmtId="1" fontId="4" fillId="13" borderId="0" xfId="4" applyNumberFormat="1" applyFont="1" applyFill="1" applyAlignment="1">
      <alignment horizontal="center" vertical="center"/>
    </xf>
    <xf numFmtId="0" fontId="5" fillId="11" borderId="35" xfId="4" applyFont="1" applyFill="1" applyBorder="1" applyAlignment="1">
      <alignment vertical="center"/>
    </xf>
    <xf numFmtId="14" fontId="4" fillId="14" borderId="0" xfId="4" applyNumberFormat="1" applyFont="1" applyFill="1" applyAlignment="1">
      <alignment horizontal="center" vertical="center"/>
    </xf>
    <xf numFmtId="1" fontId="4" fillId="14" borderId="0" xfId="4" applyNumberFormat="1" applyFont="1" applyFill="1" applyAlignment="1">
      <alignment horizontal="center" vertical="center"/>
    </xf>
    <xf numFmtId="0" fontId="1" fillId="11" borderId="35" xfId="4" applyFill="1" applyBorder="1"/>
    <xf numFmtId="0" fontId="29" fillId="11" borderId="34" xfId="4" applyFont="1" applyFill="1" applyBorder="1" applyAlignment="1">
      <alignment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xf numFmtId="0" fontId="29" fillId="11" borderId="0" xfId="4" applyFont="1" applyFill="1" applyAlignment="1">
      <alignment wrapText="1"/>
    </xf>
    <xf numFmtId="0" fontId="29" fillId="11" borderId="35" xfId="4" applyFont="1" applyFill="1" applyBorder="1"/>
    <xf numFmtId="0" fontId="5" fillId="11" borderId="0" xfId="4" applyFont="1" applyFill="1" applyAlignment="1">
      <alignment horizontal="right" vertical="center" wrapText="1"/>
    </xf>
    <xf numFmtId="0" fontId="30" fillId="11" borderId="35" xfId="4" applyFont="1" applyFill="1" applyBorder="1" applyAlignment="1">
      <alignment vertical="center"/>
    </xf>
    <xf numFmtId="0" fontId="5" fillId="11" borderId="34" xfId="4" applyFont="1" applyFill="1" applyBorder="1" applyAlignment="1">
      <alignment horizontal="right" vertical="center" wrapText="1"/>
    </xf>
    <xf numFmtId="0" fontId="30" fillId="11" borderId="0" xfId="4" applyFont="1" applyFill="1" applyAlignment="1">
      <alignment vertical="center"/>
    </xf>
    <xf numFmtId="0" fontId="29" fillId="11" borderId="0" xfId="4" applyFont="1" applyFill="1" applyAlignment="1">
      <alignment vertical="top"/>
    </xf>
    <xf numFmtId="0" fontId="4" fillId="11" borderId="0" xfId="4" applyFont="1" applyFill="1" applyAlignment="1">
      <alignment vertical="center"/>
    </xf>
    <xf numFmtId="0" fontId="29" fillId="11" borderId="0" xfId="4" applyFont="1" applyFill="1" applyAlignment="1">
      <alignment vertical="center"/>
    </xf>
    <xf numFmtId="0" fontId="29" fillId="11" borderId="35" xfId="4" applyFont="1" applyFill="1" applyBorder="1" applyAlignment="1">
      <alignment vertical="center"/>
    </xf>
    <xf numFmtId="0" fontId="32" fillId="11" borderId="0" xfId="4" applyFont="1" applyFill="1" applyAlignment="1">
      <alignment vertical="center"/>
    </xf>
    <xf numFmtId="0" fontId="32" fillId="11" borderId="35" xfId="4" applyFont="1" applyFill="1" applyBorder="1" applyAlignment="1">
      <alignment vertical="center"/>
    </xf>
    <xf numFmtId="0" fontId="4" fillId="11" borderId="0" xfId="4" applyFont="1" applyFill="1" applyAlignment="1">
      <alignment horizontal="center" vertical="center"/>
    </xf>
    <xf numFmtId="0" fontId="5" fillId="11" borderId="35" xfId="4" applyFont="1" applyFill="1" applyBorder="1" applyAlignment="1">
      <alignment horizontal="center" vertical="center"/>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lignment horizontal="center" vertical="center" wrapText="1"/>
    </xf>
    <xf numFmtId="0" fontId="4" fillId="0" borderId="0" xfId="4" applyFont="1" applyAlignment="1">
      <alignment horizontal="center" vertical="center" wrapText="1"/>
    </xf>
    <xf numFmtId="0" fontId="4" fillId="0" borderId="35" xfId="4" applyFont="1" applyBorder="1" applyAlignment="1">
      <alignment horizontal="center" vertical="center" wrapText="1"/>
    </xf>
    <xf numFmtId="0" fontId="5" fillId="11" borderId="34" xfId="4" applyFont="1" applyFill="1" applyBorder="1" applyAlignment="1">
      <alignment horizontal="right" vertical="center" wrapText="1"/>
    </xf>
    <xf numFmtId="0" fontId="5" fillId="11" borderId="35"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wrapText="1"/>
    </xf>
    <xf numFmtId="0" fontId="29" fillId="11" borderId="0" xfId="4" applyFont="1" applyFill="1" applyAlignment="1">
      <alignment wrapText="1"/>
    </xf>
    <xf numFmtId="0" fontId="29" fillId="11" borderId="0" xfId="4" applyFont="1" applyFill="1"/>
    <xf numFmtId="0" fontId="27" fillId="11" borderId="34" xfId="4" applyFont="1" applyFill="1" applyBorder="1" applyAlignment="1">
      <alignment horizontal="center" vertical="center" wrapText="1"/>
    </xf>
    <xf numFmtId="0" fontId="27" fillId="11" borderId="0" xfId="4" applyFont="1" applyFill="1" applyAlignment="1">
      <alignment horizontal="center" vertical="center" wrapText="1"/>
    </xf>
    <xf numFmtId="0" fontId="5" fillId="11" borderId="34" xfId="4" applyFont="1" applyFill="1" applyBorder="1" applyAlignment="1">
      <alignment horizontal="right" vertical="center"/>
    </xf>
    <xf numFmtId="0" fontId="5" fillId="11" borderId="35" xfId="4" applyFont="1" applyFill="1" applyBorder="1" applyAlignment="1">
      <alignment horizontal="right" vertical="center"/>
    </xf>
    <xf numFmtId="0" fontId="5" fillId="11" borderId="0" xfId="4" applyFont="1" applyFill="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Alignment="1">
      <alignment vertical="center" wrapText="1"/>
    </xf>
    <xf numFmtId="0" fontId="5" fillId="11" borderId="0" xfId="4" applyFont="1" applyFill="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lignment vertical="center"/>
    </xf>
    <xf numFmtId="0" fontId="30" fillId="11" borderId="0" xfId="4" applyFont="1" applyFill="1" applyAlignment="1">
      <alignment vertical="center"/>
    </xf>
    <xf numFmtId="0" fontId="29" fillId="11" borderId="0" xfId="4" applyFont="1" applyFill="1" applyProtection="1">
      <protection locked="0"/>
    </xf>
    <xf numFmtId="0" fontId="5" fillId="11" borderId="0" xfId="4" applyFont="1" applyFill="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lignment horizontal="center" vertical="center"/>
    </xf>
    <xf numFmtId="0" fontId="5" fillId="11" borderId="0" xfId="4" applyFont="1" applyFill="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lignment vertical="top"/>
    </xf>
    <xf numFmtId="0" fontId="29" fillId="11" borderId="0" xfId="4" applyFont="1" applyFill="1" applyAlignment="1" applyProtection="1">
      <alignment vertical="top"/>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lignment horizontal="center" vertical="center"/>
    </xf>
    <xf numFmtId="0" fontId="5" fillId="11" borderId="34" xfId="4" applyFont="1" applyFill="1" applyBorder="1" applyAlignment="1">
      <alignment horizontal="left" vertical="center"/>
    </xf>
    <xf numFmtId="0" fontId="5" fillId="11" borderId="0" xfId="4" applyFont="1" applyFill="1" applyAlignment="1">
      <alignment horizontal="left" vertical="center"/>
    </xf>
    <xf numFmtId="0" fontId="5" fillId="11" borderId="0" xfId="4" applyFont="1" applyFill="1" applyAlignment="1">
      <alignment vertical="top"/>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5" fillId="0" borderId="33" xfId="0" applyFont="1" applyBorder="1" applyAlignment="1">
      <alignment horizontal="left" vertical="center" wrapText="1"/>
    </xf>
    <xf numFmtId="0" fontId="5" fillId="9" borderId="33" xfId="0" applyFont="1" applyFill="1" applyBorder="1" applyAlignment="1">
      <alignment horizontal="left" vertical="center" wrapText="1"/>
    </xf>
    <xf numFmtId="0" fontId="4" fillId="9" borderId="33" xfId="0" applyFont="1" applyFill="1" applyBorder="1" applyAlignment="1">
      <alignment horizontal="left" vertical="center" wrapText="1"/>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4" fillId="0" borderId="33" xfId="0" applyFont="1" applyBorder="1" applyAlignment="1">
      <alignment horizontal="left" vertical="center" wrapText="1"/>
    </xf>
    <xf numFmtId="0" fontId="5" fillId="11"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15" fillId="9" borderId="33" xfId="0" applyFont="1" applyFill="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5" fillId="0" borderId="33" xfId="0" applyFont="1" applyBorder="1" applyAlignment="1">
      <alignment horizontal="left" vertical="center" wrapText="1" inden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5" fillId="11" borderId="33" xfId="0" applyFont="1" applyFill="1" applyBorder="1" applyAlignment="1">
      <alignment horizontal="left" vertical="center" wrapText="1" indent="1"/>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33" xfId="0" applyFont="1" applyFill="1" applyBorder="1" applyAlignment="1">
      <alignment horizontal="left" vertical="center" wrapText="1"/>
    </xf>
    <xf numFmtId="0" fontId="5" fillId="10" borderId="33" xfId="0" applyFont="1" applyFill="1" applyBorder="1" applyAlignment="1">
      <alignment horizontal="left" vertical="center"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12" fillId="7" borderId="33" xfId="0" applyFont="1" applyFill="1" applyBorder="1" applyAlignment="1">
      <alignment horizontal="left" vertical="center" wrapText="1" shrinkToFit="1"/>
    </xf>
    <xf numFmtId="0" fontId="12" fillId="10" borderId="33" xfId="0" applyFont="1" applyFill="1" applyBorder="1" applyAlignment="1">
      <alignment horizontal="left" vertical="center" wrapText="1"/>
    </xf>
    <xf numFmtId="0" fontId="12" fillId="0" borderId="33" xfId="0" applyFont="1" applyBorder="1" applyAlignment="1">
      <alignment horizontal="left" vertical="center" wrapTex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13" xfId="0" applyFont="1" applyBorder="1" applyAlignment="1">
      <alignment horizontal="left"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xf>
    <xf numFmtId="0" fontId="5" fillId="0" borderId="22" xfId="0" applyFont="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12" fillId="9" borderId="14" xfId="0" applyFont="1" applyFill="1" applyBorder="1" applyAlignment="1">
      <alignment horizontal="left" vertical="center" wrapText="1"/>
    </xf>
    <xf numFmtId="0" fontId="5" fillId="0" borderId="22"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18"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2" xfId="0" applyFont="1" applyBorder="1"/>
    <xf numFmtId="0" fontId="2" fillId="0" borderId="0" xfId="0" applyFont="1" applyAlignment="1">
      <alignment horizontal="left" vertical="top" wrapText="1"/>
    </xf>
  </cellXfs>
  <cellStyles count="6">
    <cellStyle name="Hyperlink 2" xfId="2"/>
    <cellStyle name="Normal" xfId="0" builtinId="0"/>
    <cellStyle name="Normal 2" xfId="3"/>
    <cellStyle name="Normal 2 2" xfId="5"/>
    <cellStyle name="Normal 3" xfId="4"/>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singleXmlCell id="1" r="E6" connectionId="0">
    <xmlCellPr id="1" uniqueName="Godina">
      <xmlPr mapId="3" xpath="/TFI-IZD-POD/Izvjesce/Godina" xmlDataType="integer"/>
    </xmlCellPr>
  </singleXmlCell>
  <singleXmlCell id="2" r="E8" connectionId="0">
    <xmlCellPr id="1" uniqueName="Period">
      <xmlPr mapId="3" xpath="/TFI-IZD-POD/Izvjesce/Period" xmlDataType="integer"/>
    </xmlCellPr>
  </singleXmlCell>
  <singleXmlCell id="3" r="C17" connectionId="0">
    <xmlCellPr id="1" uniqueName="sif_ust">
      <xmlPr mapId="3" xpath="/TFI-IZD-POD/Izvjesce/sif_ust" xmlDataType="string"/>
    </xmlCellPr>
  </singleXmlCell>
  <singleXmlCell id="4" r="C31" connectionId="0">
    <xmlCellPr id="1" uniqueName="AtribIzv">
      <xmlPr mapId="3" xpath="/TFI-IZD-POD/Izvjesce/AtribIzv" xmlDataType="string"/>
    </xmlCellPr>
  </singleXmlCell>
</singleXmlCells>
</file>

<file path=xl/tables/tableSingleCells2.xml><?xml version="1.0" encoding="utf-8"?>
<singleXmlCells xmlns="http://schemas.openxmlformats.org/spreadsheetml/2006/main">
  <singleXmlCell id="5" r="H8" connectionId="0">
    <xmlCellPr id="1" uniqueName="P1074366">
      <xmlPr mapId="3" xpath="/TFI-IZD-POD/IFP-TFI-IZD-POD-E_1000976/P1074366" xmlDataType="decimal"/>
    </xmlCellPr>
  </singleXmlCell>
  <singleXmlCell id="6" r="I8" connectionId="0">
    <xmlCellPr id="1" uniqueName="P1074367">
      <xmlPr mapId="3" xpath="/TFI-IZD-POD/IFP-TFI-IZD-POD-E_1000976/P1074367" xmlDataType="decimal"/>
    </xmlCellPr>
  </singleXmlCell>
  <singleXmlCell id="7" r="H9" connectionId="0">
    <xmlCellPr id="1" uniqueName="P1074368">
      <xmlPr mapId="3" xpath="/TFI-IZD-POD/IFP-TFI-IZD-POD-E_1000976/P1074368" xmlDataType="decimal"/>
    </xmlCellPr>
  </singleXmlCell>
  <singleXmlCell id="8" r="I9" connectionId="0">
    <xmlCellPr id="1" uniqueName="P1074369">
      <xmlPr mapId="3" xpath="/TFI-IZD-POD/IFP-TFI-IZD-POD-E_1000976/P1074369" xmlDataType="decimal"/>
    </xmlCellPr>
  </singleXmlCell>
  <singleXmlCell id="9" r="H10" connectionId="0">
    <xmlCellPr id="1" uniqueName="P1074370">
      <xmlPr mapId="3" xpath="/TFI-IZD-POD/IFP-TFI-IZD-POD-E_1000976/P1074370" xmlDataType="decimal"/>
    </xmlCellPr>
  </singleXmlCell>
  <singleXmlCell id="10" r="I10" connectionId="0">
    <xmlCellPr id="1" uniqueName="P1074371">
      <xmlPr mapId="3" xpath="/TFI-IZD-POD/IFP-TFI-IZD-POD-E_1000976/P1074371" xmlDataType="decimal"/>
    </xmlCellPr>
  </singleXmlCell>
  <singleXmlCell id="11" r="H11" connectionId="0">
    <xmlCellPr id="1" uniqueName="P1074372">
      <xmlPr mapId="3" xpath="/TFI-IZD-POD/IFP-TFI-IZD-POD-E_1000976/P1074372" xmlDataType="decimal"/>
    </xmlCellPr>
  </singleXmlCell>
  <singleXmlCell id="12" r="I11" connectionId="0">
    <xmlCellPr id="1" uniqueName="P1074373">
      <xmlPr mapId="3" xpath="/TFI-IZD-POD/IFP-TFI-IZD-POD-E_1000976/P1074373" xmlDataType="decimal"/>
    </xmlCellPr>
  </singleXmlCell>
  <singleXmlCell id="13" r="H12" connectionId="0">
    <xmlCellPr id="1" uniqueName="P1074374">
      <xmlPr mapId="3" xpath="/TFI-IZD-POD/IFP-TFI-IZD-POD-E_1000976/P1074374" xmlDataType="decimal"/>
    </xmlCellPr>
  </singleXmlCell>
  <singleXmlCell id="14" r="I12" connectionId="0">
    <xmlCellPr id="1" uniqueName="P1074375">
      <xmlPr mapId="3" xpath="/TFI-IZD-POD/IFP-TFI-IZD-POD-E_1000976/P1074375" xmlDataType="decimal"/>
    </xmlCellPr>
  </singleXmlCell>
  <singleXmlCell id="15" r="H13" connectionId="0">
    <xmlCellPr id="1" uniqueName="P1074376">
      <xmlPr mapId="3" xpath="/TFI-IZD-POD/IFP-TFI-IZD-POD-E_1000976/P1074376" xmlDataType="decimal"/>
    </xmlCellPr>
  </singleXmlCell>
  <singleXmlCell id="16" r="I13" connectionId="0">
    <xmlCellPr id="1" uniqueName="P1074491">
      <xmlPr mapId="3" xpath="/TFI-IZD-POD/IFP-TFI-IZD-POD-E_1000976/P1074491" xmlDataType="decimal"/>
    </xmlCellPr>
  </singleXmlCell>
  <singleXmlCell id="17" r="H14" connectionId="0">
    <xmlCellPr id="1" uniqueName="P1074492">
      <xmlPr mapId="3" xpath="/TFI-IZD-POD/IFP-TFI-IZD-POD-E_1000976/P1074492" xmlDataType="decimal"/>
    </xmlCellPr>
  </singleXmlCell>
  <singleXmlCell id="18" r="I14" connectionId="0">
    <xmlCellPr id="1" uniqueName="P1074493">
      <xmlPr mapId="3" xpath="/TFI-IZD-POD/IFP-TFI-IZD-POD-E_1000976/P1074493" xmlDataType="decimal"/>
    </xmlCellPr>
  </singleXmlCell>
  <singleXmlCell id="19" r="H15" connectionId="0">
    <xmlCellPr id="1" uniqueName="P1074494">
      <xmlPr mapId="3" xpath="/TFI-IZD-POD/IFP-TFI-IZD-POD-E_1000976/P1074494" xmlDataType="decimal"/>
    </xmlCellPr>
  </singleXmlCell>
  <singleXmlCell id="20" r="I15" connectionId="0">
    <xmlCellPr id="1" uniqueName="P1074575">
      <xmlPr mapId="3" xpath="/TFI-IZD-POD/IFP-TFI-IZD-POD-E_1000976/P1074575" xmlDataType="decimal"/>
    </xmlCellPr>
  </singleXmlCell>
  <singleXmlCell id="21" r="H16" connectionId="0">
    <xmlCellPr id="1" uniqueName="P1074576">
      <xmlPr mapId="3" xpath="/TFI-IZD-POD/IFP-TFI-IZD-POD-E_1000976/P1074576" xmlDataType="decimal"/>
    </xmlCellPr>
  </singleXmlCell>
  <singleXmlCell id="22" r="I16" connectionId="0">
    <xmlCellPr id="1" uniqueName="P1074577">
      <xmlPr mapId="3" xpath="/TFI-IZD-POD/IFP-TFI-IZD-POD-E_1000976/P1074577" xmlDataType="decimal"/>
    </xmlCellPr>
  </singleXmlCell>
  <singleXmlCell id="23" r="H17" connectionId="0">
    <xmlCellPr id="1" uniqueName="P1074578">
      <xmlPr mapId="3" xpath="/TFI-IZD-POD/IFP-TFI-IZD-POD-E_1000976/P1074578" xmlDataType="decimal"/>
    </xmlCellPr>
  </singleXmlCell>
  <singleXmlCell id="24" r="I17" connectionId="0">
    <xmlCellPr id="1" uniqueName="P1074579">
      <xmlPr mapId="3" xpath="/TFI-IZD-POD/IFP-TFI-IZD-POD-E_1000976/P1074579" xmlDataType="decimal"/>
    </xmlCellPr>
  </singleXmlCell>
  <singleXmlCell id="25" r="H18" connectionId="0">
    <xmlCellPr id="1" uniqueName="P1074656">
      <xmlPr mapId="3" xpath="/TFI-IZD-POD/IFP-TFI-IZD-POD-E_1000976/P1074656" xmlDataType="decimal"/>
    </xmlCellPr>
  </singleXmlCell>
  <singleXmlCell id="26" r="I18" connectionId="0">
    <xmlCellPr id="1" uniqueName="P1074657">
      <xmlPr mapId="3" xpath="/TFI-IZD-POD/IFP-TFI-IZD-POD-E_1000976/P1074657" xmlDataType="decimal"/>
    </xmlCellPr>
  </singleXmlCell>
  <singleXmlCell id="27" r="H19" connectionId="0">
    <xmlCellPr id="1" uniqueName="P1074658">
      <xmlPr mapId="3" xpath="/TFI-IZD-POD/IFP-TFI-IZD-POD-E_1000976/P1074658" xmlDataType="decimal"/>
    </xmlCellPr>
  </singleXmlCell>
  <singleXmlCell id="28" r="I19" connectionId="0">
    <xmlCellPr id="1" uniqueName="P1074659">
      <xmlPr mapId="3" xpath="/TFI-IZD-POD/IFP-TFI-IZD-POD-E_1000976/P1074659" xmlDataType="decimal"/>
    </xmlCellPr>
  </singleXmlCell>
  <singleXmlCell id="29" r="H20" connectionId="0">
    <xmlCellPr id="1" uniqueName="P1074894">
      <xmlPr mapId="3" xpath="/TFI-IZD-POD/IFP-TFI-IZD-POD-E_1000976/P1074894" xmlDataType="decimal"/>
    </xmlCellPr>
  </singleXmlCell>
  <singleXmlCell id="30" r="I20" connectionId="0">
    <xmlCellPr id="1" uniqueName="P1074895">
      <xmlPr mapId="3" xpath="/TFI-IZD-POD/IFP-TFI-IZD-POD-E_1000976/P1074895" xmlDataType="decimal"/>
    </xmlCellPr>
  </singleXmlCell>
  <singleXmlCell id="31" r="H21" connectionId="0">
    <xmlCellPr id="1" uniqueName="P1074896">
      <xmlPr mapId="3" xpath="/TFI-IZD-POD/IFP-TFI-IZD-POD-E_1000976/P1074896" xmlDataType="decimal"/>
    </xmlCellPr>
  </singleXmlCell>
  <singleXmlCell id="32" r="I21" connectionId="0">
    <xmlCellPr id="1" uniqueName="P1074897">
      <xmlPr mapId="3" xpath="/TFI-IZD-POD/IFP-TFI-IZD-POD-E_1000976/P1074897" xmlDataType="decimal"/>
    </xmlCellPr>
  </singleXmlCell>
  <singleXmlCell id="33" r="H22" connectionId="0">
    <xmlCellPr id="1" uniqueName="P1074898">
      <xmlPr mapId="3" xpath="/TFI-IZD-POD/IFP-TFI-IZD-POD-E_1000976/P1074898" xmlDataType="decimal"/>
    </xmlCellPr>
  </singleXmlCell>
  <singleXmlCell id="34" r="I22" connectionId="0">
    <xmlCellPr id="1" uniqueName="P1074899">
      <xmlPr mapId="3" xpath="/TFI-IZD-POD/IFP-TFI-IZD-POD-E_1000976/P1074899" xmlDataType="decimal"/>
    </xmlCellPr>
  </singleXmlCell>
  <singleXmlCell id="35" r="H23" connectionId="0">
    <xmlCellPr id="1" uniqueName="P1074900">
      <xmlPr mapId="3" xpath="/TFI-IZD-POD/IFP-TFI-IZD-POD-E_1000976/P1074900" xmlDataType="decimal"/>
    </xmlCellPr>
  </singleXmlCell>
  <singleXmlCell id="36" r="I23" connectionId="0">
    <xmlCellPr id="1" uniqueName="P1074901">
      <xmlPr mapId="3" xpath="/TFI-IZD-POD/IFP-TFI-IZD-POD-E_1000976/P1074901" xmlDataType="decimal"/>
    </xmlCellPr>
  </singleXmlCell>
  <singleXmlCell id="37" r="H24" connectionId="0">
    <xmlCellPr id="1" uniqueName="P1074902">
      <xmlPr mapId="3" xpath="/TFI-IZD-POD/IFP-TFI-IZD-POD-E_1000976/P1074902" xmlDataType="decimal"/>
    </xmlCellPr>
  </singleXmlCell>
  <singleXmlCell id="38" r="I24" connectionId="0">
    <xmlCellPr id="1" uniqueName="P1074903">
      <xmlPr mapId="3" xpath="/TFI-IZD-POD/IFP-TFI-IZD-POD-E_1000976/P1074903" xmlDataType="decimal"/>
    </xmlCellPr>
  </singleXmlCell>
  <singleXmlCell id="39" r="H25" connectionId="0">
    <xmlCellPr id="1" uniqueName="P1074904">
      <xmlPr mapId="3" xpath="/TFI-IZD-POD/IFP-TFI-IZD-POD-E_1000976/P1074904" xmlDataType="decimal"/>
    </xmlCellPr>
  </singleXmlCell>
  <singleXmlCell id="40" r="I25" connectionId="0">
    <xmlCellPr id="1" uniqueName="P1074905">
      <xmlPr mapId="3" xpath="/TFI-IZD-POD/IFP-TFI-IZD-POD-E_1000976/P1074905" xmlDataType="decimal"/>
    </xmlCellPr>
  </singleXmlCell>
  <singleXmlCell id="41" r="H26" connectionId="0">
    <xmlCellPr id="1" uniqueName="P1074906">
      <xmlPr mapId="3" xpath="/TFI-IZD-POD/IFP-TFI-IZD-POD-E_1000976/P1074906" xmlDataType="decimal"/>
    </xmlCellPr>
  </singleXmlCell>
  <singleXmlCell id="42" r="I26" connectionId="0">
    <xmlCellPr id="1" uniqueName="P1074907">
      <xmlPr mapId="3" xpath="/TFI-IZD-POD/IFP-TFI-IZD-POD-E_1000976/P1074907" xmlDataType="decimal"/>
    </xmlCellPr>
  </singleXmlCell>
  <singleXmlCell id="43" r="H27" connectionId="0">
    <xmlCellPr id="1" uniqueName="P1074908">
      <xmlPr mapId="3" xpath="/TFI-IZD-POD/IFP-TFI-IZD-POD-E_1000976/P1074908" xmlDataType="decimal"/>
    </xmlCellPr>
  </singleXmlCell>
  <singleXmlCell id="44" r="I27" connectionId="0">
    <xmlCellPr id="1" uniqueName="P1074909">
      <xmlPr mapId="3" xpath="/TFI-IZD-POD/IFP-TFI-IZD-POD-E_1000976/P1074909" xmlDataType="decimal"/>
    </xmlCellPr>
  </singleXmlCell>
  <singleXmlCell id="45" r="H28" connectionId="0">
    <xmlCellPr id="1" uniqueName="P1074910">
      <xmlPr mapId="3" xpath="/TFI-IZD-POD/IFP-TFI-IZD-POD-E_1000976/P1074910" xmlDataType="decimal"/>
    </xmlCellPr>
  </singleXmlCell>
  <singleXmlCell id="46" r="I28" connectionId="0">
    <xmlCellPr id="1" uniqueName="P1074912">
      <xmlPr mapId="3" xpath="/TFI-IZD-POD/IFP-TFI-IZD-POD-E_1000976/P1074912" xmlDataType="decimal"/>
    </xmlCellPr>
  </singleXmlCell>
  <singleXmlCell id="47" r="H29" connectionId="0">
    <xmlCellPr id="1" uniqueName="P1074914">
      <xmlPr mapId="3" xpath="/TFI-IZD-POD/IFP-TFI-IZD-POD-E_1000976/P1074914" xmlDataType="decimal"/>
    </xmlCellPr>
  </singleXmlCell>
  <singleXmlCell id="48" r="I29" connectionId="0">
    <xmlCellPr id="1" uniqueName="P1074916">
      <xmlPr mapId="3" xpath="/TFI-IZD-POD/IFP-TFI-IZD-POD-E_1000976/P1074916" xmlDataType="decimal"/>
    </xmlCellPr>
  </singleXmlCell>
  <singleXmlCell id="49" r="H30" connectionId="0">
    <xmlCellPr id="1" uniqueName="P1074918">
      <xmlPr mapId="3" xpath="/TFI-IZD-POD/IFP-TFI-IZD-POD-E_1000976/P1074918" xmlDataType="decimal"/>
    </xmlCellPr>
  </singleXmlCell>
  <singleXmlCell id="50" r="I30" connectionId="0">
    <xmlCellPr id="1" uniqueName="P1074921">
      <xmlPr mapId="3" xpath="/TFI-IZD-POD/IFP-TFI-IZD-POD-E_1000976/P1074921" xmlDataType="decimal"/>
    </xmlCellPr>
  </singleXmlCell>
  <singleXmlCell id="53" r="H31" connectionId="0">
    <xmlCellPr id="1" uniqueName="P1074927">
      <xmlPr mapId="3" xpath="/TFI-IZD-POD/IFP-TFI-IZD-POD-E_1000976/P1074927" xmlDataType="decimal"/>
    </xmlCellPr>
  </singleXmlCell>
  <singleXmlCell id="54" r="I31" connectionId="0">
    <xmlCellPr id="1" uniqueName="P1074947">
      <xmlPr mapId="3" xpath="/TFI-IZD-POD/IFP-TFI-IZD-POD-E_1000976/P1074947" xmlDataType="decimal"/>
    </xmlCellPr>
  </singleXmlCell>
  <singleXmlCell id="55" r="H32" connectionId="0">
    <xmlCellPr id="1" uniqueName="P1074949">
      <xmlPr mapId="3" xpath="/TFI-IZD-POD/IFP-TFI-IZD-POD-E_1000976/P1074949" xmlDataType="decimal"/>
    </xmlCellPr>
  </singleXmlCell>
  <singleXmlCell id="56" r="I32" connectionId="0">
    <xmlCellPr id="1" uniqueName="P1074951">
      <xmlPr mapId="3" xpath="/TFI-IZD-POD/IFP-TFI-IZD-POD-E_1000976/P1074951" xmlDataType="decimal"/>
    </xmlCellPr>
  </singleXmlCell>
  <singleXmlCell id="57" r="H33" connectionId="0">
    <xmlCellPr id="1" uniqueName="P1074954">
      <xmlPr mapId="3" xpath="/TFI-IZD-POD/IFP-TFI-IZD-POD-E_1000976/P1074954" xmlDataType="decimal"/>
    </xmlCellPr>
  </singleXmlCell>
  <singleXmlCell id="58" r="I33" connectionId="0">
    <xmlCellPr id="1" uniqueName="P1074956">
      <xmlPr mapId="3" xpath="/TFI-IZD-POD/IFP-TFI-IZD-POD-E_1000976/P1074956" xmlDataType="decimal"/>
    </xmlCellPr>
  </singleXmlCell>
  <singleXmlCell id="59" r="H34" connectionId="0">
    <xmlCellPr id="1" uniqueName="P1074958">
      <xmlPr mapId="3" xpath="/TFI-IZD-POD/IFP-TFI-IZD-POD-E_1000976/P1074958" xmlDataType="decimal"/>
    </xmlCellPr>
  </singleXmlCell>
  <singleXmlCell id="60" r="I34" connectionId="0">
    <xmlCellPr id="1" uniqueName="P1074960">
      <xmlPr mapId="3" xpath="/TFI-IZD-POD/IFP-TFI-IZD-POD-E_1000976/P1074960" xmlDataType="decimal"/>
    </xmlCellPr>
  </singleXmlCell>
  <singleXmlCell id="61" r="H35" connectionId="0">
    <xmlCellPr id="1" uniqueName="P1074962">
      <xmlPr mapId="3" xpath="/TFI-IZD-POD/IFP-TFI-IZD-POD-E_1000976/P1074962" xmlDataType="decimal"/>
    </xmlCellPr>
  </singleXmlCell>
  <singleXmlCell id="62" r="I35" connectionId="0">
    <xmlCellPr id="1" uniqueName="P1074964">
      <xmlPr mapId="3" xpath="/TFI-IZD-POD/IFP-TFI-IZD-POD-E_1000976/P1074964" xmlDataType="decimal"/>
    </xmlCellPr>
  </singleXmlCell>
  <singleXmlCell id="63" r="H36" connectionId="0">
    <xmlCellPr id="1" uniqueName="P1074923">
      <xmlPr mapId="3" xpath="/TFI-IZD-POD/IFP-TFI-IZD-POD-E_1000976/P1074923" xmlDataType="decimal"/>
    </xmlCellPr>
  </singleXmlCell>
  <singleXmlCell id="64" r="I36" connectionId="0">
    <xmlCellPr id="1" uniqueName="P1074925">
      <xmlPr mapId="3" xpath="/TFI-IZD-POD/IFP-TFI-IZD-POD-E_1000976/P1074925" xmlDataType="decimal"/>
    </xmlCellPr>
  </singleXmlCell>
  <singleXmlCell id="65" r="H37" connectionId="0">
    <xmlCellPr id="1" uniqueName="P1084406">
      <xmlPr mapId="3" xpath="/TFI-IZD-POD/IFP-TFI-IZD-POD-E_1000976/P1084406" xmlDataType="decimal"/>
    </xmlCellPr>
  </singleXmlCell>
  <singleXmlCell id="66" r="I37" connectionId="0">
    <xmlCellPr id="1" uniqueName="P1084407">
      <xmlPr mapId="3" xpath="/TFI-IZD-POD/IFP-TFI-IZD-POD-E_1000976/P1084407" xmlDataType="decimal"/>
    </xmlCellPr>
  </singleXmlCell>
  <singleXmlCell id="67" r="H38" connectionId="0">
    <xmlCellPr id="1" uniqueName="P1074967">
      <xmlPr mapId="3" xpath="/TFI-IZD-POD/IFP-TFI-IZD-POD-E_1000976/P1074967" xmlDataType="decimal"/>
    </xmlCellPr>
  </singleXmlCell>
  <singleXmlCell id="68" r="I38" connectionId="0">
    <xmlCellPr id="1" uniqueName="P1074973">
      <xmlPr mapId="3" xpath="/TFI-IZD-POD/IFP-TFI-IZD-POD-E_1000976/P1074973" xmlDataType="decimal"/>
    </xmlCellPr>
  </singleXmlCell>
  <singleXmlCell id="69" r="H39" connectionId="0">
    <xmlCellPr id="1" uniqueName="P1074975">
      <xmlPr mapId="3" xpath="/TFI-IZD-POD/IFP-TFI-IZD-POD-E_1000976/P1074975" xmlDataType="decimal"/>
    </xmlCellPr>
  </singleXmlCell>
  <singleXmlCell id="70" r="I39" connectionId="0">
    <xmlCellPr id="1" uniqueName="P1074979">
      <xmlPr mapId="3" xpath="/TFI-IZD-POD/IFP-TFI-IZD-POD-E_1000976/P1074979" xmlDataType="decimal"/>
    </xmlCellPr>
  </singleXmlCell>
  <singleXmlCell id="71" r="H40" connectionId="0">
    <xmlCellPr id="1" uniqueName="P1074981">
      <xmlPr mapId="3" xpath="/TFI-IZD-POD/IFP-TFI-IZD-POD-E_1000976/P1074981" xmlDataType="decimal"/>
    </xmlCellPr>
  </singleXmlCell>
  <singleXmlCell id="72" r="I40" connectionId="0">
    <xmlCellPr id="1" uniqueName="P1074983">
      <xmlPr mapId="3" xpath="/TFI-IZD-POD/IFP-TFI-IZD-POD-E_1000976/P1074983" xmlDataType="decimal"/>
    </xmlCellPr>
  </singleXmlCell>
  <singleXmlCell id="73" r="H41" connectionId="0">
    <xmlCellPr id="1" uniqueName="P1074985">
      <xmlPr mapId="3" xpath="/TFI-IZD-POD/IFP-TFI-IZD-POD-E_1000976/P1074985" xmlDataType="decimal"/>
    </xmlCellPr>
  </singleXmlCell>
  <singleXmlCell id="74" r="I41" connectionId="0">
    <xmlCellPr id="1" uniqueName="P1074987">
      <xmlPr mapId="3" xpath="/TFI-IZD-POD/IFP-TFI-IZD-POD-E_1000976/P1074987" xmlDataType="decimal"/>
    </xmlCellPr>
  </singleXmlCell>
  <singleXmlCell id="75" r="H42" connectionId="0">
    <xmlCellPr id="1" uniqueName="P1074989">
      <xmlPr mapId="3" xpath="/TFI-IZD-POD/IFP-TFI-IZD-POD-E_1000976/P1074989" xmlDataType="decimal"/>
    </xmlCellPr>
  </singleXmlCell>
  <singleXmlCell id="76" r="I42" connectionId="0">
    <xmlCellPr id="1" uniqueName="P1074991">
      <xmlPr mapId="3" xpath="/TFI-IZD-POD/IFP-TFI-IZD-POD-E_1000976/P1074991" xmlDataType="decimal"/>
    </xmlCellPr>
  </singleXmlCell>
  <singleXmlCell id="77" r="H43" connectionId="0">
    <xmlCellPr id="1" uniqueName="P1074994">
      <xmlPr mapId="3" xpath="/TFI-IZD-POD/IFP-TFI-IZD-POD-E_1000976/P1074994" xmlDataType="decimal"/>
    </xmlCellPr>
  </singleXmlCell>
  <singleXmlCell id="78" r="I43" connectionId="0">
    <xmlCellPr id="1" uniqueName="P1074997">
      <xmlPr mapId="3" xpath="/TFI-IZD-POD/IFP-TFI-IZD-POD-E_1000976/P1074997" xmlDataType="decimal"/>
    </xmlCellPr>
  </singleXmlCell>
  <singleXmlCell id="79" r="H44" connectionId="0">
    <xmlCellPr id="1" uniqueName="P1074998">
      <xmlPr mapId="3" xpath="/TFI-IZD-POD/IFP-TFI-IZD-POD-E_1000976/P1074998" xmlDataType="decimal"/>
    </xmlCellPr>
  </singleXmlCell>
  <singleXmlCell id="80" r="I44" connectionId="0">
    <xmlCellPr id="1" uniqueName="P1075000">
      <xmlPr mapId="3" xpath="/TFI-IZD-POD/IFP-TFI-IZD-POD-E_1000976/P1075000" xmlDataType="decimal"/>
    </xmlCellPr>
  </singleXmlCell>
  <singleXmlCell id="81" r="H45" connectionId="0">
    <xmlCellPr id="1" uniqueName="P1075001">
      <xmlPr mapId="3" xpath="/TFI-IZD-POD/IFP-TFI-IZD-POD-E_1000976/P1075001" xmlDataType="decimal"/>
    </xmlCellPr>
  </singleXmlCell>
  <singleXmlCell id="82" r="I45" connectionId="0">
    <xmlCellPr id="1" uniqueName="P1075003">
      <xmlPr mapId="3" xpath="/TFI-IZD-POD/IFP-TFI-IZD-POD-E_1000976/P1075003" xmlDataType="decimal"/>
    </xmlCellPr>
  </singleXmlCell>
  <singleXmlCell id="83" r="H46" connectionId="0">
    <xmlCellPr id="1" uniqueName="P1075005">
      <xmlPr mapId="3" xpath="/TFI-IZD-POD/IFP-TFI-IZD-POD-E_1000976/P1075005" xmlDataType="decimal"/>
    </xmlCellPr>
  </singleXmlCell>
  <singleXmlCell id="84" r="I46" connectionId="0">
    <xmlCellPr id="1" uniqueName="P1075007">
      <xmlPr mapId="3" xpath="/TFI-IZD-POD/IFP-TFI-IZD-POD-E_1000976/P1075007" xmlDataType="decimal"/>
    </xmlCellPr>
  </singleXmlCell>
  <singleXmlCell id="85" r="H47" connectionId="0">
    <xmlCellPr id="1" uniqueName="P1075009">
      <xmlPr mapId="3" xpath="/TFI-IZD-POD/IFP-TFI-IZD-POD-E_1000976/P1075009" xmlDataType="decimal"/>
    </xmlCellPr>
  </singleXmlCell>
  <singleXmlCell id="86" r="I47" connectionId="0">
    <xmlCellPr id="1" uniqueName="P1075011">
      <xmlPr mapId="3" xpath="/TFI-IZD-POD/IFP-TFI-IZD-POD-E_1000976/P1075011" xmlDataType="decimal"/>
    </xmlCellPr>
  </singleXmlCell>
  <singleXmlCell id="87" r="H48" connectionId="0">
    <xmlCellPr id="1" uniqueName="P1075012">
      <xmlPr mapId="3" xpath="/TFI-IZD-POD/IFP-TFI-IZD-POD-E_1000976/P1075012" xmlDataType="decimal"/>
    </xmlCellPr>
  </singleXmlCell>
  <singleXmlCell id="88" r="I48" connectionId="0">
    <xmlCellPr id="1" uniqueName="P1075014">
      <xmlPr mapId="3" xpath="/TFI-IZD-POD/IFP-TFI-IZD-POD-E_1000976/P1075014" xmlDataType="decimal"/>
    </xmlCellPr>
  </singleXmlCell>
  <singleXmlCell id="89" r="H49" connectionId="0">
    <xmlCellPr id="1" uniqueName="P1075016">
      <xmlPr mapId="3" xpath="/TFI-IZD-POD/IFP-TFI-IZD-POD-E_1000976/P1075016" xmlDataType="decimal"/>
    </xmlCellPr>
  </singleXmlCell>
  <singleXmlCell id="90" r="I49" connectionId="0">
    <xmlCellPr id="1" uniqueName="P1075018">
      <xmlPr mapId="3" xpath="/TFI-IZD-POD/IFP-TFI-IZD-POD-E_1000976/P1075018" xmlDataType="decimal"/>
    </xmlCellPr>
  </singleXmlCell>
  <singleXmlCell id="91" r="H50" connectionId="0">
    <xmlCellPr id="1" uniqueName="P1075020">
      <xmlPr mapId="3" xpath="/TFI-IZD-POD/IFP-TFI-IZD-POD-E_1000976/P1075020" xmlDataType="decimal"/>
    </xmlCellPr>
  </singleXmlCell>
  <singleXmlCell id="92" r="I50" connectionId="0">
    <xmlCellPr id="1" uniqueName="P1075023">
      <xmlPr mapId="3" xpath="/TFI-IZD-POD/IFP-TFI-IZD-POD-E_1000976/P1075023" xmlDataType="decimal"/>
    </xmlCellPr>
  </singleXmlCell>
  <singleXmlCell id="93" r="H51" connectionId="0">
    <xmlCellPr id="1" uniqueName="P1075026">
      <xmlPr mapId="3" xpath="/TFI-IZD-POD/IFP-TFI-IZD-POD-E_1000976/P1075026" xmlDataType="decimal"/>
    </xmlCellPr>
  </singleXmlCell>
  <singleXmlCell id="94" r="I51" connectionId="0">
    <xmlCellPr id="1" uniqueName="P1075028">
      <xmlPr mapId="3" xpath="/TFI-IZD-POD/IFP-TFI-IZD-POD-E_1000976/P1075028" xmlDataType="decimal"/>
    </xmlCellPr>
  </singleXmlCell>
  <singleXmlCell id="95" r="H52" connectionId="0">
    <xmlCellPr id="1" uniqueName="P1075031">
      <xmlPr mapId="3" xpath="/TFI-IZD-POD/IFP-TFI-IZD-POD-E_1000976/P1075031" xmlDataType="decimal"/>
    </xmlCellPr>
  </singleXmlCell>
  <singleXmlCell id="96" r="I52" connectionId="0">
    <xmlCellPr id="1" uniqueName="P1075033">
      <xmlPr mapId="3" xpath="/TFI-IZD-POD/IFP-TFI-IZD-POD-E_1000976/P1075033" xmlDataType="decimal"/>
    </xmlCellPr>
  </singleXmlCell>
  <singleXmlCell id="97" r="H53" connectionId="0">
    <xmlCellPr id="1" uniqueName="P1075035">
      <xmlPr mapId="3" xpath="/TFI-IZD-POD/IFP-TFI-IZD-POD-E_1000976/P1075035" xmlDataType="decimal"/>
    </xmlCellPr>
  </singleXmlCell>
  <singleXmlCell id="98" r="I53" connectionId="0">
    <xmlCellPr id="1" uniqueName="P1075037">
      <xmlPr mapId="3" xpath="/TFI-IZD-POD/IFP-TFI-IZD-POD-E_1000976/P1075037" xmlDataType="decimal"/>
    </xmlCellPr>
  </singleXmlCell>
  <singleXmlCell id="99" r="H54" connectionId="0">
    <xmlCellPr id="1" uniqueName="P1075039">
      <xmlPr mapId="3" xpath="/TFI-IZD-POD/IFP-TFI-IZD-POD-E_1000976/P1075039" xmlDataType="decimal"/>
    </xmlCellPr>
  </singleXmlCell>
  <singleXmlCell id="100" r="I54" connectionId="0">
    <xmlCellPr id="1" uniqueName="P1075043">
      <xmlPr mapId="3" xpath="/TFI-IZD-POD/IFP-TFI-IZD-POD-E_1000976/P1075043" xmlDataType="decimal"/>
    </xmlCellPr>
  </singleXmlCell>
  <singleXmlCell id="101" r="H55" connectionId="0">
    <xmlCellPr id="1" uniqueName="P1075055">
      <xmlPr mapId="3" xpath="/TFI-IZD-POD/IFP-TFI-IZD-POD-E_1000976/P1075055" xmlDataType="decimal"/>
    </xmlCellPr>
  </singleXmlCell>
  <singleXmlCell id="102" r="I55" connectionId="0">
    <xmlCellPr id="1" uniqueName="P1075057">
      <xmlPr mapId="3" xpath="/TFI-IZD-POD/IFP-TFI-IZD-POD-E_1000976/P1075057" xmlDataType="decimal"/>
    </xmlCellPr>
  </singleXmlCell>
  <singleXmlCell id="103" r="H56" connectionId="0">
    <xmlCellPr id="1" uniqueName="P1075058">
      <xmlPr mapId="3" xpath="/TFI-IZD-POD/IFP-TFI-IZD-POD-E_1000976/P1075058" xmlDataType="decimal"/>
    </xmlCellPr>
  </singleXmlCell>
  <singleXmlCell id="104" r="I56" connectionId="0">
    <xmlCellPr id="1" uniqueName="P1075060">
      <xmlPr mapId="3" xpath="/TFI-IZD-POD/IFP-TFI-IZD-POD-E_1000976/P1075060" xmlDataType="decimal"/>
    </xmlCellPr>
  </singleXmlCell>
  <singleXmlCell id="105" r="H57" connectionId="0">
    <xmlCellPr id="1" uniqueName="P1075063">
      <xmlPr mapId="3" xpath="/TFI-IZD-POD/IFP-TFI-IZD-POD-E_1000976/P1075063" xmlDataType="decimal"/>
    </xmlCellPr>
  </singleXmlCell>
  <singleXmlCell id="106" r="I57" connectionId="0">
    <xmlCellPr id="1" uniqueName="P1075065">
      <xmlPr mapId="3" xpath="/TFI-IZD-POD/IFP-TFI-IZD-POD-E_1000976/P1075065" xmlDataType="decimal"/>
    </xmlCellPr>
  </singleXmlCell>
  <singleXmlCell id="107" r="H58" connectionId="0">
    <xmlCellPr id="1" uniqueName="P1075067">
      <xmlPr mapId="3" xpath="/TFI-IZD-POD/IFP-TFI-IZD-POD-E_1000976/P1075067" xmlDataType="decimal"/>
    </xmlCellPr>
  </singleXmlCell>
  <singleXmlCell id="108" r="I58" connectionId="0">
    <xmlCellPr id="1" uniqueName="P1075071">
      <xmlPr mapId="3" xpath="/TFI-IZD-POD/IFP-TFI-IZD-POD-E_1000976/P1075071" xmlDataType="decimal"/>
    </xmlCellPr>
  </singleXmlCell>
  <singleXmlCell id="109" r="H59" connectionId="0">
    <xmlCellPr id="1" uniqueName="P1075076">
      <xmlPr mapId="3" xpath="/TFI-IZD-POD/IFP-TFI-IZD-POD-E_1000976/P1075076" xmlDataType="decimal"/>
    </xmlCellPr>
  </singleXmlCell>
  <singleXmlCell id="110" r="I59" connectionId="0">
    <xmlCellPr id="1" uniqueName="P1075080">
      <xmlPr mapId="3" xpath="/TFI-IZD-POD/IFP-TFI-IZD-POD-E_1000976/P1075080" xmlDataType="decimal"/>
    </xmlCellPr>
  </singleXmlCell>
  <singleXmlCell id="111" r="H60" connectionId="0">
    <xmlCellPr id="1" uniqueName="P1075083">
      <xmlPr mapId="3" xpath="/TFI-IZD-POD/IFP-TFI-IZD-POD-E_1000976/P1075083" xmlDataType="decimal"/>
    </xmlCellPr>
  </singleXmlCell>
  <singleXmlCell id="112" r="I60" connectionId="0">
    <xmlCellPr id="1" uniqueName="P1075085">
      <xmlPr mapId="3" xpath="/TFI-IZD-POD/IFP-TFI-IZD-POD-E_1000976/P1075085" xmlDataType="decimal"/>
    </xmlCellPr>
  </singleXmlCell>
  <singleXmlCell id="113" r="H61" connectionId="0">
    <xmlCellPr id="1" uniqueName="P1075091">
      <xmlPr mapId="3" xpath="/TFI-IZD-POD/IFP-TFI-IZD-POD-E_1000976/P1075091" xmlDataType="decimal"/>
    </xmlCellPr>
  </singleXmlCell>
  <singleXmlCell id="114" r="I61" connectionId="0">
    <xmlCellPr id="1" uniqueName="P1075093">
      <xmlPr mapId="3" xpath="/TFI-IZD-POD/IFP-TFI-IZD-POD-E_1000976/P1075093" xmlDataType="decimal"/>
    </xmlCellPr>
  </singleXmlCell>
  <singleXmlCell id="115" r="H62" connectionId="0">
    <xmlCellPr id="1" uniqueName="P1075095">
      <xmlPr mapId="3" xpath="/TFI-IZD-POD/IFP-TFI-IZD-POD-E_1000976/P1075095" xmlDataType="decimal"/>
    </xmlCellPr>
  </singleXmlCell>
  <singleXmlCell id="116" r="I62" connectionId="0">
    <xmlCellPr id="1" uniqueName="P1075097">
      <xmlPr mapId="3" xpath="/TFI-IZD-POD/IFP-TFI-IZD-POD-E_1000976/P1075097" xmlDataType="decimal"/>
    </xmlCellPr>
  </singleXmlCell>
  <singleXmlCell id="117" r="H63" connectionId="0">
    <xmlCellPr id="1" uniqueName="P1075099">
      <xmlPr mapId="3" xpath="/TFI-IZD-POD/IFP-TFI-IZD-POD-E_1000976/P1075099" xmlDataType="decimal"/>
    </xmlCellPr>
  </singleXmlCell>
  <singleXmlCell id="118" r="I63" connectionId="0">
    <xmlCellPr id="1" uniqueName="P1075100">
      <xmlPr mapId="3" xpath="/TFI-IZD-POD/IFP-TFI-IZD-POD-E_1000976/P1075100" xmlDataType="decimal"/>
    </xmlCellPr>
  </singleXmlCell>
  <singleXmlCell id="119" r="H64" connectionId="0">
    <xmlCellPr id="1" uniqueName="P1075101">
      <xmlPr mapId="3" xpath="/TFI-IZD-POD/IFP-TFI-IZD-POD-E_1000976/P1075101" xmlDataType="decimal"/>
    </xmlCellPr>
  </singleXmlCell>
  <singleXmlCell id="120" r="I64" connectionId="0">
    <xmlCellPr id="1" uniqueName="P1075102">
      <xmlPr mapId="3" xpath="/TFI-IZD-POD/IFP-TFI-IZD-POD-E_1000976/P1075102" xmlDataType="decimal"/>
    </xmlCellPr>
  </singleXmlCell>
  <singleXmlCell id="121" r="H65" connectionId="0">
    <xmlCellPr id="1" uniqueName="P1075103">
      <xmlPr mapId="3" xpath="/TFI-IZD-POD/IFP-TFI-IZD-POD-E_1000976/P1075103" xmlDataType="decimal"/>
    </xmlCellPr>
  </singleXmlCell>
  <singleXmlCell id="122" r="I65" connectionId="0">
    <xmlCellPr id="1" uniqueName="P1075104">
      <xmlPr mapId="3" xpath="/TFI-IZD-POD/IFP-TFI-IZD-POD-E_1000976/P1075104" xmlDataType="decimal"/>
    </xmlCellPr>
  </singleXmlCell>
  <singleXmlCell id="123" r="H66" connectionId="0">
    <xmlCellPr id="1" uniqueName="P1075105">
      <xmlPr mapId="3" xpath="/TFI-IZD-POD/IFP-TFI-IZD-POD-E_1000976/P1075105" xmlDataType="decimal"/>
    </xmlCellPr>
  </singleXmlCell>
  <singleXmlCell id="124" r="I66" connectionId="0">
    <xmlCellPr id="1" uniqueName="P1075106">
      <xmlPr mapId="3" xpath="/TFI-IZD-POD/IFP-TFI-IZD-POD-E_1000976/P1075106" xmlDataType="decimal"/>
    </xmlCellPr>
  </singleXmlCell>
  <singleXmlCell id="125" r="H67" connectionId="0">
    <xmlCellPr id="1" uniqueName="P1075107">
      <xmlPr mapId="3" xpath="/TFI-IZD-POD/IFP-TFI-IZD-POD-E_1000976/P1075107" xmlDataType="decimal"/>
    </xmlCellPr>
  </singleXmlCell>
  <singleXmlCell id="126" r="I67" connectionId="0">
    <xmlCellPr id="1" uniqueName="P1075108">
      <xmlPr mapId="3" xpath="/TFI-IZD-POD/IFP-TFI-IZD-POD-E_1000976/P1075108" xmlDataType="decimal"/>
    </xmlCellPr>
  </singleXmlCell>
  <singleXmlCell id="127" r="H68" connectionId="0">
    <xmlCellPr id="1" uniqueName="P1075109">
      <xmlPr mapId="3" xpath="/TFI-IZD-POD/IFP-TFI-IZD-POD-E_1000976/P1075109" xmlDataType="decimal"/>
    </xmlCellPr>
  </singleXmlCell>
  <singleXmlCell id="128" r="I68" connectionId="0">
    <xmlCellPr id="1" uniqueName="P1075110">
      <xmlPr mapId="3" xpath="/TFI-IZD-POD/IFP-TFI-IZD-POD-E_1000976/P1075110" xmlDataType="decimal"/>
    </xmlCellPr>
  </singleXmlCell>
  <singleXmlCell id="129" r="H69" connectionId="0">
    <xmlCellPr id="1" uniqueName="P1075111">
      <xmlPr mapId="3" xpath="/TFI-IZD-POD/IFP-TFI-IZD-POD-E_1000976/P1075111" xmlDataType="decimal"/>
    </xmlCellPr>
  </singleXmlCell>
  <singleXmlCell id="130" r="I69" connectionId="0">
    <xmlCellPr id="1" uniqueName="P1075112">
      <xmlPr mapId="3" xpath="/TFI-IZD-POD/IFP-TFI-IZD-POD-E_1000976/P1075112" xmlDataType="decimal"/>
    </xmlCellPr>
  </singleXmlCell>
  <singleXmlCell id="131" r="H70" connectionId="0">
    <xmlCellPr id="1" uniqueName="P1075113">
      <xmlPr mapId="3" xpath="/TFI-IZD-POD/IFP-TFI-IZD-POD-E_1000976/P1075113" xmlDataType="decimal"/>
    </xmlCellPr>
  </singleXmlCell>
  <singleXmlCell id="132" r="I70" connectionId="0">
    <xmlCellPr id="1" uniqueName="P1075114">
      <xmlPr mapId="3" xpath="/TFI-IZD-POD/IFP-TFI-IZD-POD-E_1000976/P1075114" xmlDataType="decimal"/>
    </xmlCellPr>
  </singleXmlCell>
  <singleXmlCell id="133" r="H71" connectionId="0">
    <xmlCellPr id="1" uniqueName="P1075115">
      <xmlPr mapId="3" xpath="/TFI-IZD-POD/IFP-TFI-IZD-POD-E_1000976/P1075115" xmlDataType="decimal"/>
    </xmlCellPr>
  </singleXmlCell>
  <singleXmlCell id="134" r="I71" connectionId="0">
    <xmlCellPr id="1" uniqueName="P1075116">
      <xmlPr mapId="3" xpath="/TFI-IZD-POD/IFP-TFI-IZD-POD-E_1000976/P1075116" xmlDataType="decimal"/>
    </xmlCellPr>
  </singleXmlCell>
  <singleXmlCell id="135" r="H72" connectionId="0">
    <xmlCellPr id="1" uniqueName="P1075117">
      <xmlPr mapId="3" xpath="/TFI-IZD-POD/IFP-TFI-IZD-POD-E_1000976/P1075117" xmlDataType="decimal"/>
    </xmlCellPr>
  </singleXmlCell>
  <singleXmlCell id="136" r="I72" connectionId="0">
    <xmlCellPr id="1" uniqueName="P1075118">
      <xmlPr mapId="3" xpath="/TFI-IZD-POD/IFP-TFI-IZD-POD-E_1000976/P1075118" xmlDataType="decimal"/>
    </xmlCellPr>
  </singleXmlCell>
  <singleXmlCell id="137" r="H73" connectionId="0">
    <xmlCellPr id="1" uniqueName="P1075119">
      <xmlPr mapId="3" xpath="/TFI-IZD-POD/IFP-TFI-IZD-POD-E_1000976/P1075119" xmlDataType="decimal"/>
    </xmlCellPr>
  </singleXmlCell>
  <singleXmlCell id="138" r="I73" connectionId="0">
    <xmlCellPr id="1" uniqueName="P1075120">
      <xmlPr mapId="3" xpath="/TFI-IZD-POD/IFP-TFI-IZD-POD-E_1000976/P1075120" xmlDataType="decimal"/>
    </xmlCellPr>
  </singleXmlCell>
  <singleXmlCell id="139" r="H75" connectionId="0">
    <xmlCellPr id="1" uniqueName="P1075121">
      <xmlPr mapId="3" xpath="/TFI-IZD-POD/IFP-TFI-IZD-POD-E_1000976/P1075121" xmlDataType="decimal"/>
    </xmlCellPr>
  </singleXmlCell>
  <singleXmlCell id="140" r="I75" connectionId="0">
    <xmlCellPr id="1" uniqueName="P1075229">
      <xmlPr mapId="3" xpath="/TFI-IZD-POD/IFP-TFI-IZD-POD-E_1000976/P1075229" xmlDataType="decimal"/>
    </xmlCellPr>
  </singleXmlCell>
  <singleXmlCell id="141" r="H76" connectionId="0">
    <xmlCellPr id="1" uniqueName="P1075230">
      <xmlPr mapId="3" xpath="/TFI-IZD-POD/IFP-TFI-IZD-POD-E_1000976/P1075230" xmlDataType="decimal"/>
    </xmlCellPr>
  </singleXmlCell>
  <singleXmlCell id="142" r="I76" connectionId="0">
    <xmlCellPr id="1" uniqueName="P1075231">
      <xmlPr mapId="3" xpath="/TFI-IZD-POD/IFP-TFI-IZD-POD-E_1000976/P1075231" xmlDataType="decimal"/>
    </xmlCellPr>
  </singleXmlCell>
  <singleXmlCell id="143" r="H77" connectionId="0">
    <xmlCellPr id="1" uniqueName="P1075232">
      <xmlPr mapId="3" xpath="/TFI-IZD-POD/IFP-TFI-IZD-POD-E_1000976/P1075232" xmlDataType="decimal"/>
    </xmlCellPr>
  </singleXmlCell>
  <singleXmlCell id="144" r="I77" connectionId="0">
    <xmlCellPr id="1" uniqueName="P1075233">
      <xmlPr mapId="3" xpath="/TFI-IZD-POD/IFP-TFI-IZD-POD-E_1000976/P1075233" xmlDataType="decimal"/>
    </xmlCellPr>
  </singleXmlCell>
  <singleXmlCell id="145" r="H78" connectionId="0">
    <xmlCellPr id="1" uniqueName="P1075234">
      <xmlPr mapId="3" xpath="/TFI-IZD-POD/IFP-TFI-IZD-POD-E_1000976/P1075234" xmlDataType="decimal"/>
    </xmlCellPr>
  </singleXmlCell>
  <singleXmlCell id="146" r="I78" connectionId="0">
    <xmlCellPr id="1" uniqueName="P1075235">
      <xmlPr mapId="3" xpath="/TFI-IZD-POD/IFP-TFI-IZD-POD-E_1000976/P1075235" xmlDataType="decimal"/>
    </xmlCellPr>
  </singleXmlCell>
  <singleXmlCell id="147" r="H79" connectionId="0">
    <xmlCellPr id="1" uniqueName="P1075236">
      <xmlPr mapId="3" xpath="/TFI-IZD-POD/IFP-TFI-IZD-POD-E_1000976/P1075236" xmlDataType="decimal"/>
    </xmlCellPr>
  </singleXmlCell>
  <singleXmlCell id="148" r="I79" connectionId="0">
    <xmlCellPr id="1" uniqueName="P1075237">
      <xmlPr mapId="3" xpath="/TFI-IZD-POD/IFP-TFI-IZD-POD-E_1000976/P1075237" xmlDataType="decimal"/>
    </xmlCellPr>
  </singleXmlCell>
  <singleXmlCell id="149" r="H80" connectionId="0">
    <xmlCellPr id="1" uniqueName="P1075238">
      <xmlPr mapId="3" xpath="/TFI-IZD-POD/IFP-TFI-IZD-POD-E_1000976/P1075238" xmlDataType="decimal"/>
    </xmlCellPr>
  </singleXmlCell>
  <singleXmlCell id="150" r="I80" connectionId="0">
    <xmlCellPr id="1" uniqueName="P1075239">
      <xmlPr mapId="3" xpath="/TFI-IZD-POD/IFP-TFI-IZD-POD-E_1000976/P1075239" xmlDataType="decimal"/>
    </xmlCellPr>
  </singleXmlCell>
  <singleXmlCell id="151" r="H81" connectionId="0">
    <xmlCellPr id="1" uniqueName="P1075240">
      <xmlPr mapId="3" xpath="/TFI-IZD-POD/IFP-TFI-IZD-POD-E_1000976/P1075240" xmlDataType="decimal"/>
    </xmlCellPr>
  </singleXmlCell>
  <singleXmlCell id="152" r="I81" connectionId="0">
    <xmlCellPr id="1" uniqueName="P1075241">
      <xmlPr mapId="3" xpath="/TFI-IZD-POD/IFP-TFI-IZD-POD-E_1000976/P1075241" xmlDataType="decimal"/>
    </xmlCellPr>
  </singleXmlCell>
  <singleXmlCell id="153" r="H82" connectionId="0">
    <xmlCellPr id="1" uniqueName="P1075242">
      <xmlPr mapId="3" xpath="/TFI-IZD-POD/IFP-TFI-IZD-POD-E_1000976/P1075242" xmlDataType="decimal"/>
    </xmlCellPr>
  </singleXmlCell>
  <singleXmlCell id="154" r="I82" connectionId="0">
    <xmlCellPr id="1" uniqueName="P1075243">
      <xmlPr mapId="3" xpath="/TFI-IZD-POD/IFP-TFI-IZD-POD-E_1000976/P1075243" xmlDataType="decimal"/>
    </xmlCellPr>
  </singleXmlCell>
  <singleXmlCell id="155" r="H83" connectionId="0">
    <xmlCellPr id="1" uniqueName="P1075244">
      <xmlPr mapId="3" xpath="/TFI-IZD-POD/IFP-TFI-IZD-POD-E_1000976/P1075244" xmlDataType="decimal"/>
    </xmlCellPr>
  </singleXmlCell>
  <singleXmlCell id="156" r="I83" connectionId="0">
    <xmlCellPr id="1" uniqueName="P1075245">
      <xmlPr mapId="3" xpath="/TFI-IZD-POD/IFP-TFI-IZD-POD-E_1000976/P1075245" xmlDataType="decimal"/>
    </xmlCellPr>
  </singleXmlCell>
  <singleXmlCell id="157" r="H84" connectionId="0">
    <xmlCellPr id="1" uniqueName="P1075246">
      <xmlPr mapId="3" xpath="/TFI-IZD-POD/IFP-TFI-IZD-POD-E_1000976/P1075246" xmlDataType="decimal"/>
    </xmlCellPr>
  </singleXmlCell>
  <singleXmlCell id="158" r="I84" connectionId="0">
    <xmlCellPr id="1" uniqueName="P1075247">
      <xmlPr mapId="3" xpath="/TFI-IZD-POD/IFP-TFI-IZD-POD-E_1000976/P1075247" xmlDataType="decimal"/>
    </xmlCellPr>
  </singleXmlCell>
  <singleXmlCell id="159" r="H85" connectionId="0">
    <xmlCellPr id="1" uniqueName="P1075248">
      <xmlPr mapId="3" xpath="/TFI-IZD-POD/IFP-TFI-IZD-POD-E_1000976/P1075248" xmlDataType="decimal"/>
    </xmlCellPr>
  </singleXmlCell>
  <singleXmlCell id="160" r="I85" connectionId="0">
    <xmlCellPr id="1" uniqueName="P1075249">
      <xmlPr mapId="3" xpath="/TFI-IZD-POD/IFP-TFI-IZD-POD-E_1000976/P1075249" xmlDataType="decimal"/>
    </xmlCellPr>
  </singleXmlCell>
  <singleXmlCell id="161" r="H86" connectionId="0">
    <xmlCellPr id="1" uniqueName="P1075250">
      <xmlPr mapId="3" xpath="/TFI-IZD-POD/IFP-TFI-IZD-POD-E_1000976/P1075250" xmlDataType="decimal"/>
    </xmlCellPr>
  </singleXmlCell>
  <singleXmlCell id="162" r="I86" connectionId="0">
    <xmlCellPr id="1" uniqueName="P1075251">
      <xmlPr mapId="3" xpath="/TFI-IZD-POD/IFP-TFI-IZD-POD-E_1000976/P1075251" xmlDataType="decimal"/>
    </xmlCellPr>
  </singleXmlCell>
  <singleXmlCell id="163" r="H87" connectionId="0">
    <xmlCellPr id="1" uniqueName="P1075252">
      <xmlPr mapId="3" xpath="/TFI-IZD-POD/IFP-TFI-IZD-POD-E_1000976/P1075252" xmlDataType="decimal"/>
    </xmlCellPr>
  </singleXmlCell>
  <singleXmlCell id="164" r="I87" connectionId="0">
    <xmlCellPr id="1" uniqueName="P1075253">
      <xmlPr mapId="3" xpath="/TFI-IZD-POD/IFP-TFI-IZD-POD-E_1000976/P1075253" xmlDataType="decimal"/>
    </xmlCellPr>
  </singleXmlCell>
  <singleXmlCell id="165" r="H88" connectionId="0">
    <xmlCellPr id="1" uniqueName="P1075254">
      <xmlPr mapId="3" xpath="/TFI-IZD-POD/IFP-TFI-IZD-POD-E_1000976/P1075254" xmlDataType="decimal"/>
    </xmlCellPr>
  </singleXmlCell>
  <singleXmlCell id="166" r="I88" connectionId="0">
    <xmlCellPr id="1" uniqueName="P1075255">
      <xmlPr mapId="3" xpath="/TFI-IZD-POD/IFP-TFI-IZD-POD-E_1000976/P1075255" xmlDataType="decimal"/>
    </xmlCellPr>
  </singleXmlCell>
  <singleXmlCell id="167" r="H89" connectionId="0">
    <xmlCellPr id="1" uniqueName="P1123422">
      <xmlPr mapId="3" xpath="/TFI-IZD-POD/IFP-TFI-IZD-POD-E_1000976/P1123422" xmlDataType="decimal"/>
    </xmlCellPr>
  </singleXmlCell>
  <singleXmlCell id="168" r="I89" connectionId="0">
    <xmlCellPr id="1" uniqueName="P1123423">
      <xmlPr mapId="3" xpath="/TFI-IZD-POD/IFP-TFI-IZD-POD-E_1000976/P1123423" xmlDataType="decimal"/>
    </xmlCellPr>
  </singleXmlCell>
  <singleXmlCell id="169" r="H90" connectionId="0">
    <xmlCellPr id="1" uniqueName="P1123424">
      <xmlPr mapId="3" xpath="/TFI-IZD-POD/IFP-TFI-IZD-POD-E_1000976/P1123424" xmlDataType="decimal"/>
    </xmlCellPr>
  </singleXmlCell>
  <singleXmlCell id="170" r="I90" connectionId="0">
    <xmlCellPr id="1" uniqueName="P1123425">
      <xmlPr mapId="3" xpath="/TFI-IZD-POD/IFP-TFI-IZD-POD-E_1000976/P1123425" xmlDataType="decimal"/>
    </xmlCellPr>
  </singleXmlCell>
  <singleXmlCell id="171" r="H91" connectionId="0">
    <xmlCellPr id="1" uniqueName="P1075256">
      <xmlPr mapId="3" xpath="/TFI-IZD-POD/IFP-TFI-IZD-POD-E_1000976/P1075256" xmlDataType="decimal"/>
    </xmlCellPr>
  </singleXmlCell>
  <singleXmlCell id="172" r="I91" connectionId="0">
    <xmlCellPr id="1" uniqueName="P1075257">
      <xmlPr mapId="3" xpath="/TFI-IZD-POD/IFP-TFI-IZD-POD-E_1000976/P1075257" xmlDataType="decimal"/>
    </xmlCellPr>
  </singleXmlCell>
  <singleXmlCell id="173" r="H92" connectionId="0">
    <xmlCellPr id="1" uniqueName="P1075258">
      <xmlPr mapId="3" xpath="/TFI-IZD-POD/IFP-TFI-IZD-POD-E_1000976/P1075258" xmlDataType="decimal"/>
    </xmlCellPr>
  </singleXmlCell>
  <singleXmlCell id="174" r="I92" connectionId="0">
    <xmlCellPr id="1" uniqueName="P1075259">
      <xmlPr mapId="3" xpath="/TFI-IZD-POD/IFP-TFI-IZD-POD-E_1000976/P1075259" xmlDataType="decimal"/>
    </xmlCellPr>
  </singleXmlCell>
  <singleXmlCell id="175" r="H93" connectionId="0">
    <xmlCellPr id="1" uniqueName="P1075260">
      <xmlPr mapId="3" xpath="/TFI-IZD-POD/IFP-TFI-IZD-POD-E_1000976/P1075260" xmlDataType="decimal"/>
    </xmlCellPr>
  </singleXmlCell>
  <singleXmlCell id="176" r="I93" connectionId="0">
    <xmlCellPr id="1" uniqueName="P1075261">
      <xmlPr mapId="3" xpath="/TFI-IZD-POD/IFP-TFI-IZD-POD-E_1000976/P1075261" xmlDataType="decimal"/>
    </xmlCellPr>
  </singleXmlCell>
  <singleXmlCell id="177" r="H94" connectionId="0">
    <xmlCellPr id="1" uniqueName="P1075262">
      <xmlPr mapId="3" xpath="/TFI-IZD-POD/IFP-TFI-IZD-POD-E_1000976/P1075262" xmlDataType="decimal"/>
    </xmlCellPr>
  </singleXmlCell>
  <singleXmlCell id="178" r="I94" connectionId="0">
    <xmlCellPr id="1" uniqueName="P1075263">
      <xmlPr mapId="3" xpath="/TFI-IZD-POD/IFP-TFI-IZD-POD-E_1000976/P1075263" xmlDataType="decimal"/>
    </xmlCellPr>
  </singleXmlCell>
  <singleXmlCell id="179" r="H95" connectionId="0">
    <xmlCellPr id="1" uniqueName="P1075264">
      <xmlPr mapId="3" xpath="/TFI-IZD-POD/IFP-TFI-IZD-POD-E_1000976/P1075264" xmlDataType="decimal"/>
    </xmlCellPr>
  </singleXmlCell>
  <singleXmlCell id="180" r="I95" connectionId="0">
    <xmlCellPr id="1" uniqueName="P1075265">
      <xmlPr mapId="3" xpath="/TFI-IZD-POD/IFP-TFI-IZD-POD-E_1000976/P1075265" xmlDataType="decimal"/>
    </xmlCellPr>
  </singleXmlCell>
  <singleXmlCell id="181" r="H96" connectionId="0">
    <xmlCellPr id="1" uniqueName="P1075266">
      <xmlPr mapId="3" xpath="/TFI-IZD-POD/IFP-TFI-IZD-POD-E_1000976/P1075266" xmlDataType="decimal"/>
    </xmlCellPr>
  </singleXmlCell>
  <singleXmlCell id="182" r="I96" connectionId="0">
    <xmlCellPr id="1" uniqueName="P1075267">
      <xmlPr mapId="3" xpath="/TFI-IZD-POD/IFP-TFI-IZD-POD-E_1000976/P1075267" xmlDataType="decimal"/>
    </xmlCellPr>
  </singleXmlCell>
  <singleXmlCell id="183" r="H97" connectionId="0">
    <xmlCellPr id="1" uniqueName="P1075268">
      <xmlPr mapId="3" xpath="/TFI-IZD-POD/IFP-TFI-IZD-POD-E_1000976/P1075268" xmlDataType="decimal"/>
    </xmlCellPr>
  </singleXmlCell>
  <singleXmlCell id="184" r="I97" connectionId="0">
    <xmlCellPr id="1" uniqueName="P1075269">
      <xmlPr mapId="3" xpath="/TFI-IZD-POD/IFP-TFI-IZD-POD-E_1000976/P1075269" xmlDataType="decimal"/>
    </xmlCellPr>
  </singleXmlCell>
  <singleXmlCell id="185" r="H98" connectionId="0">
    <xmlCellPr id="1" uniqueName="P1075270">
      <xmlPr mapId="3" xpath="/TFI-IZD-POD/IFP-TFI-IZD-POD-E_1000976/P1075270" xmlDataType="decimal"/>
    </xmlCellPr>
  </singleXmlCell>
  <singleXmlCell id="186" r="I98" connectionId="0">
    <xmlCellPr id="1" uniqueName="P1075271">
      <xmlPr mapId="3" xpath="/TFI-IZD-POD/IFP-TFI-IZD-POD-E_1000976/P1075271" xmlDataType="decimal"/>
    </xmlCellPr>
  </singleXmlCell>
  <singleXmlCell id="187" r="H99" connectionId="0">
    <xmlCellPr id="1" uniqueName="P1075272">
      <xmlPr mapId="3" xpath="/TFI-IZD-POD/IFP-TFI-IZD-POD-E_1000976/P1075272" xmlDataType="decimal"/>
    </xmlCellPr>
  </singleXmlCell>
  <singleXmlCell id="188" r="I99" connectionId="0">
    <xmlCellPr id="1" uniqueName="P1075273">
      <xmlPr mapId="3" xpath="/TFI-IZD-POD/IFP-TFI-IZD-POD-E_1000976/P1075273" xmlDataType="decimal"/>
    </xmlCellPr>
  </singleXmlCell>
  <singleXmlCell id="189" r="H100" connectionId="0">
    <xmlCellPr id="1" uniqueName="P1075274">
      <xmlPr mapId="3" xpath="/TFI-IZD-POD/IFP-TFI-IZD-POD-E_1000976/P1075274" xmlDataType="decimal"/>
    </xmlCellPr>
  </singleXmlCell>
  <singleXmlCell id="190" r="I100" connectionId="0">
    <xmlCellPr id="1" uniqueName="P1075275">
      <xmlPr mapId="3" xpath="/TFI-IZD-POD/IFP-TFI-IZD-POD-E_1000976/P1075275" xmlDataType="decimal"/>
    </xmlCellPr>
  </singleXmlCell>
  <singleXmlCell id="191" r="H101" connectionId="0">
    <xmlCellPr id="1" uniqueName="P1075276">
      <xmlPr mapId="3" xpath="/TFI-IZD-POD/IFP-TFI-IZD-POD-E_1000976/P1075276" xmlDataType="decimal"/>
    </xmlCellPr>
  </singleXmlCell>
  <singleXmlCell id="192" r="I101" connectionId="0">
    <xmlCellPr id="1" uniqueName="P1075277">
      <xmlPr mapId="3" xpath="/TFI-IZD-POD/IFP-TFI-IZD-POD-E_1000976/P1075277" xmlDataType="decimal"/>
    </xmlCellPr>
  </singleXmlCell>
  <singleXmlCell id="193" r="H102" connectionId="0">
    <xmlCellPr id="1" uniqueName="P1075278">
      <xmlPr mapId="3" xpath="/TFI-IZD-POD/IFP-TFI-IZD-POD-E_1000976/P1075278" xmlDataType="decimal"/>
    </xmlCellPr>
  </singleXmlCell>
  <singleXmlCell id="194" r="I102" connectionId="0">
    <xmlCellPr id="1" uniqueName="P1075279">
      <xmlPr mapId="3" xpath="/TFI-IZD-POD/IFP-TFI-IZD-POD-E_1000976/P1075279" xmlDataType="decimal"/>
    </xmlCellPr>
  </singleXmlCell>
  <singleXmlCell id="195" r="H103" connectionId="0">
    <xmlCellPr id="1" uniqueName="P1075280">
      <xmlPr mapId="3" xpath="/TFI-IZD-POD/IFP-TFI-IZD-POD-E_1000976/P1075280" xmlDataType="decimal"/>
    </xmlCellPr>
  </singleXmlCell>
  <singleXmlCell id="196" r="I103" connectionId="0">
    <xmlCellPr id="1" uniqueName="P1075281">
      <xmlPr mapId="3" xpath="/TFI-IZD-POD/IFP-TFI-IZD-POD-E_1000976/P1075281" xmlDataType="decimal"/>
    </xmlCellPr>
  </singleXmlCell>
  <singleXmlCell id="197" r="H104" connectionId="0">
    <xmlCellPr id="1" uniqueName="P1075282">
      <xmlPr mapId="3" xpath="/TFI-IZD-POD/IFP-TFI-IZD-POD-E_1000976/P1075282" xmlDataType="decimal"/>
    </xmlCellPr>
  </singleXmlCell>
  <singleXmlCell id="198" r="I104" connectionId="0">
    <xmlCellPr id="1" uniqueName="P1075283">
      <xmlPr mapId="3" xpath="/TFI-IZD-POD/IFP-TFI-IZD-POD-E_1000976/P1075283" xmlDataType="decimal"/>
    </xmlCellPr>
  </singleXmlCell>
  <singleXmlCell id="199" r="H105" connectionId="0">
    <xmlCellPr id="1" uniqueName="P1075284">
      <xmlPr mapId="3" xpath="/TFI-IZD-POD/IFP-TFI-IZD-POD-E_1000976/P1075284" xmlDataType="decimal"/>
    </xmlCellPr>
  </singleXmlCell>
  <singleXmlCell id="200" r="I105" connectionId="0">
    <xmlCellPr id="1" uniqueName="P1075285">
      <xmlPr mapId="3" xpath="/TFI-IZD-POD/IFP-TFI-IZD-POD-E_1000976/P1075285" xmlDataType="decimal"/>
    </xmlCellPr>
  </singleXmlCell>
  <singleXmlCell id="201" r="H106" connectionId="0">
    <xmlCellPr id="1" uniqueName="P1075286">
      <xmlPr mapId="3" xpath="/TFI-IZD-POD/IFP-TFI-IZD-POD-E_1000976/P1075286" xmlDataType="decimal"/>
    </xmlCellPr>
  </singleXmlCell>
  <singleXmlCell id="202" r="I106" connectionId="0">
    <xmlCellPr id="1" uniqueName="P1075287">
      <xmlPr mapId="3" xpath="/TFI-IZD-POD/IFP-TFI-IZD-POD-E_1000976/P1075287" xmlDataType="decimal"/>
    </xmlCellPr>
  </singleXmlCell>
  <singleXmlCell id="203" r="H107" connectionId="0">
    <xmlCellPr id="1" uniqueName="P1075288">
      <xmlPr mapId="3" xpath="/TFI-IZD-POD/IFP-TFI-IZD-POD-E_1000976/P1075288" xmlDataType="decimal"/>
    </xmlCellPr>
  </singleXmlCell>
  <singleXmlCell id="204" r="I107" connectionId="0">
    <xmlCellPr id="1" uniqueName="P1075289">
      <xmlPr mapId="3" xpath="/TFI-IZD-POD/IFP-TFI-IZD-POD-E_1000976/P1075289" xmlDataType="decimal"/>
    </xmlCellPr>
  </singleXmlCell>
  <singleXmlCell id="205" r="H108" connectionId="0">
    <xmlCellPr id="1" uniqueName="P1075290">
      <xmlPr mapId="3" xpath="/TFI-IZD-POD/IFP-TFI-IZD-POD-E_1000976/P1075290" xmlDataType="decimal"/>
    </xmlCellPr>
  </singleXmlCell>
  <singleXmlCell id="206" r="I108" connectionId="0">
    <xmlCellPr id="1" uniqueName="P1075291">
      <xmlPr mapId="3" xpath="/TFI-IZD-POD/IFP-TFI-IZD-POD-E_1000976/P1075291" xmlDataType="decimal"/>
    </xmlCellPr>
  </singleXmlCell>
  <singleXmlCell id="207" r="H109" connectionId="0">
    <xmlCellPr id="1" uniqueName="P1075292">
      <xmlPr mapId="3" xpath="/TFI-IZD-POD/IFP-TFI-IZD-POD-E_1000976/P1075292" xmlDataType="decimal"/>
    </xmlCellPr>
  </singleXmlCell>
  <singleXmlCell id="208" r="I109" connectionId="0">
    <xmlCellPr id="1" uniqueName="P1075293">
      <xmlPr mapId="3" xpath="/TFI-IZD-POD/IFP-TFI-IZD-POD-E_1000976/P1075293" xmlDataType="decimal"/>
    </xmlCellPr>
  </singleXmlCell>
  <singleXmlCell id="209" r="H110" connectionId="0">
    <xmlCellPr id="1" uniqueName="P1075294">
      <xmlPr mapId="3" xpath="/TFI-IZD-POD/IFP-TFI-IZD-POD-E_1000976/P1075294" xmlDataType="decimal"/>
    </xmlCellPr>
  </singleXmlCell>
  <singleXmlCell id="210" r="I110" connectionId="0">
    <xmlCellPr id="1" uniqueName="P1075295">
      <xmlPr mapId="3" xpath="/TFI-IZD-POD/IFP-TFI-IZD-POD-E_1000976/P1075295" xmlDataType="decimal"/>
    </xmlCellPr>
  </singleXmlCell>
  <singleXmlCell id="211" r="H111" connectionId="0">
    <xmlCellPr id="1" uniqueName="P1075296">
      <xmlPr mapId="3" xpath="/TFI-IZD-POD/IFP-TFI-IZD-POD-E_1000976/P1075296" xmlDataType="decimal"/>
    </xmlCellPr>
  </singleXmlCell>
  <singleXmlCell id="212" r="I111" connectionId="0">
    <xmlCellPr id="1" uniqueName="P1075297">
      <xmlPr mapId="3" xpath="/TFI-IZD-POD/IFP-TFI-IZD-POD-E_1000976/P1075297" xmlDataType="decimal"/>
    </xmlCellPr>
  </singleXmlCell>
  <singleXmlCell id="213" r="H112" connectionId="0">
    <xmlCellPr id="1" uniqueName="P1075298">
      <xmlPr mapId="3" xpath="/TFI-IZD-POD/IFP-TFI-IZD-POD-E_1000976/P1075298" xmlDataType="decimal"/>
    </xmlCellPr>
  </singleXmlCell>
  <singleXmlCell id="214" r="I112" connectionId="0">
    <xmlCellPr id="1" uniqueName="P1075299">
      <xmlPr mapId="3" xpath="/TFI-IZD-POD/IFP-TFI-IZD-POD-E_1000976/P1075299" xmlDataType="decimal"/>
    </xmlCellPr>
  </singleXmlCell>
  <singleXmlCell id="215" r="H113" connectionId="0">
    <xmlCellPr id="1" uniqueName="P1075300">
      <xmlPr mapId="3" xpath="/TFI-IZD-POD/IFP-TFI-IZD-POD-E_1000976/P1075300" xmlDataType="decimal"/>
    </xmlCellPr>
  </singleXmlCell>
  <singleXmlCell id="216" r="I113" connectionId="0">
    <xmlCellPr id="1" uniqueName="P1075301">
      <xmlPr mapId="3" xpath="/TFI-IZD-POD/IFP-TFI-IZD-POD-E_1000976/P1075301" xmlDataType="decimal"/>
    </xmlCellPr>
  </singleXmlCell>
  <singleXmlCell id="217" r="H114" connectionId="0">
    <xmlCellPr id="1" uniqueName="P1075302">
      <xmlPr mapId="3" xpath="/TFI-IZD-POD/IFP-TFI-IZD-POD-E_1000976/P1075302" xmlDataType="decimal"/>
    </xmlCellPr>
  </singleXmlCell>
  <singleXmlCell id="218" r="I114" connectionId="0">
    <xmlCellPr id="1" uniqueName="P1075303">
      <xmlPr mapId="3" xpath="/TFI-IZD-POD/IFP-TFI-IZD-POD-E_1000976/P1075303" xmlDataType="decimal"/>
    </xmlCellPr>
  </singleXmlCell>
  <singleXmlCell id="219" r="H115" connectionId="0">
    <xmlCellPr id="1" uniqueName="P1075304">
      <xmlPr mapId="3" xpath="/TFI-IZD-POD/IFP-TFI-IZD-POD-E_1000976/P1075304" xmlDataType="decimal"/>
    </xmlCellPr>
  </singleXmlCell>
  <singleXmlCell id="220" r="I115" connectionId="0">
    <xmlCellPr id="1" uniqueName="P1075305">
      <xmlPr mapId="3" xpath="/TFI-IZD-POD/IFP-TFI-IZD-POD-E_1000976/P1075305" xmlDataType="decimal"/>
    </xmlCellPr>
  </singleXmlCell>
  <singleXmlCell id="221" r="H116" connectionId="0">
    <xmlCellPr id="1" uniqueName="P1075306">
      <xmlPr mapId="3" xpath="/TFI-IZD-POD/IFP-TFI-IZD-POD-E_1000976/P1075306" xmlDataType="decimal"/>
    </xmlCellPr>
  </singleXmlCell>
  <singleXmlCell id="222" r="I116" connectionId="0">
    <xmlCellPr id="1" uniqueName="P1075307">
      <xmlPr mapId="3" xpath="/TFI-IZD-POD/IFP-TFI-IZD-POD-E_1000976/P1075307" xmlDataType="decimal"/>
    </xmlCellPr>
  </singleXmlCell>
  <singleXmlCell id="223" r="H117" connectionId="0">
    <xmlCellPr id="1" uniqueName="P1075308">
      <xmlPr mapId="3" xpath="/TFI-IZD-POD/IFP-TFI-IZD-POD-E_1000976/P1075308" xmlDataType="decimal"/>
    </xmlCellPr>
  </singleXmlCell>
  <singleXmlCell id="224" r="I117" connectionId="0">
    <xmlCellPr id="1" uniqueName="P1075309">
      <xmlPr mapId="3" xpath="/TFI-IZD-POD/IFP-TFI-IZD-POD-E_1000976/P1075309" xmlDataType="decimal"/>
    </xmlCellPr>
  </singleXmlCell>
  <singleXmlCell id="225" r="H118" connectionId="0">
    <xmlCellPr id="1" uniqueName="P1075310">
      <xmlPr mapId="3" xpath="/TFI-IZD-POD/IFP-TFI-IZD-POD-E_1000976/P1075310" xmlDataType="decimal"/>
    </xmlCellPr>
  </singleXmlCell>
  <singleXmlCell id="226" r="I118" connectionId="0">
    <xmlCellPr id="1" uniqueName="P1075311">
      <xmlPr mapId="3" xpath="/TFI-IZD-POD/IFP-TFI-IZD-POD-E_1000976/P1075311" xmlDataType="decimal"/>
    </xmlCellPr>
  </singleXmlCell>
  <singleXmlCell id="227" r="H119" connectionId="0">
    <xmlCellPr id="1" uniqueName="P1075312">
      <xmlPr mapId="3" xpath="/TFI-IZD-POD/IFP-TFI-IZD-POD-E_1000976/P1075312" xmlDataType="decimal"/>
    </xmlCellPr>
  </singleXmlCell>
  <singleXmlCell id="228" r="I119" connectionId="0">
    <xmlCellPr id="1" uniqueName="P1075313">
      <xmlPr mapId="3" xpath="/TFI-IZD-POD/IFP-TFI-IZD-POD-E_1000976/P1075313" xmlDataType="decimal"/>
    </xmlCellPr>
  </singleXmlCell>
  <singleXmlCell id="229" r="H120" connectionId="0">
    <xmlCellPr id="1" uniqueName="P1075314">
      <xmlPr mapId="3" xpath="/TFI-IZD-POD/IFP-TFI-IZD-POD-E_1000976/P1075314" xmlDataType="decimal"/>
    </xmlCellPr>
  </singleXmlCell>
  <singleXmlCell id="230" r="I120" connectionId="0">
    <xmlCellPr id="1" uniqueName="P1075315">
      <xmlPr mapId="3" xpath="/TFI-IZD-POD/IFP-TFI-IZD-POD-E_1000976/P1075315" xmlDataType="decimal"/>
    </xmlCellPr>
  </singleXmlCell>
  <singleXmlCell id="231" r="H121" connectionId="0">
    <xmlCellPr id="1" uniqueName="P1075316">
      <xmlPr mapId="3" xpath="/TFI-IZD-POD/IFP-TFI-IZD-POD-E_1000976/P1075316" xmlDataType="decimal"/>
    </xmlCellPr>
  </singleXmlCell>
  <singleXmlCell id="232" r="I121" connectionId="0">
    <xmlCellPr id="1" uniqueName="P1075317">
      <xmlPr mapId="3" xpath="/TFI-IZD-POD/IFP-TFI-IZD-POD-E_1000976/P1075317" xmlDataType="decimal"/>
    </xmlCellPr>
  </singleXmlCell>
  <singleXmlCell id="233" r="H122" connectionId="0">
    <xmlCellPr id="1" uniqueName="P1075318">
      <xmlPr mapId="3" xpath="/TFI-IZD-POD/IFP-TFI-IZD-POD-E_1000976/P1075318" xmlDataType="decimal"/>
    </xmlCellPr>
  </singleXmlCell>
  <singleXmlCell id="234" r="I122" connectionId="0">
    <xmlCellPr id="1" uniqueName="P1075319">
      <xmlPr mapId="3" xpath="/TFI-IZD-POD/IFP-TFI-IZD-POD-E_1000976/P1075319" xmlDataType="decimal"/>
    </xmlCellPr>
  </singleXmlCell>
  <singleXmlCell id="235" r="H123" connectionId="0">
    <xmlCellPr id="1" uniqueName="P1075320">
      <xmlPr mapId="3" xpath="/TFI-IZD-POD/IFP-TFI-IZD-POD-E_1000976/P1075320" xmlDataType="decimal"/>
    </xmlCellPr>
  </singleXmlCell>
  <singleXmlCell id="236" r="I123" connectionId="0">
    <xmlCellPr id="1" uniqueName="P1075321">
      <xmlPr mapId="3" xpath="/TFI-IZD-POD/IFP-TFI-IZD-POD-E_1000976/P1075321" xmlDataType="decimal"/>
    </xmlCellPr>
  </singleXmlCell>
  <singleXmlCell id="237" r="H124" connectionId="0">
    <xmlCellPr id="1" uniqueName="P1075322">
      <xmlPr mapId="3" xpath="/TFI-IZD-POD/IFP-TFI-IZD-POD-E_1000976/P1075322" xmlDataType="decimal"/>
    </xmlCellPr>
  </singleXmlCell>
  <singleXmlCell id="238" r="I124" connectionId="0">
    <xmlCellPr id="1" uniqueName="P1075323">
      <xmlPr mapId="3" xpath="/TFI-IZD-POD/IFP-TFI-IZD-POD-E_1000976/P1075323" xmlDataType="decimal"/>
    </xmlCellPr>
  </singleXmlCell>
  <singleXmlCell id="239" r="H125" connectionId="0">
    <xmlCellPr id="1" uniqueName="P1075324">
      <xmlPr mapId="3" xpath="/TFI-IZD-POD/IFP-TFI-IZD-POD-E_1000976/P1075324" xmlDataType="decimal"/>
    </xmlCellPr>
  </singleXmlCell>
  <singleXmlCell id="240" r="I125" connectionId="0">
    <xmlCellPr id="1" uniqueName="P1075325">
      <xmlPr mapId="3" xpath="/TFI-IZD-POD/IFP-TFI-IZD-POD-E_1000976/P1075325" xmlDataType="decimal"/>
    </xmlCellPr>
  </singleXmlCell>
  <singleXmlCell id="241" r="H126" connectionId="0">
    <xmlCellPr id="1" uniqueName="P1075326">
      <xmlPr mapId="3" xpath="/TFI-IZD-POD/IFP-TFI-IZD-POD-E_1000976/P1075326" xmlDataType="decimal"/>
    </xmlCellPr>
  </singleXmlCell>
  <singleXmlCell id="242" r="I126" connectionId="0">
    <xmlCellPr id="1" uniqueName="P1075327">
      <xmlPr mapId="3" xpath="/TFI-IZD-POD/IFP-TFI-IZD-POD-E_1000976/P1075327" xmlDataType="decimal"/>
    </xmlCellPr>
  </singleXmlCell>
  <singleXmlCell id="243" r="H127" connectionId="0">
    <xmlCellPr id="1" uniqueName="P1075328">
      <xmlPr mapId="3" xpath="/TFI-IZD-POD/IFP-TFI-IZD-POD-E_1000976/P1075328" xmlDataType="decimal"/>
    </xmlCellPr>
  </singleXmlCell>
  <singleXmlCell id="244" r="I127" connectionId="0">
    <xmlCellPr id="1" uniqueName="P1075329">
      <xmlPr mapId="3" xpath="/TFI-IZD-POD/IFP-TFI-IZD-POD-E_1000976/P1075329" xmlDataType="decimal"/>
    </xmlCellPr>
  </singleXmlCell>
  <singleXmlCell id="245" r="H128" connectionId="0">
    <xmlCellPr id="1" uniqueName="P1075330">
      <xmlPr mapId="3" xpath="/TFI-IZD-POD/IFP-TFI-IZD-POD-E_1000976/P1075330" xmlDataType="decimal"/>
    </xmlCellPr>
  </singleXmlCell>
  <singleXmlCell id="246" r="I128" connectionId="0">
    <xmlCellPr id="1" uniqueName="P1075331">
      <xmlPr mapId="3" xpath="/TFI-IZD-POD/IFP-TFI-IZD-POD-E_1000976/P1075331" xmlDataType="decimal"/>
    </xmlCellPr>
  </singleXmlCell>
  <singleXmlCell id="247" r="H129" connectionId="0">
    <xmlCellPr id="1" uniqueName="P1075332">
      <xmlPr mapId="3" xpath="/TFI-IZD-POD/IFP-TFI-IZD-POD-E_1000976/P1075332" xmlDataType="decimal"/>
    </xmlCellPr>
  </singleXmlCell>
  <singleXmlCell id="248" r="I129" connectionId="0">
    <xmlCellPr id="1" uniqueName="P1075333">
      <xmlPr mapId="3" xpath="/TFI-IZD-POD/IFP-TFI-IZD-POD-E_1000976/P1075333" xmlDataType="decimal"/>
    </xmlCellPr>
  </singleXmlCell>
  <singleXmlCell id="249" r="H130" connectionId="0">
    <xmlCellPr id="1" uniqueName="P1075334">
      <xmlPr mapId="3" xpath="/TFI-IZD-POD/IFP-TFI-IZD-POD-E_1000976/P1075334" xmlDataType="decimal"/>
    </xmlCellPr>
  </singleXmlCell>
  <singleXmlCell id="250" r="I130" connectionId="0">
    <xmlCellPr id="1" uniqueName="P1075335">
      <xmlPr mapId="3" xpath="/TFI-IZD-POD/IFP-TFI-IZD-POD-E_1000976/P1075335" xmlDataType="decimal"/>
    </xmlCellPr>
  </singleXmlCell>
  <singleXmlCell id="251" r="H131" connectionId="0">
    <xmlCellPr id="1" uniqueName="P1075336">
      <xmlPr mapId="3" xpath="/TFI-IZD-POD/IFP-TFI-IZD-POD-E_1000976/P1075336" xmlDataType="decimal"/>
    </xmlCellPr>
  </singleXmlCell>
  <singleXmlCell id="252" r="I131" connectionId="0">
    <xmlCellPr id="1" uniqueName="P1075337">
      <xmlPr mapId="3" xpath="/TFI-IZD-POD/IFP-TFI-IZD-POD-E_1000976/P1075337" xmlDataType="decimal"/>
    </xmlCellPr>
  </singleXmlCell>
  <singleXmlCell id="253" r="H132" connectionId="0">
    <xmlCellPr id="1" uniqueName="P1075338">
      <xmlPr mapId="3" xpath="/TFI-IZD-POD/IFP-TFI-IZD-POD-E_1000976/P1075338" xmlDataType="decimal"/>
    </xmlCellPr>
  </singleXmlCell>
  <singleXmlCell id="254" r="I132" connectionId="0">
    <xmlCellPr id="1" uniqueName="P1075339">
      <xmlPr mapId="3" xpath="/TFI-IZD-POD/IFP-TFI-IZD-POD-E_1000976/P1075339" xmlDataType="decimal"/>
    </xmlCellPr>
  </singleXmlCell>
  <singleXmlCell id="255" r="H133" connectionId="0">
    <xmlCellPr id="1" uniqueName="P1075340">
      <xmlPr mapId="3" xpath="/TFI-IZD-POD/IFP-TFI-IZD-POD-E_1000976/P1075340" xmlDataType="decimal"/>
    </xmlCellPr>
  </singleXmlCell>
  <singleXmlCell id="256" r="I133" connectionId="0">
    <xmlCellPr id="1" uniqueName="P1075341">
      <xmlPr mapId="3" xpath="/TFI-IZD-POD/IFP-TFI-IZD-POD-E_1000976/P1075341" xmlDataType="decimal"/>
    </xmlCellPr>
  </singleXmlCell>
  <singleXmlCell id="257" r="H134" connectionId="0">
    <xmlCellPr id="1" uniqueName="P1075342">
      <xmlPr mapId="3" xpath="/TFI-IZD-POD/IFP-TFI-IZD-POD-E_1000976/P1075342" xmlDataType="decimal"/>
    </xmlCellPr>
  </singleXmlCell>
  <singleXmlCell id="258" r="I134" connectionId="0">
    <xmlCellPr id="1" uniqueName="P1075343">
      <xmlPr mapId="3" xpath="/TFI-IZD-POD/IFP-TFI-IZD-POD-E_1000976/P1075343" xmlDataType="decimal"/>
    </xmlCellPr>
  </singleXmlCell>
</singleXmlCells>
</file>

<file path=xl/tables/tableSingleCells3.xml><?xml version="1.0" encoding="utf-8"?>
<singleXmlCells xmlns="http://schemas.openxmlformats.org/spreadsheetml/2006/main">
  <singleXmlCell id="259" r="H8" connectionId="0">
    <xmlCellPr id="1" uniqueName="P1076024">
      <xmlPr mapId="3" xpath="/TFI-IZD-POD/ISD-TFI-IZD-POD-E_1000979/P1076024" xmlDataType="decimal"/>
    </xmlCellPr>
  </singleXmlCell>
  <singleXmlCell id="260" r="I8" connectionId="0">
    <xmlCellPr id="1" uniqueName="P1082291">
      <xmlPr mapId="3" xpath="/TFI-IZD-POD/ISD-TFI-IZD-POD-E_1000979/P1082291" xmlDataType="decimal"/>
    </xmlCellPr>
  </singleXmlCell>
  <singleXmlCell id="261" r="J8" connectionId="0">
    <xmlCellPr id="1" uniqueName="P1076032">
      <xmlPr mapId="3" xpath="/TFI-IZD-POD/ISD-TFI-IZD-POD-E_1000979/P1076032" xmlDataType="decimal"/>
    </xmlCellPr>
  </singleXmlCell>
  <singleXmlCell id="262" r="K8" connectionId="0">
    <xmlCellPr id="1" uniqueName="P1082293">
      <xmlPr mapId="3" xpath="/TFI-IZD-POD/ISD-TFI-IZD-POD-E_1000979/P1082293" xmlDataType="decimal"/>
    </xmlCellPr>
  </singleXmlCell>
  <singleXmlCell id="263" r="H9" connectionId="0">
    <xmlCellPr id="1" uniqueName="P1076039">
      <xmlPr mapId="3" xpath="/TFI-IZD-POD/ISD-TFI-IZD-POD-E_1000979/P1076039" xmlDataType="decimal"/>
    </xmlCellPr>
  </singleXmlCell>
  <singleXmlCell id="264" r="I9" connectionId="0">
    <xmlCellPr id="1" uniqueName="P1082294">
      <xmlPr mapId="3" xpath="/TFI-IZD-POD/ISD-TFI-IZD-POD-E_1000979/P1082294" xmlDataType="decimal"/>
    </xmlCellPr>
  </singleXmlCell>
  <singleXmlCell id="265" r="J9" connectionId="0">
    <xmlCellPr id="1" uniqueName="P1076041">
      <xmlPr mapId="3" xpath="/TFI-IZD-POD/ISD-TFI-IZD-POD-E_1000979/P1076041" xmlDataType="decimal"/>
    </xmlCellPr>
  </singleXmlCell>
  <singleXmlCell id="266" r="K9" connectionId="0">
    <xmlCellPr id="1" uniqueName="P1082296">
      <xmlPr mapId="3" xpath="/TFI-IZD-POD/ISD-TFI-IZD-POD-E_1000979/P1082296" xmlDataType="decimal"/>
    </xmlCellPr>
  </singleXmlCell>
  <singleXmlCell id="267" r="H10" connectionId="0">
    <xmlCellPr id="1" uniqueName="P1076043">
      <xmlPr mapId="3" xpath="/TFI-IZD-POD/ISD-TFI-IZD-POD-E_1000979/P1076043" xmlDataType="decimal"/>
    </xmlCellPr>
  </singleXmlCell>
  <singleXmlCell id="268" r="I10" connectionId="0">
    <xmlCellPr id="1" uniqueName="P1082297">
      <xmlPr mapId="3" xpath="/TFI-IZD-POD/ISD-TFI-IZD-POD-E_1000979/P1082297" xmlDataType="decimal"/>
    </xmlCellPr>
  </singleXmlCell>
  <singleXmlCell id="269" r="J10" connectionId="0">
    <xmlCellPr id="1" uniqueName="P1076046">
      <xmlPr mapId="3" xpath="/TFI-IZD-POD/ISD-TFI-IZD-POD-E_1000979/P1076046" xmlDataType="decimal"/>
    </xmlCellPr>
  </singleXmlCell>
  <singleXmlCell id="270" r="K10" connectionId="0">
    <xmlCellPr id="1" uniqueName="P1082299">
      <xmlPr mapId="3" xpath="/TFI-IZD-POD/ISD-TFI-IZD-POD-E_1000979/P1082299" xmlDataType="decimal"/>
    </xmlCellPr>
  </singleXmlCell>
  <singleXmlCell id="271" r="H11" connectionId="0">
    <xmlCellPr id="1" uniqueName="P1076048">
      <xmlPr mapId="3" xpath="/TFI-IZD-POD/ISD-TFI-IZD-POD-E_1000979/P1076048" xmlDataType="decimal"/>
    </xmlCellPr>
  </singleXmlCell>
  <singleXmlCell id="272" r="I11" connectionId="0">
    <xmlCellPr id="1" uniqueName="P1082302">
      <xmlPr mapId="3" xpath="/TFI-IZD-POD/ISD-TFI-IZD-POD-E_1000979/P1082302" xmlDataType="decimal"/>
    </xmlCellPr>
  </singleXmlCell>
  <singleXmlCell id="273" r="J11" connectionId="0">
    <xmlCellPr id="1" uniqueName="P1076052">
      <xmlPr mapId="3" xpath="/TFI-IZD-POD/ISD-TFI-IZD-POD-E_1000979/P1076052" xmlDataType="decimal"/>
    </xmlCellPr>
  </singleXmlCell>
  <singleXmlCell id="274" r="K11" connectionId="0">
    <xmlCellPr id="1" uniqueName="P1082303">
      <xmlPr mapId="3" xpath="/TFI-IZD-POD/ISD-TFI-IZD-POD-E_1000979/P1082303" xmlDataType="decimal"/>
    </xmlCellPr>
  </singleXmlCell>
  <singleXmlCell id="275" r="H12" connectionId="0">
    <xmlCellPr id="1" uniqueName="P1076056">
      <xmlPr mapId="3" xpath="/TFI-IZD-POD/ISD-TFI-IZD-POD-E_1000979/P1076056" xmlDataType="decimal"/>
    </xmlCellPr>
  </singleXmlCell>
  <singleXmlCell id="276" r="I12" connectionId="0">
    <xmlCellPr id="1" uniqueName="P1082305">
      <xmlPr mapId="3" xpath="/TFI-IZD-POD/ISD-TFI-IZD-POD-E_1000979/P1082305" xmlDataType="decimal"/>
    </xmlCellPr>
  </singleXmlCell>
  <singleXmlCell id="277" r="J12" connectionId="0">
    <xmlCellPr id="1" uniqueName="P1076058">
      <xmlPr mapId="3" xpath="/TFI-IZD-POD/ISD-TFI-IZD-POD-E_1000979/P1076058" xmlDataType="decimal"/>
    </xmlCellPr>
  </singleXmlCell>
  <singleXmlCell id="278" r="K12" connectionId="0">
    <xmlCellPr id="1" uniqueName="P1082307">
      <xmlPr mapId="3" xpath="/TFI-IZD-POD/ISD-TFI-IZD-POD-E_1000979/P1082307" xmlDataType="decimal"/>
    </xmlCellPr>
  </singleXmlCell>
  <singleXmlCell id="279" r="H13" connectionId="0">
    <xmlCellPr id="1" uniqueName="P1076060">
      <xmlPr mapId="3" xpath="/TFI-IZD-POD/ISD-TFI-IZD-POD-E_1000979/P1076060" xmlDataType="decimal"/>
    </xmlCellPr>
  </singleXmlCell>
  <singleXmlCell id="280" r="I13" connectionId="0">
    <xmlCellPr id="1" uniqueName="P1082308">
      <xmlPr mapId="3" xpath="/TFI-IZD-POD/ISD-TFI-IZD-POD-E_1000979/P1082308" xmlDataType="decimal"/>
    </xmlCellPr>
  </singleXmlCell>
  <singleXmlCell id="281" r="J13" connectionId="0">
    <xmlCellPr id="1" uniqueName="P1076062">
      <xmlPr mapId="3" xpath="/TFI-IZD-POD/ISD-TFI-IZD-POD-E_1000979/P1076062" xmlDataType="decimal"/>
    </xmlCellPr>
  </singleXmlCell>
  <singleXmlCell id="282" r="K13" connectionId="0">
    <xmlCellPr id="1" uniqueName="P1082310">
      <xmlPr mapId="3" xpath="/TFI-IZD-POD/ISD-TFI-IZD-POD-E_1000979/P1082310" xmlDataType="decimal"/>
    </xmlCellPr>
  </singleXmlCell>
  <singleXmlCell id="283" r="H14" connectionId="0">
    <xmlCellPr id="1" uniqueName="P1076064">
      <xmlPr mapId="3" xpath="/TFI-IZD-POD/ISD-TFI-IZD-POD-E_1000979/P1076064" xmlDataType="decimal"/>
    </xmlCellPr>
  </singleXmlCell>
  <singleXmlCell id="284" r="I14" connectionId="0">
    <xmlCellPr id="1" uniqueName="P1082311">
      <xmlPr mapId="3" xpath="/TFI-IZD-POD/ISD-TFI-IZD-POD-E_1000979/P1082311" xmlDataType="decimal"/>
    </xmlCellPr>
  </singleXmlCell>
  <singleXmlCell id="285" r="J14" connectionId="0">
    <xmlCellPr id="1" uniqueName="P1076066">
      <xmlPr mapId="3" xpath="/TFI-IZD-POD/ISD-TFI-IZD-POD-E_1000979/P1076066" xmlDataType="decimal"/>
    </xmlCellPr>
  </singleXmlCell>
  <singleXmlCell id="286" r="K14" connectionId="0">
    <xmlCellPr id="1" uniqueName="P1082313">
      <xmlPr mapId="3" xpath="/TFI-IZD-POD/ISD-TFI-IZD-POD-E_1000979/P1082313" xmlDataType="decimal"/>
    </xmlCellPr>
  </singleXmlCell>
  <singleXmlCell id="287" r="H15" connectionId="0">
    <xmlCellPr id="1" uniqueName="P1076069">
      <xmlPr mapId="3" xpath="/TFI-IZD-POD/ISD-TFI-IZD-POD-E_1000979/P1076069" xmlDataType="decimal"/>
    </xmlCellPr>
  </singleXmlCell>
  <singleXmlCell id="288" r="I15" connectionId="0">
    <xmlCellPr id="1" uniqueName="P1082315">
      <xmlPr mapId="3" xpath="/TFI-IZD-POD/ISD-TFI-IZD-POD-E_1000979/P1082315" xmlDataType="decimal"/>
    </xmlCellPr>
  </singleXmlCell>
  <singleXmlCell id="289" r="J15" connectionId="0">
    <xmlCellPr id="1" uniqueName="P1076071">
      <xmlPr mapId="3" xpath="/TFI-IZD-POD/ISD-TFI-IZD-POD-E_1000979/P1076071" xmlDataType="decimal"/>
    </xmlCellPr>
  </singleXmlCell>
  <singleXmlCell id="290" r="K15" connectionId="0">
    <xmlCellPr id="1" uniqueName="P1082316">
      <xmlPr mapId="3" xpath="/TFI-IZD-POD/ISD-TFI-IZD-POD-E_1000979/P1082316" xmlDataType="decimal"/>
    </xmlCellPr>
  </singleXmlCell>
  <singleXmlCell id="291" r="H16" connectionId="0">
    <xmlCellPr id="1" uniqueName="P1076073">
      <xmlPr mapId="3" xpath="/TFI-IZD-POD/ISD-TFI-IZD-POD-E_1000979/P1076073" xmlDataType="decimal"/>
    </xmlCellPr>
  </singleXmlCell>
  <singleXmlCell id="292" r="I16" connectionId="0">
    <xmlCellPr id="1" uniqueName="P1082318">
      <xmlPr mapId="3" xpath="/TFI-IZD-POD/ISD-TFI-IZD-POD-E_1000979/P1082318" xmlDataType="decimal"/>
    </xmlCellPr>
  </singleXmlCell>
  <singleXmlCell id="293" r="J16" connectionId="0">
    <xmlCellPr id="1" uniqueName="P1076076">
      <xmlPr mapId="3" xpath="/TFI-IZD-POD/ISD-TFI-IZD-POD-E_1000979/P1076076" xmlDataType="decimal"/>
    </xmlCellPr>
  </singleXmlCell>
  <singleXmlCell id="294" r="K16" connectionId="0">
    <xmlCellPr id="1" uniqueName="P1082319">
      <xmlPr mapId="3" xpath="/TFI-IZD-POD/ISD-TFI-IZD-POD-E_1000979/P1082319" xmlDataType="decimal"/>
    </xmlCellPr>
  </singleXmlCell>
  <singleXmlCell id="295" r="H17" connectionId="0">
    <xmlCellPr id="1" uniqueName="P1076078">
      <xmlPr mapId="3" xpath="/TFI-IZD-POD/ISD-TFI-IZD-POD-E_1000979/P1076078" xmlDataType="decimal"/>
    </xmlCellPr>
  </singleXmlCell>
  <singleXmlCell id="296" r="I17" connectionId="0">
    <xmlCellPr id="1" uniqueName="P1082321">
      <xmlPr mapId="3" xpath="/TFI-IZD-POD/ISD-TFI-IZD-POD-E_1000979/P1082321" xmlDataType="decimal"/>
    </xmlCellPr>
  </singleXmlCell>
  <singleXmlCell id="297" r="J17" connectionId="0">
    <xmlCellPr id="1" uniqueName="P1076080">
      <xmlPr mapId="3" xpath="/TFI-IZD-POD/ISD-TFI-IZD-POD-E_1000979/P1076080" xmlDataType="decimal"/>
    </xmlCellPr>
  </singleXmlCell>
  <singleXmlCell id="298" r="K17" connectionId="0">
    <xmlCellPr id="1" uniqueName="P1082324">
      <xmlPr mapId="3" xpath="/TFI-IZD-POD/ISD-TFI-IZD-POD-E_1000979/P1082324" xmlDataType="decimal"/>
    </xmlCellPr>
  </singleXmlCell>
  <singleXmlCell id="299" r="H18" connectionId="0">
    <xmlCellPr id="1" uniqueName="P1076082">
      <xmlPr mapId="3" xpath="/TFI-IZD-POD/ISD-TFI-IZD-POD-E_1000979/P1076082" xmlDataType="decimal"/>
    </xmlCellPr>
  </singleXmlCell>
  <singleXmlCell id="300" r="I18" connectionId="0">
    <xmlCellPr id="1" uniqueName="P1082326">
      <xmlPr mapId="3" xpath="/TFI-IZD-POD/ISD-TFI-IZD-POD-E_1000979/P1082326" xmlDataType="decimal"/>
    </xmlCellPr>
  </singleXmlCell>
  <singleXmlCell id="301" r="J18" connectionId="0">
    <xmlCellPr id="1" uniqueName="P1076084">
      <xmlPr mapId="3" xpath="/TFI-IZD-POD/ISD-TFI-IZD-POD-E_1000979/P1076084" xmlDataType="decimal"/>
    </xmlCellPr>
  </singleXmlCell>
  <singleXmlCell id="302" r="K18" connectionId="0">
    <xmlCellPr id="1" uniqueName="P1082327">
      <xmlPr mapId="3" xpath="/TFI-IZD-POD/ISD-TFI-IZD-POD-E_1000979/P1082327" xmlDataType="decimal"/>
    </xmlCellPr>
  </singleXmlCell>
  <singleXmlCell id="303" r="H19" connectionId="0">
    <xmlCellPr id="1" uniqueName="P1076087">
      <xmlPr mapId="3" xpath="/TFI-IZD-POD/ISD-TFI-IZD-POD-E_1000979/P1076087" xmlDataType="decimal"/>
    </xmlCellPr>
  </singleXmlCell>
  <singleXmlCell id="304" r="I19" connectionId="0">
    <xmlCellPr id="1" uniqueName="P1082329">
      <xmlPr mapId="3" xpath="/TFI-IZD-POD/ISD-TFI-IZD-POD-E_1000979/P1082329" xmlDataType="decimal"/>
    </xmlCellPr>
  </singleXmlCell>
  <singleXmlCell id="305" r="J19" connectionId="0">
    <xmlCellPr id="1" uniqueName="P1076090">
      <xmlPr mapId="3" xpath="/TFI-IZD-POD/ISD-TFI-IZD-POD-E_1000979/P1076090" xmlDataType="decimal"/>
    </xmlCellPr>
  </singleXmlCell>
  <singleXmlCell id="306" r="K19" connectionId="0">
    <xmlCellPr id="1" uniqueName="P1082330">
      <xmlPr mapId="3" xpath="/TFI-IZD-POD/ISD-TFI-IZD-POD-E_1000979/P1082330" xmlDataType="decimal"/>
    </xmlCellPr>
  </singleXmlCell>
  <singleXmlCell id="307" r="H20" connectionId="0">
    <xmlCellPr id="1" uniqueName="P1076092">
      <xmlPr mapId="3" xpath="/TFI-IZD-POD/ISD-TFI-IZD-POD-E_1000979/P1076092" xmlDataType="decimal"/>
    </xmlCellPr>
  </singleXmlCell>
  <singleXmlCell id="308" r="I20" connectionId="0">
    <xmlCellPr id="1" uniqueName="P1082332">
      <xmlPr mapId="3" xpath="/TFI-IZD-POD/ISD-TFI-IZD-POD-E_1000979/P1082332" xmlDataType="decimal"/>
    </xmlCellPr>
  </singleXmlCell>
  <singleXmlCell id="309" r="J20" connectionId="0">
    <xmlCellPr id="1" uniqueName="P1076094">
      <xmlPr mapId="3" xpath="/TFI-IZD-POD/ISD-TFI-IZD-POD-E_1000979/P1076094" xmlDataType="decimal"/>
    </xmlCellPr>
  </singleXmlCell>
  <singleXmlCell id="310" r="K20" connectionId="0">
    <xmlCellPr id="1" uniqueName="P1082334">
      <xmlPr mapId="3" xpath="/TFI-IZD-POD/ISD-TFI-IZD-POD-E_1000979/P1082334" xmlDataType="decimal"/>
    </xmlCellPr>
  </singleXmlCell>
  <singleXmlCell id="311" r="H21" connectionId="0">
    <xmlCellPr id="1" uniqueName="P1076095">
      <xmlPr mapId="3" xpath="/TFI-IZD-POD/ISD-TFI-IZD-POD-E_1000979/P1076095" xmlDataType="decimal"/>
    </xmlCellPr>
  </singleXmlCell>
  <singleXmlCell id="312" r="I21" connectionId="0">
    <xmlCellPr id="1" uniqueName="P1082335">
      <xmlPr mapId="3" xpath="/TFI-IZD-POD/ISD-TFI-IZD-POD-E_1000979/P1082335" xmlDataType="decimal"/>
    </xmlCellPr>
  </singleXmlCell>
  <singleXmlCell id="313" r="J21" connectionId="0">
    <xmlCellPr id="1" uniqueName="P1076098">
      <xmlPr mapId="3" xpath="/TFI-IZD-POD/ISD-TFI-IZD-POD-E_1000979/P1076098" xmlDataType="decimal"/>
    </xmlCellPr>
  </singleXmlCell>
  <singleXmlCell id="314" r="K21" connectionId="0">
    <xmlCellPr id="1" uniqueName="P1082337">
      <xmlPr mapId="3" xpath="/TFI-IZD-POD/ISD-TFI-IZD-POD-E_1000979/P1082337" xmlDataType="decimal"/>
    </xmlCellPr>
  </singleXmlCell>
  <singleXmlCell id="315" r="H22" connectionId="0">
    <xmlCellPr id="1" uniqueName="P1076101">
      <xmlPr mapId="3" xpath="/TFI-IZD-POD/ISD-TFI-IZD-POD-E_1000979/P1076101" xmlDataType="decimal"/>
    </xmlCellPr>
  </singleXmlCell>
  <singleXmlCell id="316" r="I22" connectionId="0">
    <xmlCellPr id="1" uniqueName="P1082339">
      <xmlPr mapId="3" xpath="/TFI-IZD-POD/ISD-TFI-IZD-POD-E_1000979/P1082339" xmlDataType="decimal"/>
    </xmlCellPr>
  </singleXmlCell>
  <singleXmlCell id="317" r="J22" connectionId="0">
    <xmlCellPr id="1" uniqueName="P1076103">
      <xmlPr mapId="3" xpath="/TFI-IZD-POD/ISD-TFI-IZD-POD-E_1000979/P1076103" xmlDataType="decimal"/>
    </xmlCellPr>
  </singleXmlCell>
  <singleXmlCell id="318" r="K22" connectionId="0">
    <xmlCellPr id="1" uniqueName="P1082340">
      <xmlPr mapId="3" xpath="/TFI-IZD-POD/ISD-TFI-IZD-POD-E_1000979/P1082340" xmlDataType="decimal"/>
    </xmlCellPr>
  </singleXmlCell>
  <singleXmlCell id="319" r="H23" connectionId="0">
    <xmlCellPr id="1" uniqueName="P1076105">
      <xmlPr mapId="3" xpath="/TFI-IZD-POD/ISD-TFI-IZD-POD-E_1000979/P1076105" xmlDataType="decimal"/>
    </xmlCellPr>
  </singleXmlCell>
  <singleXmlCell id="320" r="I23" connectionId="0">
    <xmlCellPr id="1" uniqueName="P1082342">
      <xmlPr mapId="3" xpath="/TFI-IZD-POD/ISD-TFI-IZD-POD-E_1000979/P1082342" xmlDataType="decimal"/>
    </xmlCellPr>
  </singleXmlCell>
  <singleXmlCell id="321" r="J23" connectionId="0">
    <xmlCellPr id="1" uniqueName="P1076107">
      <xmlPr mapId="3" xpath="/TFI-IZD-POD/ISD-TFI-IZD-POD-E_1000979/P1076107" xmlDataType="decimal"/>
    </xmlCellPr>
  </singleXmlCell>
  <singleXmlCell id="322" r="K23" connectionId="0">
    <xmlCellPr id="1" uniqueName="P1082345">
      <xmlPr mapId="3" xpath="/TFI-IZD-POD/ISD-TFI-IZD-POD-E_1000979/P1082345" xmlDataType="decimal"/>
    </xmlCellPr>
  </singleXmlCell>
  <singleXmlCell id="323" r="H24" connectionId="0">
    <xmlCellPr id="1" uniqueName="P1076109">
      <xmlPr mapId="3" xpath="/TFI-IZD-POD/ISD-TFI-IZD-POD-E_1000979/P1076109" xmlDataType="decimal"/>
    </xmlCellPr>
  </singleXmlCell>
  <singleXmlCell id="324" r="I24" connectionId="0">
    <xmlCellPr id="1" uniqueName="P1082347">
      <xmlPr mapId="3" xpath="/TFI-IZD-POD/ISD-TFI-IZD-POD-E_1000979/P1082347" xmlDataType="decimal"/>
    </xmlCellPr>
  </singleXmlCell>
  <singleXmlCell id="325" r="J24" connectionId="0">
    <xmlCellPr id="1" uniqueName="P1076111">
      <xmlPr mapId="3" xpath="/TFI-IZD-POD/ISD-TFI-IZD-POD-E_1000979/P1076111" xmlDataType="decimal"/>
    </xmlCellPr>
  </singleXmlCell>
  <singleXmlCell id="326" r="K24" connectionId="0">
    <xmlCellPr id="1" uniqueName="P1082348">
      <xmlPr mapId="3" xpath="/TFI-IZD-POD/ISD-TFI-IZD-POD-E_1000979/P1082348" xmlDataType="decimal"/>
    </xmlCellPr>
  </singleXmlCell>
  <singleXmlCell id="327" r="H25" connectionId="0">
    <xmlCellPr id="1" uniqueName="P1076113">
      <xmlPr mapId="3" xpath="/TFI-IZD-POD/ISD-TFI-IZD-POD-E_1000979/P1076113" xmlDataType="decimal"/>
    </xmlCellPr>
  </singleXmlCell>
  <singleXmlCell id="328" r="I25" connectionId="0">
    <xmlCellPr id="1" uniqueName="P1082350">
      <xmlPr mapId="3" xpath="/TFI-IZD-POD/ISD-TFI-IZD-POD-E_1000979/P1082350" xmlDataType="decimal"/>
    </xmlCellPr>
  </singleXmlCell>
  <singleXmlCell id="329" r="J25" connectionId="0">
    <xmlCellPr id="1" uniqueName="P1076115">
      <xmlPr mapId="3" xpath="/TFI-IZD-POD/ISD-TFI-IZD-POD-E_1000979/P1076115" xmlDataType="decimal"/>
    </xmlCellPr>
  </singleXmlCell>
  <singleXmlCell id="330" r="K25" connectionId="0">
    <xmlCellPr id="1" uniqueName="P1082352">
      <xmlPr mapId="3" xpath="/TFI-IZD-POD/ISD-TFI-IZD-POD-E_1000979/P1082352" xmlDataType="decimal"/>
    </xmlCellPr>
  </singleXmlCell>
  <singleXmlCell id="331" r="H26" connectionId="0">
    <xmlCellPr id="1" uniqueName="P1076117">
      <xmlPr mapId="3" xpath="/TFI-IZD-POD/ISD-TFI-IZD-POD-E_1000979/P1076117" xmlDataType="decimal"/>
    </xmlCellPr>
  </singleXmlCell>
  <singleXmlCell id="332" r="I26" connectionId="0">
    <xmlCellPr id="1" uniqueName="P1082353">
      <xmlPr mapId="3" xpath="/TFI-IZD-POD/ISD-TFI-IZD-POD-E_1000979/P1082353" xmlDataType="decimal"/>
    </xmlCellPr>
  </singleXmlCell>
  <singleXmlCell id="333" r="J26" connectionId="0">
    <xmlCellPr id="1" uniqueName="P1076122">
      <xmlPr mapId="3" xpath="/TFI-IZD-POD/ISD-TFI-IZD-POD-E_1000979/P1076122" xmlDataType="decimal"/>
    </xmlCellPr>
  </singleXmlCell>
  <singleXmlCell id="334" r="K26" connectionId="0">
    <xmlCellPr id="1" uniqueName="P1082355">
      <xmlPr mapId="3" xpath="/TFI-IZD-POD/ISD-TFI-IZD-POD-E_1000979/P1082355" xmlDataType="decimal"/>
    </xmlCellPr>
  </singleXmlCell>
  <singleXmlCell id="335" r="H27" connectionId="0">
    <xmlCellPr id="1" uniqueName="P1076126">
      <xmlPr mapId="3" xpath="/TFI-IZD-POD/ISD-TFI-IZD-POD-E_1000979/P1076126" xmlDataType="decimal"/>
    </xmlCellPr>
  </singleXmlCell>
  <singleXmlCell id="337" r="J27" connectionId="0">
    <xmlCellPr id="1" uniqueName="P1076128">
      <xmlPr mapId="3" xpath="/TFI-IZD-POD/ISD-TFI-IZD-POD-E_1000979/P1076128" xmlDataType="decimal"/>
    </xmlCellPr>
  </singleXmlCell>
  <singleXmlCell id="338" r="K27" connectionId="0">
    <xmlCellPr id="1" uniqueName="P1082359">
      <xmlPr mapId="3" xpath="/TFI-IZD-POD/ISD-TFI-IZD-POD-E_1000979/P1082359" xmlDataType="decimal"/>
    </xmlCellPr>
  </singleXmlCell>
  <singleXmlCell id="341" r="J28" connectionId="0">
    <xmlCellPr id="1" uniqueName="P1076132">
      <xmlPr mapId="3" xpath="/TFI-IZD-POD/ISD-TFI-IZD-POD-E_1000979/P1076132" xmlDataType="decimal"/>
    </xmlCellPr>
  </singleXmlCell>
  <singleXmlCell id="342" r="K28" connectionId="0">
    <xmlCellPr id="1" uniqueName="P1082371">
      <xmlPr mapId="3" xpath="/TFI-IZD-POD/ISD-TFI-IZD-POD-E_1000979/P1082371" xmlDataType="decimal"/>
    </xmlCellPr>
  </singleXmlCell>
  <singleXmlCell id="343" r="H29" connectionId="0">
    <xmlCellPr id="1" uniqueName="P1076134">
      <xmlPr mapId="3" xpath="/TFI-IZD-POD/ISD-TFI-IZD-POD-E_1000979/P1076134" xmlDataType="decimal"/>
    </xmlCellPr>
  </singleXmlCell>
  <singleXmlCell id="344" r="I29" connectionId="0">
    <xmlCellPr id="1" uniqueName="P1082373">
      <xmlPr mapId="3" xpath="/TFI-IZD-POD/ISD-TFI-IZD-POD-E_1000979/P1082373" xmlDataType="decimal"/>
    </xmlCellPr>
  </singleXmlCell>
  <singleXmlCell id="345" r="J29" connectionId="0">
    <xmlCellPr id="1" uniqueName="P1076136">
      <xmlPr mapId="3" xpath="/TFI-IZD-POD/ISD-TFI-IZD-POD-E_1000979/P1076136" xmlDataType="decimal"/>
    </xmlCellPr>
  </singleXmlCell>
  <singleXmlCell id="346" r="K29" connectionId="0">
    <xmlCellPr id="1" uniqueName="P1082375">
      <xmlPr mapId="3" xpath="/TFI-IZD-POD/ISD-TFI-IZD-POD-E_1000979/P1082375" xmlDataType="decimal"/>
    </xmlCellPr>
  </singleXmlCell>
  <singleXmlCell id="347" r="H30" connectionId="0">
    <xmlCellPr id="1" uniqueName="P1076138">
      <xmlPr mapId="3" xpath="/TFI-IZD-POD/ISD-TFI-IZD-POD-E_1000979/P1076138" xmlDataType="decimal"/>
    </xmlCellPr>
  </singleXmlCell>
  <singleXmlCell id="348" r="I30" connectionId="0">
    <xmlCellPr id="1" uniqueName="P1082377">
      <xmlPr mapId="3" xpath="/TFI-IZD-POD/ISD-TFI-IZD-POD-E_1000979/P1082377" xmlDataType="decimal"/>
    </xmlCellPr>
  </singleXmlCell>
  <singleXmlCell id="349" r="J30" connectionId="0">
    <xmlCellPr id="1" uniqueName="P1076140">
      <xmlPr mapId="3" xpath="/TFI-IZD-POD/ISD-TFI-IZD-POD-E_1000979/P1076140" xmlDataType="decimal"/>
    </xmlCellPr>
  </singleXmlCell>
  <singleXmlCell id="350" r="K30" connectionId="0">
    <xmlCellPr id="1" uniqueName="P1082379">
      <xmlPr mapId="3" xpath="/TFI-IZD-POD/ISD-TFI-IZD-POD-E_1000979/P1082379" xmlDataType="decimal"/>
    </xmlCellPr>
  </singleXmlCell>
  <singleXmlCell id="351" r="H31" connectionId="0">
    <xmlCellPr id="1" uniqueName="P1076142">
      <xmlPr mapId="3" xpath="/TFI-IZD-POD/ISD-TFI-IZD-POD-E_1000979/P1076142" xmlDataType="decimal"/>
    </xmlCellPr>
  </singleXmlCell>
  <singleXmlCell id="352" r="I31" connectionId="0">
    <xmlCellPr id="1" uniqueName="P1082380">
      <xmlPr mapId="3" xpath="/TFI-IZD-POD/ISD-TFI-IZD-POD-E_1000979/P1082380" xmlDataType="decimal"/>
    </xmlCellPr>
  </singleXmlCell>
  <singleXmlCell id="353" r="J31" connectionId="0">
    <xmlCellPr id="1" uniqueName="P1076144">
      <xmlPr mapId="3" xpath="/TFI-IZD-POD/ISD-TFI-IZD-POD-E_1000979/P1076144" xmlDataType="decimal"/>
    </xmlCellPr>
  </singleXmlCell>
  <singleXmlCell id="354" r="K31" connectionId="0">
    <xmlCellPr id="1" uniqueName="P1082382">
      <xmlPr mapId="3" xpath="/TFI-IZD-POD/ISD-TFI-IZD-POD-E_1000979/P1082382" xmlDataType="decimal"/>
    </xmlCellPr>
  </singleXmlCell>
  <singleXmlCell id="355" r="H32" connectionId="0">
    <xmlCellPr id="1" uniqueName="P1076147">
      <xmlPr mapId="3" xpath="/TFI-IZD-POD/ISD-TFI-IZD-POD-E_1000979/P1076147" xmlDataType="decimal"/>
    </xmlCellPr>
  </singleXmlCell>
  <singleXmlCell id="356" r="I32" connectionId="0">
    <xmlCellPr id="1" uniqueName="P1082384">
      <xmlPr mapId="3" xpath="/TFI-IZD-POD/ISD-TFI-IZD-POD-E_1000979/P1082384" xmlDataType="decimal"/>
    </xmlCellPr>
  </singleXmlCell>
  <singleXmlCell id="357" r="J32" connectionId="0">
    <xmlCellPr id="1" uniqueName="P1076150">
      <xmlPr mapId="3" xpath="/TFI-IZD-POD/ISD-TFI-IZD-POD-E_1000979/P1076150" xmlDataType="decimal"/>
    </xmlCellPr>
  </singleXmlCell>
  <singleXmlCell id="358" r="K32" connectionId="0">
    <xmlCellPr id="1" uniqueName="P1082386">
      <xmlPr mapId="3" xpath="/TFI-IZD-POD/ISD-TFI-IZD-POD-E_1000979/P1082386" xmlDataType="decimal"/>
    </xmlCellPr>
  </singleXmlCell>
  <singleXmlCell id="363" r="H33" connectionId="0">
    <xmlCellPr id="1" uniqueName="P1076152">
      <xmlPr mapId="3" xpath="/TFI-IZD-POD/ISD-TFI-IZD-POD-E_1000979/P1076152" xmlDataType="decimal"/>
    </xmlCellPr>
  </singleXmlCell>
  <singleXmlCell id="364" r="I33" connectionId="0">
    <xmlCellPr id="1" uniqueName="P1082387">
      <xmlPr mapId="3" xpath="/TFI-IZD-POD/ISD-TFI-IZD-POD-E_1000979/P1082387" xmlDataType="decimal"/>
    </xmlCellPr>
  </singleXmlCell>
  <singleXmlCell id="365" r="J33" connectionId="0">
    <xmlCellPr id="1" uniqueName="P1076154">
      <xmlPr mapId="3" xpath="/TFI-IZD-POD/ISD-TFI-IZD-POD-E_1000979/P1076154" xmlDataType="decimal"/>
    </xmlCellPr>
  </singleXmlCell>
  <singleXmlCell id="366" r="K33" connectionId="0">
    <xmlCellPr id="1" uniqueName="P1082389">
      <xmlPr mapId="3" xpath="/TFI-IZD-POD/ISD-TFI-IZD-POD-E_1000979/P1082389" xmlDataType="decimal"/>
    </xmlCellPr>
  </singleXmlCell>
  <singleXmlCell id="367" r="H34" connectionId="0">
    <xmlCellPr id="1" uniqueName="P1076156">
      <xmlPr mapId="3" xpath="/TFI-IZD-POD/ISD-TFI-IZD-POD-E_1000979/P1076156" xmlDataType="decimal"/>
    </xmlCellPr>
  </singleXmlCell>
  <singleXmlCell id="368" r="I34" connectionId="0">
    <xmlCellPr id="1" uniqueName="P1082391">
      <xmlPr mapId="3" xpath="/TFI-IZD-POD/ISD-TFI-IZD-POD-E_1000979/P1082391" xmlDataType="decimal"/>
    </xmlCellPr>
  </singleXmlCell>
  <singleXmlCell id="369" r="J34" connectionId="0">
    <xmlCellPr id="1" uniqueName="P1076158">
      <xmlPr mapId="3" xpath="/TFI-IZD-POD/ISD-TFI-IZD-POD-E_1000979/P1076158" xmlDataType="decimal"/>
    </xmlCellPr>
  </singleXmlCell>
  <singleXmlCell id="370" r="K34" connectionId="0">
    <xmlCellPr id="1" uniqueName="P1082393">
      <xmlPr mapId="3" xpath="/TFI-IZD-POD/ISD-TFI-IZD-POD-E_1000979/P1082393" xmlDataType="decimal"/>
    </xmlCellPr>
  </singleXmlCell>
  <singleXmlCell id="371" r="H35" connectionId="0">
    <xmlCellPr id="1" uniqueName="P1076162">
      <xmlPr mapId="3" xpath="/TFI-IZD-POD/ISD-TFI-IZD-POD-E_1000979/P1076162" xmlDataType="decimal"/>
    </xmlCellPr>
  </singleXmlCell>
  <singleXmlCell id="372" r="I35" connectionId="0">
    <xmlCellPr id="1" uniqueName="P1082395">
      <xmlPr mapId="3" xpath="/TFI-IZD-POD/ISD-TFI-IZD-POD-E_1000979/P1082395" xmlDataType="decimal"/>
    </xmlCellPr>
  </singleXmlCell>
  <singleXmlCell id="373" r="J35" connectionId="0">
    <xmlCellPr id="1" uniqueName="P1076164">
      <xmlPr mapId="3" xpath="/TFI-IZD-POD/ISD-TFI-IZD-POD-E_1000979/P1076164" xmlDataType="decimal"/>
    </xmlCellPr>
  </singleXmlCell>
  <singleXmlCell id="374" r="K35" connectionId="0">
    <xmlCellPr id="1" uniqueName="P1082397">
      <xmlPr mapId="3" xpath="/TFI-IZD-POD/ISD-TFI-IZD-POD-E_1000979/P1082397" xmlDataType="decimal"/>
    </xmlCellPr>
  </singleXmlCell>
  <singleXmlCell id="375" r="H36" connectionId="0">
    <xmlCellPr id="1" uniqueName="P1076166">
      <xmlPr mapId="3" xpath="/TFI-IZD-POD/ISD-TFI-IZD-POD-E_1000979/P1076166" xmlDataType="decimal"/>
    </xmlCellPr>
  </singleXmlCell>
  <singleXmlCell id="376" r="I36" connectionId="0">
    <xmlCellPr id="1" uniqueName="P1082399">
      <xmlPr mapId="3" xpath="/TFI-IZD-POD/ISD-TFI-IZD-POD-E_1000979/P1082399" xmlDataType="decimal"/>
    </xmlCellPr>
  </singleXmlCell>
  <singleXmlCell id="377" r="J36" connectionId="0">
    <xmlCellPr id="1" uniqueName="P1076168">
      <xmlPr mapId="3" xpath="/TFI-IZD-POD/ISD-TFI-IZD-POD-E_1000979/P1076168" xmlDataType="decimal"/>
    </xmlCellPr>
  </singleXmlCell>
  <singleXmlCell id="378" r="K36" connectionId="0">
    <xmlCellPr id="1" uniqueName="P1082400">
      <xmlPr mapId="3" xpath="/TFI-IZD-POD/ISD-TFI-IZD-POD-E_1000979/P1082400" xmlDataType="decimal"/>
    </xmlCellPr>
  </singleXmlCell>
  <singleXmlCell id="379" r="H37" connectionId="0">
    <xmlCellPr id="1" uniqueName="P1076170">
      <xmlPr mapId="3" xpath="/TFI-IZD-POD/ISD-TFI-IZD-POD-E_1000979/P1076170" xmlDataType="decimal"/>
    </xmlCellPr>
  </singleXmlCell>
  <singleXmlCell id="380" r="I37" connectionId="0">
    <xmlCellPr id="1" uniqueName="P1082402">
      <xmlPr mapId="3" xpath="/TFI-IZD-POD/ISD-TFI-IZD-POD-E_1000979/P1082402" xmlDataType="decimal"/>
    </xmlCellPr>
  </singleXmlCell>
  <singleXmlCell id="381" r="J37" connectionId="0">
    <xmlCellPr id="1" uniqueName="P1076173">
      <xmlPr mapId="3" xpath="/TFI-IZD-POD/ISD-TFI-IZD-POD-E_1000979/P1076173" xmlDataType="decimal"/>
    </xmlCellPr>
  </singleXmlCell>
  <singleXmlCell id="382" r="K37" connectionId="0">
    <xmlCellPr id="1" uniqueName="P1082404">
      <xmlPr mapId="3" xpath="/TFI-IZD-POD/ISD-TFI-IZD-POD-E_1000979/P1082404" xmlDataType="decimal"/>
    </xmlCellPr>
  </singleXmlCell>
  <singleXmlCell id="383" r="H38" connectionId="0">
    <xmlCellPr id="1" uniqueName="P1076175">
      <xmlPr mapId="3" xpath="/TFI-IZD-POD/ISD-TFI-IZD-POD-E_1000979/P1076175" xmlDataType="decimal"/>
    </xmlCellPr>
  </singleXmlCell>
  <singleXmlCell id="384" r="I38" connectionId="0">
    <xmlCellPr id="1" uniqueName="P1082405">
      <xmlPr mapId="3" xpath="/TFI-IZD-POD/ISD-TFI-IZD-POD-E_1000979/P1082405" xmlDataType="decimal"/>
    </xmlCellPr>
  </singleXmlCell>
  <singleXmlCell id="385" r="J38" connectionId="0">
    <xmlCellPr id="1" uniqueName="P1076178">
      <xmlPr mapId="3" xpath="/TFI-IZD-POD/ISD-TFI-IZD-POD-E_1000979/P1076178" xmlDataType="decimal"/>
    </xmlCellPr>
  </singleXmlCell>
  <singleXmlCell id="386" r="K38" connectionId="0">
    <xmlCellPr id="1" uniqueName="P1082407">
      <xmlPr mapId="3" xpath="/TFI-IZD-POD/ISD-TFI-IZD-POD-E_1000979/P1082407" xmlDataType="decimal"/>
    </xmlCellPr>
  </singleXmlCell>
  <singleXmlCell id="387" r="H39" connectionId="0">
    <xmlCellPr id="1" uniqueName="P1076180">
      <xmlPr mapId="3" xpath="/TFI-IZD-POD/ISD-TFI-IZD-POD-E_1000979/P1076180" xmlDataType="decimal"/>
    </xmlCellPr>
  </singleXmlCell>
  <singleXmlCell id="388" r="I39" connectionId="0">
    <xmlCellPr id="1" uniqueName="P1082409">
      <xmlPr mapId="3" xpath="/TFI-IZD-POD/ISD-TFI-IZD-POD-E_1000979/P1082409" xmlDataType="decimal"/>
    </xmlCellPr>
  </singleXmlCell>
  <singleXmlCell id="389" r="J39" connectionId="0">
    <xmlCellPr id="1" uniqueName="P1076182">
      <xmlPr mapId="3" xpath="/TFI-IZD-POD/ISD-TFI-IZD-POD-E_1000979/P1076182" xmlDataType="decimal"/>
    </xmlCellPr>
  </singleXmlCell>
  <singleXmlCell id="390" r="K39" connectionId="0">
    <xmlCellPr id="1" uniqueName="P1082411">
      <xmlPr mapId="3" xpath="/TFI-IZD-POD/ISD-TFI-IZD-POD-E_1000979/P1082411" xmlDataType="decimal"/>
    </xmlCellPr>
  </singleXmlCell>
  <singleXmlCell id="391" r="H40" connectionId="0">
    <xmlCellPr id="1" uniqueName="P1076234">
      <xmlPr mapId="3" xpath="/TFI-IZD-POD/ISD-TFI-IZD-POD-E_1000979/P1076234" xmlDataType="decimal"/>
    </xmlCellPr>
  </singleXmlCell>
  <singleXmlCell id="392" r="I40" connectionId="0">
    <xmlCellPr id="1" uniqueName="P1082413">
      <xmlPr mapId="3" xpath="/TFI-IZD-POD/ISD-TFI-IZD-POD-E_1000979/P1082413" xmlDataType="decimal"/>
    </xmlCellPr>
  </singleXmlCell>
  <singleXmlCell id="393" r="J40" connectionId="0">
    <xmlCellPr id="1" uniqueName="P1076236">
      <xmlPr mapId="3" xpath="/TFI-IZD-POD/ISD-TFI-IZD-POD-E_1000979/P1076236" xmlDataType="decimal"/>
    </xmlCellPr>
  </singleXmlCell>
  <singleXmlCell id="394" r="K40" connectionId="0">
    <xmlCellPr id="1" uniqueName="P1082414">
      <xmlPr mapId="3" xpath="/TFI-IZD-POD/ISD-TFI-IZD-POD-E_1000979/P1082414" xmlDataType="decimal"/>
    </xmlCellPr>
  </singleXmlCell>
  <singleXmlCell id="395" r="H41" connectionId="0">
    <xmlCellPr id="1" uniqueName="P1076240">
      <xmlPr mapId="3" xpath="/TFI-IZD-POD/ISD-TFI-IZD-POD-E_1000979/P1076240" xmlDataType="decimal"/>
    </xmlCellPr>
  </singleXmlCell>
  <singleXmlCell id="396" r="I41" connectionId="0">
    <xmlCellPr id="1" uniqueName="P1082421">
      <xmlPr mapId="3" xpath="/TFI-IZD-POD/ISD-TFI-IZD-POD-E_1000979/P1082421" xmlDataType="decimal"/>
    </xmlCellPr>
  </singleXmlCell>
  <singleXmlCell id="397" r="J41" connectionId="0">
    <xmlCellPr id="1" uniqueName="P1076243">
      <xmlPr mapId="3" xpath="/TFI-IZD-POD/ISD-TFI-IZD-POD-E_1000979/P1076243" xmlDataType="decimal"/>
    </xmlCellPr>
  </singleXmlCell>
  <singleXmlCell id="398" r="K41" connectionId="0">
    <xmlCellPr id="1" uniqueName="P1082424">
      <xmlPr mapId="3" xpath="/TFI-IZD-POD/ISD-TFI-IZD-POD-E_1000979/P1082424" xmlDataType="decimal"/>
    </xmlCellPr>
  </singleXmlCell>
  <singleXmlCell id="399" r="H42" connectionId="0">
    <xmlCellPr id="1" uniqueName="P1076245">
      <xmlPr mapId="3" xpath="/TFI-IZD-POD/ISD-TFI-IZD-POD-E_1000979/P1076245" xmlDataType="decimal"/>
    </xmlCellPr>
  </singleXmlCell>
  <singleXmlCell id="400" r="I42" connectionId="0">
    <xmlCellPr id="1" uniqueName="P1082426">
      <xmlPr mapId="3" xpath="/TFI-IZD-POD/ISD-TFI-IZD-POD-E_1000979/P1082426" xmlDataType="decimal"/>
    </xmlCellPr>
  </singleXmlCell>
  <singleXmlCell id="401" r="J42" connectionId="0">
    <xmlCellPr id="1" uniqueName="P1076247">
      <xmlPr mapId="3" xpath="/TFI-IZD-POD/ISD-TFI-IZD-POD-E_1000979/P1076247" xmlDataType="decimal"/>
    </xmlCellPr>
  </singleXmlCell>
  <singleXmlCell id="402" r="K42" connectionId="0">
    <xmlCellPr id="1" uniqueName="P1082427">
      <xmlPr mapId="3" xpath="/TFI-IZD-POD/ISD-TFI-IZD-POD-E_1000979/P1082427" xmlDataType="decimal"/>
    </xmlCellPr>
  </singleXmlCell>
  <singleXmlCell id="403" r="H43" connectionId="0">
    <xmlCellPr id="1" uniqueName="P1076249">
      <xmlPr mapId="3" xpath="/TFI-IZD-POD/ISD-TFI-IZD-POD-E_1000979/P1076249" xmlDataType="decimal"/>
    </xmlCellPr>
  </singleXmlCell>
  <singleXmlCell id="404" r="I43" connectionId="0">
    <xmlCellPr id="1" uniqueName="P1082431">
      <xmlPr mapId="3" xpath="/TFI-IZD-POD/ISD-TFI-IZD-POD-E_1000979/P1082431" xmlDataType="decimal"/>
    </xmlCellPr>
  </singleXmlCell>
  <singleXmlCell id="405" r="J43" connectionId="0">
    <xmlCellPr id="1" uniqueName="P1076251">
      <xmlPr mapId="3" xpath="/TFI-IZD-POD/ISD-TFI-IZD-POD-E_1000979/P1076251" xmlDataType="decimal"/>
    </xmlCellPr>
  </singleXmlCell>
  <singleXmlCell id="406" r="K43" connectionId="0">
    <xmlCellPr id="1" uniqueName="P1082432">
      <xmlPr mapId="3" xpath="/TFI-IZD-POD/ISD-TFI-IZD-POD-E_1000979/P1082432" xmlDataType="decimal"/>
    </xmlCellPr>
  </singleXmlCell>
  <singleXmlCell id="407" r="H44" connectionId="0">
    <xmlCellPr id="1" uniqueName="P1076253">
      <xmlPr mapId="3" xpath="/TFI-IZD-POD/ISD-TFI-IZD-POD-E_1000979/P1076253" xmlDataType="decimal"/>
    </xmlCellPr>
  </singleXmlCell>
  <singleXmlCell id="408" r="I44" connectionId="0">
    <xmlCellPr id="1" uniqueName="P1082434">
      <xmlPr mapId="3" xpath="/TFI-IZD-POD/ISD-TFI-IZD-POD-E_1000979/P1082434" xmlDataType="decimal"/>
    </xmlCellPr>
  </singleXmlCell>
  <singleXmlCell id="409" r="J44" connectionId="0">
    <xmlCellPr id="1" uniqueName="P1076255">
      <xmlPr mapId="3" xpath="/TFI-IZD-POD/ISD-TFI-IZD-POD-E_1000979/P1076255" xmlDataType="decimal"/>
    </xmlCellPr>
  </singleXmlCell>
  <singleXmlCell id="410" r="K44" connectionId="0">
    <xmlCellPr id="1" uniqueName="P1082436">
      <xmlPr mapId="3" xpath="/TFI-IZD-POD/ISD-TFI-IZD-POD-E_1000979/P1082436" xmlDataType="decimal"/>
    </xmlCellPr>
  </singleXmlCell>
  <singleXmlCell id="411" r="H45" connectionId="0">
    <xmlCellPr id="1" uniqueName="P1076257">
      <xmlPr mapId="3" xpath="/TFI-IZD-POD/ISD-TFI-IZD-POD-E_1000979/P1076257" xmlDataType="decimal"/>
    </xmlCellPr>
  </singleXmlCell>
  <singleXmlCell id="412" r="I45" connectionId="0">
    <xmlCellPr id="1" uniqueName="P1082438">
      <xmlPr mapId="3" xpath="/TFI-IZD-POD/ISD-TFI-IZD-POD-E_1000979/P1082438" xmlDataType="decimal"/>
    </xmlCellPr>
  </singleXmlCell>
  <singleXmlCell id="413" r="J45" connectionId="0">
    <xmlCellPr id="1" uniqueName="P1076259">
      <xmlPr mapId="3" xpath="/TFI-IZD-POD/ISD-TFI-IZD-POD-E_1000979/P1076259" xmlDataType="decimal"/>
    </xmlCellPr>
  </singleXmlCell>
  <singleXmlCell id="414" r="K45" connectionId="0">
    <xmlCellPr id="1" uniqueName="P1082439">
      <xmlPr mapId="3" xpath="/TFI-IZD-POD/ISD-TFI-IZD-POD-E_1000979/P1082439" xmlDataType="decimal"/>
    </xmlCellPr>
  </singleXmlCell>
  <singleXmlCell id="415" r="H46" connectionId="0">
    <xmlCellPr id="1" uniqueName="P1076262">
      <xmlPr mapId="3" xpath="/TFI-IZD-POD/ISD-TFI-IZD-POD-E_1000979/P1076262" xmlDataType="decimal"/>
    </xmlCellPr>
  </singleXmlCell>
  <singleXmlCell id="416" r="I46" connectionId="0">
    <xmlCellPr id="1" uniqueName="P1082441">
      <xmlPr mapId="3" xpath="/TFI-IZD-POD/ISD-TFI-IZD-POD-E_1000979/P1082441" xmlDataType="decimal"/>
    </xmlCellPr>
  </singleXmlCell>
  <singleXmlCell id="417" r="J46" connectionId="0">
    <xmlCellPr id="1" uniqueName="P1076264">
      <xmlPr mapId="3" xpath="/TFI-IZD-POD/ISD-TFI-IZD-POD-E_1000979/P1076264" xmlDataType="decimal"/>
    </xmlCellPr>
  </singleXmlCell>
  <singleXmlCell id="418" r="K46" connectionId="0">
    <xmlCellPr id="1" uniqueName="P1082443">
      <xmlPr mapId="3" xpath="/TFI-IZD-POD/ISD-TFI-IZD-POD-E_1000979/P1082443" xmlDataType="decimal"/>
    </xmlCellPr>
  </singleXmlCell>
  <singleXmlCell id="419" r="H47" connectionId="0">
    <xmlCellPr id="1" uniqueName="P1076274">
      <xmlPr mapId="3" xpath="/TFI-IZD-POD/ISD-TFI-IZD-POD-E_1000979/P1076274" xmlDataType="decimal"/>
    </xmlCellPr>
  </singleXmlCell>
  <singleXmlCell id="420" r="I47" connectionId="0">
    <xmlCellPr id="1" uniqueName="P1082444">
      <xmlPr mapId="3" xpath="/TFI-IZD-POD/ISD-TFI-IZD-POD-E_1000979/P1082444" xmlDataType="decimal"/>
    </xmlCellPr>
  </singleXmlCell>
  <singleXmlCell id="421" r="J47" connectionId="0">
    <xmlCellPr id="1" uniqueName="P1076276">
      <xmlPr mapId="3" xpath="/TFI-IZD-POD/ISD-TFI-IZD-POD-E_1000979/P1076276" xmlDataType="decimal"/>
    </xmlCellPr>
  </singleXmlCell>
  <singleXmlCell id="422" r="K47" connectionId="0">
    <xmlCellPr id="1" uniqueName="P1082446">
      <xmlPr mapId="3" xpath="/TFI-IZD-POD/ISD-TFI-IZD-POD-E_1000979/P1082446" xmlDataType="decimal"/>
    </xmlCellPr>
  </singleXmlCell>
  <singleXmlCell id="423" r="H48" connectionId="0">
    <xmlCellPr id="1" uniqueName="P1076278">
      <xmlPr mapId="3" xpath="/TFI-IZD-POD/ISD-TFI-IZD-POD-E_1000979/P1076278" xmlDataType="decimal"/>
    </xmlCellPr>
  </singleXmlCell>
  <singleXmlCell id="424" r="I48" connectionId="0">
    <xmlCellPr id="1" uniqueName="P1082448">
      <xmlPr mapId="3" xpath="/TFI-IZD-POD/ISD-TFI-IZD-POD-E_1000979/P1082448" xmlDataType="decimal"/>
    </xmlCellPr>
  </singleXmlCell>
  <singleXmlCell id="425" r="J48" connectionId="0">
    <xmlCellPr id="1" uniqueName="P1076280">
      <xmlPr mapId="3" xpath="/TFI-IZD-POD/ISD-TFI-IZD-POD-E_1000979/P1076280" xmlDataType="decimal"/>
    </xmlCellPr>
  </singleXmlCell>
  <singleXmlCell id="426" r="K48" connectionId="0">
    <xmlCellPr id="1" uniqueName="P1082449">
      <xmlPr mapId="3" xpath="/TFI-IZD-POD/ISD-TFI-IZD-POD-E_1000979/P1082449" xmlDataType="decimal"/>
    </xmlCellPr>
  </singleXmlCell>
  <singleXmlCell id="427" r="H49" connectionId="0">
    <xmlCellPr id="1" uniqueName="P1076281">
      <xmlPr mapId="3" xpath="/TFI-IZD-POD/ISD-TFI-IZD-POD-E_1000979/P1076281" xmlDataType="decimal"/>
    </xmlCellPr>
  </singleXmlCell>
  <singleXmlCell id="428" r="I49" connectionId="0">
    <xmlCellPr id="1" uniqueName="P1082451">
      <xmlPr mapId="3" xpath="/TFI-IZD-POD/ISD-TFI-IZD-POD-E_1000979/P1082451" xmlDataType="decimal"/>
    </xmlCellPr>
  </singleXmlCell>
  <singleXmlCell id="429" r="J49" connectionId="0">
    <xmlCellPr id="1" uniqueName="P1076282">
      <xmlPr mapId="3" xpath="/TFI-IZD-POD/ISD-TFI-IZD-POD-E_1000979/P1076282" xmlDataType="decimal"/>
    </xmlCellPr>
  </singleXmlCell>
  <singleXmlCell id="430" r="K49" connectionId="0">
    <xmlCellPr id="1" uniqueName="P1082452">
      <xmlPr mapId="3" xpath="/TFI-IZD-POD/ISD-TFI-IZD-POD-E_1000979/P1082452" xmlDataType="decimal"/>
    </xmlCellPr>
  </singleXmlCell>
  <singleXmlCell id="431" r="H50" connectionId="0">
    <xmlCellPr id="1" uniqueName="P1076283">
      <xmlPr mapId="3" xpath="/TFI-IZD-POD/ISD-TFI-IZD-POD-E_1000979/P1076283" xmlDataType="decimal"/>
    </xmlCellPr>
  </singleXmlCell>
  <singleXmlCell id="432" r="I50" connectionId="0">
    <xmlCellPr id="1" uniqueName="P1082454">
      <xmlPr mapId="3" xpath="/TFI-IZD-POD/ISD-TFI-IZD-POD-E_1000979/P1082454" xmlDataType="decimal"/>
    </xmlCellPr>
  </singleXmlCell>
  <singleXmlCell id="433" r="J50" connectionId="0">
    <xmlCellPr id="1" uniqueName="P1076284">
      <xmlPr mapId="3" xpath="/TFI-IZD-POD/ISD-TFI-IZD-POD-E_1000979/P1076284" xmlDataType="decimal"/>
    </xmlCellPr>
  </singleXmlCell>
  <singleXmlCell id="434" r="K50" connectionId="0">
    <xmlCellPr id="1" uniqueName="P1082456">
      <xmlPr mapId="3" xpath="/TFI-IZD-POD/ISD-TFI-IZD-POD-E_1000979/P1082456" xmlDataType="decimal"/>
    </xmlCellPr>
  </singleXmlCell>
  <singleXmlCell id="435" r="H51" connectionId="0">
    <xmlCellPr id="1" uniqueName="P1076285">
      <xmlPr mapId="3" xpath="/TFI-IZD-POD/ISD-TFI-IZD-POD-E_1000979/P1076285" xmlDataType="decimal"/>
    </xmlCellPr>
  </singleXmlCell>
  <singleXmlCell id="436" r="I51" connectionId="0">
    <xmlCellPr id="1" uniqueName="P1082457">
      <xmlPr mapId="3" xpath="/TFI-IZD-POD/ISD-TFI-IZD-POD-E_1000979/P1082457" xmlDataType="decimal"/>
    </xmlCellPr>
  </singleXmlCell>
  <singleXmlCell id="437" r="J51" connectionId="0">
    <xmlCellPr id="1" uniqueName="P1076286">
      <xmlPr mapId="3" xpath="/TFI-IZD-POD/ISD-TFI-IZD-POD-E_1000979/P1076286" xmlDataType="decimal"/>
    </xmlCellPr>
  </singleXmlCell>
  <singleXmlCell id="438" r="K51" connectionId="0">
    <xmlCellPr id="1" uniqueName="P1082459">
      <xmlPr mapId="3" xpath="/TFI-IZD-POD/ISD-TFI-IZD-POD-E_1000979/P1082459" xmlDataType="decimal"/>
    </xmlCellPr>
  </singleXmlCell>
  <singleXmlCell id="439" r="H52" connectionId="0">
    <xmlCellPr id="1" uniqueName="P1076287">
      <xmlPr mapId="3" xpath="/TFI-IZD-POD/ISD-TFI-IZD-POD-E_1000979/P1076287" xmlDataType="decimal"/>
    </xmlCellPr>
  </singleXmlCell>
  <singleXmlCell id="440" r="I52" connectionId="0">
    <xmlCellPr id="1" uniqueName="P1082476">
      <xmlPr mapId="3" xpath="/TFI-IZD-POD/ISD-TFI-IZD-POD-E_1000979/P1082476" xmlDataType="decimal"/>
    </xmlCellPr>
  </singleXmlCell>
  <singleXmlCell id="441" r="J52" connectionId="0">
    <xmlCellPr id="1" uniqueName="P1076288">
      <xmlPr mapId="3" xpath="/TFI-IZD-POD/ISD-TFI-IZD-POD-E_1000979/P1076288" xmlDataType="decimal"/>
    </xmlCellPr>
  </singleXmlCell>
  <singleXmlCell id="442" r="K52" connectionId="0">
    <xmlCellPr id="1" uniqueName="P1082478">
      <xmlPr mapId="3" xpath="/TFI-IZD-POD/ISD-TFI-IZD-POD-E_1000979/P1082478" xmlDataType="decimal"/>
    </xmlCellPr>
  </singleXmlCell>
  <singleXmlCell id="443" r="H53" connectionId="0">
    <xmlCellPr id="1" uniqueName="P1076289">
      <xmlPr mapId="3" xpath="/TFI-IZD-POD/ISD-TFI-IZD-POD-E_1000979/P1076289" xmlDataType="decimal"/>
    </xmlCellPr>
  </singleXmlCell>
  <singleXmlCell id="444" r="I53" connectionId="0">
    <xmlCellPr id="1" uniqueName="P1082479">
      <xmlPr mapId="3" xpath="/TFI-IZD-POD/ISD-TFI-IZD-POD-E_1000979/P1082479" xmlDataType="decimal"/>
    </xmlCellPr>
  </singleXmlCell>
  <singleXmlCell id="445" r="J53" connectionId="0">
    <xmlCellPr id="1" uniqueName="P1076291">
      <xmlPr mapId="3" xpath="/TFI-IZD-POD/ISD-TFI-IZD-POD-E_1000979/P1076291" xmlDataType="decimal"/>
    </xmlCellPr>
  </singleXmlCell>
  <singleXmlCell id="446" r="K53" connectionId="0">
    <xmlCellPr id="1" uniqueName="P1082481">
      <xmlPr mapId="3" xpath="/TFI-IZD-POD/ISD-TFI-IZD-POD-E_1000979/P1082481" xmlDataType="decimal"/>
    </xmlCellPr>
  </singleXmlCell>
  <singleXmlCell id="447" r="H54" connectionId="0">
    <xmlCellPr id="1" uniqueName="P1076293">
      <xmlPr mapId="3" xpath="/TFI-IZD-POD/ISD-TFI-IZD-POD-E_1000979/P1076293" xmlDataType="decimal"/>
    </xmlCellPr>
  </singleXmlCell>
  <singleXmlCell id="448" r="I54" connectionId="0">
    <xmlCellPr id="1" uniqueName="P1082483">
      <xmlPr mapId="3" xpath="/TFI-IZD-POD/ISD-TFI-IZD-POD-E_1000979/P1082483" xmlDataType="decimal"/>
    </xmlCellPr>
  </singleXmlCell>
  <singleXmlCell id="449" r="J54" connectionId="0">
    <xmlCellPr id="1" uniqueName="P1076295">
      <xmlPr mapId="3" xpath="/TFI-IZD-POD/ISD-TFI-IZD-POD-E_1000979/P1076295" xmlDataType="decimal"/>
    </xmlCellPr>
  </singleXmlCell>
  <singleXmlCell id="450" r="K54" connectionId="0">
    <xmlCellPr id="1" uniqueName="P1082485">
      <xmlPr mapId="3" xpath="/TFI-IZD-POD/ISD-TFI-IZD-POD-E_1000979/P1082485" xmlDataType="decimal"/>
    </xmlCellPr>
  </singleXmlCell>
  <singleXmlCell id="451" r="H55" connectionId="0">
    <xmlCellPr id="1" uniqueName="P1076297">
      <xmlPr mapId="3" xpath="/TFI-IZD-POD/ISD-TFI-IZD-POD-E_1000979/P1076297" xmlDataType="decimal"/>
    </xmlCellPr>
  </singleXmlCell>
  <singleXmlCell id="452" r="I55" connectionId="0">
    <xmlCellPr id="1" uniqueName="P1082486">
      <xmlPr mapId="3" xpath="/TFI-IZD-POD/ISD-TFI-IZD-POD-E_1000979/P1082486" xmlDataType="decimal"/>
    </xmlCellPr>
  </singleXmlCell>
  <singleXmlCell id="453" r="J55" connectionId="0">
    <xmlCellPr id="1" uniqueName="P1076299">
      <xmlPr mapId="3" xpath="/TFI-IZD-POD/ISD-TFI-IZD-POD-E_1000979/P1076299" xmlDataType="decimal"/>
    </xmlCellPr>
  </singleXmlCell>
  <singleXmlCell id="454" r="K55" connectionId="0">
    <xmlCellPr id="1" uniqueName="P1082489">
      <xmlPr mapId="3" xpath="/TFI-IZD-POD/ISD-TFI-IZD-POD-E_1000979/P1082489" xmlDataType="decimal"/>
    </xmlCellPr>
  </singleXmlCell>
  <singleXmlCell id="455" r="H56" connectionId="0">
    <xmlCellPr id="1" uniqueName="P1076301">
      <xmlPr mapId="3" xpath="/TFI-IZD-POD/ISD-TFI-IZD-POD-E_1000979/P1076301" xmlDataType="decimal"/>
    </xmlCellPr>
  </singleXmlCell>
  <singleXmlCell id="456" r="I56" connectionId="0">
    <xmlCellPr id="1" uniqueName="P1082491">
      <xmlPr mapId="3" xpath="/TFI-IZD-POD/ISD-TFI-IZD-POD-E_1000979/P1082491" xmlDataType="decimal"/>
    </xmlCellPr>
  </singleXmlCell>
  <singleXmlCell id="457" r="J56" connectionId="0">
    <xmlCellPr id="1" uniqueName="P1076303">
      <xmlPr mapId="3" xpath="/TFI-IZD-POD/ISD-TFI-IZD-POD-E_1000979/P1076303" xmlDataType="decimal"/>
    </xmlCellPr>
  </singleXmlCell>
  <singleXmlCell id="458" r="K56" connectionId="0">
    <xmlCellPr id="1" uniqueName="P1082492">
      <xmlPr mapId="3" xpath="/TFI-IZD-POD/ISD-TFI-IZD-POD-E_1000979/P1082492" xmlDataType="decimal"/>
    </xmlCellPr>
  </singleXmlCell>
  <singleXmlCell id="459" r="H57" connectionId="0">
    <xmlCellPr id="1" uniqueName="P1076315">
      <xmlPr mapId="3" xpath="/TFI-IZD-POD/ISD-TFI-IZD-POD-E_1000979/P1076315" xmlDataType="decimal"/>
    </xmlCellPr>
  </singleXmlCell>
  <singleXmlCell id="460" r="I57" connectionId="0">
    <xmlCellPr id="1" uniqueName="P1082494">
      <xmlPr mapId="3" xpath="/TFI-IZD-POD/ISD-TFI-IZD-POD-E_1000979/P1082494" xmlDataType="decimal"/>
    </xmlCellPr>
  </singleXmlCell>
  <singleXmlCell id="461" r="J57" connectionId="0">
    <xmlCellPr id="1" uniqueName="P1076317">
      <xmlPr mapId="3" xpath="/TFI-IZD-POD/ISD-TFI-IZD-POD-E_1000979/P1076317" xmlDataType="decimal"/>
    </xmlCellPr>
  </singleXmlCell>
  <singleXmlCell id="462" r="K57" connectionId="0">
    <xmlCellPr id="1" uniqueName="P1082495">
      <xmlPr mapId="3" xpath="/TFI-IZD-POD/ISD-TFI-IZD-POD-E_1000979/P1082495" xmlDataType="decimal"/>
    </xmlCellPr>
  </singleXmlCell>
  <singleXmlCell id="463" r="H58" connectionId="0">
    <xmlCellPr id="1" uniqueName="P1076322">
      <xmlPr mapId="3" xpath="/TFI-IZD-POD/ISD-TFI-IZD-POD-E_1000979/P1076322" xmlDataType="decimal"/>
    </xmlCellPr>
  </singleXmlCell>
  <singleXmlCell id="464" r="I58" connectionId="0">
    <xmlCellPr id="1" uniqueName="P1082496">
      <xmlPr mapId="3" xpath="/TFI-IZD-POD/ISD-TFI-IZD-POD-E_1000979/P1082496" xmlDataType="decimal"/>
    </xmlCellPr>
  </singleXmlCell>
  <singleXmlCell id="465" r="J58" connectionId="0">
    <xmlCellPr id="1" uniqueName="P1076324">
      <xmlPr mapId="3" xpath="/TFI-IZD-POD/ISD-TFI-IZD-POD-E_1000979/P1076324" xmlDataType="decimal"/>
    </xmlCellPr>
  </singleXmlCell>
  <singleXmlCell id="466" r="K58" connectionId="0">
    <xmlCellPr id="1" uniqueName="P1082499">
      <xmlPr mapId="3" xpath="/TFI-IZD-POD/ISD-TFI-IZD-POD-E_1000979/P1082499" xmlDataType="decimal"/>
    </xmlCellPr>
  </singleXmlCell>
  <singleXmlCell id="467" r="H59" connectionId="0">
    <xmlCellPr id="1" uniqueName="P1076326">
      <xmlPr mapId="3" xpath="/TFI-IZD-POD/ISD-TFI-IZD-POD-E_1000979/P1076326" xmlDataType="decimal"/>
    </xmlCellPr>
  </singleXmlCell>
  <singleXmlCell id="468" r="I59" connectionId="0">
    <xmlCellPr id="1" uniqueName="P1082500">
      <xmlPr mapId="3" xpath="/TFI-IZD-POD/ISD-TFI-IZD-POD-E_1000979/P1082500" xmlDataType="decimal"/>
    </xmlCellPr>
  </singleXmlCell>
  <singleXmlCell id="469" r="J59" connectionId="0">
    <xmlCellPr id="1" uniqueName="P1076330">
      <xmlPr mapId="3" xpath="/TFI-IZD-POD/ISD-TFI-IZD-POD-E_1000979/P1076330" xmlDataType="decimal"/>
    </xmlCellPr>
  </singleXmlCell>
  <singleXmlCell id="470" r="K59" connectionId="0">
    <xmlCellPr id="1" uniqueName="P1082502">
      <xmlPr mapId="3" xpath="/TFI-IZD-POD/ISD-TFI-IZD-POD-E_1000979/P1082502" xmlDataType="decimal"/>
    </xmlCellPr>
  </singleXmlCell>
  <singleXmlCell id="471" r="H60" connectionId="0">
    <xmlCellPr id="1" uniqueName="P1076331">
      <xmlPr mapId="3" xpath="/TFI-IZD-POD/ISD-TFI-IZD-POD-E_1000979/P1076331" xmlDataType="decimal"/>
    </xmlCellPr>
  </singleXmlCell>
  <singleXmlCell id="472" r="I60" connectionId="0">
    <xmlCellPr id="1" uniqueName="P1082504">
      <xmlPr mapId="3" xpath="/TFI-IZD-POD/ISD-TFI-IZD-POD-E_1000979/P1082504" xmlDataType="decimal"/>
    </xmlCellPr>
  </singleXmlCell>
  <singleXmlCell id="473" r="J60" connectionId="0">
    <xmlCellPr id="1" uniqueName="P1076332">
      <xmlPr mapId="3" xpath="/TFI-IZD-POD/ISD-TFI-IZD-POD-E_1000979/P1076332" xmlDataType="decimal"/>
    </xmlCellPr>
  </singleXmlCell>
  <singleXmlCell id="474" r="K60" connectionId="0">
    <xmlCellPr id="1" uniqueName="P1082506">
      <xmlPr mapId="3" xpath="/TFI-IZD-POD/ISD-TFI-IZD-POD-E_1000979/P1082506" xmlDataType="decimal"/>
    </xmlCellPr>
  </singleXmlCell>
  <singleXmlCell id="475" r="H61" connectionId="0">
    <xmlCellPr id="1" uniqueName="P1076333">
      <xmlPr mapId="3" xpath="/TFI-IZD-POD/ISD-TFI-IZD-POD-E_1000979/P1076333" xmlDataType="decimal"/>
    </xmlCellPr>
  </singleXmlCell>
  <singleXmlCell id="476" r="I61" connectionId="0">
    <xmlCellPr id="1" uniqueName="P1082508">
      <xmlPr mapId="3" xpath="/TFI-IZD-POD/ISD-TFI-IZD-POD-E_1000979/P1082508" xmlDataType="decimal"/>
    </xmlCellPr>
  </singleXmlCell>
  <singleXmlCell id="477" r="J61" connectionId="0">
    <xmlCellPr id="1" uniqueName="P1076334">
      <xmlPr mapId="3" xpath="/TFI-IZD-POD/ISD-TFI-IZD-POD-E_1000979/P1076334" xmlDataType="decimal"/>
    </xmlCellPr>
  </singleXmlCell>
  <singleXmlCell id="478" r="K61" connectionId="0">
    <xmlCellPr id="1" uniqueName="P1082509">
      <xmlPr mapId="3" xpath="/TFI-IZD-POD/ISD-TFI-IZD-POD-E_1000979/P1082509" xmlDataType="decimal"/>
    </xmlCellPr>
  </singleXmlCell>
  <singleXmlCell id="479" r="H62" connectionId="0">
    <xmlCellPr id="1" uniqueName="P1076335">
      <xmlPr mapId="3" xpath="/TFI-IZD-POD/ISD-TFI-IZD-POD-E_1000979/P1076335" xmlDataType="decimal"/>
    </xmlCellPr>
  </singleXmlCell>
  <singleXmlCell id="480" r="I62" connectionId="0">
    <xmlCellPr id="1" uniqueName="P1082511">
      <xmlPr mapId="3" xpath="/TFI-IZD-POD/ISD-TFI-IZD-POD-E_1000979/P1082511" xmlDataType="decimal"/>
    </xmlCellPr>
  </singleXmlCell>
  <singleXmlCell id="481" r="J62" connectionId="0">
    <xmlCellPr id="1" uniqueName="P1076336">
      <xmlPr mapId="3" xpath="/TFI-IZD-POD/ISD-TFI-IZD-POD-E_1000979/P1076336" xmlDataType="decimal"/>
    </xmlCellPr>
  </singleXmlCell>
  <singleXmlCell id="482" r="K62" connectionId="0">
    <xmlCellPr id="1" uniqueName="P1082513">
      <xmlPr mapId="3" xpath="/TFI-IZD-POD/ISD-TFI-IZD-POD-E_1000979/P1082513" xmlDataType="decimal"/>
    </xmlCellPr>
  </singleXmlCell>
  <singleXmlCell id="483" r="H63" connectionId="0">
    <xmlCellPr id="1" uniqueName="P1076337">
      <xmlPr mapId="3" xpath="/TFI-IZD-POD/ISD-TFI-IZD-POD-E_1000979/P1076337" xmlDataType="decimal"/>
    </xmlCellPr>
  </singleXmlCell>
  <singleXmlCell id="484" r="I63" connectionId="0">
    <xmlCellPr id="1" uniqueName="P1082515">
      <xmlPr mapId="3" xpath="/TFI-IZD-POD/ISD-TFI-IZD-POD-E_1000979/P1082515" xmlDataType="decimal"/>
    </xmlCellPr>
  </singleXmlCell>
  <singleXmlCell id="485" r="J63" connectionId="0">
    <xmlCellPr id="1" uniqueName="P1076338">
      <xmlPr mapId="3" xpath="/TFI-IZD-POD/ISD-TFI-IZD-POD-E_1000979/P1076338" xmlDataType="decimal"/>
    </xmlCellPr>
  </singleXmlCell>
  <singleXmlCell id="486" r="K63" connectionId="0">
    <xmlCellPr id="1" uniqueName="P1082517">
      <xmlPr mapId="3" xpath="/TFI-IZD-POD/ISD-TFI-IZD-POD-E_1000979/P1082517" xmlDataType="decimal"/>
    </xmlCellPr>
  </singleXmlCell>
  <singleXmlCell id="487" r="H64" connectionId="0">
    <xmlCellPr id="1" uniqueName="P1076339">
      <xmlPr mapId="3" xpath="/TFI-IZD-POD/ISD-TFI-IZD-POD-E_1000979/P1076339" xmlDataType="decimal"/>
    </xmlCellPr>
  </singleXmlCell>
  <singleXmlCell id="488" r="I64" connectionId="0">
    <xmlCellPr id="1" uniqueName="P1082518">
      <xmlPr mapId="3" xpath="/TFI-IZD-POD/ISD-TFI-IZD-POD-E_1000979/P1082518" xmlDataType="decimal"/>
    </xmlCellPr>
  </singleXmlCell>
  <singleXmlCell id="489" r="J64" connectionId="0">
    <xmlCellPr id="1" uniqueName="P1076340">
      <xmlPr mapId="3" xpath="/TFI-IZD-POD/ISD-TFI-IZD-POD-E_1000979/P1076340" xmlDataType="decimal"/>
    </xmlCellPr>
  </singleXmlCell>
  <singleXmlCell id="490" r="K64" connectionId="0">
    <xmlCellPr id="1" uniqueName="P1082520">
      <xmlPr mapId="3" xpath="/TFI-IZD-POD/ISD-TFI-IZD-POD-E_1000979/P1082520" xmlDataType="decimal"/>
    </xmlCellPr>
  </singleXmlCell>
  <singleXmlCell id="491" r="H65" connectionId="0">
    <xmlCellPr id="1" uniqueName="P1076341">
      <xmlPr mapId="3" xpath="/TFI-IZD-POD/ISD-TFI-IZD-POD-E_1000979/P1076341" xmlDataType="decimal"/>
    </xmlCellPr>
  </singleXmlCell>
  <singleXmlCell id="492" r="I65" connectionId="0">
    <xmlCellPr id="1" uniqueName="P1082522">
      <xmlPr mapId="3" xpath="/TFI-IZD-POD/ISD-TFI-IZD-POD-E_1000979/P1082522" xmlDataType="decimal"/>
    </xmlCellPr>
  </singleXmlCell>
  <singleXmlCell id="493" r="J65" connectionId="0">
    <xmlCellPr id="1" uniqueName="P1076342">
      <xmlPr mapId="3" xpath="/TFI-IZD-POD/ISD-TFI-IZD-POD-E_1000979/P1076342" xmlDataType="decimal"/>
    </xmlCellPr>
  </singleXmlCell>
  <singleXmlCell id="494" r="K65" connectionId="0">
    <xmlCellPr id="1" uniqueName="P1082524">
      <xmlPr mapId="3" xpath="/TFI-IZD-POD/ISD-TFI-IZD-POD-E_1000979/P1082524" xmlDataType="decimal"/>
    </xmlCellPr>
  </singleXmlCell>
  <singleXmlCell id="495" r="H66" connectionId="0">
    <xmlCellPr id="1" uniqueName="P1076343">
      <xmlPr mapId="3" xpath="/TFI-IZD-POD/ISD-TFI-IZD-POD-E_1000979/P1076343" xmlDataType="decimal"/>
    </xmlCellPr>
  </singleXmlCell>
  <singleXmlCell id="496" r="I66" connectionId="0">
    <xmlCellPr id="1" uniqueName="P1082526">
      <xmlPr mapId="3" xpath="/TFI-IZD-POD/ISD-TFI-IZD-POD-E_1000979/P1082526" xmlDataType="decimal"/>
    </xmlCellPr>
  </singleXmlCell>
  <singleXmlCell id="497" r="J66" connectionId="0">
    <xmlCellPr id="1" uniqueName="P1076344">
      <xmlPr mapId="3" xpath="/TFI-IZD-POD/ISD-TFI-IZD-POD-E_1000979/P1076344" xmlDataType="decimal"/>
    </xmlCellPr>
  </singleXmlCell>
  <singleXmlCell id="498" r="K66" connectionId="0">
    <xmlCellPr id="1" uniqueName="P1082531">
      <xmlPr mapId="3" xpath="/TFI-IZD-POD/ISD-TFI-IZD-POD-E_1000979/P1082531" xmlDataType="decimal"/>
    </xmlCellPr>
  </singleXmlCell>
  <singleXmlCell id="499" r="H67" connectionId="0">
    <xmlCellPr id="1" uniqueName="P1076345">
      <xmlPr mapId="3" xpath="/TFI-IZD-POD/ISD-TFI-IZD-POD-E_1000979/P1076345" xmlDataType="decimal"/>
    </xmlCellPr>
  </singleXmlCell>
  <singleXmlCell id="500" r="I67" connectionId="0">
    <xmlCellPr id="1" uniqueName="P1082534">
      <xmlPr mapId="3" xpath="/TFI-IZD-POD/ISD-TFI-IZD-POD-E_1000979/P1082534" xmlDataType="decimal"/>
    </xmlCellPr>
  </singleXmlCell>
  <singleXmlCell id="501" r="J67" connectionId="0">
    <xmlCellPr id="1" uniqueName="P1076346">
      <xmlPr mapId="3" xpath="/TFI-IZD-POD/ISD-TFI-IZD-POD-E_1000979/P1076346" xmlDataType="decimal"/>
    </xmlCellPr>
  </singleXmlCell>
  <singleXmlCell id="502" r="K67" connectionId="0">
    <xmlCellPr id="1" uniqueName="P1082535">
      <xmlPr mapId="3" xpath="/TFI-IZD-POD/ISD-TFI-IZD-POD-E_1000979/P1082535" xmlDataType="decimal"/>
    </xmlCellPr>
  </singleXmlCell>
  <singleXmlCell id="503" r="H68" connectionId="0">
    <xmlCellPr id="1" uniqueName="P1076347">
      <xmlPr mapId="3" xpath="/TFI-IZD-POD/ISD-TFI-IZD-POD-E_1000979/P1076347" xmlDataType="decimal"/>
    </xmlCellPr>
  </singleXmlCell>
  <singleXmlCell id="504" r="I68" connectionId="0">
    <xmlCellPr id="1" uniqueName="P1082536">
      <xmlPr mapId="3" xpath="/TFI-IZD-POD/ISD-TFI-IZD-POD-E_1000979/P1082536" xmlDataType="decimal"/>
    </xmlCellPr>
  </singleXmlCell>
  <singleXmlCell id="505" r="J68" connectionId="0">
    <xmlCellPr id="1" uniqueName="P1076348">
      <xmlPr mapId="3" xpath="/TFI-IZD-POD/ISD-TFI-IZD-POD-E_1000979/P1076348" xmlDataType="decimal"/>
    </xmlCellPr>
  </singleXmlCell>
  <singleXmlCell id="506" r="K68" connectionId="0">
    <xmlCellPr id="1" uniqueName="P1082537">
      <xmlPr mapId="3" xpath="/TFI-IZD-POD/ISD-TFI-IZD-POD-E_1000979/P1082537" xmlDataType="decimal"/>
    </xmlCellPr>
  </singleXmlCell>
  <singleXmlCell id="507" r="H70" connectionId="0">
    <xmlCellPr id="1" uniqueName="P1076349">
      <xmlPr mapId="3" xpath="/TFI-IZD-POD/ISD-TFI-IZD-POD-E_1000979/P1076349" xmlDataType="decimal"/>
    </xmlCellPr>
  </singleXmlCell>
  <singleXmlCell id="508" r="I70" connectionId="0">
    <xmlCellPr id="1" uniqueName="P1082538">
      <xmlPr mapId="3" xpath="/TFI-IZD-POD/ISD-TFI-IZD-POD-E_1000979/P1082538" xmlDataType="decimal"/>
    </xmlCellPr>
  </singleXmlCell>
  <singleXmlCell id="509" r="J70" connectionId="0">
    <xmlCellPr id="1" uniqueName="P1076350">
      <xmlPr mapId="3" xpath="/TFI-IZD-POD/ISD-TFI-IZD-POD-E_1000979/P1076350" xmlDataType="decimal"/>
    </xmlCellPr>
  </singleXmlCell>
  <singleXmlCell id="510" r="K70" connectionId="0">
    <xmlCellPr id="1" uniqueName="P1082539">
      <xmlPr mapId="3" xpath="/TFI-IZD-POD/ISD-TFI-IZD-POD-E_1000979/P1082539" xmlDataType="decimal"/>
    </xmlCellPr>
  </singleXmlCell>
  <singleXmlCell id="511" r="H71" connectionId="0">
    <xmlCellPr id="1" uniqueName="P1076351">
      <xmlPr mapId="3" xpath="/TFI-IZD-POD/ISD-TFI-IZD-POD-E_1000979/P1076351" xmlDataType="decimal"/>
    </xmlCellPr>
  </singleXmlCell>
  <singleXmlCell id="512" r="I71" connectionId="0">
    <xmlCellPr id="1" uniqueName="P1082540">
      <xmlPr mapId="3" xpath="/TFI-IZD-POD/ISD-TFI-IZD-POD-E_1000979/P1082540" xmlDataType="decimal"/>
    </xmlCellPr>
  </singleXmlCell>
  <singleXmlCell id="513" r="J71" connectionId="0">
    <xmlCellPr id="1" uniqueName="P1076352">
      <xmlPr mapId="3" xpath="/TFI-IZD-POD/ISD-TFI-IZD-POD-E_1000979/P1076352" xmlDataType="decimal"/>
    </xmlCellPr>
  </singleXmlCell>
  <singleXmlCell id="514" r="K71" connectionId="0">
    <xmlCellPr id="1" uniqueName="P1082541">
      <xmlPr mapId="3" xpath="/TFI-IZD-POD/ISD-TFI-IZD-POD-E_1000979/P1082541" xmlDataType="decimal"/>
    </xmlCellPr>
  </singleXmlCell>
  <singleXmlCell id="515" r="H72" connectionId="0">
    <xmlCellPr id="1" uniqueName="P1076353">
      <xmlPr mapId="3" xpath="/TFI-IZD-POD/ISD-TFI-IZD-POD-E_1000979/P1076353" xmlDataType="decimal"/>
    </xmlCellPr>
  </singleXmlCell>
  <singleXmlCell id="516" r="I72" connectionId="0">
    <xmlCellPr id="1" uniqueName="P1082542">
      <xmlPr mapId="3" xpath="/TFI-IZD-POD/ISD-TFI-IZD-POD-E_1000979/P1082542" xmlDataType="decimal"/>
    </xmlCellPr>
  </singleXmlCell>
  <singleXmlCell id="517" r="J72" connectionId="0">
    <xmlCellPr id="1" uniqueName="P1076354">
      <xmlPr mapId="3" xpath="/TFI-IZD-POD/ISD-TFI-IZD-POD-E_1000979/P1076354" xmlDataType="decimal"/>
    </xmlCellPr>
  </singleXmlCell>
  <singleXmlCell id="518" r="K72" connectionId="0">
    <xmlCellPr id="1" uniqueName="P1082543">
      <xmlPr mapId="3" xpath="/TFI-IZD-POD/ISD-TFI-IZD-POD-E_1000979/P1082543" xmlDataType="decimal"/>
    </xmlCellPr>
  </singleXmlCell>
  <singleXmlCell id="519" r="H73" connectionId="0">
    <xmlCellPr id="1" uniqueName="P1076355">
      <xmlPr mapId="3" xpath="/TFI-IZD-POD/ISD-TFI-IZD-POD-E_1000979/P1076355" xmlDataType="decimal"/>
    </xmlCellPr>
  </singleXmlCell>
  <singleXmlCell id="520" r="I73" connectionId="0">
    <xmlCellPr id="1" uniqueName="P1082544">
      <xmlPr mapId="3" xpath="/TFI-IZD-POD/ISD-TFI-IZD-POD-E_1000979/P1082544" xmlDataType="decimal"/>
    </xmlCellPr>
  </singleXmlCell>
  <singleXmlCell id="521" r="J73" connectionId="0">
    <xmlCellPr id="1" uniqueName="P1076356">
      <xmlPr mapId="3" xpath="/TFI-IZD-POD/ISD-TFI-IZD-POD-E_1000979/P1076356" xmlDataType="decimal"/>
    </xmlCellPr>
  </singleXmlCell>
  <singleXmlCell id="522" r="K73" connectionId="0">
    <xmlCellPr id="1" uniqueName="P1082545">
      <xmlPr mapId="3" xpath="/TFI-IZD-POD/ISD-TFI-IZD-POD-E_1000979/P1082545" xmlDataType="decimal"/>
    </xmlCellPr>
  </singleXmlCell>
  <singleXmlCell id="523" r="H74" connectionId="0">
    <xmlCellPr id="1" uniqueName="P1076357">
      <xmlPr mapId="3" xpath="/TFI-IZD-POD/ISD-TFI-IZD-POD-E_1000979/P1076357" xmlDataType="decimal"/>
    </xmlCellPr>
  </singleXmlCell>
  <singleXmlCell id="524" r="I74" connectionId="0">
    <xmlCellPr id="1" uniqueName="P1082546">
      <xmlPr mapId="3" xpath="/TFI-IZD-POD/ISD-TFI-IZD-POD-E_1000979/P1082546" xmlDataType="decimal"/>
    </xmlCellPr>
  </singleXmlCell>
  <singleXmlCell id="525" r="J74" connectionId="0">
    <xmlCellPr id="1" uniqueName="P1076358">
      <xmlPr mapId="3" xpath="/TFI-IZD-POD/ISD-TFI-IZD-POD-E_1000979/P1076358" xmlDataType="decimal"/>
    </xmlCellPr>
  </singleXmlCell>
  <singleXmlCell id="526" r="K74" connectionId="0">
    <xmlCellPr id="1" uniqueName="P1082547">
      <xmlPr mapId="3" xpath="/TFI-IZD-POD/ISD-TFI-IZD-POD-E_1000979/P1082547" xmlDataType="decimal"/>
    </xmlCellPr>
  </singleXmlCell>
  <singleXmlCell id="527" r="H75" connectionId="0">
    <xmlCellPr id="1" uniqueName="P1076359">
      <xmlPr mapId="3" xpath="/TFI-IZD-POD/ISD-TFI-IZD-POD-E_1000979/P1076359" xmlDataType="decimal"/>
    </xmlCellPr>
  </singleXmlCell>
  <singleXmlCell id="528" r="I75" connectionId="0">
    <xmlCellPr id="1" uniqueName="P1082548">
      <xmlPr mapId="3" xpath="/TFI-IZD-POD/ISD-TFI-IZD-POD-E_1000979/P1082548" xmlDataType="decimal"/>
    </xmlCellPr>
  </singleXmlCell>
  <singleXmlCell id="529" r="J75" connectionId="0">
    <xmlCellPr id="1" uniqueName="P1076360">
      <xmlPr mapId="3" xpath="/TFI-IZD-POD/ISD-TFI-IZD-POD-E_1000979/P1076360" xmlDataType="decimal"/>
    </xmlCellPr>
  </singleXmlCell>
  <singleXmlCell id="530" r="K75" connectionId="0">
    <xmlCellPr id="1" uniqueName="P1082549">
      <xmlPr mapId="3" xpath="/TFI-IZD-POD/ISD-TFI-IZD-POD-E_1000979/P1082549" xmlDataType="decimal"/>
    </xmlCellPr>
  </singleXmlCell>
  <singleXmlCell id="531" r="H77" connectionId="0">
    <xmlCellPr id="1" uniqueName="P1076361">
      <xmlPr mapId="3" xpath="/TFI-IZD-POD/ISD-TFI-IZD-POD-E_1000979/P1076361" xmlDataType="decimal"/>
    </xmlCellPr>
  </singleXmlCell>
  <singleXmlCell id="532" r="I77" connectionId="0">
    <xmlCellPr id="1" uniqueName="P1082551">
      <xmlPr mapId="3" xpath="/TFI-IZD-POD/ISD-TFI-IZD-POD-E_1000979/P1082551" xmlDataType="decimal"/>
    </xmlCellPr>
  </singleXmlCell>
  <singleXmlCell id="533" r="J77" connectionId="0">
    <xmlCellPr id="1" uniqueName="P1076362">
      <xmlPr mapId="3" xpath="/TFI-IZD-POD/ISD-TFI-IZD-POD-E_1000979/P1076362" xmlDataType="decimal"/>
    </xmlCellPr>
  </singleXmlCell>
  <singleXmlCell id="534" r="K77" connectionId="0">
    <xmlCellPr id="1" uniqueName="P1082553">
      <xmlPr mapId="3" xpath="/TFI-IZD-POD/ISD-TFI-IZD-POD-E_1000979/P1082553" xmlDataType="decimal"/>
    </xmlCellPr>
  </singleXmlCell>
  <singleXmlCell id="535" r="H78" connectionId="0">
    <xmlCellPr id="1" uniqueName="P1076363">
      <xmlPr mapId="3" xpath="/TFI-IZD-POD/ISD-TFI-IZD-POD-E_1000979/P1076363" xmlDataType="decimal"/>
    </xmlCellPr>
  </singleXmlCell>
  <singleXmlCell id="536" r="I78" connectionId="0">
    <xmlCellPr id="1" uniqueName="P1082555">
      <xmlPr mapId="3" xpath="/TFI-IZD-POD/ISD-TFI-IZD-POD-E_1000979/P1082555" xmlDataType="decimal"/>
    </xmlCellPr>
  </singleXmlCell>
  <singleXmlCell id="537" r="J78" connectionId="0">
    <xmlCellPr id="1" uniqueName="P1076364">
      <xmlPr mapId="3" xpath="/TFI-IZD-POD/ISD-TFI-IZD-POD-E_1000979/P1076364" xmlDataType="decimal"/>
    </xmlCellPr>
  </singleXmlCell>
  <singleXmlCell id="538" r="K78" connectionId="0">
    <xmlCellPr id="1" uniqueName="P1082556">
      <xmlPr mapId="3" xpath="/TFI-IZD-POD/ISD-TFI-IZD-POD-E_1000979/P1082556" xmlDataType="decimal"/>
    </xmlCellPr>
  </singleXmlCell>
  <singleXmlCell id="539" r="H79" connectionId="0">
    <xmlCellPr id="1" uniqueName="P1076365">
      <xmlPr mapId="3" xpath="/TFI-IZD-POD/ISD-TFI-IZD-POD-E_1000979/P1076365" xmlDataType="decimal"/>
    </xmlCellPr>
  </singleXmlCell>
  <singleXmlCell id="540" r="I79" connectionId="0">
    <xmlCellPr id="1" uniqueName="P1082557">
      <xmlPr mapId="3" xpath="/TFI-IZD-POD/ISD-TFI-IZD-POD-E_1000979/P1082557" xmlDataType="decimal"/>
    </xmlCellPr>
  </singleXmlCell>
  <singleXmlCell id="541" r="J79" connectionId="0">
    <xmlCellPr id="1" uniqueName="P1076366">
      <xmlPr mapId="3" xpath="/TFI-IZD-POD/ISD-TFI-IZD-POD-E_1000979/P1076366" xmlDataType="decimal"/>
    </xmlCellPr>
  </singleXmlCell>
  <singleXmlCell id="542" r="K79" connectionId="0">
    <xmlCellPr id="1" uniqueName="P1082559">
      <xmlPr mapId="3" xpath="/TFI-IZD-POD/ISD-TFI-IZD-POD-E_1000979/P1082559" xmlDataType="decimal"/>
    </xmlCellPr>
  </singleXmlCell>
  <singleXmlCell id="543" r="H80" connectionId="0">
    <xmlCellPr id="1" uniqueName="P1076367">
      <xmlPr mapId="3" xpath="/TFI-IZD-POD/ISD-TFI-IZD-POD-E_1000979/P1076367" xmlDataType="decimal"/>
    </xmlCellPr>
  </singleXmlCell>
  <singleXmlCell id="544" r="I80" connectionId="0">
    <xmlCellPr id="1" uniqueName="P1082560">
      <xmlPr mapId="3" xpath="/TFI-IZD-POD/ISD-TFI-IZD-POD-E_1000979/P1082560" xmlDataType="decimal"/>
    </xmlCellPr>
  </singleXmlCell>
  <singleXmlCell id="545" r="J80" connectionId="0">
    <xmlCellPr id="1" uniqueName="P1076368">
      <xmlPr mapId="3" xpath="/TFI-IZD-POD/ISD-TFI-IZD-POD-E_1000979/P1076368" xmlDataType="decimal"/>
    </xmlCellPr>
  </singleXmlCell>
  <singleXmlCell id="546" r="K80" connectionId="0">
    <xmlCellPr id="1" uniqueName="P1082561">
      <xmlPr mapId="3" xpath="/TFI-IZD-POD/ISD-TFI-IZD-POD-E_1000979/P1082561" xmlDataType="decimal"/>
    </xmlCellPr>
  </singleXmlCell>
  <singleXmlCell id="547" r="H81" connectionId="0">
    <xmlCellPr id="1" uniqueName="P1076369">
      <xmlPr mapId="3" xpath="/TFI-IZD-POD/ISD-TFI-IZD-POD-E_1000979/P1076369" xmlDataType="decimal"/>
    </xmlCellPr>
  </singleXmlCell>
  <singleXmlCell id="548" r="I81" connectionId="0">
    <xmlCellPr id="1" uniqueName="P1082563">
      <xmlPr mapId="3" xpath="/TFI-IZD-POD/ISD-TFI-IZD-POD-E_1000979/P1082563" xmlDataType="decimal"/>
    </xmlCellPr>
  </singleXmlCell>
  <singleXmlCell id="549" r="J81" connectionId="0">
    <xmlCellPr id="1" uniqueName="P1076370">
      <xmlPr mapId="3" xpath="/TFI-IZD-POD/ISD-TFI-IZD-POD-E_1000979/P1076370" xmlDataType="decimal"/>
    </xmlCellPr>
  </singleXmlCell>
  <singleXmlCell id="550" r="K81" connectionId="0">
    <xmlCellPr id="1" uniqueName="P1082565">
      <xmlPr mapId="3" xpath="/TFI-IZD-POD/ISD-TFI-IZD-POD-E_1000979/P1082565" xmlDataType="decimal"/>
    </xmlCellPr>
  </singleXmlCell>
  <singleXmlCell id="551" r="H82" connectionId="0">
    <xmlCellPr id="1" uniqueName="P1076371">
      <xmlPr mapId="3" xpath="/TFI-IZD-POD/ISD-TFI-IZD-POD-E_1000979/P1076371" xmlDataType="decimal"/>
    </xmlCellPr>
  </singleXmlCell>
  <singleXmlCell id="552" r="I82" connectionId="0">
    <xmlCellPr id="1" uniqueName="P1082567">
      <xmlPr mapId="3" xpath="/TFI-IZD-POD/ISD-TFI-IZD-POD-E_1000979/P1082567" xmlDataType="decimal"/>
    </xmlCellPr>
  </singleXmlCell>
  <singleXmlCell id="553" r="J82" connectionId="0">
    <xmlCellPr id="1" uniqueName="P1076372">
      <xmlPr mapId="3" xpath="/TFI-IZD-POD/ISD-TFI-IZD-POD-E_1000979/P1076372" xmlDataType="decimal"/>
    </xmlCellPr>
  </singleXmlCell>
  <singleXmlCell id="554" r="K82" connectionId="0">
    <xmlCellPr id="1" uniqueName="P1082569">
      <xmlPr mapId="3" xpath="/TFI-IZD-POD/ISD-TFI-IZD-POD-E_1000979/P1082569" xmlDataType="decimal"/>
    </xmlCellPr>
  </singleXmlCell>
  <singleXmlCell id="555" r="H83" connectionId="0">
    <xmlCellPr id="1" uniqueName="P1076373">
      <xmlPr mapId="3" xpath="/TFI-IZD-POD/ISD-TFI-IZD-POD-E_1000979/P1076373" xmlDataType="decimal"/>
    </xmlCellPr>
  </singleXmlCell>
  <singleXmlCell id="556" r="I83" connectionId="0">
    <xmlCellPr id="1" uniqueName="P1082571">
      <xmlPr mapId="3" xpath="/TFI-IZD-POD/ISD-TFI-IZD-POD-E_1000979/P1082571" xmlDataType="decimal"/>
    </xmlCellPr>
  </singleXmlCell>
  <singleXmlCell id="557" r="J83" connectionId="0">
    <xmlCellPr id="1" uniqueName="P1076374">
      <xmlPr mapId="3" xpath="/TFI-IZD-POD/ISD-TFI-IZD-POD-E_1000979/P1076374" xmlDataType="decimal"/>
    </xmlCellPr>
  </singleXmlCell>
  <singleXmlCell id="558" r="K83" connectionId="0">
    <xmlCellPr id="1" uniqueName="P1082572">
      <xmlPr mapId="3" xpath="/TFI-IZD-POD/ISD-TFI-IZD-POD-E_1000979/P1082572" xmlDataType="decimal"/>
    </xmlCellPr>
  </singleXmlCell>
  <singleXmlCell id="559" r="H85" connectionId="0">
    <xmlCellPr id="1" uniqueName="P1076375">
      <xmlPr mapId="3" xpath="/TFI-IZD-POD/ISD-TFI-IZD-POD-E_1000979/P1076375" xmlDataType="decimal"/>
    </xmlCellPr>
  </singleXmlCell>
  <singleXmlCell id="560" r="I85" connectionId="0">
    <xmlCellPr id="1" uniqueName="P1082574">
      <xmlPr mapId="3" xpath="/TFI-IZD-POD/ISD-TFI-IZD-POD-E_1000979/P1082574" xmlDataType="decimal"/>
    </xmlCellPr>
  </singleXmlCell>
  <singleXmlCell id="561" r="J85" connectionId="0">
    <xmlCellPr id="1" uniqueName="P1076376">
      <xmlPr mapId="3" xpath="/TFI-IZD-POD/ISD-TFI-IZD-POD-E_1000979/P1076376" xmlDataType="decimal"/>
    </xmlCellPr>
  </singleXmlCell>
  <singleXmlCell id="562" r="K85" connectionId="0">
    <xmlCellPr id="1" uniqueName="P1082575">
      <xmlPr mapId="3" xpath="/TFI-IZD-POD/ISD-TFI-IZD-POD-E_1000979/P1082575" xmlDataType="decimal"/>
    </xmlCellPr>
  </singleXmlCell>
  <singleXmlCell id="563" r="H86" connectionId="0">
    <xmlCellPr id="1" uniqueName="P1076377">
      <xmlPr mapId="3" xpath="/TFI-IZD-POD/ISD-TFI-IZD-POD-E_1000979/P1076377" xmlDataType="decimal"/>
    </xmlCellPr>
  </singleXmlCell>
  <singleXmlCell id="564" r="I86" connectionId="0">
    <xmlCellPr id="1" uniqueName="P1082577">
      <xmlPr mapId="3" xpath="/TFI-IZD-POD/ISD-TFI-IZD-POD-E_1000979/P1082577" xmlDataType="decimal"/>
    </xmlCellPr>
  </singleXmlCell>
  <singleXmlCell id="565" r="J86" connectionId="0">
    <xmlCellPr id="1" uniqueName="P1076378">
      <xmlPr mapId="3" xpath="/TFI-IZD-POD/ISD-TFI-IZD-POD-E_1000979/P1076378" xmlDataType="decimal"/>
    </xmlCellPr>
  </singleXmlCell>
  <singleXmlCell id="566" r="K86" connectionId="0">
    <xmlCellPr id="1" uniqueName="P1082579">
      <xmlPr mapId="3" xpath="/TFI-IZD-POD/ISD-TFI-IZD-POD-E_1000979/P1082579" xmlDataType="decimal"/>
    </xmlCellPr>
  </singleXmlCell>
  <singleXmlCell id="567" r="H87" connectionId="0">
    <xmlCellPr id="1" uniqueName="P1076379">
      <xmlPr mapId="3" xpath="/TFI-IZD-POD/ISD-TFI-IZD-POD-E_1000979/P1076379" xmlDataType="decimal"/>
    </xmlCellPr>
  </singleXmlCell>
  <singleXmlCell id="568" r="I87" connectionId="0">
    <xmlCellPr id="1" uniqueName="P1082581">
      <xmlPr mapId="3" xpath="/TFI-IZD-POD/ISD-TFI-IZD-POD-E_1000979/P1082581" xmlDataType="decimal"/>
    </xmlCellPr>
  </singleXmlCell>
  <singleXmlCell id="569" r="J87" connectionId="0">
    <xmlCellPr id="1" uniqueName="P1076380">
      <xmlPr mapId="3" xpath="/TFI-IZD-POD/ISD-TFI-IZD-POD-E_1000979/P1076380" xmlDataType="decimal"/>
    </xmlCellPr>
  </singleXmlCell>
  <singleXmlCell id="570" r="K87" connectionId="0">
    <xmlCellPr id="1" uniqueName="P1082583">
      <xmlPr mapId="3" xpath="/TFI-IZD-POD/ISD-TFI-IZD-POD-E_1000979/P1082583" xmlDataType="decimal"/>
    </xmlCellPr>
  </singleXmlCell>
  <singleXmlCell id="571" r="H89" connectionId="0">
    <xmlCellPr id="1" uniqueName="P1076381">
      <xmlPr mapId="3" xpath="/TFI-IZD-POD/ISD-TFI-IZD-POD-E_1000979/P1076381" xmlDataType="decimal"/>
    </xmlCellPr>
  </singleXmlCell>
  <singleXmlCell id="572" r="I89" connectionId="0">
    <xmlCellPr id="1" uniqueName="P1082585">
      <xmlPr mapId="3" xpath="/TFI-IZD-POD/ISD-TFI-IZD-POD-E_1000979/P1082585" xmlDataType="decimal"/>
    </xmlCellPr>
  </singleXmlCell>
  <singleXmlCell id="573" r="J89" connectionId="0">
    <xmlCellPr id="1" uniqueName="P1076382">
      <xmlPr mapId="3" xpath="/TFI-IZD-POD/ISD-TFI-IZD-POD-E_1000979/P1076382" xmlDataType="decimal"/>
    </xmlCellPr>
  </singleXmlCell>
  <singleXmlCell id="574" r="K89" connectionId="0">
    <xmlCellPr id="1" uniqueName="P1082586">
      <xmlPr mapId="3" xpath="/TFI-IZD-POD/ISD-TFI-IZD-POD-E_1000979/P1082586" xmlDataType="decimal"/>
    </xmlCellPr>
  </singleXmlCell>
  <singleXmlCell id="575" r="H90" connectionId="0">
    <xmlCellPr id="1" uniqueName="P1076383">
      <xmlPr mapId="3" xpath="/TFI-IZD-POD/ISD-TFI-IZD-POD-E_1000979/P1076383" xmlDataType="decimal"/>
    </xmlCellPr>
  </singleXmlCell>
  <singleXmlCell id="576" r="I90" connectionId="0">
    <xmlCellPr id="1" uniqueName="P1082587">
      <xmlPr mapId="3" xpath="/TFI-IZD-POD/ISD-TFI-IZD-POD-E_1000979/P1082587" xmlDataType="decimal"/>
    </xmlCellPr>
  </singleXmlCell>
  <singleXmlCell id="577" r="J90" connectionId="0">
    <xmlCellPr id="1" uniqueName="P1076384">
      <xmlPr mapId="3" xpath="/TFI-IZD-POD/ISD-TFI-IZD-POD-E_1000979/P1076384" xmlDataType="decimal"/>
    </xmlCellPr>
  </singleXmlCell>
  <singleXmlCell id="578" r="K90" connectionId="0">
    <xmlCellPr id="1" uniqueName="P1082588">
      <xmlPr mapId="3" xpath="/TFI-IZD-POD/ISD-TFI-IZD-POD-E_1000979/P1082588" xmlDataType="decimal"/>
    </xmlCellPr>
  </singleXmlCell>
  <singleXmlCell id="579" r="H91" connectionId="0">
    <xmlCellPr id="1" uniqueName="P1123798">
      <xmlPr mapId="3" xpath="/TFI-IZD-POD/ISD-TFI-IZD-POD-E_1000979/P1123798" xmlDataType="decimal"/>
    </xmlCellPr>
  </singleXmlCell>
  <singleXmlCell id="580" r="I91" connectionId="0">
    <xmlCellPr id="1" uniqueName="P1123799">
      <xmlPr mapId="3" xpath="/TFI-IZD-POD/ISD-TFI-IZD-POD-E_1000979/P1123799" xmlDataType="decimal"/>
    </xmlCellPr>
  </singleXmlCell>
  <singleXmlCell id="581" r="J91" connectionId="0">
    <xmlCellPr id="1" uniqueName="P1123800">
      <xmlPr mapId="3" xpath="/TFI-IZD-POD/ISD-TFI-IZD-POD-E_1000979/P1123800" xmlDataType="decimal"/>
    </xmlCellPr>
  </singleXmlCell>
  <singleXmlCell id="582" r="K91" connectionId="0">
    <xmlCellPr id="1" uniqueName="P1123801">
      <xmlPr mapId="3" xpath="/TFI-IZD-POD/ISD-TFI-IZD-POD-E_1000979/P1123801" xmlDataType="decimal"/>
    </xmlCellPr>
  </singleXmlCell>
  <singleXmlCell id="583" r="H92" connectionId="0">
    <xmlCellPr id="1" uniqueName="P1076387">
      <xmlPr mapId="3" xpath="/TFI-IZD-POD/ISD-TFI-IZD-POD-E_1000979/P1076387" xmlDataType="decimal"/>
    </xmlCellPr>
  </singleXmlCell>
  <singleXmlCell id="584" r="I92" connectionId="0">
    <xmlCellPr id="1" uniqueName="P1082591">
      <xmlPr mapId="3" xpath="/TFI-IZD-POD/ISD-TFI-IZD-POD-E_1000979/P1082591" xmlDataType="decimal"/>
    </xmlCellPr>
  </singleXmlCell>
  <singleXmlCell id="585" r="J92" connectionId="0">
    <xmlCellPr id="1" uniqueName="P1076388">
      <xmlPr mapId="3" xpath="/TFI-IZD-POD/ISD-TFI-IZD-POD-E_1000979/P1076388" xmlDataType="decimal"/>
    </xmlCellPr>
  </singleXmlCell>
  <singleXmlCell id="586" r="K92" connectionId="0">
    <xmlCellPr id="1" uniqueName="P1082592">
      <xmlPr mapId="3" xpath="/TFI-IZD-POD/ISD-TFI-IZD-POD-E_1000979/P1082592" xmlDataType="decimal"/>
    </xmlCellPr>
  </singleXmlCell>
  <singleXmlCell id="587" r="H93" connectionId="0">
    <xmlCellPr id="1" uniqueName="P1123802">
      <xmlPr mapId="3" xpath="/TFI-IZD-POD/ISD-TFI-IZD-POD-E_1000979/P1123802" xmlDataType="decimal"/>
    </xmlCellPr>
  </singleXmlCell>
  <singleXmlCell id="588" r="I93" connectionId="0">
    <xmlCellPr id="1" uniqueName="P1123803">
      <xmlPr mapId="3" xpath="/TFI-IZD-POD/ISD-TFI-IZD-POD-E_1000979/P1123803" xmlDataType="decimal"/>
    </xmlCellPr>
  </singleXmlCell>
  <singleXmlCell id="589" r="J93" connectionId="0">
    <xmlCellPr id="1" uniqueName="P1123804">
      <xmlPr mapId="3" xpath="/TFI-IZD-POD/ISD-TFI-IZD-POD-E_1000979/P1123804" xmlDataType="decimal"/>
    </xmlCellPr>
  </singleXmlCell>
  <singleXmlCell id="590" r="K93" connectionId="0">
    <xmlCellPr id="1" uniqueName="P1123805">
      <xmlPr mapId="3" xpath="/TFI-IZD-POD/ISD-TFI-IZD-POD-E_1000979/P1123805" xmlDataType="decimal"/>
    </xmlCellPr>
  </singleXmlCell>
  <singleXmlCell id="591" r="H94" connectionId="0">
    <xmlCellPr id="1" uniqueName="P1123806">
      <xmlPr mapId="3" xpath="/TFI-IZD-POD/ISD-TFI-IZD-POD-E_1000979/P1123806" xmlDataType="decimal"/>
    </xmlCellPr>
  </singleXmlCell>
  <singleXmlCell id="592" r="I94" connectionId="0">
    <xmlCellPr id="1" uniqueName="P1123807">
      <xmlPr mapId="3" xpath="/TFI-IZD-POD/ISD-TFI-IZD-POD-E_1000979/P1123807" xmlDataType="decimal"/>
    </xmlCellPr>
  </singleXmlCell>
  <singleXmlCell id="593" r="J94" connectionId="0">
    <xmlCellPr id="1" uniqueName="P1123808">
      <xmlPr mapId="3" xpath="/TFI-IZD-POD/ISD-TFI-IZD-POD-E_1000979/P1123808" xmlDataType="decimal"/>
    </xmlCellPr>
  </singleXmlCell>
  <singleXmlCell id="594" r="K94" connectionId="0">
    <xmlCellPr id="1" uniqueName="P1123809">
      <xmlPr mapId="3" xpath="/TFI-IZD-POD/ISD-TFI-IZD-POD-E_1000979/P1123809" xmlDataType="decimal"/>
    </xmlCellPr>
  </singleXmlCell>
  <singleXmlCell id="595" r="H95" connectionId="0">
    <xmlCellPr id="1" uniqueName="P1123810">
      <xmlPr mapId="3" xpath="/TFI-IZD-POD/ISD-TFI-IZD-POD-E_1000979/P1123810" xmlDataType="decimal"/>
    </xmlCellPr>
  </singleXmlCell>
  <singleXmlCell id="596" r="I95" connectionId="0">
    <xmlCellPr id="1" uniqueName="P1123811">
      <xmlPr mapId="3" xpath="/TFI-IZD-POD/ISD-TFI-IZD-POD-E_1000979/P1123811" xmlDataType="decimal"/>
    </xmlCellPr>
  </singleXmlCell>
  <singleXmlCell id="597" r="J95" connectionId="0">
    <xmlCellPr id="1" uniqueName="P1123812">
      <xmlPr mapId="3" xpath="/TFI-IZD-POD/ISD-TFI-IZD-POD-E_1000979/P1123812" xmlDataType="decimal"/>
    </xmlCellPr>
  </singleXmlCell>
  <singleXmlCell id="598" r="K95" connectionId="0">
    <xmlCellPr id="1" uniqueName="P1123813">
      <xmlPr mapId="3" xpath="/TFI-IZD-POD/ISD-TFI-IZD-POD-E_1000979/P1123813" xmlDataType="decimal"/>
    </xmlCellPr>
  </singleXmlCell>
  <singleXmlCell id="599" r="H96" connectionId="0">
    <xmlCellPr id="1" uniqueName="P1123814">
      <xmlPr mapId="3" xpath="/TFI-IZD-POD/ISD-TFI-IZD-POD-E_1000979/P1123814" xmlDataType="decimal"/>
    </xmlCellPr>
  </singleXmlCell>
  <singleXmlCell id="600" r="I96" connectionId="0">
    <xmlCellPr id="1" uniqueName="P1123815">
      <xmlPr mapId="3" xpath="/TFI-IZD-POD/ISD-TFI-IZD-POD-E_1000979/P1123815" xmlDataType="decimal"/>
    </xmlCellPr>
  </singleXmlCell>
  <singleXmlCell id="601" r="J96" connectionId="0">
    <xmlCellPr id="1" uniqueName="P1123816">
      <xmlPr mapId="3" xpath="/TFI-IZD-POD/ISD-TFI-IZD-POD-E_1000979/P1123816" xmlDataType="decimal"/>
    </xmlCellPr>
  </singleXmlCell>
  <singleXmlCell id="602" r="K96" connectionId="0">
    <xmlCellPr id="1" uniqueName="P1123817">
      <xmlPr mapId="3" xpath="/TFI-IZD-POD/ISD-TFI-IZD-POD-E_1000979/P1123817" xmlDataType="decimal"/>
    </xmlCellPr>
  </singleXmlCell>
  <singleXmlCell id="603" r="H97" connectionId="0">
    <xmlCellPr id="1" uniqueName="P1123818">
      <xmlPr mapId="3" xpath="/TFI-IZD-POD/ISD-TFI-IZD-POD-E_1000979/P1123818" xmlDataType="decimal"/>
    </xmlCellPr>
  </singleXmlCell>
  <singleXmlCell id="604" r="I97" connectionId="0">
    <xmlCellPr id="1" uniqueName="P1123819">
      <xmlPr mapId="3" xpath="/TFI-IZD-POD/ISD-TFI-IZD-POD-E_1000979/P1123819" xmlDataType="decimal"/>
    </xmlCellPr>
  </singleXmlCell>
  <singleXmlCell id="605" r="J97" connectionId="0">
    <xmlCellPr id="1" uniqueName="P1123820">
      <xmlPr mapId="3" xpath="/TFI-IZD-POD/ISD-TFI-IZD-POD-E_1000979/P1123820" xmlDataType="decimal"/>
    </xmlCellPr>
  </singleXmlCell>
  <singleXmlCell id="606" r="K97" connectionId="0">
    <xmlCellPr id="1" uniqueName="P1123821">
      <xmlPr mapId="3" xpath="/TFI-IZD-POD/ISD-TFI-IZD-POD-E_1000979/P1123821" xmlDataType="decimal"/>
    </xmlCellPr>
  </singleXmlCell>
  <singleXmlCell id="607" r="H98" connectionId="0">
    <xmlCellPr id="1" uniqueName="P1123822">
      <xmlPr mapId="3" xpath="/TFI-IZD-POD/ISD-TFI-IZD-POD-E_1000979/P1123822" xmlDataType="decimal"/>
    </xmlCellPr>
  </singleXmlCell>
  <singleXmlCell id="608" r="I98" connectionId="0">
    <xmlCellPr id="1" uniqueName="P1123823">
      <xmlPr mapId="3" xpath="/TFI-IZD-POD/ISD-TFI-IZD-POD-E_1000979/P1123823" xmlDataType="decimal"/>
    </xmlCellPr>
  </singleXmlCell>
  <singleXmlCell id="609" r="J98" connectionId="0">
    <xmlCellPr id="1" uniqueName="P1123824">
      <xmlPr mapId="3" xpath="/TFI-IZD-POD/ISD-TFI-IZD-POD-E_1000979/P1123824" xmlDataType="decimal"/>
    </xmlCellPr>
  </singleXmlCell>
  <singleXmlCell id="610" r="K98" connectionId="0">
    <xmlCellPr id="1" uniqueName="P1123825">
      <xmlPr mapId="3" xpath="/TFI-IZD-POD/ISD-TFI-IZD-POD-E_1000979/P1123825" xmlDataType="decimal"/>
    </xmlCellPr>
  </singleXmlCell>
  <singleXmlCell id="611" r="H99" connectionId="0">
    <xmlCellPr id="1" uniqueName="P1123826">
      <xmlPr mapId="3" xpath="/TFI-IZD-POD/ISD-TFI-IZD-POD-E_1000979/P1123826" xmlDataType="decimal"/>
    </xmlCellPr>
  </singleXmlCell>
  <singleXmlCell id="612" r="I99" connectionId="0">
    <xmlCellPr id="1" uniqueName="P1123827">
      <xmlPr mapId="3" xpath="/TFI-IZD-POD/ISD-TFI-IZD-POD-E_1000979/P1123827" xmlDataType="decimal"/>
    </xmlCellPr>
  </singleXmlCell>
  <singleXmlCell id="613" r="J99" connectionId="0">
    <xmlCellPr id="1" uniqueName="P1123828">
      <xmlPr mapId="3" xpath="/TFI-IZD-POD/ISD-TFI-IZD-POD-E_1000979/P1123828" xmlDataType="decimal"/>
    </xmlCellPr>
  </singleXmlCell>
  <singleXmlCell id="614" r="K99" connectionId="0">
    <xmlCellPr id="1" uniqueName="P1123829">
      <xmlPr mapId="3" xpath="/TFI-IZD-POD/ISD-TFI-IZD-POD-E_1000979/P1123829" xmlDataType="decimal"/>
    </xmlCellPr>
  </singleXmlCell>
  <singleXmlCell id="615" r="H100" connectionId="0">
    <xmlCellPr id="1" uniqueName="P1123830">
      <xmlPr mapId="3" xpath="/TFI-IZD-POD/ISD-TFI-IZD-POD-E_1000979/P1123830" xmlDataType="decimal"/>
    </xmlCellPr>
  </singleXmlCell>
  <singleXmlCell id="616" r="I100" connectionId="0">
    <xmlCellPr id="1" uniqueName="P1123831">
      <xmlPr mapId="3" xpath="/TFI-IZD-POD/ISD-TFI-IZD-POD-E_1000979/P1123831" xmlDataType="decimal"/>
    </xmlCellPr>
  </singleXmlCell>
  <singleXmlCell id="617" r="J100" connectionId="0">
    <xmlCellPr id="1" uniqueName="P1123832">
      <xmlPr mapId="3" xpath="/TFI-IZD-POD/ISD-TFI-IZD-POD-E_1000979/P1123832" xmlDataType="decimal"/>
    </xmlCellPr>
  </singleXmlCell>
  <singleXmlCell id="618" r="K100" connectionId="0">
    <xmlCellPr id="1" uniqueName="P1123833">
      <xmlPr mapId="3" xpath="/TFI-IZD-POD/ISD-TFI-IZD-POD-E_1000979/P1123833" xmlDataType="decimal"/>
    </xmlCellPr>
  </singleXmlCell>
  <singleXmlCell id="619" r="H101" connectionId="0">
    <xmlCellPr id="1" uniqueName="P1076391">
      <xmlPr mapId="3" xpath="/TFI-IZD-POD/ISD-TFI-IZD-POD-E_1000979/P1076391" xmlDataType="decimal"/>
    </xmlCellPr>
  </singleXmlCell>
  <singleXmlCell id="620" r="I101" connectionId="0">
    <xmlCellPr id="1" uniqueName="P1082595">
      <xmlPr mapId="3" xpath="/TFI-IZD-POD/ISD-TFI-IZD-POD-E_1000979/P1082595" xmlDataType="decimal"/>
    </xmlCellPr>
  </singleXmlCell>
  <singleXmlCell id="621" r="J101" connectionId="0">
    <xmlCellPr id="1" uniqueName="P1076392">
      <xmlPr mapId="3" xpath="/TFI-IZD-POD/ISD-TFI-IZD-POD-E_1000979/P1076392" xmlDataType="decimal"/>
    </xmlCellPr>
  </singleXmlCell>
  <singleXmlCell id="622" r="K101" connectionId="0">
    <xmlCellPr id="1" uniqueName="P1082596">
      <xmlPr mapId="3" xpath="/TFI-IZD-POD/ISD-TFI-IZD-POD-E_1000979/P1082596" xmlDataType="decimal"/>
    </xmlCellPr>
  </singleXmlCell>
  <singleXmlCell id="623" r="H102" connectionId="0">
    <xmlCellPr id="1" uniqueName="P1076393">
      <xmlPr mapId="3" xpath="/TFI-IZD-POD/ISD-TFI-IZD-POD-E_1000979/P1076393" xmlDataType="decimal"/>
    </xmlCellPr>
  </singleXmlCell>
  <singleXmlCell id="624" r="I102" connectionId="0">
    <xmlCellPr id="1" uniqueName="P1082597">
      <xmlPr mapId="3" xpath="/TFI-IZD-POD/ISD-TFI-IZD-POD-E_1000979/P1082597" xmlDataType="decimal"/>
    </xmlCellPr>
  </singleXmlCell>
  <singleXmlCell id="625" r="J102" connectionId="0">
    <xmlCellPr id="1" uniqueName="P1076394">
      <xmlPr mapId="3" xpath="/TFI-IZD-POD/ISD-TFI-IZD-POD-E_1000979/P1076394" xmlDataType="decimal"/>
    </xmlCellPr>
  </singleXmlCell>
  <singleXmlCell id="626" r="K102" connectionId="0">
    <xmlCellPr id="1" uniqueName="P1082598">
      <xmlPr mapId="3" xpath="/TFI-IZD-POD/ISD-TFI-IZD-POD-E_1000979/P1082598" xmlDataType="decimal"/>
    </xmlCellPr>
  </singleXmlCell>
  <singleXmlCell id="627" r="H103" connectionId="0">
    <xmlCellPr id="1" uniqueName="P1076395">
      <xmlPr mapId="3" xpath="/TFI-IZD-POD/ISD-TFI-IZD-POD-E_1000979/P1076395" xmlDataType="decimal"/>
    </xmlCellPr>
  </singleXmlCell>
  <singleXmlCell id="628" r="I103" connectionId="0">
    <xmlCellPr id="1" uniqueName="P1082599">
      <xmlPr mapId="3" xpath="/TFI-IZD-POD/ISD-TFI-IZD-POD-E_1000979/P1082599" xmlDataType="decimal"/>
    </xmlCellPr>
  </singleXmlCell>
  <singleXmlCell id="629" r="J103" connectionId="0">
    <xmlCellPr id="1" uniqueName="P1076396">
      <xmlPr mapId="3" xpath="/TFI-IZD-POD/ISD-TFI-IZD-POD-E_1000979/P1076396" xmlDataType="decimal"/>
    </xmlCellPr>
  </singleXmlCell>
  <singleXmlCell id="630" r="K103" connectionId="0">
    <xmlCellPr id="1" uniqueName="P1082600">
      <xmlPr mapId="3" xpath="/TFI-IZD-POD/ISD-TFI-IZD-POD-E_1000979/P1082600" xmlDataType="decimal"/>
    </xmlCellPr>
  </singleXmlCell>
  <singleXmlCell id="631" r="H104" connectionId="0">
    <xmlCellPr id="1" uniqueName="P1123834">
      <xmlPr mapId="3" xpath="/TFI-IZD-POD/ISD-TFI-IZD-POD-E_1000979/P1123834" xmlDataType="decimal"/>
    </xmlCellPr>
  </singleXmlCell>
  <singleXmlCell id="632" r="I104" connectionId="0">
    <xmlCellPr id="1" uniqueName="P1123835">
      <xmlPr mapId="3" xpath="/TFI-IZD-POD/ISD-TFI-IZD-POD-E_1000979/P1123835" xmlDataType="decimal"/>
    </xmlCellPr>
  </singleXmlCell>
  <singleXmlCell id="633" r="J104" connectionId="0">
    <xmlCellPr id="1" uniqueName="P1123836">
      <xmlPr mapId="3" xpath="/TFI-IZD-POD/ISD-TFI-IZD-POD-E_1000979/P1123836" xmlDataType="decimal"/>
    </xmlCellPr>
  </singleXmlCell>
  <singleXmlCell id="634" r="K104" connectionId="0">
    <xmlCellPr id="1" uniqueName="P1123837">
      <xmlPr mapId="3" xpath="/TFI-IZD-POD/ISD-TFI-IZD-POD-E_1000979/P1123837" xmlDataType="decimal"/>
    </xmlCellPr>
  </singleXmlCell>
  <singleXmlCell id="635" r="H105" connectionId="0">
    <xmlCellPr id="1" uniqueName="P1123838">
      <xmlPr mapId="3" xpath="/TFI-IZD-POD/ISD-TFI-IZD-POD-E_1000979/P1123838" xmlDataType="decimal"/>
    </xmlCellPr>
  </singleXmlCell>
  <singleXmlCell id="636" r="I105" connectionId="0">
    <xmlCellPr id="1" uniqueName="P1123839">
      <xmlPr mapId="3" xpath="/TFI-IZD-POD/ISD-TFI-IZD-POD-E_1000979/P1123839" xmlDataType="decimal"/>
    </xmlCellPr>
  </singleXmlCell>
  <singleXmlCell id="637" r="J105" connectionId="0">
    <xmlCellPr id="1" uniqueName="P1123840">
      <xmlPr mapId="3" xpath="/TFI-IZD-POD/ISD-TFI-IZD-POD-E_1000979/P1123840" xmlDataType="decimal"/>
    </xmlCellPr>
  </singleXmlCell>
  <singleXmlCell id="638" r="K105" connectionId="0">
    <xmlCellPr id="1" uniqueName="P1123841">
      <xmlPr mapId="3" xpath="/TFI-IZD-POD/ISD-TFI-IZD-POD-E_1000979/P1123841" xmlDataType="decimal"/>
    </xmlCellPr>
  </singleXmlCell>
  <singleXmlCell id="639" r="H106" connectionId="0">
    <xmlCellPr id="1" uniqueName="P1123842">
      <xmlPr mapId="3" xpath="/TFI-IZD-POD/ISD-TFI-IZD-POD-E_1000979/P1123842" xmlDataType="decimal"/>
    </xmlCellPr>
  </singleXmlCell>
  <singleXmlCell id="640" r="I106" connectionId="0">
    <xmlCellPr id="1" uniqueName="P1123843">
      <xmlPr mapId="3" xpath="/TFI-IZD-POD/ISD-TFI-IZD-POD-E_1000979/P1123843" xmlDataType="decimal"/>
    </xmlCellPr>
  </singleXmlCell>
  <singleXmlCell id="641" r="J106" connectionId="0">
    <xmlCellPr id="1" uniqueName="P1123844">
      <xmlPr mapId="3" xpath="/TFI-IZD-POD/ISD-TFI-IZD-POD-E_1000979/P1123844" xmlDataType="decimal"/>
    </xmlCellPr>
  </singleXmlCell>
  <singleXmlCell id="642" r="K106" connectionId="0">
    <xmlCellPr id="1" uniqueName="P1123845">
      <xmlPr mapId="3" xpath="/TFI-IZD-POD/ISD-TFI-IZD-POD-E_1000979/P1123845" xmlDataType="decimal"/>
    </xmlCellPr>
  </singleXmlCell>
  <singleXmlCell id="643" r="H107" connectionId="0">
    <xmlCellPr id="1" uniqueName="P1123846">
      <xmlPr mapId="3" xpath="/TFI-IZD-POD/ISD-TFI-IZD-POD-E_1000979/P1123846" xmlDataType="decimal"/>
    </xmlCellPr>
  </singleXmlCell>
  <singleXmlCell id="644" r="I107" connectionId="0">
    <xmlCellPr id="1" uniqueName="P1123847">
      <xmlPr mapId="3" xpath="/TFI-IZD-POD/ISD-TFI-IZD-POD-E_1000979/P1123847" xmlDataType="decimal"/>
    </xmlCellPr>
  </singleXmlCell>
  <singleXmlCell id="645" r="J107" connectionId="0">
    <xmlCellPr id="1" uniqueName="P1123848">
      <xmlPr mapId="3" xpath="/TFI-IZD-POD/ISD-TFI-IZD-POD-E_1000979/P1123848" xmlDataType="decimal"/>
    </xmlCellPr>
  </singleXmlCell>
  <singleXmlCell id="646" r="K107" connectionId="0">
    <xmlCellPr id="1" uniqueName="P1123849">
      <xmlPr mapId="3" xpath="/TFI-IZD-POD/ISD-TFI-IZD-POD-E_1000979/P1123849" xmlDataType="decimal"/>
    </xmlCellPr>
  </singleXmlCell>
  <singleXmlCell id="647" r="H108" connectionId="0">
    <xmlCellPr id="1" uniqueName="P1076403">
      <xmlPr mapId="3" xpath="/TFI-IZD-POD/ISD-TFI-IZD-POD-E_1000979/P1076403" xmlDataType="decimal"/>
    </xmlCellPr>
  </singleXmlCell>
  <singleXmlCell id="648" r="I108" connectionId="0">
    <xmlCellPr id="1" uniqueName="P1082607">
      <xmlPr mapId="3" xpath="/TFI-IZD-POD/ISD-TFI-IZD-POD-E_1000979/P1082607" xmlDataType="decimal"/>
    </xmlCellPr>
  </singleXmlCell>
  <singleXmlCell id="649" r="J108" connectionId="0">
    <xmlCellPr id="1" uniqueName="P1076404">
      <xmlPr mapId="3" xpath="/TFI-IZD-POD/ISD-TFI-IZD-POD-E_1000979/P1076404" xmlDataType="decimal"/>
    </xmlCellPr>
  </singleXmlCell>
  <singleXmlCell id="650" r="K108" connectionId="0">
    <xmlCellPr id="1" uniqueName="P1082608">
      <xmlPr mapId="3" xpath="/TFI-IZD-POD/ISD-TFI-IZD-POD-E_1000979/P1082608" xmlDataType="decimal"/>
    </xmlCellPr>
  </singleXmlCell>
  <singleXmlCell id="651" r="H109" connectionId="0">
    <xmlCellPr id="1" uniqueName="P1076405">
      <xmlPr mapId="3" xpath="/TFI-IZD-POD/ISD-TFI-IZD-POD-E_1000979/P1076405" xmlDataType="decimal"/>
    </xmlCellPr>
  </singleXmlCell>
  <singleXmlCell id="652" r="I109" connectionId="0">
    <xmlCellPr id="1" uniqueName="P1082609">
      <xmlPr mapId="3" xpath="/TFI-IZD-POD/ISD-TFI-IZD-POD-E_1000979/P1082609" xmlDataType="decimal"/>
    </xmlCellPr>
  </singleXmlCell>
  <singleXmlCell id="653" r="J109" connectionId="0">
    <xmlCellPr id="1" uniqueName="P1076406">
      <xmlPr mapId="3" xpath="/TFI-IZD-POD/ISD-TFI-IZD-POD-E_1000979/P1076406" xmlDataType="decimal"/>
    </xmlCellPr>
  </singleXmlCell>
  <singleXmlCell id="654" r="K109" connectionId="0">
    <xmlCellPr id="1" uniqueName="P1082610">
      <xmlPr mapId="3" xpath="/TFI-IZD-POD/ISD-TFI-IZD-POD-E_1000979/P1082610" xmlDataType="decimal"/>
    </xmlCellPr>
  </singleXmlCell>
  <singleXmlCell id="655" r="H111" connectionId="0">
    <xmlCellPr id="1" uniqueName="P1076407">
      <xmlPr mapId="3" xpath="/TFI-IZD-POD/ISD-TFI-IZD-POD-E_1000979/P1076407" xmlDataType="decimal"/>
    </xmlCellPr>
  </singleXmlCell>
  <singleXmlCell id="656" r="I111" connectionId="0">
    <xmlCellPr id="1" uniqueName="P1082611">
      <xmlPr mapId="3" xpath="/TFI-IZD-POD/ISD-TFI-IZD-POD-E_1000979/P1082611" xmlDataType="decimal"/>
    </xmlCellPr>
  </singleXmlCell>
  <singleXmlCell id="657" r="J111" connectionId="0">
    <xmlCellPr id="1" uniqueName="P1076408">
      <xmlPr mapId="3" xpath="/TFI-IZD-POD/ISD-TFI-IZD-POD-E_1000979/P1076408" xmlDataType="decimal"/>
    </xmlCellPr>
  </singleXmlCell>
  <singleXmlCell id="658" r="K111" connectionId="0">
    <xmlCellPr id="1" uniqueName="P1082612">
      <xmlPr mapId="3" xpath="/TFI-IZD-POD/ISD-TFI-IZD-POD-E_1000979/P1082612" xmlDataType="decimal"/>
    </xmlCellPr>
  </singleXmlCell>
  <singleXmlCell id="659" r="H112" connectionId="0">
    <xmlCellPr id="1" uniqueName="P1076409">
      <xmlPr mapId="3" xpath="/TFI-IZD-POD/ISD-TFI-IZD-POD-E_1000979/P1076409" xmlDataType="decimal"/>
    </xmlCellPr>
  </singleXmlCell>
  <singleXmlCell id="660" r="I112" connectionId="0">
    <xmlCellPr id="1" uniqueName="P1082613">
      <xmlPr mapId="3" xpath="/TFI-IZD-POD/ISD-TFI-IZD-POD-E_1000979/P1082613" xmlDataType="decimal"/>
    </xmlCellPr>
  </singleXmlCell>
  <singleXmlCell id="661" r="J112" connectionId="0">
    <xmlCellPr id="1" uniqueName="P1076410">
      <xmlPr mapId="3" xpath="/TFI-IZD-POD/ISD-TFI-IZD-POD-E_1000979/P1076410" xmlDataType="decimal"/>
    </xmlCellPr>
  </singleXmlCell>
  <singleXmlCell id="662" r="K112" connectionId="0">
    <xmlCellPr id="1" uniqueName="P1082614">
      <xmlPr mapId="3" xpath="/TFI-IZD-POD/ISD-TFI-IZD-POD-E_1000979/P1082614" xmlDataType="decimal"/>
    </xmlCellPr>
  </singleXmlCell>
  <singleXmlCell id="663" r="H113" connectionId="0">
    <xmlCellPr id="1" uniqueName="P1076411">
      <xmlPr mapId="3" xpath="/TFI-IZD-POD/ISD-TFI-IZD-POD-E_1000979/P1076411" xmlDataType="decimal"/>
    </xmlCellPr>
  </singleXmlCell>
  <singleXmlCell id="664" r="I113" connectionId="0">
    <xmlCellPr id="1" uniqueName="P1082615">
      <xmlPr mapId="3" xpath="/TFI-IZD-POD/ISD-TFI-IZD-POD-E_1000979/P1082615" xmlDataType="decimal"/>
    </xmlCellPr>
  </singleXmlCell>
  <singleXmlCell id="665" r="J113" connectionId="0">
    <xmlCellPr id="1" uniqueName="P1076412">
      <xmlPr mapId="3" xpath="/TFI-IZD-POD/ISD-TFI-IZD-POD-E_1000979/P1076412" xmlDataType="decimal"/>
    </xmlCellPr>
  </singleXmlCell>
  <singleXmlCell id="666" r="K113" connectionId="0">
    <xmlCellPr id="1" uniqueName="P1082616">
      <xmlPr mapId="3" xpath="/TFI-IZD-POD/ISD-TFI-IZD-POD-E_1000979/P1082616" xmlDataType="decimal"/>
    </xmlCellPr>
  </singleXmlCell>
  <singleXmlCell id="336" r="I27" connectionId="0">
    <xmlCellPr id="1" uniqueName="P1082357">
      <xmlPr mapId="3" xpath="/TFI-IZD-POD/ISD-TFI-IZD-POD-E_1000979/P1082357" xmlDataType="decimal"/>
    </xmlCellPr>
  </singleXmlCell>
  <singleXmlCell id="339" r="H28" connectionId="0">
    <xmlCellPr id="1" uniqueName="P1076130">
      <xmlPr mapId="3" xpath="/TFI-IZD-POD/ISD-TFI-IZD-POD-E_1000979/P1076130" xmlDataType="decimal"/>
    </xmlCellPr>
  </singleXmlCell>
  <singleXmlCell id="340" r="I28" connectionId="0">
    <xmlCellPr id="1" uniqueName="P1082363">
      <xmlPr mapId="3" xpath="/TFI-IZD-POD/ISD-TFI-IZD-POD-E_1000979/P1082363" xmlDataType="decimal"/>
    </xmlCellPr>
  </singleXmlCell>
</singleXmlCells>
</file>

<file path=xl/tables/tableSingleCells4.xml><?xml version="1.0" encoding="utf-8"?>
<singleXmlCells xmlns="http://schemas.openxmlformats.org/spreadsheetml/2006/main">
  <singleXmlCell id="667" r="H8" connectionId="0">
    <xmlCellPr id="1" uniqueName="P1076413">
      <xmlPr mapId="3" xpath="/TFI-IZD-POD/NTI-TFI-IZD-POD-E_1000978/P1076413" xmlDataType="decimal"/>
    </xmlCellPr>
  </singleXmlCell>
  <singleXmlCell id="668" r="I8" connectionId="0">
    <xmlCellPr id="1" uniqueName="P1076414">
      <xmlPr mapId="3" xpath="/TFI-IZD-POD/NTI-TFI-IZD-POD-E_1000978/P1076414" xmlDataType="decimal"/>
    </xmlCellPr>
  </singleXmlCell>
  <singleXmlCell id="669" r="H9" connectionId="0">
    <xmlCellPr id="1" uniqueName="P1076415">
      <xmlPr mapId="3" xpath="/TFI-IZD-POD/NTI-TFI-IZD-POD-E_1000978/P1076415" xmlDataType="decimal"/>
    </xmlCellPr>
  </singleXmlCell>
  <singleXmlCell id="670" r="I9" connectionId="0">
    <xmlCellPr id="1" uniqueName="P1076416">
      <xmlPr mapId="3" xpath="/TFI-IZD-POD/NTI-TFI-IZD-POD-E_1000978/P1076416" xmlDataType="decimal"/>
    </xmlCellPr>
  </singleXmlCell>
  <singleXmlCell id="671" r="H10" connectionId="0">
    <xmlCellPr id="1" uniqueName="P1076417">
      <xmlPr mapId="3" xpath="/TFI-IZD-POD/NTI-TFI-IZD-POD-E_1000978/P1076417" xmlDataType="decimal"/>
    </xmlCellPr>
  </singleXmlCell>
  <singleXmlCell id="672" r="I10" connectionId="0">
    <xmlCellPr id="1" uniqueName="P1076418">
      <xmlPr mapId="3" xpath="/TFI-IZD-POD/NTI-TFI-IZD-POD-E_1000978/P1076418" xmlDataType="decimal"/>
    </xmlCellPr>
  </singleXmlCell>
  <singleXmlCell id="673" r="H11" connectionId="0">
    <xmlCellPr id="1" uniqueName="P1076419">
      <xmlPr mapId="3" xpath="/TFI-IZD-POD/NTI-TFI-IZD-POD-E_1000978/P1076419" xmlDataType="decimal"/>
    </xmlCellPr>
  </singleXmlCell>
  <singleXmlCell id="674" r="I11" connectionId="0">
    <xmlCellPr id="1" uniqueName="P1076420">
      <xmlPr mapId="3" xpath="/TFI-IZD-POD/NTI-TFI-IZD-POD-E_1000978/P1076420" xmlDataType="decimal"/>
    </xmlCellPr>
  </singleXmlCell>
  <singleXmlCell id="675" r="H12" connectionId="0">
    <xmlCellPr id="1" uniqueName="P1076421">
      <xmlPr mapId="3" xpath="/TFI-IZD-POD/NTI-TFI-IZD-POD-E_1000978/P1076421" xmlDataType="decimal"/>
    </xmlCellPr>
  </singleXmlCell>
  <singleXmlCell id="676" r="I12" connectionId="0">
    <xmlCellPr id="1" uniqueName="P1076422">
      <xmlPr mapId="3" xpath="/TFI-IZD-POD/NTI-TFI-IZD-POD-E_1000978/P1076422" xmlDataType="decimal"/>
    </xmlCellPr>
  </singleXmlCell>
  <singleXmlCell id="677" r="H13" connectionId="0">
    <xmlCellPr id="1" uniqueName="P1076423">
      <xmlPr mapId="3" xpath="/TFI-IZD-POD/NTI-TFI-IZD-POD-E_1000978/P1076423" xmlDataType="decimal"/>
    </xmlCellPr>
  </singleXmlCell>
  <singleXmlCell id="678" r="I13" connectionId="0">
    <xmlCellPr id="1" uniqueName="P1076424">
      <xmlPr mapId="3" xpath="/TFI-IZD-POD/NTI-TFI-IZD-POD-E_1000978/P1076424" xmlDataType="decimal"/>
    </xmlCellPr>
  </singleXmlCell>
  <singleXmlCell id="679" r="H14" connectionId="0">
    <xmlCellPr id="1" uniqueName="P1076425">
      <xmlPr mapId="3" xpath="/TFI-IZD-POD/NTI-TFI-IZD-POD-E_1000978/P1076425" xmlDataType="decimal"/>
    </xmlCellPr>
  </singleXmlCell>
  <singleXmlCell id="680" r="I14" connectionId="0">
    <xmlCellPr id="1" uniqueName="P1076426">
      <xmlPr mapId="3" xpath="/TFI-IZD-POD/NTI-TFI-IZD-POD-E_1000978/P1076426" xmlDataType="decimal"/>
    </xmlCellPr>
  </singleXmlCell>
  <singleXmlCell id="681" r="H15" connectionId="0">
    <xmlCellPr id="1" uniqueName="P1076427">
      <xmlPr mapId="3" xpath="/TFI-IZD-POD/NTI-TFI-IZD-POD-E_1000978/P1076427" xmlDataType="decimal"/>
    </xmlCellPr>
  </singleXmlCell>
  <singleXmlCell id="682" r="I15" connectionId="0">
    <xmlCellPr id="1" uniqueName="P1076428">
      <xmlPr mapId="3" xpath="/TFI-IZD-POD/NTI-TFI-IZD-POD-E_1000978/P1076428" xmlDataType="decimal"/>
    </xmlCellPr>
  </singleXmlCell>
  <singleXmlCell id="683" r="H16" connectionId="0">
    <xmlCellPr id="1" uniqueName="P1076429">
      <xmlPr mapId="3" xpath="/TFI-IZD-POD/NTI-TFI-IZD-POD-E_1000978/P1076429" xmlDataType="decimal"/>
    </xmlCellPr>
  </singleXmlCell>
  <singleXmlCell id="684" r="I16" connectionId="0">
    <xmlCellPr id="1" uniqueName="P1076430">
      <xmlPr mapId="3" xpath="/TFI-IZD-POD/NTI-TFI-IZD-POD-E_1000978/P1076430" xmlDataType="decimal"/>
    </xmlCellPr>
  </singleXmlCell>
  <singleXmlCell id="685" r="H17" connectionId="0">
    <xmlCellPr id="1" uniqueName="P1076431">
      <xmlPr mapId="3" xpath="/TFI-IZD-POD/NTI-TFI-IZD-POD-E_1000978/P1076431" xmlDataType="decimal"/>
    </xmlCellPr>
  </singleXmlCell>
  <singleXmlCell id="686" r="I17" connectionId="0">
    <xmlCellPr id="1" uniqueName="P1076432">
      <xmlPr mapId="3" xpath="/TFI-IZD-POD/NTI-TFI-IZD-POD-E_1000978/P1076432" xmlDataType="decimal"/>
    </xmlCellPr>
  </singleXmlCell>
  <singleXmlCell id="687" r="H18" connectionId="0">
    <xmlCellPr id="1" uniqueName="P1076433">
      <xmlPr mapId="3" xpath="/TFI-IZD-POD/NTI-TFI-IZD-POD-E_1000978/P1076433" xmlDataType="decimal"/>
    </xmlCellPr>
  </singleXmlCell>
  <singleXmlCell id="688" r="I18" connectionId="0">
    <xmlCellPr id="1" uniqueName="P1076434">
      <xmlPr mapId="3" xpath="/TFI-IZD-POD/NTI-TFI-IZD-POD-E_1000978/P1076434" xmlDataType="decimal"/>
    </xmlCellPr>
  </singleXmlCell>
  <singleXmlCell id="689" r="H19" connectionId="0">
    <xmlCellPr id="1" uniqueName="P1076435">
      <xmlPr mapId="3" xpath="/TFI-IZD-POD/NTI-TFI-IZD-POD-E_1000978/P1076435" xmlDataType="decimal"/>
    </xmlCellPr>
  </singleXmlCell>
  <singleXmlCell id="690" r="I19" connectionId="0">
    <xmlCellPr id="1" uniqueName="P1076436">
      <xmlPr mapId="3" xpath="/TFI-IZD-POD/NTI-TFI-IZD-POD-E_1000978/P1076436" xmlDataType="decimal"/>
    </xmlCellPr>
  </singleXmlCell>
  <singleXmlCell id="691" r="H20" connectionId="0">
    <xmlCellPr id="1" uniqueName="P1076437">
      <xmlPr mapId="3" xpath="/TFI-IZD-POD/NTI-TFI-IZD-POD-E_1000978/P1076437" xmlDataType="decimal"/>
    </xmlCellPr>
  </singleXmlCell>
  <singleXmlCell id="692" r="I20" connectionId="0">
    <xmlCellPr id="1" uniqueName="P1076438">
      <xmlPr mapId="3" xpath="/TFI-IZD-POD/NTI-TFI-IZD-POD-E_1000978/P1076438" xmlDataType="decimal"/>
    </xmlCellPr>
  </singleXmlCell>
  <singleXmlCell id="693" r="H21" connectionId="0">
    <xmlCellPr id="1" uniqueName="P1076439">
      <xmlPr mapId="3" xpath="/TFI-IZD-POD/NTI-TFI-IZD-POD-E_1000978/P1076439" xmlDataType="decimal"/>
    </xmlCellPr>
  </singleXmlCell>
  <singleXmlCell id="694" r="I21" connectionId="0">
    <xmlCellPr id="1" uniqueName="P1076440">
      <xmlPr mapId="3" xpath="/TFI-IZD-POD/NTI-TFI-IZD-POD-E_1000978/P1076440" xmlDataType="decimal"/>
    </xmlCellPr>
  </singleXmlCell>
  <singleXmlCell id="695" r="H22" connectionId="0">
    <xmlCellPr id="1" uniqueName="P1076441">
      <xmlPr mapId="3" xpath="/TFI-IZD-POD/NTI-TFI-IZD-POD-E_1000978/P1076441" xmlDataType="decimal"/>
    </xmlCellPr>
  </singleXmlCell>
  <singleXmlCell id="696" r="I22" connectionId="0">
    <xmlCellPr id="1" uniqueName="P1076442">
      <xmlPr mapId="3" xpath="/TFI-IZD-POD/NTI-TFI-IZD-POD-E_1000978/P1076442" xmlDataType="decimal"/>
    </xmlCellPr>
  </singleXmlCell>
  <singleXmlCell id="697" r="H23" connectionId="0">
    <xmlCellPr id="1" uniqueName="P1076443">
      <xmlPr mapId="3" xpath="/TFI-IZD-POD/NTI-TFI-IZD-POD-E_1000978/P1076443" xmlDataType="decimal"/>
    </xmlCellPr>
  </singleXmlCell>
  <singleXmlCell id="698" r="I23" connectionId="0">
    <xmlCellPr id="1" uniqueName="P1076444">
      <xmlPr mapId="3" xpath="/TFI-IZD-POD/NTI-TFI-IZD-POD-E_1000978/P1076444" xmlDataType="decimal"/>
    </xmlCellPr>
  </singleXmlCell>
  <singleXmlCell id="699" r="H24" connectionId="0">
    <xmlCellPr id="1" uniqueName="P1076445">
      <xmlPr mapId="3" xpath="/TFI-IZD-POD/NTI-TFI-IZD-POD-E_1000978/P1076445" xmlDataType="decimal"/>
    </xmlCellPr>
  </singleXmlCell>
  <singleXmlCell id="700" r="I24" connectionId="0">
    <xmlCellPr id="1" uniqueName="P1076446">
      <xmlPr mapId="3" xpath="/TFI-IZD-POD/NTI-TFI-IZD-POD-E_1000978/P1076446" xmlDataType="decimal"/>
    </xmlCellPr>
  </singleXmlCell>
  <singleXmlCell id="701" r="H25" connectionId="0">
    <xmlCellPr id="1" uniqueName="P1076447">
      <xmlPr mapId="3" xpath="/TFI-IZD-POD/NTI-TFI-IZD-POD-E_1000978/P1076447" xmlDataType="decimal"/>
    </xmlCellPr>
  </singleXmlCell>
  <singleXmlCell id="702" r="I25" connectionId="0">
    <xmlCellPr id="1" uniqueName="P1076448">
      <xmlPr mapId="3" xpath="/TFI-IZD-POD/NTI-TFI-IZD-POD-E_1000978/P1076448" xmlDataType="decimal"/>
    </xmlCellPr>
  </singleXmlCell>
  <singleXmlCell id="703" r="H26" connectionId="0">
    <xmlCellPr id="1" uniqueName="P1076449">
      <xmlPr mapId="3" xpath="/TFI-IZD-POD/NTI-TFI-IZD-POD-E_1000978/P1076449" xmlDataType="decimal"/>
    </xmlCellPr>
  </singleXmlCell>
  <singleXmlCell id="704" r="I26" connectionId="0">
    <xmlCellPr id="1" uniqueName="P1076450">
      <xmlPr mapId="3" xpath="/TFI-IZD-POD/NTI-TFI-IZD-POD-E_1000978/P1076450" xmlDataType="decimal"/>
    </xmlCellPr>
  </singleXmlCell>
  <singleXmlCell id="705" r="H27" connectionId="0">
    <xmlCellPr id="1" uniqueName="P1076451">
      <xmlPr mapId="3" xpath="/TFI-IZD-POD/NTI-TFI-IZD-POD-E_1000978/P1076451" xmlDataType="decimal"/>
    </xmlCellPr>
  </singleXmlCell>
  <singleXmlCell id="706" r="I27" connectionId="0">
    <xmlCellPr id="1" uniqueName="P1076452">
      <xmlPr mapId="3" xpath="/TFI-IZD-POD/NTI-TFI-IZD-POD-E_1000978/P1076452" xmlDataType="decimal"/>
    </xmlCellPr>
  </singleXmlCell>
  <singleXmlCell id="707" r="H29" connectionId="0">
    <xmlCellPr id="1" uniqueName="P1076453">
      <xmlPr mapId="3" xpath="/TFI-IZD-POD/NTI-TFI-IZD-POD-E_1000978/P1076453" xmlDataType="decimal"/>
    </xmlCellPr>
  </singleXmlCell>
  <singleXmlCell id="708" r="I29" connectionId="0">
    <xmlCellPr id="1" uniqueName="P1076454">
      <xmlPr mapId="3" xpath="/TFI-IZD-POD/NTI-TFI-IZD-POD-E_1000978/P1076454" xmlDataType="decimal"/>
    </xmlCellPr>
  </singleXmlCell>
  <singleXmlCell id="709" r="H30" connectionId="0">
    <xmlCellPr id="1" uniqueName="P1076455">
      <xmlPr mapId="3" xpath="/TFI-IZD-POD/NTI-TFI-IZD-POD-E_1000978/P1076455" xmlDataType="decimal"/>
    </xmlCellPr>
  </singleXmlCell>
  <singleXmlCell id="710" r="I30" connectionId="0">
    <xmlCellPr id="1" uniqueName="P1076456">
      <xmlPr mapId="3" xpath="/TFI-IZD-POD/NTI-TFI-IZD-POD-E_1000978/P1076456" xmlDataType="decimal"/>
    </xmlCellPr>
  </singleXmlCell>
  <singleXmlCell id="711" r="H31" connectionId="0">
    <xmlCellPr id="1" uniqueName="P1076457">
      <xmlPr mapId="3" xpath="/TFI-IZD-POD/NTI-TFI-IZD-POD-E_1000978/P1076457" xmlDataType="decimal"/>
    </xmlCellPr>
  </singleXmlCell>
  <singleXmlCell id="712" r="I31" connectionId="0">
    <xmlCellPr id="1" uniqueName="P1076458">
      <xmlPr mapId="3" xpath="/TFI-IZD-POD/NTI-TFI-IZD-POD-E_1000978/P1076458" xmlDataType="decimal"/>
    </xmlCellPr>
  </singleXmlCell>
  <singleXmlCell id="713" r="H32" connectionId="0">
    <xmlCellPr id="1" uniqueName="P1076459">
      <xmlPr mapId="3" xpath="/TFI-IZD-POD/NTI-TFI-IZD-POD-E_1000978/P1076459" xmlDataType="decimal"/>
    </xmlCellPr>
  </singleXmlCell>
  <singleXmlCell id="714" r="I32" connectionId="0">
    <xmlCellPr id="1" uniqueName="P1076460">
      <xmlPr mapId="3" xpath="/TFI-IZD-POD/NTI-TFI-IZD-POD-E_1000978/P1076460" xmlDataType="decimal"/>
    </xmlCellPr>
  </singleXmlCell>
  <singleXmlCell id="715" r="H33" connectionId="0">
    <xmlCellPr id="1" uniqueName="P1076461">
      <xmlPr mapId="3" xpath="/TFI-IZD-POD/NTI-TFI-IZD-POD-E_1000978/P1076461" xmlDataType="decimal"/>
    </xmlCellPr>
  </singleXmlCell>
  <singleXmlCell id="716" r="I33" connectionId="0">
    <xmlCellPr id="1" uniqueName="P1076462">
      <xmlPr mapId="3" xpath="/TFI-IZD-POD/NTI-TFI-IZD-POD-E_1000978/P1076462" xmlDataType="decimal"/>
    </xmlCellPr>
  </singleXmlCell>
  <singleXmlCell id="717" r="H34" connectionId="0">
    <xmlCellPr id="1" uniqueName="P1076463">
      <xmlPr mapId="3" xpath="/TFI-IZD-POD/NTI-TFI-IZD-POD-E_1000978/P1076463" xmlDataType="decimal"/>
    </xmlCellPr>
  </singleXmlCell>
  <singleXmlCell id="718" r="I34" connectionId="0">
    <xmlCellPr id="1" uniqueName="P1076464">
      <xmlPr mapId="3" xpath="/TFI-IZD-POD/NTI-TFI-IZD-POD-E_1000978/P1076464" xmlDataType="decimal"/>
    </xmlCellPr>
  </singleXmlCell>
  <singleXmlCell id="719" r="H35" connectionId="0">
    <xmlCellPr id="1" uniqueName="P1076465">
      <xmlPr mapId="3" xpath="/TFI-IZD-POD/NTI-TFI-IZD-POD-E_1000978/P1076465" xmlDataType="decimal"/>
    </xmlCellPr>
  </singleXmlCell>
  <singleXmlCell id="720" r="I35" connectionId="0">
    <xmlCellPr id="1" uniqueName="P1076466">
      <xmlPr mapId="3" xpath="/TFI-IZD-POD/NTI-TFI-IZD-POD-E_1000978/P1076466" xmlDataType="decimal"/>
    </xmlCellPr>
  </singleXmlCell>
  <singleXmlCell id="721" r="H36" connectionId="0">
    <xmlCellPr id="1" uniqueName="P1076467">
      <xmlPr mapId="3" xpath="/TFI-IZD-POD/NTI-TFI-IZD-POD-E_1000978/P1076467" xmlDataType="decimal"/>
    </xmlCellPr>
  </singleXmlCell>
  <singleXmlCell id="722" r="I36" connectionId="0">
    <xmlCellPr id="1" uniqueName="P1076468">
      <xmlPr mapId="3" xpath="/TFI-IZD-POD/NTI-TFI-IZD-POD-E_1000978/P1076468" xmlDataType="decimal"/>
    </xmlCellPr>
  </singleXmlCell>
  <singleXmlCell id="723" r="H37" connectionId="0">
    <xmlCellPr id="1" uniqueName="P1076469">
      <xmlPr mapId="3" xpath="/TFI-IZD-POD/NTI-TFI-IZD-POD-E_1000978/P1076469" xmlDataType="decimal"/>
    </xmlCellPr>
  </singleXmlCell>
  <singleXmlCell id="724" r="I37" connectionId="0">
    <xmlCellPr id="1" uniqueName="P1076470">
      <xmlPr mapId="3" xpath="/TFI-IZD-POD/NTI-TFI-IZD-POD-E_1000978/P1076470" xmlDataType="decimal"/>
    </xmlCellPr>
  </singleXmlCell>
  <singleXmlCell id="725" r="H38" connectionId="0">
    <xmlCellPr id="1" uniqueName="P1076471">
      <xmlPr mapId="3" xpath="/TFI-IZD-POD/NTI-TFI-IZD-POD-E_1000978/P1076471" xmlDataType="decimal"/>
    </xmlCellPr>
  </singleXmlCell>
  <singleXmlCell id="726" r="I38" connectionId="0">
    <xmlCellPr id="1" uniqueName="P1076472">
      <xmlPr mapId="3" xpath="/TFI-IZD-POD/NTI-TFI-IZD-POD-E_1000978/P1076472" xmlDataType="decimal"/>
    </xmlCellPr>
  </singleXmlCell>
  <singleXmlCell id="727" r="H39" connectionId="0">
    <xmlCellPr id="1" uniqueName="P1076473">
      <xmlPr mapId="3" xpath="/TFI-IZD-POD/NTI-TFI-IZD-POD-E_1000978/P1076473" xmlDataType="decimal"/>
    </xmlCellPr>
  </singleXmlCell>
  <singleXmlCell id="728" r="I39" connectionId="0">
    <xmlCellPr id="1" uniqueName="P1076474">
      <xmlPr mapId="3" xpath="/TFI-IZD-POD/NTI-TFI-IZD-POD-E_1000978/P1076474" xmlDataType="decimal"/>
    </xmlCellPr>
  </singleXmlCell>
  <singleXmlCell id="729" r="H40" connectionId="0">
    <xmlCellPr id="1" uniqueName="P1076475">
      <xmlPr mapId="3" xpath="/TFI-IZD-POD/NTI-TFI-IZD-POD-E_1000978/P1076475" xmlDataType="decimal"/>
    </xmlCellPr>
  </singleXmlCell>
  <singleXmlCell id="730" r="I40" connectionId="0">
    <xmlCellPr id="1" uniqueName="P1076476">
      <xmlPr mapId="3" xpath="/TFI-IZD-POD/NTI-TFI-IZD-POD-E_1000978/P1076476" xmlDataType="decimal"/>
    </xmlCellPr>
  </singleXmlCell>
  <singleXmlCell id="731" r="H41" connectionId="0">
    <xmlCellPr id="1" uniqueName="P1076477">
      <xmlPr mapId="3" xpath="/TFI-IZD-POD/NTI-TFI-IZD-POD-E_1000978/P1076477" xmlDataType="decimal"/>
    </xmlCellPr>
  </singleXmlCell>
  <singleXmlCell id="732" r="I41" connectionId="0">
    <xmlCellPr id="1" uniqueName="P1076478">
      <xmlPr mapId="3" xpath="/TFI-IZD-POD/NTI-TFI-IZD-POD-E_1000978/P1076478" xmlDataType="decimal"/>
    </xmlCellPr>
  </singleXmlCell>
  <singleXmlCell id="733" r="H42" connectionId="0">
    <xmlCellPr id="1" uniqueName="P1076479">
      <xmlPr mapId="3" xpath="/TFI-IZD-POD/NTI-TFI-IZD-POD-E_1000978/P1076479" xmlDataType="decimal"/>
    </xmlCellPr>
  </singleXmlCell>
  <singleXmlCell id="734" r="I42" connectionId="0">
    <xmlCellPr id="1" uniqueName="P1076480">
      <xmlPr mapId="3" xpath="/TFI-IZD-POD/NTI-TFI-IZD-POD-E_1000978/P1076480" xmlDataType="decimal"/>
    </xmlCellPr>
  </singleXmlCell>
  <singleXmlCell id="735" r="H44" connectionId="0">
    <xmlCellPr id="1" uniqueName="P1076481">
      <xmlPr mapId="3" xpath="/TFI-IZD-POD/NTI-TFI-IZD-POD-E_1000978/P1076481" xmlDataType="decimal"/>
    </xmlCellPr>
  </singleXmlCell>
  <singleXmlCell id="736" r="I44" connectionId="0">
    <xmlCellPr id="1" uniqueName="P1076482">
      <xmlPr mapId="3" xpath="/TFI-IZD-POD/NTI-TFI-IZD-POD-E_1000978/P1076482" xmlDataType="decimal"/>
    </xmlCellPr>
  </singleXmlCell>
  <singleXmlCell id="737" r="H45" connectionId="0">
    <xmlCellPr id="1" uniqueName="P1076483">
      <xmlPr mapId="3" xpath="/TFI-IZD-POD/NTI-TFI-IZD-POD-E_1000978/P1076483" xmlDataType="decimal"/>
    </xmlCellPr>
  </singleXmlCell>
  <singleXmlCell id="738" r="I45" connectionId="0">
    <xmlCellPr id="1" uniqueName="P1076484">
      <xmlPr mapId="3" xpath="/TFI-IZD-POD/NTI-TFI-IZD-POD-E_1000978/P1076484" xmlDataType="decimal"/>
    </xmlCellPr>
  </singleXmlCell>
  <singleXmlCell id="739" r="H46" connectionId="0">
    <xmlCellPr id="1" uniqueName="P1076485">
      <xmlPr mapId="3" xpath="/TFI-IZD-POD/NTI-TFI-IZD-POD-E_1000978/P1076485" xmlDataType="decimal"/>
    </xmlCellPr>
  </singleXmlCell>
  <singleXmlCell id="740" r="I46" connectionId="0">
    <xmlCellPr id="1" uniqueName="P1076486">
      <xmlPr mapId="3" xpath="/TFI-IZD-POD/NTI-TFI-IZD-POD-E_1000978/P1076486" xmlDataType="decimal"/>
    </xmlCellPr>
  </singleXmlCell>
  <singleXmlCell id="741" r="H47" connectionId="0">
    <xmlCellPr id="1" uniqueName="P1076487">
      <xmlPr mapId="3" xpath="/TFI-IZD-POD/NTI-TFI-IZD-POD-E_1000978/P1076487" xmlDataType="decimal"/>
    </xmlCellPr>
  </singleXmlCell>
  <singleXmlCell id="742" r="I47" connectionId="0">
    <xmlCellPr id="1" uniqueName="P1076488">
      <xmlPr mapId="3" xpath="/TFI-IZD-POD/NTI-TFI-IZD-POD-E_1000978/P1076488" xmlDataType="decimal"/>
    </xmlCellPr>
  </singleXmlCell>
  <singleXmlCell id="743" r="H48" connectionId="0">
    <xmlCellPr id="1" uniqueName="P1076489">
      <xmlPr mapId="3" xpath="/TFI-IZD-POD/NTI-TFI-IZD-POD-E_1000978/P1076489" xmlDataType="decimal"/>
    </xmlCellPr>
  </singleXmlCell>
  <singleXmlCell id="744" r="I48" connectionId="0">
    <xmlCellPr id="1" uniqueName="P1076490">
      <xmlPr mapId="3" xpath="/TFI-IZD-POD/NTI-TFI-IZD-POD-E_1000978/P1076490" xmlDataType="decimal"/>
    </xmlCellPr>
  </singleXmlCell>
  <singleXmlCell id="745" r="H49" connectionId="0">
    <xmlCellPr id="1" uniqueName="P1076491">
      <xmlPr mapId="3" xpath="/TFI-IZD-POD/NTI-TFI-IZD-POD-E_1000978/P1076491" xmlDataType="decimal"/>
    </xmlCellPr>
  </singleXmlCell>
  <singleXmlCell id="746" r="I49" connectionId="0">
    <xmlCellPr id="1" uniqueName="P1076492">
      <xmlPr mapId="3" xpath="/TFI-IZD-POD/NTI-TFI-IZD-POD-E_1000978/P1076492" xmlDataType="decimal"/>
    </xmlCellPr>
  </singleXmlCell>
  <singleXmlCell id="747" r="H50" connectionId="0">
    <xmlCellPr id="1" uniqueName="P1076493">
      <xmlPr mapId="3" xpath="/TFI-IZD-POD/NTI-TFI-IZD-POD-E_1000978/P1076493" xmlDataType="decimal"/>
    </xmlCellPr>
  </singleXmlCell>
  <singleXmlCell id="748" r="I50" connectionId="0">
    <xmlCellPr id="1" uniqueName="P1076494">
      <xmlPr mapId="3" xpath="/TFI-IZD-POD/NTI-TFI-IZD-POD-E_1000978/P1076494" xmlDataType="decimal"/>
    </xmlCellPr>
  </singleXmlCell>
  <singleXmlCell id="749" r="H51" connectionId="0">
    <xmlCellPr id="1" uniqueName="P1076495">
      <xmlPr mapId="3" xpath="/TFI-IZD-POD/NTI-TFI-IZD-POD-E_1000978/P1076495" xmlDataType="decimal"/>
    </xmlCellPr>
  </singleXmlCell>
  <singleXmlCell id="750" r="I51" connectionId="0">
    <xmlCellPr id="1" uniqueName="P1076496">
      <xmlPr mapId="3" xpath="/TFI-IZD-POD/NTI-TFI-IZD-POD-E_1000978/P1076496" xmlDataType="decimal"/>
    </xmlCellPr>
  </singleXmlCell>
  <singleXmlCell id="751" r="H52" connectionId="0">
    <xmlCellPr id="1" uniqueName="P1078211">
      <xmlPr mapId="3" xpath="/TFI-IZD-POD/NTI-TFI-IZD-POD-E_1000978/P1078211" xmlDataType="decimal"/>
    </xmlCellPr>
  </singleXmlCell>
  <singleXmlCell id="752" r="I52" connectionId="0">
    <xmlCellPr id="1" uniqueName="P1078212">
      <xmlPr mapId="3" xpath="/TFI-IZD-POD/NTI-TFI-IZD-POD-E_1000978/P1078212" xmlDataType="decimal"/>
    </xmlCellPr>
  </singleXmlCell>
  <singleXmlCell id="753" r="H53" connectionId="0">
    <xmlCellPr id="1" uniqueName="P1078213">
      <xmlPr mapId="3" xpath="/TFI-IZD-POD/NTI-TFI-IZD-POD-E_1000978/P1078213" xmlDataType="decimal"/>
    </xmlCellPr>
  </singleXmlCell>
  <singleXmlCell id="754" r="I53" connectionId="0">
    <xmlCellPr id="1" uniqueName="P1078214">
      <xmlPr mapId="3" xpath="/TFI-IZD-POD/NTI-TFI-IZD-POD-E_1000978/P1078214" xmlDataType="decimal"/>
    </xmlCellPr>
  </singleXmlCell>
  <singleXmlCell id="755" r="H54" connectionId="0">
    <xmlCellPr id="1" uniqueName="P1078216">
      <xmlPr mapId="3" xpath="/TFI-IZD-POD/NTI-TFI-IZD-POD-E_1000978/P1078216" xmlDataType="decimal"/>
    </xmlCellPr>
  </singleXmlCell>
  <singleXmlCell id="756" r="I54" connectionId="0">
    <xmlCellPr id="1" uniqueName="P1078218">
      <xmlPr mapId="3" xpath="/TFI-IZD-POD/NTI-TFI-IZD-POD-E_1000978/P1078218" xmlDataType="decimal"/>
    </xmlCellPr>
  </singleXmlCell>
  <singleXmlCell id="757" r="H55" connectionId="0">
    <xmlCellPr id="1" uniqueName="P1078219">
      <xmlPr mapId="3" xpath="/TFI-IZD-POD/NTI-TFI-IZD-POD-E_1000978/P1078219" xmlDataType="decimal"/>
    </xmlCellPr>
  </singleXmlCell>
  <singleXmlCell id="758" r="I55" connectionId="0">
    <xmlCellPr id="1" uniqueName="P1078221">
      <xmlPr mapId="3" xpath="/TFI-IZD-POD/NTI-TFI-IZD-POD-E_1000978/P1078221" xmlDataType="decimal"/>
    </xmlCellPr>
  </singleXmlCell>
  <singleXmlCell id="759" r="H56" connectionId="0">
    <xmlCellPr id="1" uniqueName="P1078223">
      <xmlPr mapId="3" xpath="/TFI-IZD-POD/NTI-TFI-IZD-POD-E_1000978/P1078223" xmlDataType="decimal"/>
    </xmlCellPr>
  </singleXmlCell>
  <singleXmlCell id="760" r="I56" connectionId="0">
    <xmlCellPr id="1" uniqueName="P1078225">
      <xmlPr mapId="3" xpath="/TFI-IZD-POD/NTI-TFI-IZD-POD-E_1000978/P1078225" xmlDataType="decimal"/>
    </xmlCellPr>
  </singleXmlCell>
  <singleXmlCell id="761" r="H57" connectionId="0">
    <xmlCellPr id="1" uniqueName="P1078227">
      <xmlPr mapId="3" xpath="/TFI-IZD-POD/NTI-TFI-IZD-POD-E_1000978/P1078227" xmlDataType="decimal"/>
    </xmlCellPr>
  </singleXmlCell>
  <singleXmlCell id="762" r="I57" connectionId="0">
    <xmlCellPr id="1" uniqueName="P1078228">
      <xmlPr mapId="3" xpath="/TFI-IZD-POD/NTI-TFI-IZD-POD-E_1000978/P1078228" xmlDataType="decimal"/>
    </xmlCellPr>
  </singleXmlCell>
  <singleXmlCell id="763" r="H58" connectionId="0">
    <xmlCellPr id="1" uniqueName="P1078230">
      <xmlPr mapId="3" xpath="/TFI-IZD-POD/NTI-TFI-IZD-POD-E_1000978/P1078230" xmlDataType="decimal"/>
    </xmlCellPr>
  </singleXmlCell>
  <singleXmlCell id="764" r="I58" connectionId="0">
    <xmlCellPr id="1" uniqueName="P1078232">
      <xmlPr mapId="3" xpath="/TFI-IZD-POD/NTI-TFI-IZD-POD-E_1000978/P1078232" xmlDataType="decimal"/>
    </xmlCellPr>
  </singleXmlCell>
  <singleXmlCell id="765" r="H59" connectionId="0">
    <xmlCellPr id="1" uniqueName="P1078234">
      <xmlPr mapId="3" xpath="/TFI-IZD-POD/NTI-TFI-IZD-POD-E_1000978/P1078234" xmlDataType="decimal"/>
    </xmlCellPr>
  </singleXmlCell>
  <singleXmlCell id="766" r="I59" connectionId="0">
    <xmlCellPr id="1" uniqueName="P1078235">
      <xmlPr mapId="3" xpath="/TFI-IZD-POD/NTI-TFI-IZD-POD-E_1000978/P1078235" xmlDataType="decimal"/>
    </xmlCellPr>
  </singleXmlCell>
</singleXmlCells>
</file>

<file path=xl/tables/tableSingleCells5.xml><?xml version="1.0" encoding="utf-8"?>
<singleXmlCells xmlns="http://schemas.openxmlformats.org/spreadsheetml/2006/main">
  <singleXmlCell id="767" r="H8" connectionId="0">
    <xmlCellPr id="1" uniqueName="P1078099">
      <xmlPr mapId="3" xpath="/TFI-IZD-POD/NTD-TFI-IZD-POD-E_1000980/P1078099" xmlDataType="decimal"/>
    </xmlCellPr>
  </singleXmlCell>
  <singleXmlCell id="768" r="I8" connectionId="0">
    <xmlCellPr id="1" uniqueName="P1078100">
      <xmlPr mapId="3" xpath="/TFI-IZD-POD/NTD-TFI-IZD-POD-E_1000980/P1078100" xmlDataType="decimal"/>
    </xmlCellPr>
  </singleXmlCell>
  <singleXmlCell id="769" r="H9" connectionId="0">
    <xmlCellPr id="1" uniqueName="P1078101">
      <xmlPr mapId="3" xpath="/TFI-IZD-POD/NTD-TFI-IZD-POD-E_1000980/P1078101" xmlDataType="decimal"/>
    </xmlCellPr>
  </singleXmlCell>
  <singleXmlCell id="770" r="I9" connectionId="0">
    <xmlCellPr id="1" uniqueName="P1078102">
      <xmlPr mapId="3" xpath="/TFI-IZD-POD/NTD-TFI-IZD-POD-E_1000980/P1078102" xmlDataType="decimal"/>
    </xmlCellPr>
  </singleXmlCell>
  <singleXmlCell id="771" r="H10" connectionId="0">
    <xmlCellPr id="1" uniqueName="P1078103">
      <xmlPr mapId="3" xpath="/TFI-IZD-POD/NTD-TFI-IZD-POD-E_1000980/P1078103" xmlDataType="decimal"/>
    </xmlCellPr>
  </singleXmlCell>
  <singleXmlCell id="772" r="I10" connectionId="0">
    <xmlCellPr id="1" uniqueName="P1078104">
      <xmlPr mapId="3" xpath="/TFI-IZD-POD/NTD-TFI-IZD-POD-E_1000980/P1078104" xmlDataType="decimal"/>
    </xmlCellPr>
  </singleXmlCell>
  <singleXmlCell id="773" r="H11" connectionId="0">
    <xmlCellPr id="1" uniqueName="P1078105">
      <xmlPr mapId="3" xpath="/TFI-IZD-POD/NTD-TFI-IZD-POD-E_1000980/P1078105" xmlDataType="decimal"/>
    </xmlCellPr>
  </singleXmlCell>
  <singleXmlCell id="774" r="I11" connectionId="0">
    <xmlCellPr id="1" uniqueName="P1078106">
      <xmlPr mapId="3" xpath="/TFI-IZD-POD/NTD-TFI-IZD-POD-E_1000980/P1078106" xmlDataType="decimal"/>
    </xmlCellPr>
  </singleXmlCell>
  <singleXmlCell id="775" r="H12" connectionId="0">
    <xmlCellPr id="1" uniqueName="P1123934">
      <xmlPr mapId="3" xpath="/TFI-IZD-POD/NTD-TFI-IZD-POD-E_1000980/P1123934" xmlDataType="decimal"/>
    </xmlCellPr>
  </singleXmlCell>
  <singleXmlCell id="776" r="I12" connectionId="0">
    <xmlCellPr id="1" uniqueName="P1123935">
      <xmlPr mapId="3" xpath="/TFI-IZD-POD/NTD-TFI-IZD-POD-E_1000980/P1123935" xmlDataType="decimal"/>
    </xmlCellPr>
  </singleXmlCell>
  <singleXmlCell id="777" r="H13" connectionId="0">
    <xmlCellPr id="1" uniqueName="P1123936">
      <xmlPr mapId="3" xpath="/TFI-IZD-POD/NTD-TFI-IZD-POD-E_1000980/P1123936" xmlDataType="decimal"/>
    </xmlCellPr>
  </singleXmlCell>
  <singleXmlCell id="778" r="I13" connectionId="0">
    <xmlCellPr id="1" uniqueName="P1123937">
      <xmlPr mapId="3" xpath="/TFI-IZD-POD/NTD-TFI-IZD-POD-E_1000980/P1123937" xmlDataType="decimal"/>
    </xmlCellPr>
  </singleXmlCell>
  <singleXmlCell id="779" r="H14" connectionId="0">
    <xmlCellPr id="1" uniqueName="P1078107">
      <xmlPr mapId="3" xpath="/TFI-IZD-POD/NTD-TFI-IZD-POD-E_1000980/P1078107" xmlDataType="decimal"/>
    </xmlCellPr>
  </singleXmlCell>
  <singleXmlCell id="780" r="I14" connectionId="0">
    <xmlCellPr id="1" uniqueName="P1078108">
      <xmlPr mapId="3" xpath="/TFI-IZD-POD/NTD-TFI-IZD-POD-E_1000980/P1078108" xmlDataType="decimal"/>
    </xmlCellPr>
  </singleXmlCell>
  <singleXmlCell id="781" r="H15" connectionId="0">
    <xmlCellPr id="1" uniqueName="P1078109">
      <xmlPr mapId="3" xpath="/TFI-IZD-POD/NTD-TFI-IZD-POD-E_1000980/P1078109" xmlDataType="decimal"/>
    </xmlCellPr>
  </singleXmlCell>
  <singleXmlCell id="782" r="I15" connectionId="0">
    <xmlCellPr id="1" uniqueName="P1078110">
      <xmlPr mapId="3" xpath="/TFI-IZD-POD/NTD-TFI-IZD-POD-E_1000980/P1078110" xmlDataType="decimal"/>
    </xmlCellPr>
  </singleXmlCell>
  <singleXmlCell id="783" r="H16" connectionId="0">
    <xmlCellPr id="1" uniqueName="P1078111">
      <xmlPr mapId="3" xpath="/TFI-IZD-POD/NTD-TFI-IZD-POD-E_1000980/P1078111" xmlDataType="decimal"/>
    </xmlCellPr>
  </singleXmlCell>
  <singleXmlCell id="784" r="I16" connectionId="0">
    <xmlCellPr id="1" uniqueName="P1078112">
      <xmlPr mapId="3" xpath="/TFI-IZD-POD/NTD-TFI-IZD-POD-E_1000980/P1078112" xmlDataType="decimal"/>
    </xmlCellPr>
  </singleXmlCell>
  <singleXmlCell id="785" r="H17" connectionId="0">
    <xmlCellPr id="1" uniqueName="P1078117">
      <xmlPr mapId="3" xpath="/TFI-IZD-POD/NTD-TFI-IZD-POD-E_1000980/P1078117" xmlDataType="decimal"/>
    </xmlCellPr>
  </singleXmlCell>
  <singleXmlCell id="786" r="I17" connectionId="0">
    <xmlCellPr id="1" uniqueName="P1078118">
      <xmlPr mapId="3" xpath="/TFI-IZD-POD/NTD-TFI-IZD-POD-E_1000980/P1078118" xmlDataType="decimal"/>
    </xmlCellPr>
  </singleXmlCell>
  <singleXmlCell id="787" r="H18" connectionId="0">
    <xmlCellPr id="1" uniqueName="P1078119">
      <xmlPr mapId="3" xpath="/TFI-IZD-POD/NTD-TFI-IZD-POD-E_1000980/P1078119" xmlDataType="decimal"/>
    </xmlCellPr>
  </singleXmlCell>
  <singleXmlCell id="788" r="I18" connectionId="0">
    <xmlCellPr id="1" uniqueName="P1078120">
      <xmlPr mapId="3" xpath="/TFI-IZD-POD/NTD-TFI-IZD-POD-E_1000980/P1078120" xmlDataType="decimal"/>
    </xmlCellPr>
  </singleXmlCell>
  <singleXmlCell id="789" r="H19" connectionId="0">
    <xmlCellPr id="1" uniqueName="P1123938">
      <xmlPr mapId="3" xpath="/TFI-IZD-POD/NTD-TFI-IZD-POD-E_1000980/P1123938" xmlDataType="decimal"/>
    </xmlCellPr>
  </singleXmlCell>
  <singleXmlCell id="790" r="I19" connectionId="0">
    <xmlCellPr id="1" uniqueName="P1123939">
      <xmlPr mapId="3" xpath="/TFI-IZD-POD/NTD-TFI-IZD-POD-E_1000980/P1123939" xmlDataType="decimal"/>
    </xmlCellPr>
  </singleXmlCell>
  <singleXmlCell id="791" r="H20" connectionId="0">
    <xmlCellPr id="1" uniqueName="P1123940">
      <xmlPr mapId="3" xpath="/TFI-IZD-POD/NTD-TFI-IZD-POD-E_1000980/P1123940" xmlDataType="decimal"/>
    </xmlCellPr>
  </singleXmlCell>
  <singleXmlCell id="792" r="I20" connectionId="0">
    <xmlCellPr id="1" uniqueName="P1123941">
      <xmlPr mapId="3" xpath="/TFI-IZD-POD/NTD-TFI-IZD-POD-E_1000980/P1123941" xmlDataType="decimal"/>
    </xmlCellPr>
  </singleXmlCell>
  <singleXmlCell id="793" r="H21" connectionId="0">
    <xmlCellPr id="1" uniqueName="P1078121">
      <xmlPr mapId="3" xpath="/TFI-IZD-POD/NTD-TFI-IZD-POD-E_1000980/P1078121" xmlDataType="decimal"/>
    </xmlCellPr>
  </singleXmlCell>
  <singleXmlCell id="794" r="I21" connectionId="0">
    <xmlCellPr id="1" uniqueName="P1078122">
      <xmlPr mapId="3" xpath="/TFI-IZD-POD/NTD-TFI-IZD-POD-E_1000980/P1078122" xmlDataType="decimal"/>
    </xmlCellPr>
  </singleXmlCell>
  <singleXmlCell id="795" r="H23" connectionId="0">
    <xmlCellPr id="1" uniqueName="P1078123">
      <xmlPr mapId="3" xpath="/TFI-IZD-POD/NTD-TFI-IZD-POD-E_1000980/P1078123" xmlDataType="decimal"/>
    </xmlCellPr>
  </singleXmlCell>
  <singleXmlCell id="796" r="I23" connectionId="0">
    <xmlCellPr id="1" uniqueName="P1078124">
      <xmlPr mapId="3" xpath="/TFI-IZD-POD/NTD-TFI-IZD-POD-E_1000980/P1078124" xmlDataType="decimal"/>
    </xmlCellPr>
  </singleXmlCell>
  <singleXmlCell id="797" r="H24" connectionId="0">
    <xmlCellPr id="1" uniqueName="P1078125">
      <xmlPr mapId="3" xpath="/TFI-IZD-POD/NTD-TFI-IZD-POD-E_1000980/P1078125" xmlDataType="decimal"/>
    </xmlCellPr>
  </singleXmlCell>
  <singleXmlCell id="798" r="I24" connectionId="0">
    <xmlCellPr id="1" uniqueName="P1078126">
      <xmlPr mapId="3" xpath="/TFI-IZD-POD/NTD-TFI-IZD-POD-E_1000980/P1078126" xmlDataType="decimal"/>
    </xmlCellPr>
  </singleXmlCell>
  <singleXmlCell id="799" r="H25" connectionId="0">
    <xmlCellPr id="1" uniqueName="P1078127">
      <xmlPr mapId="3" xpath="/TFI-IZD-POD/NTD-TFI-IZD-POD-E_1000980/P1078127" xmlDataType="decimal"/>
    </xmlCellPr>
  </singleXmlCell>
  <singleXmlCell id="800" r="I25" connectionId="0">
    <xmlCellPr id="1" uniqueName="P1078128">
      <xmlPr mapId="3" xpath="/TFI-IZD-POD/NTD-TFI-IZD-POD-E_1000980/P1078128" xmlDataType="decimal"/>
    </xmlCellPr>
  </singleXmlCell>
  <singleXmlCell id="801" r="H26" connectionId="0">
    <xmlCellPr id="1" uniqueName="P1078129">
      <xmlPr mapId="3" xpath="/TFI-IZD-POD/NTD-TFI-IZD-POD-E_1000980/P1078129" xmlDataType="decimal"/>
    </xmlCellPr>
  </singleXmlCell>
  <singleXmlCell id="802" r="I26" connectionId="0">
    <xmlCellPr id="1" uniqueName="P1078130">
      <xmlPr mapId="3" xpath="/TFI-IZD-POD/NTD-TFI-IZD-POD-E_1000980/P1078130" xmlDataType="decimal"/>
    </xmlCellPr>
  </singleXmlCell>
  <singleXmlCell id="803" r="H27" connectionId="0">
    <xmlCellPr id="1" uniqueName="P1078131">
      <xmlPr mapId="3" xpath="/TFI-IZD-POD/NTD-TFI-IZD-POD-E_1000980/P1078131" xmlDataType="decimal"/>
    </xmlCellPr>
  </singleXmlCell>
  <singleXmlCell id="804" r="I27" connectionId="0">
    <xmlCellPr id="1" uniqueName="P1078132">
      <xmlPr mapId="3" xpath="/TFI-IZD-POD/NTD-TFI-IZD-POD-E_1000980/P1078132" xmlDataType="decimal"/>
    </xmlCellPr>
  </singleXmlCell>
  <singleXmlCell id="805" r="H28" connectionId="0">
    <xmlCellPr id="1" uniqueName="P1078133">
      <xmlPr mapId="3" xpath="/TFI-IZD-POD/NTD-TFI-IZD-POD-E_1000980/P1078133" xmlDataType="decimal"/>
    </xmlCellPr>
  </singleXmlCell>
  <singleXmlCell id="806" r="I28" connectionId="0">
    <xmlCellPr id="1" uniqueName="P1078134">
      <xmlPr mapId="3" xpath="/TFI-IZD-POD/NTD-TFI-IZD-POD-E_1000980/P1078134" xmlDataType="decimal"/>
    </xmlCellPr>
  </singleXmlCell>
  <singleXmlCell id="807" r="H29" connectionId="0">
    <xmlCellPr id="1" uniqueName="P1078135">
      <xmlPr mapId="3" xpath="/TFI-IZD-POD/NTD-TFI-IZD-POD-E_1000980/P1078135" xmlDataType="decimal"/>
    </xmlCellPr>
  </singleXmlCell>
  <singleXmlCell id="808" r="I29" connectionId="0">
    <xmlCellPr id="1" uniqueName="P1078136">
      <xmlPr mapId="3" xpath="/TFI-IZD-POD/NTD-TFI-IZD-POD-E_1000980/P1078136" xmlDataType="decimal"/>
    </xmlCellPr>
  </singleXmlCell>
  <singleXmlCell id="809" r="H30" connectionId="0">
    <xmlCellPr id="1" uniqueName="P1078137">
      <xmlPr mapId="3" xpath="/TFI-IZD-POD/NTD-TFI-IZD-POD-E_1000980/P1078137" xmlDataType="decimal"/>
    </xmlCellPr>
  </singleXmlCell>
  <singleXmlCell id="810" r="I30" connectionId="0">
    <xmlCellPr id="1" uniqueName="P1078138">
      <xmlPr mapId="3" xpath="/TFI-IZD-POD/NTD-TFI-IZD-POD-E_1000980/P1078138" xmlDataType="decimal"/>
    </xmlCellPr>
  </singleXmlCell>
  <singleXmlCell id="811" r="H31" connectionId="0">
    <xmlCellPr id="1" uniqueName="P1078139">
      <xmlPr mapId="3" xpath="/TFI-IZD-POD/NTD-TFI-IZD-POD-E_1000980/P1078139" xmlDataType="decimal"/>
    </xmlCellPr>
  </singleXmlCell>
  <singleXmlCell id="812" r="I31" connectionId="0">
    <xmlCellPr id="1" uniqueName="P1078140">
      <xmlPr mapId="3" xpath="/TFI-IZD-POD/NTD-TFI-IZD-POD-E_1000980/P1078140" xmlDataType="decimal"/>
    </xmlCellPr>
  </singleXmlCell>
  <singleXmlCell id="813" r="H32" connectionId="0">
    <xmlCellPr id="1" uniqueName="P1078141">
      <xmlPr mapId="3" xpath="/TFI-IZD-POD/NTD-TFI-IZD-POD-E_1000980/P1078141" xmlDataType="decimal"/>
    </xmlCellPr>
  </singleXmlCell>
  <singleXmlCell id="814" r="I32" connectionId="0">
    <xmlCellPr id="1" uniqueName="P1078142">
      <xmlPr mapId="3" xpath="/TFI-IZD-POD/NTD-TFI-IZD-POD-E_1000980/P1078142" xmlDataType="decimal"/>
    </xmlCellPr>
  </singleXmlCell>
  <singleXmlCell id="815" r="H33" connectionId="0">
    <xmlCellPr id="1" uniqueName="P1078143">
      <xmlPr mapId="3" xpath="/TFI-IZD-POD/NTD-TFI-IZD-POD-E_1000980/P1078143" xmlDataType="decimal"/>
    </xmlCellPr>
  </singleXmlCell>
  <singleXmlCell id="816" r="I33" connectionId="0">
    <xmlCellPr id="1" uniqueName="P1078144">
      <xmlPr mapId="3" xpath="/TFI-IZD-POD/NTD-TFI-IZD-POD-E_1000980/P1078144" xmlDataType="decimal"/>
    </xmlCellPr>
  </singleXmlCell>
  <singleXmlCell id="817" r="H34" connectionId="0">
    <xmlCellPr id="1" uniqueName="P1078145">
      <xmlPr mapId="3" xpath="/TFI-IZD-POD/NTD-TFI-IZD-POD-E_1000980/P1078145" xmlDataType="decimal"/>
    </xmlCellPr>
  </singleXmlCell>
  <singleXmlCell id="818" r="I34" connectionId="0">
    <xmlCellPr id="1" uniqueName="P1078146">
      <xmlPr mapId="3" xpath="/TFI-IZD-POD/NTD-TFI-IZD-POD-E_1000980/P1078146" xmlDataType="decimal"/>
    </xmlCellPr>
  </singleXmlCell>
  <singleXmlCell id="819" r="H35" connectionId="0">
    <xmlCellPr id="1" uniqueName="P1078147">
      <xmlPr mapId="3" xpath="/TFI-IZD-POD/NTD-TFI-IZD-POD-E_1000980/P1078147" xmlDataType="decimal"/>
    </xmlCellPr>
  </singleXmlCell>
  <singleXmlCell id="820" r="I35" connectionId="0">
    <xmlCellPr id="1" uniqueName="P1078148">
      <xmlPr mapId="3" xpath="/TFI-IZD-POD/NTD-TFI-IZD-POD-E_1000980/P1078148" xmlDataType="decimal"/>
    </xmlCellPr>
  </singleXmlCell>
  <singleXmlCell id="821" r="H36" connectionId="0">
    <xmlCellPr id="1" uniqueName="P1078149">
      <xmlPr mapId="3" xpath="/TFI-IZD-POD/NTD-TFI-IZD-POD-E_1000980/P1078149" xmlDataType="decimal"/>
    </xmlCellPr>
  </singleXmlCell>
  <singleXmlCell id="822" r="I36" connectionId="0">
    <xmlCellPr id="1" uniqueName="P1078150">
      <xmlPr mapId="3" xpath="/TFI-IZD-POD/NTD-TFI-IZD-POD-E_1000980/P1078150" xmlDataType="decimal"/>
    </xmlCellPr>
  </singleXmlCell>
  <singleXmlCell id="825" r="H38" connectionId="0">
    <xmlCellPr id="1" uniqueName="P1078151">
      <xmlPr mapId="3" xpath="/TFI-IZD-POD/NTD-TFI-IZD-POD-E_1000980/P1078151" xmlDataType="decimal"/>
    </xmlCellPr>
  </singleXmlCell>
  <singleXmlCell id="826" r="I38" connectionId="0">
    <xmlCellPr id="1" uniqueName="P1078152">
      <xmlPr mapId="3" xpath="/TFI-IZD-POD/NTD-TFI-IZD-POD-E_1000980/P1078152" xmlDataType="decimal"/>
    </xmlCellPr>
  </singleXmlCell>
  <singleXmlCell id="827" r="H39" connectionId="0">
    <xmlCellPr id="1" uniqueName="P1078153">
      <xmlPr mapId="3" xpath="/TFI-IZD-POD/NTD-TFI-IZD-POD-E_1000980/P1078153" xmlDataType="decimal"/>
    </xmlCellPr>
  </singleXmlCell>
  <singleXmlCell id="828" r="I39" connectionId="0">
    <xmlCellPr id="1" uniqueName="P1078154">
      <xmlPr mapId="3" xpath="/TFI-IZD-POD/NTD-TFI-IZD-POD-E_1000980/P1078154" xmlDataType="decimal"/>
    </xmlCellPr>
  </singleXmlCell>
  <singleXmlCell id="829" r="H40" connectionId="0">
    <xmlCellPr id="1" uniqueName="P1078155">
      <xmlPr mapId="3" xpath="/TFI-IZD-POD/NTD-TFI-IZD-POD-E_1000980/P1078155" xmlDataType="decimal"/>
    </xmlCellPr>
  </singleXmlCell>
  <singleXmlCell id="830" r="I40" connectionId="0">
    <xmlCellPr id="1" uniqueName="P1078156">
      <xmlPr mapId="3" xpath="/TFI-IZD-POD/NTD-TFI-IZD-POD-E_1000980/P1078156" xmlDataType="decimal"/>
    </xmlCellPr>
  </singleXmlCell>
  <singleXmlCell id="831" r="H41" connectionId="0">
    <xmlCellPr id="1" uniqueName="P1078157">
      <xmlPr mapId="3" xpath="/TFI-IZD-POD/NTD-TFI-IZD-POD-E_1000980/P1078157" xmlDataType="decimal"/>
    </xmlCellPr>
  </singleXmlCell>
  <singleXmlCell id="832" r="I41" connectionId="0">
    <xmlCellPr id="1" uniqueName="P1078158">
      <xmlPr mapId="3" xpath="/TFI-IZD-POD/NTD-TFI-IZD-POD-E_1000980/P1078158" xmlDataType="decimal"/>
    </xmlCellPr>
  </singleXmlCell>
  <singleXmlCell id="833" r="H42" connectionId="0">
    <xmlCellPr id="1" uniqueName="P1078159">
      <xmlPr mapId="3" xpath="/TFI-IZD-POD/NTD-TFI-IZD-POD-E_1000980/P1078159" xmlDataType="decimal"/>
    </xmlCellPr>
  </singleXmlCell>
  <singleXmlCell id="834" r="I42" connectionId="0">
    <xmlCellPr id="1" uniqueName="P1078160">
      <xmlPr mapId="3" xpath="/TFI-IZD-POD/NTD-TFI-IZD-POD-E_1000980/P1078160" xmlDataType="decimal"/>
    </xmlCellPr>
  </singleXmlCell>
  <singleXmlCell id="835" r="H43" connectionId="0">
    <xmlCellPr id="1" uniqueName="P1078161">
      <xmlPr mapId="3" xpath="/TFI-IZD-POD/NTD-TFI-IZD-POD-E_1000980/P1078161" xmlDataType="decimal"/>
    </xmlCellPr>
  </singleXmlCell>
  <singleXmlCell id="836" r="I43" connectionId="0">
    <xmlCellPr id="1" uniqueName="P1078162">
      <xmlPr mapId="3" xpath="/TFI-IZD-POD/NTD-TFI-IZD-POD-E_1000980/P1078162" xmlDataType="decimal"/>
    </xmlCellPr>
  </singleXmlCell>
  <singleXmlCell id="837" r="H44" connectionId="0">
    <xmlCellPr id="1" uniqueName="P1078163">
      <xmlPr mapId="3" xpath="/TFI-IZD-POD/NTD-TFI-IZD-POD-E_1000980/P1078163" xmlDataType="decimal"/>
    </xmlCellPr>
  </singleXmlCell>
  <singleXmlCell id="838" r="I44" connectionId="0">
    <xmlCellPr id="1" uniqueName="P1078164">
      <xmlPr mapId="3" xpath="/TFI-IZD-POD/NTD-TFI-IZD-POD-E_1000980/P1078164" xmlDataType="decimal"/>
    </xmlCellPr>
  </singleXmlCell>
  <singleXmlCell id="839" r="H45" connectionId="0">
    <xmlCellPr id="1" uniqueName="P1078165">
      <xmlPr mapId="3" xpath="/TFI-IZD-POD/NTD-TFI-IZD-POD-E_1000980/P1078165" xmlDataType="decimal"/>
    </xmlCellPr>
  </singleXmlCell>
  <singleXmlCell id="840" r="I45" connectionId="0">
    <xmlCellPr id="1" uniqueName="P1078166">
      <xmlPr mapId="3" xpath="/TFI-IZD-POD/NTD-TFI-IZD-POD-E_1000980/P1078166" xmlDataType="decimal"/>
    </xmlCellPr>
  </singleXmlCell>
  <singleXmlCell id="841" r="H46" connectionId="0">
    <xmlCellPr id="1" uniqueName="P1078167">
      <xmlPr mapId="3" xpath="/TFI-IZD-POD/NTD-TFI-IZD-POD-E_1000980/P1078167" xmlDataType="decimal"/>
    </xmlCellPr>
  </singleXmlCell>
  <singleXmlCell id="842" r="I46" connectionId="0">
    <xmlCellPr id="1" uniqueName="P1078168">
      <xmlPr mapId="3" xpath="/TFI-IZD-POD/NTD-TFI-IZD-POD-E_1000980/P1078168" xmlDataType="decimal"/>
    </xmlCellPr>
  </singleXmlCell>
  <singleXmlCell id="843" r="H47" connectionId="0">
    <xmlCellPr id="1" uniqueName="P1078169">
      <xmlPr mapId="3" xpath="/TFI-IZD-POD/NTD-TFI-IZD-POD-E_1000980/P1078169" xmlDataType="decimal"/>
    </xmlCellPr>
  </singleXmlCell>
  <singleXmlCell id="844" r="I47" connectionId="0">
    <xmlCellPr id="1" uniqueName="P1078170">
      <xmlPr mapId="3" xpath="/TFI-IZD-POD/NTD-TFI-IZD-POD-E_1000980/P1078170" xmlDataType="decimal"/>
    </xmlCellPr>
  </singleXmlCell>
  <singleXmlCell id="845" r="H48" connectionId="0">
    <xmlCellPr id="1" uniqueName="P1078171">
      <xmlPr mapId="3" xpath="/TFI-IZD-POD/NTD-TFI-IZD-POD-E_1000980/P1078171" xmlDataType="decimal"/>
    </xmlCellPr>
  </singleXmlCell>
  <singleXmlCell id="846" r="I48" connectionId="0">
    <xmlCellPr id="1" uniqueName="P1078172">
      <xmlPr mapId="3" xpath="/TFI-IZD-POD/NTD-TFI-IZD-POD-E_1000980/P1078172" xmlDataType="decimal"/>
    </xmlCellPr>
  </singleXmlCell>
  <singleXmlCell id="847" r="H49" connectionId="0">
    <xmlCellPr id="1" uniqueName="P1078173">
      <xmlPr mapId="3" xpath="/TFI-IZD-POD/NTD-TFI-IZD-POD-E_1000980/P1078173" xmlDataType="decimal"/>
    </xmlCellPr>
  </singleXmlCell>
  <singleXmlCell id="848" r="I49" connectionId="0">
    <xmlCellPr id="1" uniqueName="P1078174">
      <xmlPr mapId="3" xpath="/TFI-IZD-POD/NTD-TFI-IZD-POD-E_1000980/P1078174" xmlDataType="decimal"/>
    </xmlCellPr>
  </singleXmlCell>
  <singleXmlCell id="849" r="H50" connectionId="0">
    <xmlCellPr id="1" uniqueName="P1078175">
      <xmlPr mapId="3" xpath="/TFI-IZD-POD/NTD-TFI-IZD-POD-E_1000980/P1078175" xmlDataType="decimal"/>
    </xmlCellPr>
  </singleXmlCell>
  <singleXmlCell id="850" r="I50" connectionId="0">
    <xmlCellPr id="1" uniqueName="P1078176">
      <xmlPr mapId="3" xpath="/TFI-IZD-POD/NTD-TFI-IZD-POD-E_1000980/P1078176" xmlDataType="decimal"/>
    </xmlCellPr>
  </singleXmlCell>
  <singleXmlCell id="851" r="H51" connectionId="0">
    <xmlCellPr id="1" uniqueName="P1078177">
      <xmlPr mapId="3" xpath="/TFI-IZD-POD/NTD-TFI-IZD-POD-E_1000980/P1078177" xmlDataType="decimal"/>
    </xmlCellPr>
  </singleXmlCell>
  <singleXmlCell id="852" r="I51" connectionId="0">
    <xmlCellPr id="1" uniqueName="P1078178">
      <xmlPr mapId="3" xpath="/TFI-IZD-POD/NTD-TFI-IZD-POD-E_1000980/P1078178" xmlDataType="decimal"/>
    </xmlCellPr>
  </singleXmlCell>
  <singleXmlCell id="853" r="H52" connectionId="0">
    <xmlCellPr id="1" uniqueName="P1078179">
      <xmlPr mapId="3" xpath="/TFI-IZD-POD/NTD-TFI-IZD-POD-E_1000980/P1078179" xmlDataType="decimal"/>
    </xmlCellPr>
  </singleXmlCell>
  <singleXmlCell id="854" r="I52" connectionId="0">
    <xmlCellPr id="1" uniqueName="P1078180">
      <xmlPr mapId="3" xpath="/TFI-IZD-POD/NTD-TFI-IZD-POD-E_1000980/P1078180" xmlDataType="decimal"/>
    </xmlCellPr>
  </singleXmlCell>
  <singleXmlCell id="855" r="H53" connectionId="0">
    <xmlCellPr id="1" uniqueName="P1078181">
      <xmlPr mapId="3" xpath="/TFI-IZD-POD/NTD-TFI-IZD-POD-E_1000980/P1078181" xmlDataType="decimal"/>
    </xmlCellPr>
  </singleXmlCell>
  <singleXmlCell id="856" r="I53" connectionId="0">
    <xmlCellPr id="1" uniqueName="P1078182">
      <xmlPr mapId="3" xpath="/TFI-IZD-POD/NTD-TFI-IZD-POD-E_1000980/P1078182" xmlDataType="decimal"/>
    </xmlCellPr>
  </singleXmlCell>
</singleXmlCells>
</file>

<file path=xl/tables/tableSingleCells6.xml><?xml version="1.0" encoding="utf-8"?>
<singleXmlCells xmlns="http://schemas.openxmlformats.org/spreadsheetml/2006/main">
  <singleXmlCell id="857" r="H7" connectionId="0">
    <xmlCellPr id="1" uniqueName="P1073415">
      <xmlPr mapId="3" xpath="/TFI-IZD-POD/IPK-GFI-IZD-POD-E_1000981/P1073415" xmlDataType="decimal"/>
    </xmlCellPr>
  </singleXmlCell>
  <singleXmlCell id="858" r="I7" connectionId="0">
    <xmlCellPr id="1" uniqueName="P1078183">
      <xmlPr mapId="3" xpath="/TFI-IZD-POD/IPK-GFI-IZD-POD-E_1000981/P1078183" xmlDataType="decimal"/>
    </xmlCellPr>
  </singleXmlCell>
  <singleXmlCell id="859" r="J7" connectionId="0">
    <xmlCellPr id="1" uniqueName="P1078184">
      <xmlPr mapId="3" xpath="/TFI-IZD-POD/IPK-GFI-IZD-POD-E_1000981/P1078184" xmlDataType="decimal"/>
    </xmlCellPr>
  </singleXmlCell>
  <singleXmlCell id="860" r="K7" connectionId="0">
    <xmlCellPr id="1" uniqueName="P1078185">
      <xmlPr mapId="3" xpath="/TFI-IZD-POD/IPK-GFI-IZD-POD-E_1000981/P1078185" xmlDataType="decimal"/>
    </xmlCellPr>
  </singleXmlCell>
  <singleXmlCell id="861" r="L7" connectionId="0">
    <xmlCellPr id="1" uniqueName="P1078186">
      <xmlPr mapId="3" xpath="/TFI-IZD-POD/IPK-GFI-IZD-POD-E_1000981/P1078186" xmlDataType="decimal"/>
    </xmlCellPr>
  </singleXmlCell>
  <singleXmlCell id="862" r="M7" connectionId="0">
    <xmlCellPr id="1" uniqueName="P1078187">
      <xmlPr mapId="3" xpath="/TFI-IZD-POD/IPK-GFI-IZD-POD-E_1000981/P1078187" xmlDataType="decimal"/>
    </xmlCellPr>
  </singleXmlCell>
  <singleXmlCell id="863" r="N7" connectionId="0">
    <xmlCellPr id="1" uniqueName="P1078188">
      <xmlPr mapId="3" xpath="/TFI-IZD-POD/IPK-GFI-IZD-POD-E_1000981/P1078188" xmlDataType="decimal"/>
    </xmlCellPr>
  </singleXmlCell>
  <singleXmlCell id="864" r="O7" connectionId="0">
    <xmlCellPr id="1" uniqueName="P1078189">
      <xmlPr mapId="3" xpath="/TFI-IZD-POD/IPK-GFI-IZD-POD-E_1000981/P1078189" xmlDataType="decimal"/>
    </xmlCellPr>
  </singleXmlCell>
  <singleXmlCell id="865" r="P7" connectionId="0">
    <xmlCellPr id="1" uniqueName="P1081532">
      <xmlPr mapId="3" xpath="/TFI-IZD-POD/IPK-GFI-IZD-POD-E_1000981/P1081532" xmlDataType="decimal"/>
    </xmlCellPr>
  </singleXmlCell>
  <singleXmlCell id="866" r="Q7" connectionId="0">
    <xmlCellPr id="1" uniqueName="P1081533">
      <xmlPr mapId="3" xpath="/TFI-IZD-POD/IPK-GFI-IZD-POD-E_1000981/P1081533" xmlDataType="decimal"/>
    </xmlCellPr>
  </singleXmlCell>
  <singleXmlCell id="867" r="R7" connectionId="0">
    <xmlCellPr id="1" uniqueName="P1081534">
      <xmlPr mapId="3" xpath="/TFI-IZD-POD/IPK-GFI-IZD-POD-E_1000981/P1081534" xmlDataType="decimal"/>
    </xmlCellPr>
  </singleXmlCell>
  <singleXmlCell id="868" r="S7" connectionId="0">
    <xmlCellPr id="1" uniqueName="P1124774">
      <xmlPr mapId="3" xpath="/TFI-IZD-POD/IPK-GFI-IZD-POD-E_1000981/P1124774" xmlDataType="decimal"/>
    </xmlCellPr>
  </singleXmlCell>
  <singleXmlCell id="869" r="T7" connectionId="0">
    <xmlCellPr id="1" uniqueName="P1124775">
      <xmlPr mapId="3" xpath="/TFI-IZD-POD/IPK-GFI-IZD-POD-E_1000981/P1124775" xmlDataType="decimal"/>
    </xmlCellPr>
  </singleXmlCell>
  <singleXmlCell id="870" r="U7" connectionId="0">
    <xmlCellPr id="1" uniqueName="P1081535">
      <xmlPr mapId="3" xpath="/TFI-IZD-POD/IPK-GFI-IZD-POD-E_1000981/P1081535" xmlDataType="decimal"/>
    </xmlCellPr>
  </singleXmlCell>
  <singleXmlCell id="871" r="V7" connectionId="0">
    <xmlCellPr id="1" uniqueName="P1081536">
      <xmlPr mapId="3" xpath="/TFI-IZD-POD/IPK-GFI-IZD-POD-E_1000981/P1081536" xmlDataType="decimal"/>
    </xmlCellPr>
  </singleXmlCell>
  <singleXmlCell id="872" r="W7" connectionId="0">
    <xmlCellPr id="1" uniqueName="P1081537">
      <xmlPr mapId="3" xpath="/TFI-IZD-POD/IPK-GFI-IZD-POD-E_1000981/P1081537" xmlDataType="decimal"/>
    </xmlCellPr>
  </singleXmlCell>
  <singleXmlCell id="873" r="X7" connectionId="0">
    <xmlCellPr id="1" uniqueName="P1081538">
      <xmlPr mapId="3" xpath="/TFI-IZD-POD/IPK-GFI-IZD-POD-E_1000981/P1081538" xmlDataType="decimal"/>
    </xmlCellPr>
  </singleXmlCell>
  <singleXmlCell id="874" r="Y7" connectionId="0">
    <xmlCellPr id="1" uniqueName="P1081539">
      <xmlPr mapId="3" xpath="/TFI-IZD-POD/IPK-GFI-IZD-POD-E_1000981/P1081539" xmlDataType="decimal"/>
    </xmlCellPr>
  </singleXmlCell>
  <singleXmlCell id="875" r="H8" connectionId="0">
    <xmlCellPr id="1" uniqueName="P1078190">
      <xmlPr mapId="3" xpath="/TFI-IZD-POD/IPK-GFI-IZD-POD-E_1000981/P1078190" xmlDataType="decimal"/>
    </xmlCellPr>
  </singleXmlCell>
  <singleXmlCell id="876" r="I8" connectionId="0">
    <xmlCellPr id="1" uniqueName="P1078191">
      <xmlPr mapId="3" xpath="/TFI-IZD-POD/IPK-GFI-IZD-POD-E_1000981/P1078191" xmlDataType="decimal"/>
    </xmlCellPr>
  </singleXmlCell>
  <singleXmlCell id="877" r="J8" connectionId="0">
    <xmlCellPr id="1" uniqueName="P1078192">
      <xmlPr mapId="3" xpath="/TFI-IZD-POD/IPK-GFI-IZD-POD-E_1000981/P1078192" xmlDataType="decimal"/>
    </xmlCellPr>
  </singleXmlCell>
  <singleXmlCell id="878" r="K8" connectionId="0">
    <xmlCellPr id="1" uniqueName="P1078193">
      <xmlPr mapId="3" xpath="/TFI-IZD-POD/IPK-GFI-IZD-POD-E_1000981/P1078193" xmlDataType="decimal"/>
    </xmlCellPr>
  </singleXmlCell>
  <singleXmlCell id="879" r="L8" connectionId="0">
    <xmlCellPr id="1" uniqueName="P1078194">
      <xmlPr mapId="3" xpath="/TFI-IZD-POD/IPK-GFI-IZD-POD-E_1000981/P1078194" xmlDataType="decimal"/>
    </xmlCellPr>
  </singleXmlCell>
  <singleXmlCell id="880" r="M8" connectionId="0">
    <xmlCellPr id="1" uniqueName="P1078195">
      <xmlPr mapId="3" xpath="/TFI-IZD-POD/IPK-GFI-IZD-POD-E_1000981/P1078195" xmlDataType="decimal"/>
    </xmlCellPr>
  </singleXmlCell>
  <singleXmlCell id="881" r="N8" connectionId="0">
    <xmlCellPr id="1" uniqueName="P1078196">
      <xmlPr mapId="3" xpath="/TFI-IZD-POD/IPK-GFI-IZD-POD-E_1000981/P1078196" xmlDataType="decimal"/>
    </xmlCellPr>
  </singleXmlCell>
  <singleXmlCell id="882" r="O8" connectionId="0">
    <xmlCellPr id="1" uniqueName="P1078197">
      <xmlPr mapId="3" xpath="/TFI-IZD-POD/IPK-GFI-IZD-POD-E_1000981/P1078197" xmlDataType="decimal"/>
    </xmlCellPr>
  </singleXmlCell>
  <singleXmlCell id="883" r="P8" connectionId="0">
    <xmlCellPr id="1" uniqueName="P1081540">
      <xmlPr mapId="3" xpath="/TFI-IZD-POD/IPK-GFI-IZD-POD-E_1000981/P1081540" xmlDataType="decimal"/>
    </xmlCellPr>
  </singleXmlCell>
  <singleXmlCell id="884" r="Q8" connectionId="0">
    <xmlCellPr id="1" uniqueName="P1081546">
      <xmlPr mapId="3" xpath="/TFI-IZD-POD/IPK-GFI-IZD-POD-E_1000981/P1081546" xmlDataType="decimal"/>
    </xmlCellPr>
  </singleXmlCell>
  <singleXmlCell id="885" r="R8" connectionId="0">
    <xmlCellPr id="1" uniqueName="P1081648">
      <xmlPr mapId="3" xpath="/TFI-IZD-POD/IPK-GFI-IZD-POD-E_1000981/P1081648" xmlDataType="decimal"/>
    </xmlCellPr>
  </singleXmlCell>
  <singleXmlCell id="886" r="S8" connectionId="0">
    <xmlCellPr id="1" uniqueName="P1124776">
      <xmlPr mapId="3" xpath="/TFI-IZD-POD/IPK-GFI-IZD-POD-E_1000981/P1124776" xmlDataType="decimal"/>
    </xmlCellPr>
  </singleXmlCell>
  <singleXmlCell id="887" r="T8" connectionId="0">
    <xmlCellPr id="1" uniqueName="P1124777">
      <xmlPr mapId="3" xpath="/TFI-IZD-POD/IPK-GFI-IZD-POD-E_1000981/P1124777" xmlDataType="decimal"/>
    </xmlCellPr>
  </singleXmlCell>
  <singleXmlCell id="888" r="U8" connectionId="0">
    <xmlCellPr id="1" uniqueName="P1081649">
      <xmlPr mapId="3" xpath="/TFI-IZD-POD/IPK-GFI-IZD-POD-E_1000981/P1081649" xmlDataType="decimal"/>
    </xmlCellPr>
  </singleXmlCell>
  <singleXmlCell id="889" r="V8" connectionId="0">
    <xmlCellPr id="1" uniqueName="P1081651">
      <xmlPr mapId="3" xpath="/TFI-IZD-POD/IPK-GFI-IZD-POD-E_1000981/P1081651" xmlDataType="decimal"/>
    </xmlCellPr>
  </singleXmlCell>
  <singleXmlCell id="890" r="W8" connectionId="0">
    <xmlCellPr id="1" uniqueName="P1081656">
      <xmlPr mapId="3" xpath="/TFI-IZD-POD/IPK-GFI-IZD-POD-E_1000981/P1081656" xmlDataType="decimal"/>
    </xmlCellPr>
  </singleXmlCell>
  <singleXmlCell id="891" r="X8" connectionId="0">
    <xmlCellPr id="1" uniqueName="P1081658">
      <xmlPr mapId="3" xpath="/TFI-IZD-POD/IPK-GFI-IZD-POD-E_1000981/P1081658" xmlDataType="decimal"/>
    </xmlCellPr>
  </singleXmlCell>
  <singleXmlCell id="892" r="Y8" connectionId="0">
    <xmlCellPr id="1" uniqueName="P1081660">
      <xmlPr mapId="3" xpath="/TFI-IZD-POD/IPK-GFI-IZD-POD-E_1000981/P1081660" xmlDataType="decimal"/>
    </xmlCellPr>
  </singleXmlCell>
  <singleXmlCell id="893" r="H9" connectionId="0">
    <xmlCellPr id="1" uniqueName="P1078198">
      <xmlPr mapId="3" xpath="/TFI-IZD-POD/IPK-GFI-IZD-POD-E_1000981/P1078198" xmlDataType="decimal"/>
    </xmlCellPr>
  </singleXmlCell>
  <singleXmlCell id="894" r="I9" connectionId="0">
    <xmlCellPr id="1" uniqueName="P1078199">
      <xmlPr mapId="3" xpath="/TFI-IZD-POD/IPK-GFI-IZD-POD-E_1000981/P1078199" xmlDataType="decimal"/>
    </xmlCellPr>
  </singleXmlCell>
  <singleXmlCell id="895" r="J9" connectionId="0">
    <xmlCellPr id="1" uniqueName="P1078200">
      <xmlPr mapId="3" xpath="/TFI-IZD-POD/IPK-GFI-IZD-POD-E_1000981/P1078200" xmlDataType="decimal"/>
    </xmlCellPr>
  </singleXmlCell>
  <singleXmlCell id="896" r="K9" connectionId="0">
    <xmlCellPr id="1" uniqueName="P1078201">
      <xmlPr mapId="3" xpath="/TFI-IZD-POD/IPK-GFI-IZD-POD-E_1000981/P1078201" xmlDataType="decimal"/>
    </xmlCellPr>
  </singleXmlCell>
  <singleXmlCell id="897" r="L9" connectionId="0">
    <xmlCellPr id="1" uniqueName="P1078202">
      <xmlPr mapId="3" xpath="/TFI-IZD-POD/IPK-GFI-IZD-POD-E_1000981/P1078202" xmlDataType="decimal"/>
    </xmlCellPr>
  </singleXmlCell>
  <singleXmlCell id="898" r="M9" connectionId="0">
    <xmlCellPr id="1" uniqueName="P1078203">
      <xmlPr mapId="3" xpath="/TFI-IZD-POD/IPK-GFI-IZD-POD-E_1000981/P1078203" xmlDataType="decimal"/>
    </xmlCellPr>
  </singleXmlCell>
  <singleXmlCell id="899" r="N9" connectionId="0">
    <xmlCellPr id="1" uniqueName="P1078204">
      <xmlPr mapId="3" xpath="/TFI-IZD-POD/IPK-GFI-IZD-POD-E_1000981/P1078204" xmlDataType="decimal"/>
    </xmlCellPr>
  </singleXmlCell>
  <singleXmlCell id="900" r="O9" connectionId="0">
    <xmlCellPr id="1" uniqueName="P1078205">
      <xmlPr mapId="3" xpath="/TFI-IZD-POD/IPK-GFI-IZD-POD-E_1000981/P1078205" xmlDataType="decimal"/>
    </xmlCellPr>
  </singleXmlCell>
  <singleXmlCell id="901" r="P9" connectionId="0">
    <xmlCellPr id="1" uniqueName="P1081541">
      <xmlPr mapId="3" xpath="/TFI-IZD-POD/IPK-GFI-IZD-POD-E_1000981/P1081541" xmlDataType="decimal"/>
    </xmlCellPr>
  </singleXmlCell>
  <singleXmlCell id="902" r="Q9" connectionId="0">
    <xmlCellPr id="1" uniqueName="P1081548">
      <xmlPr mapId="3" xpath="/TFI-IZD-POD/IPK-GFI-IZD-POD-E_1000981/P1081548" xmlDataType="decimal"/>
    </xmlCellPr>
  </singleXmlCell>
  <singleXmlCell id="903" r="R9" connectionId="0">
    <xmlCellPr id="1" uniqueName="P1081662">
      <xmlPr mapId="3" xpath="/TFI-IZD-POD/IPK-GFI-IZD-POD-E_1000981/P1081662" xmlDataType="decimal"/>
    </xmlCellPr>
  </singleXmlCell>
  <singleXmlCell id="904" r="S9" connectionId="0">
    <xmlCellPr id="1" uniqueName="P1124778">
      <xmlPr mapId="3" xpath="/TFI-IZD-POD/IPK-GFI-IZD-POD-E_1000981/P1124778" xmlDataType="decimal"/>
    </xmlCellPr>
  </singleXmlCell>
  <singleXmlCell id="905" r="T9" connectionId="0">
    <xmlCellPr id="1" uniqueName="P1124779">
      <xmlPr mapId="3" xpath="/TFI-IZD-POD/IPK-GFI-IZD-POD-E_1000981/P1124779" xmlDataType="decimal"/>
    </xmlCellPr>
  </singleXmlCell>
  <singleXmlCell id="906" r="U9" connectionId="0">
    <xmlCellPr id="1" uniqueName="P1081664">
      <xmlPr mapId="3" xpath="/TFI-IZD-POD/IPK-GFI-IZD-POD-E_1000981/P1081664" xmlDataType="decimal"/>
    </xmlCellPr>
  </singleXmlCell>
  <singleXmlCell id="907" r="V9" connectionId="0">
    <xmlCellPr id="1" uniqueName="P1081666">
      <xmlPr mapId="3" xpath="/TFI-IZD-POD/IPK-GFI-IZD-POD-E_1000981/P1081666" xmlDataType="decimal"/>
    </xmlCellPr>
  </singleXmlCell>
  <singleXmlCell id="908" r="W9" connectionId="0">
    <xmlCellPr id="1" uniqueName="P1081668">
      <xmlPr mapId="3" xpath="/TFI-IZD-POD/IPK-GFI-IZD-POD-E_1000981/P1081668" xmlDataType="decimal"/>
    </xmlCellPr>
  </singleXmlCell>
  <singleXmlCell id="909" r="X9" connectionId="0">
    <xmlCellPr id="1" uniqueName="P1081670">
      <xmlPr mapId="3" xpath="/TFI-IZD-POD/IPK-GFI-IZD-POD-E_1000981/P1081670" xmlDataType="decimal"/>
    </xmlCellPr>
  </singleXmlCell>
  <singleXmlCell id="910" r="Y9" connectionId="0">
    <xmlCellPr id="1" uniqueName="P1081672">
      <xmlPr mapId="3" xpath="/TFI-IZD-POD/IPK-GFI-IZD-POD-E_1000981/P1081672" xmlDataType="decimal"/>
    </xmlCellPr>
  </singleXmlCell>
  <singleXmlCell id="911" r="H10" connectionId="0">
    <xmlCellPr id="1" uniqueName="P1078206">
      <xmlPr mapId="3" xpath="/TFI-IZD-POD/IPK-GFI-IZD-POD-E_1000981/P1078206" xmlDataType="decimal"/>
    </xmlCellPr>
  </singleXmlCell>
  <singleXmlCell id="912" r="I10" connectionId="0">
    <xmlCellPr id="1" uniqueName="P1078207">
      <xmlPr mapId="3" xpath="/TFI-IZD-POD/IPK-GFI-IZD-POD-E_1000981/P1078207" xmlDataType="decimal"/>
    </xmlCellPr>
  </singleXmlCell>
  <singleXmlCell id="913" r="J10" connectionId="0">
    <xmlCellPr id="1" uniqueName="P1078208">
      <xmlPr mapId="3" xpath="/TFI-IZD-POD/IPK-GFI-IZD-POD-E_1000981/P1078208" xmlDataType="decimal"/>
    </xmlCellPr>
  </singleXmlCell>
  <singleXmlCell id="914" r="K10" connectionId="0">
    <xmlCellPr id="1" uniqueName="P1078209">
      <xmlPr mapId="3" xpath="/TFI-IZD-POD/IPK-GFI-IZD-POD-E_1000981/P1078209" xmlDataType="decimal"/>
    </xmlCellPr>
  </singleXmlCell>
  <singleXmlCell id="915" r="L10" connectionId="0">
    <xmlCellPr id="1" uniqueName="P1078210">
      <xmlPr mapId="3" xpath="/TFI-IZD-POD/IPK-GFI-IZD-POD-E_1000981/P1078210" xmlDataType="decimal"/>
    </xmlCellPr>
  </singleXmlCell>
  <singleXmlCell id="916" r="M10" connectionId="0">
    <xmlCellPr id="1" uniqueName="P1078215">
      <xmlPr mapId="3" xpath="/TFI-IZD-POD/IPK-GFI-IZD-POD-E_1000981/P1078215" xmlDataType="decimal"/>
    </xmlCellPr>
  </singleXmlCell>
  <singleXmlCell id="917" r="N10" connectionId="0">
    <xmlCellPr id="1" uniqueName="P1078217">
      <xmlPr mapId="3" xpath="/TFI-IZD-POD/IPK-GFI-IZD-POD-E_1000981/P1078217" xmlDataType="decimal"/>
    </xmlCellPr>
  </singleXmlCell>
  <singleXmlCell id="918" r="O10" connectionId="0">
    <xmlCellPr id="1" uniqueName="P1078220">
      <xmlPr mapId="3" xpath="/TFI-IZD-POD/IPK-GFI-IZD-POD-E_1000981/P1078220" xmlDataType="decimal"/>
    </xmlCellPr>
  </singleXmlCell>
  <singleXmlCell id="919" r="P10" connectionId="0">
    <xmlCellPr id="1" uniqueName="P1081542">
      <xmlPr mapId="3" xpath="/TFI-IZD-POD/IPK-GFI-IZD-POD-E_1000981/P1081542" xmlDataType="decimal"/>
    </xmlCellPr>
  </singleXmlCell>
  <singleXmlCell id="920" r="Q10" connectionId="0">
    <xmlCellPr id="1" uniqueName="P1081646">
      <xmlPr mapId="3" xpath="/TFI-IZD-POD/IPK-GFI-IZD-POD-E_1000981/P1081646" xmlDataType="decimal"/>
    </xmlCellPr>
  </singleXmlCell>
  <singleXmlCell id="921" r="R10" connectionId="0">
    <xmlCellPr id="1" uniqueName="P1081674">
      <xmlPr mapId="3" xpath="/TFI-IZD-POD/IPK-GFI-IZD-POD-E_1000981/P1081674" xmlDataType="decimal"/>
    </xmlCellPr>
  </singleXmlCell>
  <singleXmlCell id="922" r="S10" connectionId="0">
    <xmlCellPr id="1" uniqueName="P1124780">
      <xmlPr mapId="3" xpath="/TFI-IZD-POD/IPK-GFI-IZD-POD-E_1000981/P1124780" xmlDataType="decimal"/>
    </xmlCellPr>
  </singleXmlCell>
  <singleXmlCell id="923" r="T10" connectionId="0">
    <xmlCellPr id="1" uniqueName="P1124781">
      <xmlPr mapId="3" xpath="/TFI-IZD-POD/IPK-GFI-IZD-POD-E_1000981/P1124781" xmlDataType="decimal"/>
    </xmlCellPr>
  </singleXmlCell>
  <singleXmlCell id="924" r="U10" connectionId="0">
    <xmlCellPr id="1" uniqueName="P1081676">
      <xmlPr mapId="3" xpath="/TFI-IZD-POD/IPK-GFI-IZD-POD-E_1000981/P1081676" xmlDataType="decimal"/>
    </xmlCellPr>
  </singleXmlCell>
  <singleXmlCell id="925" r="V10" connectionId="0">
    <xmlCellPr id="1" uniqueName="P1081678">
      <xmlPr mapId="3" xpath="/TFI-IZD-POD/IPK-GFI-IZD-POD-E_1000981/P1081678" xmlDataType="decimal"/>
    </xmlCellPr>
  </singleXmlCell>
  <singleXmlCell id="926" r="W10" connectionId="0">
    <xmlCellPr id="1" uniqueName="P1081680">
      <xmlPr mapId="3" xpath="/TFI-IZD-POD/IPK-GFI-IZD-POD-E_1000981/P1081680" xmlDataType="decimal"/>
    </xmlCellPr>
  </singleXmlCell>
  <singleXmlCell id="927" r="X10" connectionId="0">
    <xmlCellPr id="1" uniqueName="P1081682">
      <xmlPr mapId="3" xpath="/TFI-IZD-POD/IPK-GFI-IZD-POD-E_1000981/P1081682" xmlDataType="decimal"/>
    </xmlCellPr>
  </singleXmlCell>
  <singleXmlCell id="928" r="Y10" connectionId="0">
    <xmlCellPr id="1" uniqueName="P1081684">
      <xmlPr mapId="3" xpath="/TFI-IZD-POD/IPK-GFI-IZD-POD-E_1000981/P1081684" xmlDataType="decimal"/>
    </xmlCellPr>
  </singleXmlCell>
  <singleXmlCell id="929" r="H11" connectionId="0">
    <xmlCellPr id="1" uniqueName="P1078222">
      <xmlPr mapId="3" xpath="/TFI-IZD-POD/IPK-GFI-IZD-POD-E_1000981/P1078222" xmlDataType="decimal"/>
    </xmlCellPr>
  </singleXmlCell>
  <singleXmlCell id="930" r="I11" connectionId="0">
    <xmlCellPr id="1" uniqueName="P1078224">
      <xmlPr mapId="3" xpath="/TFI-IZD-POD/IPK-GFI-IZD-POD-E_1000981/P1078224" xmlDataType="decimal"/>
    </xmlCellPr>
  </singleXmlCell>
  <singleXmlCell id="931" r="J11" connectionId="0">
    <xmlCellPr id="1" uniqueName="P1078226">
      <xmlPr mapId="3" xpath="/TFI-IZD-POD/IPK-GFI-IZD-POD-E_1000981/P1078226" xmlDataType="decimal"/>
    </xmlCellPr>
  </singleXmlCell>
  <singleXmlCell id="932" r="K11" connectionId="0">
    <xmlCellPr id="1" uniqueName="P1078229">
      <xmlPr mapId="3" xpath="/TFI-IZD-POD/IPK-GFI-IZD-POD-E_1000981/P1078229" xmlDataType="decimal"/>
    </xmlCellPr>
  </singleXmlCell>
  <singleXmlCell id="933" r="L11" connectionId="0">
    <xmlCellPr id="1" uniqueName="P1078231">
      <xmlPr mapId="3" xpath="/TFI-IZD-POD/IPK-GFI-IZD-POD-E_1000981/P1078231" xmlDataType="decimal"/>
    </xmlCellPr>
  </singleXmlCell>
  <singleXmlCell id="934" r="M11" connectionId="0">
    <xmlCellPr id="1" uniqueName="P1078233">
      <xmlPr mapId="3" xpath="/TFI-IZD-POD/IPK-GFI-IZD-POD-E_1000981/P1078233" xmlDataType="decimal"/>
    </xmlCellPr>
  </singleXmlCell>
  <singleXmlCell id="935" r="N11" connectionId="0">
    <xmlCellPr id="1" uniqueName="P1078236">
      <xmlPr mapId="3" xpath="/TFI-IZD-POD/IPK-GFI-IZD-POD-E_1000981/P1078236" xmlDataType="decimal"/>
    </xmlCellPr>
  </singleXmlCell>
  <singleXmlCell id="936" r="O11" connectionId="0">
    <xmlCellPr id="1" uniqueName="P1078237">
      <xmlPr mapId="3" xpath="/TFI-IZD-POD/IPK-GFI-IZD-POD-E_1000981/P1078237" xmlDataType="decimal"/>
    </xmlCellPr>
  </singleXmlCell>
  <singleXmlCell id="937" r="P11" connectionId="0">
    <xmlCellPr id="1" uniqueName="P1081543">
      <xmlPr mapId="3" xpath="/TFI-IZD-POD/IPK-GFI-IZD-POD-E_1000981/P1081543" xmlDataType="decimal"/>
    </xmlCellPr>
  </singleXmlCell>
  <singleXmlCell id="938" r="Q11" connectionId="0">
    <xmlCellPr id="1" uniqueName="P1081685">
      <xmlPr mapId="3" xpath="/TFI-IZD-POD/IPK-GFI-IZD-POD-E_1000981/P1081685" xmlDataType="decimal"/>
    </xmlCellPr>
  </singleXmlCell>
  <singleXmlCell id="939" r="R11" connectionId="0">
    <xmlCellPr id="1" uniqueName="P1081686">
      <xmlPr mapId="3" xpath="/TFI-IZD-POD/IPK-GFI-IZD-POD-E_1000981/P1081686" xmlDataType="decimal"/>
    </xmlCellPr>
  </singleXmlCell>
  <singleXmlCell id="940" r="S11" connectionId="0">
    <xmlCellPr id="1" uniqueName="P1124782">
      <xmlPr mapId="3" xpath="/TFI-IZD-POD/IPK-GFI-IZD-POD-E_1000981/P1124782" xmlDataType="decimal"/>
    </xmlCellPr>
  </singleXmlCell>
  <singleXmlCell id="941" r="T11" connectionId="0">
    <xmlCellPr id="1" uniqueName="P1124783">
      <xmlPr mapId="3" xpath="/TFI-IZD-POD/IPK-GFI-IZD-POD-E_1000981/P1124783" xmlDataType="decimal"/>
    </xmlCellPr>
  </singleXmlCell>
  <singleXmlCell id="942" r="U11" connectionId="0">
    <xmlCellPr id="1" uniqueName="P1081687">
      <xmlPr mapId="3" xpath="/TFI-IZD-POD/IPK-GFI-IZD-POD-E_1000981/P1081687" xmlDataType="decimal"/>
    </xmlCellPr>
  </singleXmlCell>
  <singleXmlCell id="943" r="V11" connectionId="0">
    <xmlCellPr id="1" uniqueName="P1081688">
      <xmlPr mapId="3" xpath="/TFI-IZD-POD/IPK-GFI-IZD-POD-E_1000981/P1081688" xmlDataType="decimal"/>
    </xmlCellPr>
  </singleXmlCell>
  <singleXmlCell id="944" r="W11" connectionId="0">
    <xmlCellPr id="1" uniqueName="P1081689">
      <xmlPr mapId="3" xpath="/TFI-IZD-POD/IPK-GFI-IZD-POD-E_1000981/P1081689" xmlDataType="decimal"/>
    </xmlCellPr>
  </singleXmlCell>
  <singleXmlCell id="945" r="X11" connectionId="0">
    <xmlCellPr id="1" uniqueName="P1081690">
      <xmlPr mapId="3" xpath="/TFI-IZD-POD/IPK-GFI-IZD-POD-E_1000981/P1081690" xmlDataType="decimal"/>
    </xmlCellPr>
  </singleXmlCell>
  <singleXmlCell id="946" r="Y11" connectionId="0">
    <xmlCellPr id="1" uniqueName="P1081696">
      <xmlPr mapId="3" xpath="/TFI-IZD-POD/IPK-GFI-IZD-POD-E_1000981/P1081696" xmlDataType="decimal"/>
    </xmlCellPr>
  </singleXmlCell>
  <singleXmlCell id="947" r="H12" connectionId="0">
    <xmlCellPr id="1" uniqueName="P1078238">
      <xmlPr mapId="3" xpath="/TFI-IZD-POD/IPK-GFI-IZD-POD-E_1000981/P1078238" xmlDataType="decimal"/>
    </xmlCellPr>
  </singleXmlCell>
  <singleXmlCell id="948" r="I12" connectionId="0">
    <xmlCellPr id="1" uniqueName="P1078239">
      <xmlPr mapId="3" xpath="/TFI-IZD-POD/IPK-GFI-IZD-POD-E_1000981/P1078239" xmlDataType="decimal"/>
    </xmlCellPr>
  </singleXmlCell>
  <singleXmlCell id="949" r="J12" connectionId="0">
    <xmlCellPr id="1" uniqueName="P1078240">
      <xmlPr mapId="3" xpath="/TFI-IZD-POD/IPK-GFI-IZD-POD-E_1000981/P1078240" xmlDataType="decimal"/>
    </xmlCellPr>
  </singleXmlCell>
  <singleXmlCell id="950" r="K12" connectionId="0">
    <xmlCellPr id="1" uniqueName="P1078241">
      <xmlPr mapId="3" xpath="/TFI-IZD-POD/IPK-GFI-IZD-POD-E_1000981/P1078241" xmlDataType="decimal"/>
    </xmlCellPr>
  </singleXmlCell>
  <singleXmlCell id="951" r="L12" connectionId="0">
    <xmlCellPr id="1" uniqueName="P1078242">
      <xmlPr mapId="3" xpath="/TFI-IZD-POD/IPK-GFI-IZD-POD-E_1000981/P1078242" xmlDataType="decimal"/>
    </xmlCellPr>
  </singleXmlCell>
  <singleXmlCell id="952" r="M12" connectionId="0">
    <xmlCellPr id="1" uniqueName="P1078243">
      <xmlPr mapId="3" xpath="/TFI-IZD-POD/IPK-GFI-IZD-POD-E_1000981/P1078243" xmlDataType="decimal"/>
    </xmlCellPr>
  </singleXmlCell>
  <singleXmlCell id="953" r="N12" connectionId="0">
    <xmlCellPr id="1" uniqueName="P1078946">
      <xmlPr mapId="3" xpath="/TFI-IZD-POD/IPK-GFI-IZD-POD-E_1000981/P1078946" xmlDataType="decimal"/>
    </xmlCellPr>
  </singleXmlCell>
  <singleXmlCell id="954" r="O12" connectionId="0">
    <xmlCellPr id="1" uniqueName="P1078947">
      <xmlPr mapId="3" xpath="/TFI-IZD-POD/IPK-GFI-IZD-POD-E_1000981/P1078947" xmlDataType="decimal"/>
    </xmlCellPr>
  </singleXmlCell>
  <singleXmlCell id="955" r="P12" connectionId="0">
    <xmlCellPr id="1" uniqueName="P1081544">
      <xmlPr mapId="3" xpath="/TFI-IZD-POD/IPK-GFI-IZD-POD-E_1000981/P1081544" xmlDataType="decimal"/>
    </xmlCellPr>
  </singleXmlCell>
  <singleXmlCell id="956" r="Q12" connectionId="0">
    <xmlCellPr id="1" uniqueName="P1081697">
      <xmlPr mapId="3" xpath="/TFI-IZD-POD/IPK-GFI-IZD-POD-E_1000981/P1081697" xmlDataType="decimal"/>
    </xmlCellPr>
  </singleXmlCell>
  <singleXmlCell id="957" r="R12" connectionId="0">
    <xmlCellPr id="1" uniqueName="P1081698">
      <xmlPr mapId="3" xpath="/TFI-IZD-POD/IPK-GFI-IZD-POD-E_1000981/P1081698" xmlDataType="decimal"/>
    </xmlCellPr>
  </singleXmlCell>
  <singleXmlCell id="958" r="S12" connectionId="0">
    <xmlCellPr id="1" uniqueName="P1124784">
      <xmlPr mapId="3" xpath="/TFI-IZD-POD/IPK-GFI-IZD-POD-E_1000981/P1124784" xmlDataType="decimal"/>
    </xmlCellPr>
  </singleXmlCell>
  <singleXmlCell id="959" r="T12" connectionId="0">
    <xmlCellPr id="1" uniqueName="P1124785">
      <xmlPr mapId="3" xpath="/TFI-IZD-POD/IPK-GFI-IZD-POD-E_1000981/P1124785" xmlDataType="decimal"/>
    </xmlCellPr>
  </singleXmlCell>
  <singleXmlCell id="960" r="U12" connectionId="0">
    <xmlCellPr id="1" uniqueName="P1081699">
      <xmlPr mapId="3" xpath="/TFI-IZD-POD/IPK-GFI-IZD-POD-E_1000981/P1081699" xmlDataType="decimal"/>
    </xmlCellPr>
  </singleXmlCell>
  <singleXmlCell id="961" r="V12" connectionId="0">
    <xmlCellPr id="1" uniqueName="P1081700">
      <xmlPr mapId="3" xpath="/TFI-IZD-POD/IPK-GFI-IZD-POD-E_1000981/P1081700" xmlDataType="decimal"/>
    </xmlCellPr>
  </singleXmlCell>
  <singleXmlCell id="962" r="W12" connectionId="0">
    <xmlCellPr id="1" uniqueName="P1081701">
      <xmlPr mapId="3" xpath="/TFI-IZD-POD/IPK-GFI-IZD-POD-E_1000981/P1081701" xmlDataType="decimal"/>
    </xmlCellPr>
  </singleXmlCell>
  <singleXmlCell id="963" r="X12" connectionId="0">
    <xmlCellPr id="1" uniqueName="P1081702">
      <xmlPr mapId="3" xpath="/TFI-IZD-POD/IPK-GFI-IZD-POD-E_1000981/P1081702" xmlDataType="decimal"/>
    </xmlCellPr>
  </singleXmlCell>
  <singleXmlCell id="964" r="Y12" connectionId="0">
    <xmlCellPr id="1" uniqueName="P1081703">
      <xmlPr mapId="3" xpath="/TFI-IZD-POD/IPK-GFI-IZD-POD-E_1000981/P1081703" xmlDataType="decimal"/>
    </xmlCellPr>
  </singleXmlCell>
  <singleXmlCell id="965" r="H13" connectionId="0">
    <xmlCellPr id="1" uniqueName="P1078948">
      <xmlPr mapId="3" xpath="/TFI-IZD-POD/IPK-GFI-IZD-POD-E_1000981/P1078948" xmlDataType="decimal"/>
    </xmlCellPr>
  </singleXmlCell>
  <singleXmlCell id="966" r="I13" connectionId="0">
    <xmlCellPr id="1" uniqueName="P1078949">
      <xmlPr mapId="3" xpath="/TFI-IZD-POD/IPK-GFI-IZD-POD-E_1000981/P1078949" xmlDataType="decimal"/>
    </xmlCellPr>
  </singleXmlCell>
  <singleXmlCell id="967" r="J13" connectionId="0">
    <xmlCellPr id="1" uniqueName="P1079430">
      <xmlPr mapId="3" xpath="/TFI-IZD-POD/IPK-GFI-IZD-POD-E_1000981/P1079430" xmlDataType="decimal"/>
    </xmlCellPr>
  </singleXmlCell>
  <singleXmlCell id="968" r="K13" connectionId="0">
    <xmlCellPr id="1" uniqueName="P1079851">
      <xmlPr mapId="3" xpath="/TFI-IZD-POD/IPK-GFI-IZD-POD-E_1000981/P1079851" xmlDataType="decimal"/>
    </xmlCellPr>
  </singleXmlCell>
  <singleXmlCell id="969" r="L13" connectionId="0">
    <xmlCellPr id="1" uniqueName="P1079852">
      <xmlPr mapId="3" xpath="/TFI-IZD-POD/IPK-GFI-IZD-POD-E_1000981/P1079852" xmlDataType="decimal"/>
    </xmlCellPr>
  </singleXmlCell>
  <singleXmlCell id="970" r="M13" connectionId="0">
    <xmlCellPr id="1" uniqueName="P1079853">
      <xmlPr mapId="3" xpath="/TFI-IZD-POD/IPK-GFI-IZD-POD-E_1000981/P1079853" xmlDataType="decimal"/>
    </xmlCellPr>
  </singleXmlCell>
  <singleXmlCell id="971" r="N13" connectionId="0">
    <xmlCellPr id="1" uniqueName="P1079854">
      <xmlPr mapId="3" xpath="/TFI-IZD-POD/IPK-GFI-IZD-POD-E_1000981/P1079854" xmlDataType="decimal"/>
    </xmlCellPr>
  </singleXmlCell>
  <singleXmlCell id="972" r="O13" connectionId="0">
    <xmlCellPr id="1" uniqueName="P1079855">
      <xmlPr mapId="3" xpath="/TFI-IZD-POD/IPK-GFI-IZD-POD-E_1000981/P1079855" xmlDataType="decimal"/>
    </xmlCellPr>
  </singleXmlCell>
  <singleXmlCell id="973" r="P13" connectionId="0">
    <xmlCellPr id="1" uniqueName="P1081545">
      <xmlPr mapId="3" xpath="/TFI-IZD-POD/IPK-GFI-IZD-POD-E_1000981/P1081545" xmlDataType="decimal"/>
    </xmlCellPr>
  </singleXmlCell>
  <singleXmlCell id="974" r="Q13" connectionId="0">
    <xmlCellPr id="1" uniqueName="P1081704">
      <xmlPr mapId="3" xpath="/TFI-IZD-POD/IPK-GFI-IZD-POD-E_1000981/P1081704" xmlDataType="decimal"/>
    </xmlCellPr>
  </singleXmlCell>
  <singleXmlCell id="975" r="R13" connectionId="0">
    <xmlCellPr id="1" uniqueName="P1081705">
      <xmlPr mapId="3" xpath="/TFI-IZD-POD/IPK-GFI-IZD-POD-E_1000981/P1081705" xmlDataType="decimal"/>
    </xmlCellPr>
  </singleXmlCell>
  <singleXmlCell id="976" r="S13" connectionId="0">
    <xmlCellPr id="1" uniqueName="P1124786">
      <xmlPr mapId="3" xpath="/TFI-IZD-POD/IPK-GFI-IZD-POD-E_1000981/P1124786" xmlDataType="decimal"/>
    </xmlCellPr>
  </singleXmlCell>
  <singleXmlCell id="977" r="T13" connectionId="0">
    <xmlCellPr id="1" uniqueName="P1124787">
      <xmlPr mapId="3" xpath="/TFI-IZD-POD/IPK-GFI-IZD-POD-E_1000981/P1124787" xmlDataType="decimal"/>
    </xmlCellPr>
  </singleXmlCell>
  <singleXmlCell id="978" r="U13" connectionId="0">
    <xmlCellPr id="1" uniqueName="P1081706">
      <xmlPr mapId="3" xpath="/TFI-IZD-POD/IPK-GFI-IZD-POD-E_1000981/P1081706" xmlDataType="decimal"/>
    </xmlCellPr>
  </singleXmlCell>
  <singleXmlCell id="979" r="V13" connectionId="0">
    <xmlCellPr id="1" uniqueName="P1081707">
      <xmlPr mapId="3" xpath="/TFI-IZD-POD/IPK-GFI-IZD-POD-E_1000981/P1081707" xmlDataType="decimal"/>
    </xmlCellPr>
  </singleXmlCell>
  <singleXmlCell id="980" r="W13" connectionId="0">
    <xmlCellPr id="1" uniqueName="P1081708">
      <xmlPr mapId="3" xpath="/TFI-IZD-POD/IPK-GFI-IZD-POD-E_1000981/P1081708" xmlDataType="decimal"/>
    </xmlCellPr>
  </singleXmlCell>
  <singleXmlCell id="981" r="X13" connectionId="0">
    <xmlCellPr id="1" uniqueName="P1081709">
      <xmlPr mapId="3" xpath="/TFI-IZD-POD/IPK-GFI-IZD-POD-E_1000981/P1081709" xmlDataType="decimal"/>
    </xmlCellPr>
  </singleXmlCell>
  <singleXmlCell id="982" r="Y13" connectionId="0">
    <xmlCellPr id="1" uniqueName="P1081710">
      <xmlPr mapId="3" xpath="/TFI-IZD-POD/IPK-GFI-IZD-POD-E_1000981/P1081710" xmlDataType="decimal"/>
    </xmlCellPr>
  </singleXmlCell>
  <singleXmlCell id="983" r="H14" connectionId="0">
    <xmlCellPr id="1" uniqueName="P1079856">
      <xmlPr mapId="3" xpath="/TFI-IZD-POD/IPK-GFI-IZD-POD-E_1000981/P1079856" xmlDataType="decimal"/>
    </xmlCellPr>
  </singleXmlCell>
  <singleXmlCell id="984" r="I14" connectionId="0">
    <xmlCellPr id="1" uniqueName="P1079857">
      <xmlPr mapId="3" xpath="/TFI-IZD-POD/IPK-GFI-IZD-POD-E_1000981/P1079857" xmlDataType="decimal"/>
    </xmlCellPr>
  </singleXmlCell>
  <singleXmlCell id="985" r="J14" connectionId="0">
    <xmlCellPr id="1" uniqueName="P1079858">
      <xmlPr mapId="3" xpath="/TFI-IZD-POD/IPK-GFI-IZD-POD-E_1000981/P1079858" xmlDataType="decimal"/>
    </xmlCellPr>
  </singleXmlCell>
  <singleXmlCell id="986" r="K14" connectionId="0">
    <xmlCellPr id="1" uniqueName="P1079859">
      <xmlPr mapId="3" xpath="/TFI-IZD-POD/IPK-GFI-IZD-POD-E_1000981/P1079859" xmlDataType="decimal"/>
    </xmlCellPr>
  </singleXmlCell>
  <singleXmlCell id="987" r="L14" connectionId="0">
    <xmlCellPr id="1" uniqueName="P1079860">
      <xmlPr mapId="3" xpath="/TFI-IZD-POD/IPK-GFI-IZD-POD-E_1000981/P1079860" xmlDataType="decimal"/>
    </xmlCellPr>
  </singleXmlCell>
  <singleXmlCell id="988" r="M14" connectionId="0">
    <xmlCellPr id="1" uniqueName="P1079861">
      <xmlPr mapId="3" xpath="/TFI-IZD-POD/IPK-GFI-IZD-POD-E_1000981/P1079861" xmlDataType="decimal"/>
    </xmlCellPr>
  </singleXmlCell>
  <singleXmlCell id="989" r="N14" connectionId="0">
    <xmlCellPr id="1" uniqueName="P1079862">
      <xmlPr mapId="3" xpath="/TFI-IZD-POD/IPK-GFI-IZD-POD-E_1000981/P1079862" xmlDataType="decimal"/>
    </xmlCellPr>
  </singleXmlCell>
  <singleXmlCell id="990" r="O14" connectionId="0">
    <xmlCellPr id="1" uniqueName="P1079863">
      <xmlPr mapId="3" xpath="/TFI-IZD-POD/IPK-GFI-IZD-POD-E_1000981/P1079863" xmlDataType="decimal"/>
    </xmlCellPr>
  </singleXmlCell>
  <singleXmlCell id="991" r="P14" connectionId="0">
    <xmlCellPr id="1" uniqueName="P1081711">
      <xmlPr mapId="3" xpath="/TFI-IZD-POD/IPK-GFI-IZD-POD-E_1000981/P1081711" xmlDataType="decimal"/>
    </xmlCellPr>
  </singleXmlCell>
  <singleXmlCell id="992" r="Q14" connectionId="0">
    <xmlCellPr id="1" uniqueName="P1081712">
      <xmlPr mapId="3" xpath="/TFI-IZD-POD/IPK-GFI-IZD-POD-E_1000981/P1081712" xmlDataType="decimal"/>
    </xmlCellPr>
  </singleXmlCell>
  <singleXmlCell id="993" r="R14" connectionId="0">
    <xmlCellPr id="1" uniqueName="P1081713">
      <xmlPr mapId="3" xpath="/TFI-IZD-POD/IPK-GFI-IZD-POD-E_1000981/P1081713" xmlDataType="decimal"/>
    </xmlCellPr>
  </singleXmlCell>
  <singleXmlCell id="994" r="S14" connectionId="0">
    <xmlCellPr id="1" uniqueName="P1124788">
      <xmlPr mapId="3" xpath="/TFI-IZD-POD/IPK-GFI-IZD-POD-E_1000981/P1124788" xmlDataType="decimal"/>
    </xmlCellPr>
  </singleXmlCell>
  <singleXmlCell id="995" r="T14" connectionId="0">
    <xmlCellPr id="1" uniqueName="P1124789">
      <xmlPr mapId="3" xpath="/TFI-IZD-POD/IPK-GFI-IZD-POD-E_1000981/P1124789" xmlDataType="decimal"/>
    </xmlCellPr>
  </singleXmlCell>
  <singleXmlCell id="996" r="U14" connectionId="0">
    <xmlCellPr id="1" uniqueName="P1081714">
      <xmlPr mapId="3" xpath="/TFI-IZD-POD/IPK-GFI-IZD-POD-E_1000981/P1081714" xmlDataType="decimal"/>
    </xmlCellPr>
  </singleXmlCell>
  <singleXmlCell id="997" r="V14" connectionId="0">
    <xmlCellPr id="1" uniqueName="P1081715">
      <xmlPr mapId="3" xpath="/TFI-IZD-POD/IPK-GFI-IZD-POD-E_1000981/P1081715" xmlDataType="decimal"/>
    </xmlCellPr>
  </singleXmlCell>
  <singleXmlCell id="998" r="W14" connectionId="0">
    <xmlCellPr id="1" uniqueName="P1081716">
      <xmlPr mapId="3" xpath="/TFI-IZD-POD/IPK-GFI-IZD-POD-E_1000981/P1081716" xmlDataType="decimal"/>
    </xmlCellPr>
  </singleXmlCell>
  <singleXmlCell id="999" r="X14" connectionId="0">
    <xmlCellPr id="1" uniqueName="P1081717">
      <xmlPr mapId="3" xpath="/TFI-IZD-POD/IPK-GFI-IZD-POD-E_1000981/P1081717" xmlDataType="decimal"/>
    </xmlCellPr>
  </singleXmlCell>
  <singleXmlCell id="1000" r="Y14" connectionId="0">
    <xmlCellPr id="1" uniqueName="P1081718">
      <xmlPr mapId="3" xpath="/TFI-IZD-POD/IPK-GFI-IZD-POD-E_1000981/P1081718" xmlDataType="decimal"/>
    </xmlCellPr>
  </singleXmlCell>
  <singleXmlCell id="1001" r="H15" connectionId="0">
    <xmlCellPr id="1" uniqueName="P1079864">
      <xmlPr mapId="3" xpath="/TFI-IZD-POD/IPK-GFI-IZD-POD-E_1000981/P1079864" xmlDataType="decimal"/>
    </xmlCellPr>
  </singleXmlCell>
  <singleXmlCell id="1002" r="I15" connectionId="0">
    <xmlCellPr id="1" uniqueName="P1079865">
      <xmlPr mapId="3" xpath="/TFI-IZD-POD/IPK-GFI-IZD-POD-E_1000981/P1079865" xmlDataType="decimal"/>
    </xmlCellPr>
  </singleXmlCell>
  <singleXmlCell id="1003" r="J15" connectionId="0">
    <xmlCellPr id="1" uniqueName="P1079866">
      <xmlPr mapId="3" xpath="/TFI-IZD-POD/IPK-GFI-IZD-POD-E_1000981/P1079866" xmlDataType="decimal"/>
    </xmlCellPr>
  </singleXmlCell>
  <singleXmlCell id="1004" r="K15" connectionId="0">
    <xmlCellPr id="1" uniqueName="P1079867">
      <xmlPr mapId="3" xpath="/TFI-IZD-POD/IPK-GFI-IZD-POD-E_1000981/P1079867" xmlDataType="decimal"/>
    </xmlCellPr>
  </singleXmlCell>
  <singleXmlCell id="1005" r="L15" connectionId="0">
    <xmlCellPr id="1" uniqueName="P1079868">
      <xmlPr mapId="3" xpath="/TFI-IZD-POD/IPK-GFI-IZD-POD-E_1000981/P1079868" xmlDataType="decimal"/>
    </xmlCellPr>
  </singleXmlCell>
  <singleXmlCell id="1006" r="M15" connectionId="0">
    <xmlCellPr id="1" uniqueName="P1079869">
      <xmlPr mapId="3" xpath="/TFI-IZD-POD/IPK-GFI-IZD-POD-E_1000981/P1079869" xmlDataType="decimal"/>
    </xmlCellPr>
  </singleXmlCell>
  <singleXmlCell id="1007" r="N15" connectionId="0">
    <xmlCellPr id="1" uniqueName="P1079870">
      <xmlPr mapId="3" xpath="/TFI-IZD-POD/IPK-GFI-IZD-POD-E_1000981/P1079870" xmlDataType="decimal"/>
    </xmlCellPr>
  </singleXmlCell>
  <singleXmlCell id="1008" r="O15" connectionId="0">
    <xmlCellPr id="1" uniqueName="P1079871">
      <xmlPr mapId="3" xpath="/TFI-IZD-POD/IPK-GFI-IZD-POD-E_1000981/P1079871" xmlDataType="decimal"/>
    </xmlCellPr>
  </singleXmlCell>
  <singleXmlCell id="1009" r="P15" connectionId="0">
    <xmlCellPr id="1" uniqueName="P1081874">
      <xmlPr mapId="3" xpath="/TFI-IZD-POD/IPK-GFI-IZD-POD-E_1000981/P1081874" xmlDataType="decimal"/>
    </xmlCellPr>
  </singleXmlCell>
  <singleXmlCell id="1010" r="Q15" connectionId="0">
    <xmlCellPr id="1" uniqueName="P1081877">
      <xmlPr mapId="3" xpath="/TFI-IZD-POD/IPK-GFI-IZD-POD-E_1000981/P1081877" xmlDataType="decimal"/>
    </xmlCellPr>
  </singleXmlCell>
  <singleXmlCell id="1011" r="R15" connectionId="0">
    <xmlCellPr id="1" uniqueName="P1081880">
      <xmlPr mapId="3" xpath="/TFI-IZD-POD/IPK-GFI-IZD-POD-E_1000981/P1081880" xmlDataType="decimal"/>
    </xmlCellPr>
  </singleXmlCell>
  <singleXmlCell id="1012" r="S15" connectionId="0">
    <xmlCellPr id="1" uniqueName="P1124790">
      <xmlPr mapId="3" xpath="/TFI-IZD-POD/IPK-GFI-IZD-POD-E_1000981/P1124790" xmlDataType="decimal"/>
    </xmlCellPr>
  </singleXmlCell>
  <singleXmlCell id="1013" r="T15" connectionId="0">
    <xmlCellPr id="1" uniqueName="P1124791">
      <xmlPr mapId="3" xpath="/TFI-IZD-POD/IPK-GFI-IZD-POD-E_1000981/P1124791" xmlDataType="decimal"/>
    </xmlCellPr>
  </singleXmlCell>
  <singleXmlCell id="1014" r="U15" connectionId="0">
    <xmlCellPr id="1" uniqueName="P1081882">
      <xmlPr mapId="3" xpath="/TFI-IZD-POD/IPK-GFI-IZD-POD-E_1000981/P1081882" xmlDataType="decimal"/>
    </xmlCellPr>
  </singleXmlCell>
  <singleXmlCell id="1015" r="V15" connectionId="0">
    <xmlCellPr id="1" uniqueName="P1081888">
      <xmlPr mapId="3" xpath="/TFI-IZD-POD/IPK-GFI-IZD-POD-E_1000981/P1081888" xmlDataType="decimal"/>
    </xmlCellPr>
  </singleXmlCell>
  <singleXmlCell id="1016" r="W15" connectionId="0">
    <xmlCellPr id="1" uniqueName="P1081891">
      <xmlPr mapId="3" xpath="/TFI-IZD-POD/IPK-GFI-IZD-POD-E_1000981/P1081891" xmlDataType="decimal"/>
    </xmlCellPr>
  </singleXmlCell>
  <singleXmlCell id="1017" r="X15" connectionId="0">
    <xmlCellPr id="1" uniqueName="P1081893">
      <xmlPr mapId="3" xpath="/TFI-IZD-POD/IPK-GFI-IZD-POD-E_1000981/P1081893" xmlDataType="decimal"/>
    </xmlCellPr>
  </singleXmlCell>
  <singleXmlCell id="1018" r="Y15" connectionId="0">
    <xmlCellPr id="1" uniqueName="P1081895">
      <xmlPr mapId="3" xpath="/TFI-IZD-POD/IPK-GFI-IZD-POD-E_1000981/P1081895" xmlDataType="decimal"/>
    </xmlCellPr>
  </singleXmlCell>
  <singleXmlCell id="1019" r="H16" connectionId="0">
    <xmlCellPr id="1" uniqueName="P1079872">
      <xmlPr mapId="3" xpath="/TFI-IZD-POD/IPK-GFI-IZD-POD-E_1000981/P1079872" xmlDataType="decimal"/>
    </xmlCellPr>
  </singleXmlCell>
  <singleXmlCell id="1020" r="I16" connectionId="0">
    <xmlCellPr id="1" uniqueName="P1079873">
      <xmlPr mapId="3" xpath="/TFI-IZD-POD/IPK-GFI-IZD-POD-E_1000981/P1079873" xmlDataType="decimal"/>
    </xmlCellPr>
  </singleXmlCell>
  <singleXmlCell id="1021" r="J16" connectionId="0">
    <xmlCellPr id="1" uniqueName="P1079874">
      <xmlPr mapId="3" xpath="/TFI-IZD-POD/IPK-GFI-IZD-POD-E_1000981/P1079874" xmlDataType="decimal"/>
    </xmlCellPr>
  </singleXmlCell>
  <singleXmlCell id="1022" r="K16" connectionId="0">
    <xmlCellPr id="1" uniqueName="P1079875">
      <xmlPr mapId="3" xpath="/TFI-IZD-POD/IPK-GFI-IZD-POD-E_1000981/P1079875" xmlDataType="decimal"/>
    </xmlCellPr>
  </singleXmlCell>
  <singleXmlCell id="1023" r="L16" connectionId="0">
    <xmlCellPr id="1" uniqueName="P1079876">
      <xmlPr mapId="3" xpath="/TFI-IZD-POD/IPK-GFI-IZD-POD-E_1000981/P1079876" xmlDataType="decimal"/>
    </xmlCellPr>
  </singleXmlCell>
  <singleXmlCell id="1024" r="M16" connectionId="0">
    <xmlCellPr id="1" uniqueName="P1079877">
      <xmlPr mapId="3" xpath="/TFI-IZD-POD/IPK-GFI-IZD-POD-E_1000981/P1079877" xmlDataType="decimal"/>
    </xmlCellPr>
  </singleXmlCell>
  <singleXmlCell id="1025" r="N16" connectionId="0">
    <xmlCellPr id="1" uniqueName="P1079878">
      <xmlPr mapId="3" xpath="/TFI-IZD-POD/IPK-GFI-IZD-POD-E_1000981/P1079878" xmlDataType="decimal"/>
    </xmlCellPr>
  </singleXmlCell>
  <singleXmlCell id="1026" r="O16" connectionId="0">
    <xmlCellPr id="1" uniqueName="P1079879">
      <xmlPr mapId="3" xpath="/TFI-IZD-POD/IPK-GFI-IZD-POD-E_1000981/P1079879" xmlDataType="decimal"/>
    </xmlCellPr>
  </singleXmlCell>
  <singleXmlCell id="1027" r="P16" connectionId="0">
    <xmlCellPr id="1" uniqueName="P1081898">
      <xmlPr mapId="3" xpath="/TFI-IZD-POD/IPK-GFI-IZD-POD-E_1000981/P1081898" xmlDataType="decimal"/>
    </xmlCellPr>
  </singleXmlCell>
  <singleXmlCell id="1028" r="Q16" connectionId="0">
    <xmlCellPr id="1" uniqueName="P1081900">
      <xmlPr mapId="3" xpath="/TFI-IZD-POD/IPK-GFI-IZD-POD-E_1000981/P1081900" xmlDataType="decimal"/>
    </xmlCellPr>
  </singleXmlCell>
  <singleXmlCell id="1029" r="R16" connectionId="0">
    <xmlCellPr id="1" uniqueName="P1081902">
      <xmlPr mapId="3" xpath="/TFI-IZD-POD/IPK-GFI-IZD-POD-E_1000981/P1081902" xmlDataType="decimal"/>
    </xmlCellPr>
  </singleXmlCell>
  <singleXmlCell id="1030" r="S16" connectionId="0">
    <xmlCellPr id="1" uniqueName="P1124792">
      <xmlPr mapId="3" xpath="/TFI-IZD-POD/IPK-GFI-IZD-POD-E_1000981/P1124792" xmlDataType="decimal"/>
    </xmlCellPr>
  </singleXmlCell>
  <singleXmlCell id="1031" r="T16" connectionId="0">
    <xmlCellPr id="1" uniqueName="P1124793">
      <xmlPr mapId="3" xpath="/TFI-IZD-POD/IPK-GFI-IZD-POD-E_1000981/P1124793" xmlDataType="decimal"/>
    </xmlCellPr>
  </singleXmlCell>
  <singleXmlCell id="1032" r="U16" connectionId="0">
    <xmlCellPr id="1" uniqueName="P1081903">
      <xmlPr mapId="3" xpath="/TFI-IZD-POD/IPK-GFI-IZD-POD-E_1000981/P1081903" xmlDataType="decimal"/>
    </xmlCellPr>
  </singleXmlCell>
  <singleXmlCell id="1033" r="V16" connectionId="0">
    <xmlCellPr id="1" uniqueName="P1081906">
      <xmlPr mapId="3" xpath="/TFI-IZD-POD/IPK-GFI-IZD-POD-E_1000981/P1081906" xmlDataType="decimal"/>
    </xmlCellPr>
  </singleXmlCell>
  <singleXmlCell id="1034" r="W16" connectionId="0">
    <xmlCellPr id="1" uniqueName="P1081908">
      <xmlPr mapId="3" xpath="/TFI-IZD-POD/IPK-GFI-IZD-POD-E_1000981/P1081908" xmlDataType="decimal"/>
    </xmlCellPr>
  </singleXmlCell>
  <singleXmlCell id="1035" r="X16" connectionId="0">
    <xmlCellPr id="1" uniqueName="P1081915">
      <xmlPr mapId="3" xpath="/TFI-IZD-POD/IPK-GFI-IZD-POD-E_1000981/P1081915" xmlDataType="decimal"/>
    </xmlCellPr>
  </singleXmlCell>
  <singleXmlCell id="1036" r="Y16" connectionId="0">
    <xmlCellPr id="1" uniqueName="P1081918">
      <xmlPr mapId="3" xpath="/TFI-IZD-POD/IPK-GFI-IZD-POD-E_1000981/P1081918" xmlDataType="decimal"/>
    </xmlCellPr>
  </singleXmlCell>
  <singleXmlCell id="1037" r="H17" connectionId="0">
    <xmlCellPr id="1" uniqueName="P1079880">
      <xmlPr mapId="3" xpath="/TFI-IZD-POD/IPK-GFI-IZD-POD-E_1000981/P1079880" xmlDataType="decimal"/>
    </xmlCellPr>
  </singleXmlCell>
  <singleXmlCell id="1038" r="I17" connectionId="0">
    <xmlCellPr id="1" uniqueName="P1079881">
      <xmlPr mapId="3" xpath="/TFI-IZD-POD/IPK-GFI-IZD-POD-E_1000981/P1079881" xmlDataType="decimal"/>
    </xmlCellPr>
  </singleXmlCell>
  <singleXmlCell id="1039" r="J17" connectionId="0">
    <xmlCellPr id="1" uniqueName="P1079882">
      <xmlPr mapId="3" xpath="/TFI-IZD-POD/IPK-GFI-IZD-POD-E_1000981/P1079882" xmlDataType="decimal"/>
    </xmlCellPr>
  </singleXmlCell>
  <singleXmlCell id="1040" r="K17" connectionId="0">
    <xmlCellPr id="1" uniqueName="P1079883">
      <xmlPr mapId="3" xpath="/TFI-IZD-POD/IPK-GFI-IZD-POD-E_1000981/P1079883" xmlDataType="decimal"/>
    </xmlCellPr>
  </singleXmlCell>
  <singleXmlCell id="1041" r="L17" connectionId="0">
    <xmlCellPr id="1" uniqueName="P1079884">
      <xmlPr mapId="3" xpath="/TFI-IZD-POD/IPK-GFI-IZD-POD-E_1000981/P1079884" xmlDataType="decimal"/>
    </xmlCellPr>
  </singleXmlCell>
  <singleXmlCell id="1042" r="M17" connectionId="0">
    <xmlCellPr id="1" uniqueName="P1079885">
      <xmlPr mapId="3" xpath="/TFI-IZD-POD/IPK-GFI-IZD-POD-E_1000981/P1079885" xmlDataType="decimal"/>
    </xmlCellPr>
  </singleXmlCell>
  <singleXmlCell id="1043" r="N17" connectionId="0">
    <xmlCellPr id="1" uniqueName="P1079886">
      <xmlPr mapId="3" xpath="/TFI-IZD-POD/IPK-GFI-IZD-POD-E_1000981/P1079886" xmlDataType="decimal"/>
    </xmlCellPr>
  </singleXmlCell>
  <singleXmlCell id="1044" r="O17" connectionId="0">
    <xmlCellPr id="1" uniqueName="P1079887">
      <xmlPr mapId="3" xpath="/TFI-IZD-POD/IPK-GFI-IZD-POD-E_1000981/P1079887" xmlDataType="decimal"/>
    </xmlCellPr>
  </singleXmlCell>
  <singleXmlCell id="1045" r="P17" connectionId="0">
    <xmlCellPr id="1" uniqueName="P1081920">
      <xmlPr mapId="3" xpath="/TFI-IZD-POD/IPK-GFI-IZD-POD-E_1000981/P1081920" xmlDataType="decimal"/>
    </xmlCellPr>
  </singleXmlCell>
  <singleXmlCell id="1046" r="Q17" connectionId="0">
    <xmlCellPr id="1" uniqueName="P1081922">
      <xmlPr mapId="3" xpath="/TFI-IZD-POD/IPK-GFI-IZD-POD-E_1000981/P1081922" xmlDataType="decimal"/>
    </xmlCellPr>
  </singleXmlCell>
  <singleXmlCell id="1047" r="R17" connectionId="0">
    <xmlCellPr id="1" uniqueName="P1081925">
      <xmlPr mapId="3" xpath="/TFI-IZD-POD/IPK-GFI-IZD-POD-E_1000981/P1081925" xmlDataType="decimal"/>
    </xmlCellPr>
  </singleXmlCell>
  <singleXmlCell id="1048" r="S17" connectionId="0">
    <xmlCellPr id="1" uniqueName="P1124794">
      <xmlPr mapId="3" xpath="/TFI-IZD-POD/IPK-GFI-IZD-POD-E_1000981/P1124794" xmlDataType="decimal"/>
    </xmlCellPr>
  </singleXmlCell>
  <singleXmlCell id="1049" r="T17" connectionId="0">
    <xmlCellPr id="1" uniqueName="P1124795">
      <xmlPr mapId="3" xpath="/TFI-IZD-POD/IPK-GFI-IZD-POD-E_1000981/P1124795" xmlDataType="decimal"/>
    </xmlCellPr>
  </singleXmlCell>
  <singleXmlCell id="1050" r="U17" connectionId="0">
    <xmlCellPr id="1" uniqueName="P1081927">
      <xmlPr mapId="3" xpath="/TFI-IZD-POD/IPK-GFI-IZD-POD-E_1000981/P1081927" xmlDataType="decimal"/>
    </xmlCellPr>
  </singleXmlCell>
  <singleXmlCell id="1051" r="V17" connectionId="0">
    <xmlCellPr id="1" uniqueName="P1081929">
      <xmlPr mapId="3" xpath="/TFI-IZD-POD/IPK-GFI-IZD-POD-E_1000981/P1081929" xmlDataType="decimal"/>
    </xmlCellPr>
  </singleXmlCell>
  <singleXmlCell id="1052" r="W17" connectionId="0">
    <xmlCellPr id="1" uniqueName="P1081930">
      <xmlPr mapId="3" xpath="/TFI-IZD-POD/IPK-GFI-IZD-POD-E_1000981/P1081930" xmlDataType="decimal"/>
    </xmlCellPr>
  </singleXmlCell>
  <singleXmlCell id="1053" r="X17" connectionId="0">
    <xmlCellPr id="1" uniqueName="P1081932">
      <xmlPr mapId="3" xpath="/TFI-IZD-POD/IPK-GFI-IZD-POD-E_1000981/P1081932" xmlDataType="decimal"/>
    </xmlCellPr>
  </singleXmlCell>
  <singleXmlCell id="1054" r="Y17" connectionId="0">
    <xmlCellPr id="1" uniqueName="P1081934">
      <xmlPr mapId="3" xpath="/TFI-IZD-POD/IPK-GFI-IZD-POD-E_1000981/P1081934" xmlDataType="decimal"/>
    </xmlCellPr>
  </singleXmlCell>
  <singleXmlCell id="1055" r="H18" connectionId="0">
    <xmlCellPr id="1" uniqueName="P1079888">
      <xmlPr mapId="3" xpath="/TFI-IZD-POD/IPK-GFI-IZD-POD-E_1000981/P1079888" xmlDataType="decimal"/>
    </xmlCellPr>
  </singleXmlCell>
  <singleXmlCell id="1056" r="I18" connectionId="0">
    <xmlCellPr id="1" uniqueName="P1079889">
      <xmlPr mapId="3" xpath="/TFI-IZD-POD/IPK-GFI-IZD-POD-E_1000981/P1079889" xmlDataType="decimal"/>
    </xmlCellPr>
  </singleXmlCell>
  <singleXmlCell id="1057" r="J18" connectionId="0">
    <xmlCellPr id="1" uniqueName="P1079890">
      <xmlPr mapId="3" xpath="/TFI-IZD-POD/IPK-GFI-IZD-POD-E_1000981/P1079890" xmlDataType="decimal"/>
    </xmlCellPr>
  </singleXmlCell>
  <singleXmlCell id="1058" r="K18" connectionId="0">
    <xmlCellPr id="1" uniqueName="P1079891">
      <xmlPr mapId="3" xpath="/TFI-IZD-POD/IPK-GFI-IZD-POD-E_1000981/P1079891" xmlDataType="decimal"/>
    </xmlCellPr>
  </singleXmlCell>
  <singleXmlCell id="1059" r="L18" connectionId="0">
    <xmlCellPr id="1" uniqueName="P1079892">
      <xmlPr mapId="3" xpath="/TFI-IZD-POD/IPK-GFI-IZD-POD-E_1000981/P1079892" xmlDataType="decimal"/>
    </xmlCellPr>
  </singleXmlCell>
  <singleXmlCell id="1060" r="M18" connectionId="0">
    <xmlCellPr id="1" uniqueName="P1079893">
      <xmlPr mapId="3" xpath="/TFI-IZD-POD/IPK-GFI-IZD-POD-E_1000981/P1079893" xmlDataType="decimal"/>
    </xmlCellPr>
  </singleXmlCell>
  <singleXmlCell id="1061" r="N18" connectionId="0">
    <xmlCellPr id="1" uniqueName="P1079894">
      <xmlPr mapId="3" xpath="/TFI-IZD-POD/IPK-GFI-IZD-POD-E_1000981/P1079894" xmlDataType="decimal"/>
    </xmlCellPr>
  </singleXmlCell>
  <singleXmlCell id="1062" r="O18" connectionId="0">
    <xmlCellPr id="1" uniqueName="P1079895">
      <xmlPr mapId="3" xpath="/TFI-IZD-POD/IPK-GFI-IZD-POD-E_1000981/P1079895" xmlDataType="decimal"/>
    </xmlCellPr>
  </singleXmlCell>
  <singleXmlCell id="1063" r="P18" connectionId="0">
    <xmlCellPr id="1" uniqueName="P1081936">
      <xmlPr mapId="3" xpath="/TFI-IZD-POD/IPK-GFI-IZD-POD-E_1000981/P1081936" xmlDataType="decimal"/>
    </xmlCellPr>
  </singleXmlCell>
  <singleXmlCell id="1064" r="Q18" connectionId="0">
    <xmlCellPr id="1" uniqueName="P1081938">
      <xmlPr mapId="3" xpath="/TFI-IZD-POD/IPK-GFI-IZD-POD-E_1000981/P1081938" xmlDataType="decimal"/>
    </xmlCellPr>
  </singleXmlCell>
  <singleXmlCell id="1065" r="R18" connectionId="0">
    <xmlCellPr id="1" uniqueName="P1081940">
      <xmlPr mapId="3" xpath="/TFI-IZD-POD/IPK-GFI-IZD-POD-E_1000981/P1081940" xmlDataType="decimal"/>
    </xmlCellPr>
  </singleXmlCell>
  <singleXmlCell id="1066" r="S18" connectionId="0">
    <xmlCellPr id="1" uniqueName="P1124796">
      <xmlPr mapId="3" xpath="/TFI-IZD-POD/IPK-GFI-IZD-POD-E_1000981/P1124796" xmlDataType="decimal"/>
    </xmlCellPr>
  </singleXmlCell>
  <singleXmlCell id="1067" r="T18" connectionId="0">
    <xmlCellPr id="1" uniqueName="P1124797">
      <xmlPr mapId="3" xpath="/TFI-IZD-POD/IPK-GFI-IZD-POD-E_1000981/P1124797" xmlDataType="decimal"/>
    </xmlCellPr>
  </singleXmlCell>
  <singleXmlCell id="1068" r="U18" connectionId="0">
    <xmlCellPr id="1" uniqueName="P1081942">
      <xmlPr mapId="3" xpath="/TFI-IZD-POD/IPK-GFI-IZD-POD-E_1000981/P1081942" xmlDataType="decimal"/>
    </xmlCellPr>
  </singleXmlCell>
  <singleXmlCell id="1069" r="V18" connectionId="0">
    <xmlCellPr id="1" uniqueName="P1081944">
      <xmlPr mapId="3" xpath="/TFI-IZD-POD/IPK-GFI-IZD-POD-E_1000981/P1081944" xmlDataType="decimal"/>
    </xmlCellPr>
  </singleXmlCell>
  <singleXmlCell id="1070" r="W18" connectionId="0">
    <xmlCellPr id="1" uniqueName="P1081946">
      <xmlPr mapId="3" xpath="/TFI-IZD-POD/IPK-GFI-IZD-POD-E_1000981/P1081946" xmlDataType="decimal"/>
    </xmlCellPr>
  </singleXmlCell>
  <singleXmlCell id="1071" r="X18" connectionId="0">
    <xmlCellPr id="1" uniqueName="P1081948">
      <xmlPr mapId="3" xpath="/TFI-IZD-POD/IPK-GFI-IZD-POD-E_1000981/P1081948" xmlDataType="decimal"/>
    </xmlCellPr>
  </singleXmlCell>
  <singleXmlCell id="1072" r="Y18" connectionId="0">
    <xmlCellPr id="1" uniqueName="P1081950">
      <xmlPr mapId="3" xpath="/TFI-IZD-POD/IPK-GFI-IZD-POD-E_1000981/P1081950" xmlDataType="decimal"/>
    </xmlCellPr>
  </singleXmlCell>
  <singleXmlCell id="1073" r="H19" connectionId="0">
    <xmlCellPr id="1" uniqueName="P1079896">
      <xmlPr mapId="3" xpath="/TFI-IZD-POD/IPK-GFI-IZD-POD-E_1000981/P1079896" xmlDataType="decimal"/>
    </xmlCellPr>
  </singleXmlCell>
  <singleXmlCell id="1074" r="I19" connectionId="0">
    <xmlCellPr id="1" uniqueName="P1079897">
      <xmlPr mapId="3" xpath="/TFI-IZD-POD/IPK-GFI-IZD-POD-E_1000981/P1079897" xmlDataType="decimal"/>
    </xmlCellPr>
  </singleXmlCell>
  <singleXmlCell id="1075" r="J19" connectionId="0">
    <xmlCellPr id="1" uniqueName="P1079898">
      <xmlPr mapId="3" xpath="/TFI-IZD-POD/IPK-GFI-IZD-POD-E_1000981/P1079898" xmlDataType="decimal"/>
    </xmlCellPr>
  </singleXmlCell>
  <singleXmlCell id="1076" r="K19" connectionId="0">
    <xmlCellPr id="1" uniqueName="P1079899">
      <xmlPr mapId="3" xpath="/TFI-IZD-POD/IPK-GFI-IZD-POD-E_1000981/P1079899" xmlDataType="decimal"/>
    </xmlCellPr>
  </singleXmlCell>
  <singleXmlCell id="1077" r="L19" connectionId="0">
    <xmlCellPr id="1" uniqueName="P1079900">
      <xmlPr mapId="3" xpath="/TFI-IZD-POD/IPK-GFI-IZD-POD-E_1000981/P1079900" xmlDataType="decimal"/>
    </xmlCellPr>
  </singleXmlCell>
  <singleXmlCell id="1078" r="M19" connectionId="0">
    <xmlCellPr id="1" uniqueName="P1079901">
      <xmlPr mapId="3" xpath="/TFI-IZD-POD/IPK-GFI-IZD-POD-E_1000981/P1079901" xmlDataType="decimal"/>
    </xmlCellPr>
  </singleXmlCell>
  <singleXmlCell id="1079" r="N19" connectionId="0">
    <xmlCellPr id="1" uniqueName="P1079902">
      <xmlPr mapId="3" xpath="/TFI-IZD-POD/IPK-GFI-IZD-POD-E_1000981/P1079902" xmlDataType="decimal"/>
    </xmlCellPr>
  </singleXmlCell>
  <singleXmlCell id="1080" r="O19" connectionId="0">
    <xmlCellPr id="1" uniqueName="P1079903">
      <xmlPr mapId="3" xpath="/TFI-IZD-POD/IPK-GFI-IZD-POD-E_1000981/P1079903" xmlDataType="decimal"/>
    </xmlCellPr>
  </singleXmlCell>
  <singleXmlCell id="1081" r="P19" connectionId="0">
    <xmlCellPr id="1" uniqueName="P1081953">
      <xmlPr mapId="3" xpath="/TFI-IZD-POD/IPK-GFI-IZD-POD-E_1000981/P1081953" xmlDataType="decimal"/>
    </xmlCellPr>
  </singleXmlCell>
  <singleXmlCell id="1082" r="Q19" connectionId="0">
    <xmlCellPr id="1" uniqueName="P1081958">
      <xmlPr mapId="3" xpath="/TFI-IZD-POD/IPK-GFI-IZD-POD-E_1000981/P1081958" xmlDataType="decimal"/>
    </xmlCellPr>
  </singleXmlCell>
  <singleXmlCell id="1083" r="R19" connectionId="0">
    <xmlCellPr id="1" uniqueName="P1081960">
      <xmlPr mapId="3" xpath="/TFI-IZD-POD/IPK-GFI-IZD-POD-E_1000981/P1081960" xmlDataType="decimal"/>
    </xmlCellPr>
  </singleXmlCell>
  <singleXmlCell id="1084" r="S19" connectionId="0">
    <xmlCellPr id="1" uniqueName="P1124798">
      <xmlPr mapId="3" xpath="/TFI-IZD-POD/IPK-GFI-IZD-POD-E_1000981/P1124798" xmlDataType="decimal"/>
    </xmlCellPr>
  </singleXmlCell>
  <singleXmlCell id="1085" r="T19" connectionId="0">
    <xmlCellPr id="1" uniqueName="P1124799">
      <xmlPr mapId="3" xpath="/TFI-IZD-POD/IPK-GFI-IZD-POD-E_1000981/P1124799" xmlDataType="decimal"/>
    </xmlCellPr>
  </singleXmlCell>
  <singleXmlCell id="1086" r="U19" connectionId="0">
    <xmlCellPr id="1" uniqueName="P1081962">
      <xmlPr mapId="3" xpath="/TFI-IZD-POD/IPK-GFI-IZD-POD-E_1000981/P1081962" xmlDataType="decimal"/>
    </xmlCellPr>
  </singleXmlCell>
  <singleXmlCell id="1087" r="V19" connectionId="0">
    <xmlCellPr id="1" uniqueName="P1081964">
      <xmlPr mapId="3" xpath="/TFI-IZD-POD/IPK-GFI-IZD-POD-E_1000981/P1081964" xmlDataType="decimal"/>
    </xmlCellPr>
  </singleXmlCell>
  <singleXmlCell id="1088" r="W19" connectionId="0">
    <xmlCellPr id="1" uniqueName="P1081966">
      <xmlPr mapId="3" xpath="/TFI-IZD-POD/IPK-GFI-IZD-POD-E_1000981/P1081966" xmlDataType="decimal"/>
    </xmlCellPr>
  </singleXmlCell>
  <singleXmlCell id="1089" r="X19" connectionId="0">
    <xmlCellPr id="1" uniqueName="P1081968">
      <xmlPr mapId="3" xpath="/TFI-IZD-POD/IPK-GFI-IZD-POD-E_1000981/P1081968" xmlDataType="decimal"/>
    </xmlCellPr>
  </singleXmlCell>
  <singleXmlCell id="1090" r="Y19" connectionId="0">
    <xmlCellPr id="1" uniqueName="P1081970">
      <xmlPr mapId="3" xpath="/TFI-IZD-POD/IPK-GFI-IZD-POD-E_1000981/P1081970" xmlDataType="decimal"/>
    </xmlCellPr>
  </singleXmlCell>
  <singleXmlCell id="1091" r="H20" connectionId="0">
    <xmlCellPr id="1" uniqueName="P1079904">
      <xmlPr mapId="3" xpath="/TFI-IZD-POD/IPK-GFI-IZD-POD-E_1000981/P1079904" xmlDataType="decimal"/>
    </xmlCellPr>
  </singleXmlCell>
  <singleXmlCell id="1092" r="I20" connectionId="0">
    <xmlCellPr id="1" uniqueName="P1079905">
      <xmlPr mapId="3" xpath="/TFI-IZD-POD/IPK-GFI-IZD-POD-E_1000981/P1079905" xmlDataType="decimal"/>
    </xmlCellPr>
  </singleXmlCell>
  <singleXmlCell id="1093" r="J20" connectionId="0">
    <xmlCellPr id="1" uniqueName="P1079906">
      <xmlPr mapId="3" xpath="/TFI-IZD-POD/IPK-GFI-IZD-POD-E_1000981/P1079906" xmlDataType="decimal"/>
    </xmlCellPr>
  </singleXmlCell>
  <singleXmlCell id="1094" r="K20" connectionId="0">
    <xmlCellPr id="1" uniqueName="P1079907">
      <xmlPr mapId="3" xpath="/TFI-IZD-POD/IPK-GFI-IZD-POD-E_1000981/P1079907" xmlDataType="decimal"/>
    </xmlCellPr>
  </singleXmlCell>
  <singleXmlCell id="1095" r="L20" connectionId="0">
    <xmlCellPr id="1" uniqueName="P1079908">
      <xmlPr mapId="3" xpath="/TFI-IZD-POD/IPK-GFI-IZD-POD-E_1000981/P1079908" xmlDataType="decimal"/>
    </xmlCellPr>
  </singleXmlCell>
  <singleXmlCell id="1096" r="M20" connectionId="0">
    <xmlCellPr id="1" uniqueName="P1079909">
      <xmlPr mapId="3" xpath="/TFI-IZD-POD/IPK-GFI-IZD-POD-E_1000981/P1079909" xmlDataType="decimal"/>
    </xmlCellPr>
  </singleXmlCell>
  <singleXmlCell id="1097" r="N20" connectionId="0">
    <xmlCellPr id="1" uniqueName="P1079910">
      <xmlPr mapId="3" xpath="/TFI-IZD-POD/IPK-GFI-IZD-POD-E_1000981/P1079910" xmlDataType="decimal"/>
    </xmlCellPr>
  </singleXmlCell>
  <singleXmlCell id="1098" r="O20" connectionId="0">
    <xmlCellPr id="1" uniqueName="P1079912">
      <xmlPr mapId="3" xpath="/TFI-IZD-POD/IPK-GFI-IZD-POD-E_1000981/P1079912" xmlDataType="decimal"/>
    </xmlCellPr>
  </singleXmlCell>
  <singleXmlCell id="1099" r="P20" connectionId="0">
    <xmlCellPr id="1" uniqueName="P1081972">
      <xmlPr mapId="3" xpath="/TFI-IZD-POD/IPK-GFI-IZD-POD-E_1000981/P1081972" xmlDataType="decimal"/>
    </xmlCellPr>
  </singleXmlCell>
  <singleXmlCell id="1100" r="Q20" connectionId="0">
    <xmlCellPr id="1" uniqueName="P1081973">
      <xmlPr mapId="3" xpath="/TFI-IZD-POD/IPK-GFI-IZD-POD-E_1000981/P1081973" xmlDataType="decimal"/>
    </xmlCellPr>
  </singleXmlCell>
  <singleXmlCell id="1101" r="R20" connectionId="0">
    <xmlCellPr id="1" uniqueName="P1081975">
      <xmlPr mapId="3" xpath="/TFI-IZD-POD/IPK-GFI-IZD-POD-E_1000981/P1081975" xmlDataType="decimal"/>
    </xmlCellPr>
  </singleXmlCell>
  <singleXmlCell id="1102" r="S20" connectionId="0">
    <xmlCellPr id="1" uniqueName="P1124800">
      <xmlPr mapId="3" xpath="/TFI-IZD-POD/IPK-GFI-IZD-POD-E_1000981/P1124800" xmlDataType="decimal"/>
    </xmlCellPr>
  </singleXmlCell>
  <singleXmlCell id="1103" r="T20" connectionId="0">
    <xmlCellPr id="1" uniqueName="P1124801">
      <xmlPr mapId="3" xpath="/TFI-IZD-POD/IPK-GFI-IZD-POD-E_1000981/P1124801" xmlDataType="decimal"/>
    </xmlCellPr>
  </singleXmlCell>
  <singleXmlCell id="1104" r="U20" connectionId="0">
    <xmlCellPr id="1" uniqueName="P1081977">
      <xmlPr mapId="3" xpath="/TFI-IZD-POD/IPK-GFI-IZD-POD-E_1000981/P1081977" xmlDataType="decimal"/>
    </xmlCellPr>
  </singleXmlCell>
  <singleXmlCell id="1105" r="V20" connectionId="0">
    <xmlCellPr id="1" uniqueName="P1081978">
      <xmlPr mapId="3" xpath="/TFI-IZD-POD/IPK-GFI-IZD-POD-E_1000981/P1081978" xmlDataType="decimal"/>
    </xmlCellPr>
  </singleXmlCell>
  <singleXmlCell id="1106" r="W20" connectionId="0">
    <xmlCellPr id="1" uniqueName="P1081980">
      <xmlPr mapId="3" xpath="/TFI-IZD-POD/IPK-GFI-IZD-POD-E_1000981/P1081980" xmlDataType="decimal"/>
    </xmlCellPr>
  </singleXmlCell>
  <singleXmlCell id="1107" r="X20" connectionId="0">
    <xmlCellPr id="1" uniqueName="P1081982">
      <xmlPr mapId="3" xpath="/TFI-IZD-POD/IPK-GFI-IZD-POD-E_1000981/P1081982" xmlDataType="decimal"/>
    </xmlCellPr>
  </singleXmlCell>
  <singleXmlCell id="1108" r="Y20" connectionId="0">
    <xmlCellPr id="1" uniqueName="P1081984">
      <xmlPr mapId="3" xpath="/TFI-IZD-POD/IPK-GFI-IZD-POD-E_1000981/P1081984" xmlDataType="decimal"/>
    </xmlCellPr>
  </singleXmlCell>
  <singleXmlCell id="1109" r="H21" connectionId="0">
    <xmlCellPr id="1" uniqueName="P1079911">
      <xmlPr mapId="3" xpath="/TFI-IZD-POD/IPK-GFI-IZD-POD-E_1000981/P1079911" xmlDataType="decimal"/>
    </xmlCellPr>
  </singleXmlCell>
  <singleXmlCell id="1110" r="I21" connectionId="0">
    <xmlCellPr id="1" uniqueName="P1079913">
      <xmlPr mapId="3" xpath="/TFI-IZD-POD/IPK-GFI-IZD-POD-E_1000981/P1079913" xmlDataType="decimal"/>
    </xmlCellPr>
  </singleXmlCell>
  <singleXmlCell id="1111" r="J21" connectionId="0">
    <xmlCellPr id="1" uniqueName="P1079914">
      <xmlPr mapId="3" xpath="/TFI-IZD-POD/IPK-GFI-IZD-POD-E_1000981/P1079914" xmlDataType="decimal"/>
    </xmlCellPr>
  </singleXmlCell>
  <singleXmlCell id="1112" r="K21" connectionId="0">
    <xmlCellPr id="1" uniqueName="P1079915">
      <xmlPr mapId="3" xpath="/TFI-IZD-POD/IPK-GFI-IZD-POD-E_1000981/P1079915" xmlDataType="decimal"/>
    </xmlCellPr>
  </singleXmlCell>
  <singleXmlCell id="1113" r="L21" connectionId="0">
    <xmlCellPr id="1" uniqueName="P1079916">
      <xmlPr mapId="3" xpath="/TFI-IZD-POD/IPK-GFI-IZD-POD-E_1000981/P1079916" xmlDataType="decimal"/>
    </xmlCellPr>
  </singleXmlCell>
  <singleXmlCell id="1114" r="M21" connectionId="0">
    <xmlCellPr id="1" uniqueName="P1079917">
      <xmlPr mapId="3" xpath="/TFI-IZD-POD/IPK-GFI-IZD-POD-E_1000981/P1079917" xmlDataType="decimal"/>
    </xmlCellPr>
  </singleXmlCell>
  <singleXmlCell id="1115" r="N21" connectionId="0">
    <xmlCellPr id="1" uniqueName="P1079918">
      <xmlPr mapId="3" xpath="/TFI-IZD-POD/IPK-GFI-IZD-POD-E_1000981/P1079918" xmlDataType="decimal"/>
    </xmlCellPr>
  </singleXmlCell>
  <singleXmlCell id="1116" r="O21" connectionId="0">
    <xmlCellPr id="1" uniqueName="P1079919">
      <xmlPr mapId="3" xpath="/TFI-IZD-POD/IPK-GFI-IZD-POD-E_1000981/P1079919" xmlDataType="decimal"/>
    </xmlCellPr>
  </singleXmlCell>
  <singleXmlCell id="1117" r="P21" connectionId="0">
    <xmlCellPr id="1" uniqueName="P1081986">
      <xmlPr mapId="3" xpath="/TFI-IZD-POD/IPK-GFI-IZD-POD-E_1000981/P1081986" xmlDataType="decimal"/>
    </xmlCellPr>
  </singleXmlCell>
  <singleXmlCell id="1118" r="Q21" connectionId="0">
    <xmlCellPr id="1" uniqueName="P1081988">
      <xmlPr mapId="3" xpath="/TFI-IZD-POD/IPK-GFI-IZD-POD-E_1000981/P1081988" xmlDataType="decimal"/>
    </xmlCellPr>
  </singleXmlCell>
  <singleXmlCell id="1119" r="R21" connectionId="0">
    <xmlCellPr id="1" uniqueName="P1081990">
      <xmlPr mapId="3" xpath="/TFI-IZD-POD/IPK-GFI-IZD-POD-E_1000981/P1081990" xmlDataType="decimal"/>
    </xmlCellPr>
  </singleXmlCell>
  <singleXmlCell id="1120" r="S21" connectionId="0">
    <xmlCellPr id="1" uniqueName="P1124802">
      <xmlPr mapId="3" xpath="/TFI-IZD-POD/IPK-GFI-IZD-POD-E_1000981/P1124802" xmlDataType="decimal"/>
    </xmlCellPr>
  </singleXmlCell>
  <singleXmlCell id="1121" r="T21" connectionId="0">
    <xmlCellPr id="1" uniqueName="P1124803">
      <xmlPr mapId="3" xpath="/TFI-IZD-POD/IPK-GFI-IZD-POD-E_1000981/P1124803" xmlDataType="decimal"/>
    </xmlCellPr>
  </singleXmlCell>
  <singleXmlCell id="1122" r="U21" connectionId="0">
    <xmlCellPr id="1" uniqueName="P1081993">
      <xmlPr mapId="3" xpath="/TFI-IZD-POD/IPK-GFI-IZD-POD-E_1000981/P1081993" xmlDataType="decimal"/>
    </xmlCellPr>
  </singleXmlCell>
  <singleXmlCell id="1123" r="V21" connectionId="0">
    <xmlCellPr id="1" uniqueName="P1081995">
      <xmlPr mapId="3" xpath="/TFI-IZD-POD/IPK-GFI-IZD-POD-E_1000981/P1081995" xmlDataType="decimal"/>
    </xmlCellPr>
  </singleXmlCell>
  <singleXmlCell id="1124" r="W21" connectionId="0">
    <xmlCellPr id="1" uniqueName="P1081997">
      <xmlPr mapId="3" xpath="/TFI-IZD-POD/IPK-GFI-IZD-POD-E_1000981/P1081997" xmlDataType="decimal"/>
    </xmlCellPr>
  </singleXmlCell>
  <singleXmlCell id="1125" r="X21" connectionId="0">
    <xmlCellPr id="1" uniqueName="P1081999">
      <xmlPr mapId="3" xpath="/TFI-IZD-POD/IPK-GFI-IZD-POD-E_1000981/P1081999" xmlDataType="decimal"/>
    </xmlCellPr>
  </singleXmlCell>
  <singleXmlCell id="1126" r="Y21" connectionId="0">
    <xmlCellPr id="1" uniqueName="P1082001">
      <xmlPr mapId="3" xpath="/TFI-IZD-POD/IPK-GFI-IZD-POD-E_1000981/P1082001" xmlDataType="decimal"/>
    </xmlCellPr>
  </singleXmlCell>
  <singleXmlCell id="1127" r="H22" connectionId="0">
    <xmlCellPr id="1" uniqueName="P1124882">
      <xmlPr mapId="3" xpath="/TFI-IZD-POD/IPK-GFI-IZD-POD-E_1000981/P1124882" xmlDataType="decimal"/>
    </xmlCellPr>
  </singleXmlCell>
  <singleXmlCell id="1128" r="I22" connectionId="0">
    <xmlCellPr id="1" uniqueName="P1124883">
      <xmlPr mapId="3" xpath="/TFI-IZD-POD/IPK-GFI-IZD-POD-E_1000981/P1124883" xmlDataType="decimal"/>
    </xmlCellPr>
  </singleXmlCell>
  <singleXmlCell id="1129" r="J22" connectionId="0">
    <xmlCellPr id="1" uniqueName="P1124884">
      <xmlPr mapId="3" xpath="/TFI-IZD-POD/IPK-GFI-IZD-POD-E_1000981/P1124884" xmlDataType="decimal"/>
    </xmlCellPr>
  </singleXmlCell>
  <singleXmlCell id="1130" r="K22" connectionId="0">
    <xmlCellPr id="1" uniqueName="P1124885">
      <xmlPr mapId="3" xpath="/TFI-IZD-POD/IPK-GFI-IZD-POD-E_1000981/P1124885" xmlDataType="decimal"/>
    </xmlCellPr>
  </singleXmlCell>
  <singleXmlCell id="1131" r="L22" connectionId="0">
    <xmlCellPr id="1" uniqueName="P1124886">
      <xmlPr mapId="3" xpath="/TFI-IZD-POD/IPK-GFI-IZD-POD-E_1000981/P1124886" xmlDataType="decimal"/>
    </xmlCellPr>
  </singleXmlCell>
  <singleXmlCell id="1132" r="M22" connectionId="0">
    <xmlCellPr id="1" uniqueName="P1124887">
      <xmlPr mapId="3" xpath="/TFI-IZD-POD/IPK-GFI-IZD-POD-E_1000981/P1124887" xmlDataType="decimal"/>
    </xmlCellPr>
  </singleXmlCell>
  <singleXmlCell id="1133" r="N22" connectionId="0">
    <xmlCellPr id="1" uniqueName="P1124894">
      <xmlPr mapId="3" xpath="/TFI-IZD-POD/IPK-GFI-IZD-POD-E_1000981/P1124894" xmlDataType="decimal"/>
    </xmlCellPr>
  </singleXmlCell>
  <singleXmlCell id="1134" r="O22" connectionId="0">
    <xmlCellPr id="1" uniqueName="P1124895">
      <xmlPr mapId="3" xpath="/TFI-IZD-POD/IPK-GFI-IZD-POD-E_1000981/P1124895" xmlDataType="decimal"/>
    </xmlCellPr>
  </singleXmlCell>
  <singleXmlCell id="1135" r="P22" connectionId="0">
    <xmlCellPr id="1" uniqueName="P1124896">
      <xmlPr mapId="3" xpath="/TFI-IZD-POD/IPK-GFI-IZD-POD-E_1000981/P1124896" xmlDataType="decimal"/>
    </xmlCellPr>
  </singleXmlCell>
  <singleXmlCell id="1136" r="Q22" connectionId="0">
    <xmlCellPr id="1" uniqueName="P1124897">
      <xmlPr mapId="3" xpath="/TFI-IZD-POD/IPK-GFI-IZD-POD-E_1000981/P1124897" xmlDataType="decimal"/>
    </xmlCellPr>
  </singleXmlCell>
  <singleXmlCell id="1137" r="R22" connectionId="0">
    <xmlCellPr id="1" uniqueName="P1124898">
      <xmlPr mapId="3" xpath="/TFI-IZD-POD/IPK-GFI-IZD-POD-E_1000981/P1124898" xmlDataType="decimal"/>
    </xmlCellPr>
  </singleXmlCell>
  <singleXmlCell id="1138" r="S22" connectionId="0">
    <xmlCellPr id="1" uniqueName="P1124804">
      <xmlPr mapId="3" xpath="/TFI-IZD-POD/IPK-GFI-IZD-POD-E_1000981/P1124804" xmlDataType="decimal"/>
    </xmlCellPr>
  </singleXmlCell>
  <singleXmlCell id="1139" r="T22" connectionId="0">
    <xmlCellPr id="1" uniqueName="P1124805">
      <xmlPr mapId="3" xpath="/TFI-IZD-POD/IPK-GFI-IZD-POD-E_1000981/P1124805" xmlDataType="decimal"/>
    </xmlCellPr>
  </singleXmlCell>
  <singleXmlCell id="1140" r="U22" connectionId="0">
    <xmlCellPr id="1" uniqueName="P1124904">
      <xmlPr mapId="3" xpath="/TFI-IZD-POD/IPK-GFI-IZD-POD-E_1000981/P1124904" xmlDataType="decimal"/>
    </xmlCellPr>
  </singleXmlCell>
  <singleXmlCell id="1141" r="V22" connectionId="0">
    <xmlCellPr id="1" uniqueName="P1124905">
      <xmlPr mapId="3" xpath="/TFI-IZD-POD/IPK-GFI-IZD-POD-E_1000981/P1124905" xmlDataType="decimal"/>
    </xmlCellPr>
  </singleXmlCell>
  <singleXmlCell id="1142" r="W22" connectionId="0">
    <xmlCellPr id="1" uniqueName="P1124906">
      <xmlPr mapId="3" xpath="/TFI-IZD-POD/IPK-GFI-IZD-POD-E_1000981/P1124906" xmlDataType="decimal"/>
    </xmlCellPr>
  </singleXmlCell>
  <singleXmlCell id="1143" r="X22" connectionId="0">
    <xmlCellPr id="1" uniqueName="P1124908">
      <xmlPr mapId="3" xpath="/TFI-IZD-POD/IPK-GFI-IZD-POD-E_1000981/P1124908" xmlDataType="decimal"/>
    </xmlCellPr>
  </singleXmlCell>
  <singleXmlCell id="1144" r="Y22" connectionId="0">
    <xmlCellPr id="1" uniqueName="P1124907">
      <xmlPr mapId="3" xpath="/TFI-IZD-POD/IPK-GFI-IZD-POD-E_1000981/P1124907" xmlDataType="decimal"/>
    </xmlCellPr>
  </singleXmlCell>
  <singleXmlCell id="1145" r="H23" connectionId="0">
    <xmlCellPr id="1" uniqueName="P1079920">
      <xmlPr mapId="3" xpath="/TFI-IZD-POD/IPK-GFI-IZD-POD-E_1000981/P1079920" xmlDataType="decimal"/>
    </xmlCellPr>
  </singleXmlCell>
  <singleXmlCell id="1146" r="I23" connectionId="0">
    <xmlCellPr id="1" uniqueName="P1079921">
      <xmlPr mapId="3" xpath="/TFI-IZD-POD/IPK-GFI-IZD-POD-E_1000981/P1079921" xmlDataType="decimal"/>
    </xmlCellPr>
  </singleXmlCell>
  <singleXmlCell id="1147" r="J23" connectionId="0">
    <xmlCellPr id="1" uniqueName="P1079922">
      <xmlPr mapId="3" xpath="/TFI-IZD-POD/IPK-GFI-IZD-POD-E_1000981/P1079922" xmlDataType="decimal"/>
    </xmlCellPr>
  </singleXmlCell>
  <singleXmlCell id="1148" r="K23" connectionId="0">
    <xmlCellPr id="1" uniqueName="P1079923">
      <xmlPr mapId="3" xpath="/TFI-IZD-POD/IPK-GFI-IZD-POD-E_1000981/P1079923" xmlDataType="decimal"/>
    </xmlCellPr>
  </singleXmlCell>
  <singleXmlCell id="1149" r="L23" connectionId="0">
    <xmlCellPr id="1" uniqueName="P1079924">
      <xmlPr mapId="3" xpath="/TFI-IZD-POD/IPK-GFI-IZD-POD-E_1000981/P1079924" xmlDataType="decimal"/>
    </xmlCellPr>
  </singleXmlCell>
  <singleXmlCell id="1150" r="M23" connectionId="0">
    <xmlCellPr id="1" uniqueName="P1079925">
      <xmlPr mapId="3" xpath="/TFI-IZD-POD/IPK-GFI-IZD-POD-E_1000981/P1079925" xmlDataType="decimal"/>
    </xmlCellPr>
  </singleXmlCell>
  <singleXmlCell id="1151" r="N23" connectionId="0">
    <xmlCellPr id="1" uniqueName="P1079926">
      <xmlPr mapId="3" xpath="/TFI-IZD-POD/IPK-GFI-IZD-POD-E_1000981/P1079926" xmlDataType="decimal"/>
    </xmlCellPr>
  </singleXmlCell>
  <singleXmlCell id="1152" r="O23" connectionId="0">
    <xmlCellPr id="1" uniqueName="P1079927">
      <xmlPr mapId="3" xpath="/TFI-IZD-POD/IPK-GFI-IZD-POD-E_1000981/P1079927" xmlDataType="decimal"/>
    </xmlCellPr>
  </singleXmlCell>
  <singleXmlCell id="1153" r="P23" connectionId="0">
    <xmlCellPr id="1" uniqueName="P1082003">
      <xmlPr mapId="3" xpath="/TFI-IZD-POD/IPK-GFI-IZD-POD-E_1000981/P1082003" xmlDataType="decimal"/>
    </xmlCellPr>
  </singleXmlCell>
  <singleXmlCell id="1154" r="Q23" connectionId="0">
    <xmlCellPr id="1" uniqueName="P1082004">
      <xmlPr mapId="3" xpath="/TFI-IZD-POD/IPK-GFI-IZD-POD-E_1000981/P1082004" xmlDataType="decimal"/>
    </xmlCellPr>
  </singleXmlCell>
  <singleXmlCell id="1155" r="R23" connectionId="0">
    <xmlCellPr id="1" uniqueName="P1082005">
      <xmlPr mapId="3" xpath="/TFI-IZD-POD/IPK-GFI-IZD-POD-E_1000981/P1082005" xmlDataType="decimal"/>
    </xmlCellPr>
  </singleXmlCell>
  <singleXmlCell id="1156" r="S23" connectionId="0">
    <xmlCellPr id="1" uniqueName="P1124806">
      <xmlPr mapId="3" xpath="/TFI-IZD-POD/IPK-GFI-IZD-POD-E_1000981/P1124806" xmlDataType="decimal"/>
    </xmlCellPr>
  </singleXmlCell>
  <singleXmlCell id="1157" r="T23" connectionId="0">
    <xmlCellPr id="1" uniqueName="P1124807">
      <xmlPr mapId="3" xpath="/TFI-IZD-POD/IPK-GFI-IZD-POD-E_1000981/P1124807" xmlDataType="decimal"/>
    </xmlCellPr>
  </singleXmlCell>
  <singleXmlCell id="1158" r="U23" connectionId="0">
    <xmlCellPr id="1" uniqueName="P1082007">
      <xmlPr mapId="3" xpath="/TFI-IZD-POD/IPK-GFI-IZD-POD-E_1000981/P1082007" xmlDataType="decimal"/>
    </xmlCellPr>
  </singleXmlCell>
  <singleXmlCell id="1159" r="V23" connectionId="0">
    <xmlCellPr id="1" uniqueName="P1082008">
      <xmlPr mapId="3" xpath="/TFI-IZD-POD/IPK-GFI-IZD-POD-E_1000981/P1082008" xmlDataType="decimal"/>
    </xmlCellPr>
  </singleXmlCell>
  <singleXmlCell id="1160" r="W23" connectionId="0">
    <xmlCellPr id="1" uniqueName="P1082010">
      <xmlPr mapId="3" xpath="/TFI-IZD-POD/IPK-GFI-IZD-POD-E_1000981/P1082010" xmlDataType="decimal"/>
    </xmlCellPr>
  </singleXmlCell>
  <singleXmlCell id="1161" r="X23" connectionId="0">
    <xmlCellPr id="1" uniqueName="P1082011">
      <xmlPr mapId="3" xpath="/TFI-IZD-POD/IPK-GFI-IZD-POD-E_1000981/P1082011" xmlDataType="decimal"/>
    </xmlCellPr>
  </singleXmlCell>
  <singleXmlCell id="1162" r="Y23" connectionId="0">
    <xmlCellPr id="1" uniqueName="P1082013">
      <xmlPr mapId="3" xpath="/TFI-IZD-POD/IPK-GFI-IZD-POD-E_1000981/P1082013" xmlDataType="decimal"/>
    </xmlCellPr>
  </singleXmlCell>
  <singleXmlCell id="1163" r="H24" connectionId="0">
    <xmlCellPr id="1" uniqueName="P1079936">
      <xmlPr mapId="3" xpath="/TFI-IZD-POD/IPK-GFI-IZD-POD-E_1000981/P1079936" xmlDataType="decimal"/>
    </xmlCellPr>
  </singleXmlCell>
  <singleXmlCell id="1164" r="I24" connectionId="0">
    <xmlCellPr id="1" uniqueName="P1079937">
      <xmlPr mapId="3" xpath="/TFI-IZD-POD/IPK-GFI-IZD-POD-E_1000981/P1079937" xmlDataType="decimal"/>
    </xmlCellPr>
  </singleXmlCell>
  <singleXmlCell id="1165" r="J24" connectionId="0">
    <xmlCellPr id="1" uniqueName="P1079938">
      <xmlPr mapId="3" xpath="/TFI-IZD-POD/IPK-GFI-IZD-POD-E_1000981/P1079938" xmlDataType="decimal"/>
    </xmlCellPr>
  </singleXmlCell>
  <singleXmlCell id="1166" r="K24" connectionId="0">
    <xmlCellPr id="1" uniqueName="P1079939">
      <xmlPr mapId="3" xpath="/TFI-IZD-POD/IPK-GFI-IZD-POD-E_1000981/P1079939" xmlDataType="decimal"/>
    </xmlCellPr>
  </singleXmlCell>
  <singleXmlCell id="1167" r="L24" connectionId="0">
    <xmlCellPr id="1" uniqueName="P1079940">
      <xmlPr mapId="3" xpath="/TFI-IZD-POD/IPK-GFI-IZD-POD-E_1000981/P1079940" xmlDataType="decimal"/>
    </xmlCellPr>
  </singleXmlCell>
  <singleXmlCell id="1168" r="M24" connectionId="0">
    <xmlCellPr id="1" uniqueName="P1079941">
      <xmlPr mapId="3" xpath="/TFI-IZD-POD/IPK-GFI-IZD-POD-E_1000981/P1079941" xmlDataType="decimal"/>
    </xmlCellPr>
  </singleXmlCell>
  <singleXmlCell id="1169" r="N24" connectionId="0">
    <xmlCellPr id="1" uniqueName="P1079942">
      <xmlPr mapId="3" xpath="/TFI-IZD-POD/IPK-GFI-IZD-POD-E_1000981/P1079942" xmlDataType="decimal"/>
    </xmlCellPr>
  </singleXmlCell>
  <singleXmlCell id="1170" r="O24" connectionId="0">
    <xmlCellPr id="1" uniqueName="P1079943">
      <xmlPr mapId="3" xpath="/TFI-IZD-POD/IPK-GFI-IZD-POD-E_1000981/P1079943" xmlDataType="decimal"/>
    </xmlCellPr>
  </singleXmlCell>
  <singleXmlCell id="1171" r="P24" connectionId="0">
    <xmlCellPr id="1" uniqueName="P1082038">
      <xmlPr mapId="3" xpath="/TFI-IZD-POD/IPK-GFI-IZD-POD-E_1000981/P1082038" xmlDataType="decimal"/>
    </xmlCellPr>
  </singleXmlCell>
  <singleXmlCell id="1172" r="Q24" connectionId="0">
    <xmlCellPr id="1" uniqueName="P1082045">
      <xmlPr mapId="3" xpath="/TFI-IZD-POD/IPK-GFI-IZD-POD-E_1000981/P1082045" xmlDataType="decimal"/>
    </xmlCellPr>
  </singleXmlCell>
  <singleXmlCell id="1173" r="R24" connectionId="0">
    <xmlCellPr id="1" uniqueName="P1082047">
      <xmlPr mapId="3" xpath="/TFI-IZD-POD/IPK-GFI-IZD-POD-E_1000981/P1082047" xmlDataType="decimal"/>
    </xmlCellPr>
  </singleXmlCell>
  <singleXmlCell id="1174" r="S24" connectionId="0">
    <xmlCellPr id="1" uniqueName="P1124809">
      <xmlPr mapId="3" xpath="/TFI-IZD-POD/IPK-GFI-IZD-POD-E_1000981/P1124809" xmlDataType="decimal"/>
    </xmlCellPr>
  </singleXmlCell>
  <singleXmlCell id="1175" r="T24" connectionId="0">
    <xmlCellPr id="1" uniqueName="P1124808">
      <xmlPr mapId="3" xpath="/TFI-IZD-POD/IPK-GFI-IZD-POD-E_1000981/P1124808" xmlDataType="decimal"/>
    </xmlCellPr>
  </singleXmlCell>
  <singleXmlCell id="1176" r="U24" connectionId="0">
    <xmlCellPr id="1" uniqueName="P1082048">
      <xmlPr mapId="3" xpath="/TFI-IZD-POD/IPK-GFI-IZD-POD-E_1000981/P1082048" xmlDataType="decimal"/>
    </xmlCellPr>
  </singleXmlCell>
  <singleXmlCell id="1177" r="V24" connectionId="0">
    <xmlCellPr id="1" uniqueName="P1082075">
      <xmlPr mapId="3" xpath="/TFI-IZD-POD/IPK-GFI-IZD-POD-E_1000981/P1082075" xmlDataType="decimal"/>
    </xmlCellPr>
  </singleXmlCell>
  <singleXmlCell id="1178" r="W24" connectionId="0">
    <xmlCellPr id="1" uniqueName="P1082077">
      <xmlPr mapId="3" xpath="/TFI-IZD-POD/IPK-GFI-IZD-POD-E_1000981/P1082077" xmlDataType="decimal"/>
    </xmlCellPr>
  </singleXmlCell>
  <singleXmlCell id="1179" r="X24" connectionId="0">
    <xmlCellPr id="1" uniqueName="P1082092">
      <xmlPr mapId="3" xpath="/TFI-IZD-POD/IPK-GFI-IZD-POD-E_1000981/P1082092" xmlDataType="decimal"/>
    </xmlCellPr>
  </singleXmlCell>
  <singleXmlCell id="1180" r="Y24" connectionId="0">
    <xmlCellPr id="1" uniqueName="P1082094">
      <xmlPr mapId="3" xpath="/TFI-IZD-POD/IPK-GFI-IZD-POD-E_1000981/P1082094" xmlDataType="decimal"/>
    </xmlCellPr>
  </singleXmlCell>
  <singleXmlCell id="1181" r="H25" connectionId="0">
    <xmlCellPr id="1" uniqueName="P1124888">
      <xmlPr mapId="3" xpath="/TFI-IZD-POD/IPK-GFI-IZD-POD-E_1000981/P1124888" xmlDataType="decimal"/>
    </xmlCellPr>
  </singleXmlCell>
  <singleXmlCell id="1182" r="I25" connectionId="0">
    <xmlCellPr id="1" uniqueName="P1124889">
      <xmlPr mapId="3" xpath="/TFI-IZD-POD/IPK-GFI-IZD-POD-E_1000981/P1124889" xmlDataType="decimal"/>
    </xmlCellPr>
  </singleXmlCell>
  <singleXmlCell id="1183" r="J25" connectionId="0">
    <xmlCellPr id="1" uniqueName="P1124890">
      <xmlPr mapId="3" xpath="/TFI-IZD-POD/IPK-GFI-IZD-POD-E_1000981/P1124890" xmlDataType="decimal"/>
    </xmlCellPr>
  </singleXmlCell>
  <singleXmlCell id="1184" r="K25" connectionId="0">
    <xmlCellPr id="1" uniqueName="P1124891">
      <xmlPr mapId="3" xpath="/TFI-IZD-POD/IPK-GFI-IZD-POD-E_1000981/P1124891" xmlDataType="decimal"/>
    </xmlCellPr>
  </singleXmlCell>
  <singleXmlCell id="1185" r="L25" connectionId="0">
    <xmlCellPr id="1" uniqueName="P1124892">
      <xmlPr mapId="3" xpath="/TFI-IZD-POD/IPK-GFI-IZD-POD-E_1000981/P1124892" xmlDataType="decimal"/>
    </xmlCellPr>
  </singleXmlCell>
  <singleXmlCell id="1186" r="M25" connectionId="0">
    <xmlCellPr id="1" uniqueName="P1124893">
      <xmlPr mapId="3" xpath="/TFI-IZD-POD/IPK-GFI-IZD-POD-E_1000981/P1124893" xmlDataType="decimal"/>
    </xmlCellPr>
  </singleXmlCell>
  <singleXmlCell id="1187" r="N25" connectionId="0">
    <xmlCellPr id="1" uniqueName="P1124899">
      <xmlPr mapId="3" xpath="/TFI-IZD-POD/IPK-GFI-IZD-POD-E_1000981/P1124899" xmlDataType="decimal"/>
    </xmlCellPr>
  </singleXmlCell>
  <singleXmlCell id="1188" r="O25" connectionId="0">
    <xmlCellPr id="1" uniqueName="P1124900">
      <xmlPr mapId="3" xpath="/TFI-IZD-POD/IPK-GFI-IZD-POD-E_1000981/P1124900" xmlDataType="decimal"/>
    </xmlCellPr>
  </singleXmlCell>
  <singleXmlCell id="1189" r="P25" connectionId="0">
    <xmlCellPr id="1" uniqueName="P1124901">
      <xmlPr mapId="3" xpath="/TFI-IZD-POD/IPK-GFI-IZD-POD-E_1000981/P1124901" xmlDataType="decimal"/>
    </xmlCellPr>
  </singleXmlCell>
  <singleXmlCell id="1190" r="Q25" connectionId="0">
    <xmlCellPr id="1" uniqueName="P1124902">
      <xmlPr mapId="3" xpath="/TFI-IZD-POD/IPK-GFI-IZD-POD-E_1000981/P1124902" xmlDataType="decimal"/>
    </xmlCellPr>
  </singleXmlCell>
  <singleXmlCell id="1191" r="R25" connectionId="0">
    <xmlCellPr id="1" uniqueName="P1124903">
      <xmlPr mapId="3" xpath="/TFI-IZD-POD/IPK-GFI-IZD-POD-E_1000981/P1124903" xmlDataType="decimal"/>
    </xmlCellPr>
  </singleXmlCell>
  <singleXmlCell id="1192" r="S25" connectionId="0">
    <xmlCellPr id="1" uniqueName="P1124810">
      <xmlPr mapId="3" xpath="/TFI-IZD-POD/IPK-GFI-IZD-POD-E_1000981/P1124810" xmlDataType="decimal"/>
    </xmlCellPr>
  </singleXmlCell>
  <singleXmlCell id="1193" r="T25" connectionId="0">
    <xmlCellPr id="1" uniqueName="P1124811">
      <xmlPr mapId="3" xpath="/TFI-IZD-POD/IPK-GFI-IZD-POD-E_1000981/P1124811" xmlDataType="decimal"/>
    </xmlCellPr>
  </singleXmlCell>
  <singleXmlCell id="1194" r="U25" connectionId="0">
    <xmlCellPr id="1" uniqueName="P1124909">
      <xmlPr mapId="3" xpath="/TFI-IZD-POD/IPK-GFI-IZD-POD-E_1000981/P1124909" xmlDataType="decimal"/>
    </xmlCellPr>
  </singleXmlCell>
  <singleXmlCell id="1195" r="V25" connectionId="0">
    <xmlCellPr id="1" uniqueName="P1124910">
      <xmlPr mapId="3" xpath="/TFI-IZD-POD/IPK-GFI-IZD-POD-E_1000981/P1124910" xmlDataType="decimal"/>
    </xmlCellPr>
  </singleXmlCell>
  <singleXmlCell id="1196" r="W25" connectionId="0">
    <xmlCellPr id="1" uniqueName="P1124911">
      <xmlPr mapId="3" xpath="/TFI-IZD-POD/IPK-GFI-IZD-POD-E_1000981/P1124911" xmlDataType="decimal"/>
    </xmlCellPr>
  </singleXmlCell>
  <singleXmlCell id="1197" r="X25" connectionId="0">
    <xmlCellPr id="1" uniqueName="P1124912">
      <xmlPr mapId="3" xpath="/TFI-IZD-POD/IPK-GFI-IZD-POD-E_1000981/P1124912" xmlDataType="decimal"/>
    </xmlCellPr>
  </singleXmlCell>
  <singleXmlCell id="1198" r="Y25" connectionId="0">
    <xmlCellPr id="1" uniqueName="P1124913">
      <xmlPr mapId="3" xpath="/TFI-IZD-POD/IPK-GFI-IZD-POD-E_1000981/P1124913" xmlDataType="decimal"/>
    </xmlCellPr>
  </singleXmlCell>
  <singleXmlCell id="1199" r="H26" connectionId="0">
    <xmlCellPr id="1" uniqueName="P1079944">
      <xmlPr mapId="3" xpath="/TFI-IZD-POD/IPK-GFI-IZD-POD-E_1000981/P1079944" xmlDataType="decimal"/>
    </xmlCellPr>
  </singleXmlCell>
  <singleXmlCell id="1200" r="I26" connectionId="0">
    <xmlCellPr id="1" uniqueName="P1079945">
      <xmlPr mapId="3" xpath="/TFI-IZD-POD/IPK-GFI-IZD-POD-E_1000981/P1079945" xmlDataType="decimal"/>
    </xmlCellPr>
  </singleXmlCell>
  <singleXmlCell id="1201" r="J26" connectionId="0">
    <xmlCellPr id="1" uniqueName="P1079946">
      <xmlPr mapId="3" xpath="/TFI-IZD-POD/IPK-GFI-IZD-POD-E_1000981/P1079946" xmlDataType="decimal"/>
    </xmlCellPr>
  </singleXmlCell>
  <singleXmlCell id="1202" r="K26" connectionId="0">
    <xmlCellPr id="1" uniqueName="P1079947">
      <xmlPr mapId="3" xpath="/TFI-IZD-POD/IPK-GFI-IZD-POD-E_1000981/P1079947" xmlDataType="decimal"/>
    </xmlCellPr>
  </singleXmlCell>
  <singleXmlCell id="1203" r="L26" connectionId="0">
    <xmlCellPr id="1" uniqueName="P1079948">
      <xmlPr mapId="3" xpath="/TFI-IZD-POD/IPK-GFI-IZD-POD-E_1000981/P1079948" xmlDataType="decimal"/>
    </xmlCellPr>
  </singleXmlCell>
  <singleXmlCell id="1204" r="M26" connectionId="0">
    <xmlCellPr id="1" uniqueName="P1079949">
      <xmlPr mapId="3" xpath="/TFI-IZD-POD/IPK-GFI-IZD-POD-E_1000981/P1079949" xmlDataType="decimal"/>
    </xmlCellPr>
  </singleXmlCell>
  <singleXmlCell id="1205" r="N26" connectionId="0">
    <xmlCellPr id="1" uniqueName="P1079950">
      <xmlPr mapId="3" xpath="/TFI-IZD-POD/IPK-GFI-IZD-POD-E_1000981/P1079950" xmlDataType="decimal"/>
    </xmlCellPr>
  </singleXmlCell>
  <singleXmlCell id="1206" r="O26" connectionId="0">
    <xmlCellPr id="1" uniqueName="P1079951">
      <xmlPr mapId="3" xpath="/TFI-IZD-POD/IPK-GFI-IZD-POD-E_1000981/P1079951" xmlDataType="decimal"/>
    </xmlCellPr>
  </singleXmlCell>
  <singleXmlCell id="1207" r="P26" connectionId="0">
    <xmlCellPr id="1" uniqueName="P1082096">
      <xmlPr mapId="3" xpath="/TFI-IZD-POD/IPK-GFI-IZD-POD-E_1000981/P1082096" xmlDataType="decimal"/>
    </xmlCellPr>
  </singleXmlCell>
  <singleXmlCell id="1208" r="Q26" connectionId="0">
    <xmlCellPr id="1" uniqueName="P1082098">
      <xmlPr mapId="3" xpath="/TFI-IZD-POD/IPK-GFI-IZD-POD-E_1000981/P1082098" xmlDataType="decimal"/>
    </xmlCellPr>
  </singleXmlCell>
  <singleXmlCell id="1209" r="R26" connectionId="0">
    <xmlCellPr id="1" uniqueName="P1082100">
      <xmlPr mapId="3" xpath="/TFI-IZD-POD/IPK-GFI-IZD-POD-E_1000981/P1082100" xmlDataType="decimal"/>
    </xmlCellPr>
  </singleXmlCell>
  <singleXmlCell id="1210" r="S26" connectionId="0">
    <xmlCellPr id="1" uniqueName="P1124812">
      <xmlPr mapId="3" xpath="/TFI-IZD-POD/IPK-GFI-IZD-POD-E_1000981/P1124812" xmlDataType="decimal"/>
    </xmlCellPr>
  </singleXmlCell>
  <singleXmlCell id="1211" r="T26" connectionId="0">
    <xmlCellPr id="1" uniqueName="P1124813">
      <xmlPr mapId="3" xpath="/TFI-IZD-POD/IPK-GFI-IZD-POD-E_1000981/P1124813" xmlDataType="decimal"/>
    </xmlCellPr>
  </singleXmlCell>
  <singleXmlCell id="1212" r="U26" connectionId="0">
    <xmlCellPr id="1" uniqueName="P1082102">
      <xmlPr mapId="3" xpath="/TFI-IZD-POD/IPK-GFI-IZD-POD-E_1000981/P1082102" xmlDataType="decimal"/>
    </xmlCellPr>
  </singleXmlCell>
  <singleXmlCell id="1213" r="V26" connectionId="0">
    <xmlCellPr id="1" uniqueName="P1082104">
      <xmlPr mapId="3" xpath="/TFI-IZD-POD/IPK-GFI-IZD-POD-E_1000981/P1082104" xmlDataType="decimal"/>
    </xmlCellPr>
  </singleXmlCell>
  <singleXmlCell id="1214" r="W26" connectionId="0">
    <xmlCellPr id="1" uniqueName="P1082105">
      <xmlPr mapId="3" xpath="/TFI-IZD-POD/IPK-GFI-IZD-POD-E_1000981/P1082105" xmlDataType="decimal"/>
    </xmlCellPr>
  </singleXmlCell>
  <singleXmlCell id="1215" r="X26" connectionId="0">
    <xmlCellPr id="1" uniqueName="P1082106">
      <xmlPr mapId="3" xpath="/TFI-IZD-POD/IPK-GFI-IZD-POD-E_1000981/P1082106" xmlDataType="decimal"/>
    </xmlCellPr>
  </singleXmlCell>
  <singleXmlCell id="1216" r="Y26" connectionId="0">
    <xmlCellPr id="1" uniqueName="P1082108">
      <xmlPr mapId="3" xpath="/TFI-IZD-POD/IPK-GFI-IZD-POD-E_1000981/P1082108" xmlDataType="decimal"/>
    </xmlCellPr>
  </singleXmlCell>
  <singleXmlCell id="1217" r="H27" connectionId="0">
    <xmlCellPr id="1" uniqueName="P1079952">
      <xmlPr mapId="3" xpath="/TFI-IZD-POD/IPK-GFI-IZD-POD-E_1000981/P1079952" xmlDataType="decimal"/>
    </xmlCellPr>
  </singleXmlCell>
  <singleXmlCell id="1218" r="I27" connectionId="0">
    <xmlCellPr id="1" uniqueName="P1079953">
      <xmlPr mapId="3" xpath="/TFI-IZD-POD/IPK-GFI-IZD-POD-E_1000981/P1079953" xmlDataType="decimal"/>
    </xmlCellPr>
  </singleXmlCell>
  <singleXmlCell id="1219" r="J27" connectionId="0">
    <xmlCellPr id="1" uniqueName="P1079954">
      <xmlPr mapId="3" xpath="/TFI-IZD-POD/IPK-GFI-IZD-POD-E_1000981/P1079954" xmlDataType="decimal"/>
    </xmlCellPr>
  </singleXmlCell>
  <singleXmlCell id="1220" r="K27" connectionId="0">
    <xmlCellPr id="1" uniqueName="P1079955">
      <xmlPr mapId="3" xpath="/TFI-IZD-POD/IPK-GFI-IZD-POD-E_1000981/P1079955" xmlDataType="decimal"/>
    </xmlCellPr>
  </singleXmlCell>
  <singleXmlCell id="1221" r="L27" connectionId="0">
    <xmlCellPr id="1" uniqueName="P1079956">
      <xmlPr mapId="3" xpath="/TFI-IZD-POD/IPK-GFI-IZD-POD-E_1000981/P1079956" xmlDataType="decimal"/>
    </xmlCellPr>
  </singleXmlCell>
  <singleXmlCell id="1222" r="M27" connectionId="0">
    <xmlCellPr id="1" uniqueName="P1079957">
      <xmlPr mapId="3" xpath="/TFI-IZD-POD/IPK-GFI-IZD-POD-E_1000981/P1079957" xmlDataType="decimal"/>
    </xmlCellPr>
  </singleXmlCell>
  <singleXmlCell id="1223" r="N27" connectionId="0">
    <xmlCellPr id="1" uniqueName="P1079958">
      <xmlPr mapId="3" xpath="/TFI-IZD-POD/IPK-GFI-IZD-POD-E_1000981/P1079958" xmlDataType="decimal"/>
    </xmlCellPr>
  </singleXmlCell>
  <singleXmlCell id="1224" r="O27" connectionId="0">
    <xmlCellPr id="1" uniqueName="P1079959">
      <xmlPr mapId="3" xpath="/TFI-IZD-POD/IPK-GFI-IZD-POD-E_1000981/P1079959" xmlDataType="decimal"/>
    </xmlCellPr>
  </singleXmlCell>
  <singleXmlCell id="1225" r="P27" connectionId="0">
    <xmlCellPr id="1" uniqueName="P1082110">
      <xmlPr mapId="3" xpath="/TFI-IZD-POD/IPK-GFI-IZD-POD-E_1000981/P1082110" xmlDataType="decimal"/>
    </xmlCellPr>
  </singleXmlCell>
  <singleXmlCell id="1226" r="Q27" connectionId="0">
    <xmlCellPr id="1" uniqueName="P1082112">
      <xmlPr mapId="3" xpath="/TFI-IZD-POD/IPK-GFI-IZD-POD-E_1000981/P1082112" xmlDataType="decimal"/>
    </xmlCellPr>
  </singleXmlCell>
  <singleXmlCell id="1227" r="R27" connectionId="0">
    <xmlCellPr id="1" uniqueName="P1082115">
      <xmlPr mapId="3" xpath="/TFI-IZD-POD/IPK-GFI-IZD-POD-E_1000981/P1082115" xmlDataType="decimal"/>
    </xmlCellPr>
  </singleXmlCell>
  <singleXmlCell id="1228" r="S27" connectionId="0">
    <xmlCellPr id="1" uniqueName="P1124814">
      <xmlPr mapId="3" xpath="/TFI-IZD-POD/IPK-GFI-IZD-POD-E_1000981/P1124814" xmlDataType="decimal"/>
    </xmlCellPr>
  </singleXmlCell>
  <singleXmlCell id="1229" r="T27" connectionId="0">
    <xmlCellPr id="1" uniqueName="P1124815">
      <xmlPr mapId="3" xpath="/TFI-IZD-POD/IPK-GFI-IZD-POD-E_1000981/P1124815" xmlDataType="decimal"/>
    </xmlCellPr>
  </singleXmlCell>
  <singleXmlCell id="1230" r="U27" connectionId="0">
    <xmlCellPr id="1" uniqueName="P1082118">
      <xmlPr mapId="3" xpath="/TFI-IZD-POD/IPK-GFI-IZD-POD-E_1000981/P1082118" xmlDataType="decimal"/>
    </xmlCellPr>
  </singleXmlCell>
  <singleXmlCell id="1231" r="V27" connectionId="0">
    <xmlCellPr id="1" uniqueName="P1082121">
      <xmlPr mapId="3" xpath="/TFI-IZD-POD/IPK-GFI-IZD-POD-E_1000981/P1082121" xmlDataType="decimal"/>
    </xmlCellPr>
  </singleXmlCell>
  <singleXmlCell id="1232" r="W27" connectionId="0">
    <xmlCellPr id="1" uniqueName="P1082125">
      <xmlPr mapId="3" xpath="/TFI-IZD-POD/IPK-GFI-IZD-POD-E_1000981/P1082125" xmlDataType="decimal"/>
    </xmlCellPr>
  </singleXmlCell>
  <singleXmlCell id="1233" r="X27" connectionId="0">
    <xmlCellPr id="1" uniqueName="P1082133">
      <xmlPr mapId="3" xpath="/TFI-IZD-POD/IPK-GFI-IZD-POD-E_1000981/P1082133" xmlDataType="decimal"/>
    </xmlCellPr>
  </singleXmlCell>
  <singleXmlCell id="1234" r="Y27" connectionId="0">
    <xmlCellPr id="1" uniqueName="P1082135">
      <xmlPr mapId="3" xpath="/TFI-IZD-POD/IPK-GFI-IZD-POD-E_1000981/P1082135" xmlDataType="decimal"/>
    </xmlCellPr>
  </singleXmlCell>
  <singleXmlCell id="1235" r="H28" connectionId="0">
    <xmlCellPr id="1" uniqueName="P1079960">
      <xmlPr mapId="3" xpath="/TFI-IZD-POD/IPK-GFI-IZD-POD-E_1000981/P1079960" xmlDataType="decimal"/>
    </xmlCellPr>
  </singleXmlCell>
  <singleXmlCell id="1236" r="I28" connectionId="0">
    <xmlCellPr id="1" uniqueName="P1079961">
      <xmlPr mapId="3" xpath="/TFI-IZD-POD/IPK-GFI-IZD-POD-E_1000981/P1079961" xmlDataType="decimal"/>
    </xmlCellPr>
  </singleXmlCell>
  <singleXmlCell id="1237" r="J28" connectionId="0">
    <xmlCellPr id="1" uniqueName="P1079962">
      <xmlPr mapId="3" xpath="/TFI-IZD-POD/IPK-GFI-IZD-POD-E_1000981/P1079962" xmlDataType="decimal"/>
    </xmlCellPr>
  </singleXmlCell>
  <singleXmlCell id="1238" r="K28" connectionId="0">
    <xmlCellPr id="1" uniqueName="P1079963">
      <xmlPr mapId="3" xpath="/TFI-IZD-POD/IPK-GFI-IZD-POD-E_1000981/P1079963" xmlDataType="decimal"/>
    </xmlCellPr>
  </singleXmlCell>
  <singleXmlCell id="1239" r="L28" connectionId="0">
    <xmlCellPr id="1" uniqueName="P1079964">
      <xmlPr mapId="3" xpath="/TFI-IZD-POD/IPK-GFI-IZD-POD-E_1000981/P1079964" xmlDataType="decimal"/>
    </xmlCellPr>
  </singleXmlCell>
  <singleXmlCell id="1240" r="M28" connectionId="0">
    <xmlCellPr id="1" uniqueName="P1079965">
      <xmlPr mapId="3" xpath="/TFI-IZD-POD/IPK-GFI-IZD-POD-E_1000981/P1079965" xmlDataType="decimal"/>
    </xmlCellPr>
  </singleXmlCell>
  <singleXmlCell id="1241" r="N28" connectionId="0">
    <xmlCellPr id="1" uniqueName="P1079966">
      <xmlPr mapId="3" xpath="/TFI-IZD-POD/IPK-GFI-IZD-POD-E_1000981/P1079966" xmlDataType="decimal"/>
    </xmlCellPr>
  </singleXmlCell>
  <singleXmlCell id="1242" r="O28" connectionId="0">
    <xmlCellPr id="1" uniqueName="P1079967">
      <xmlPr mapId="3" xpath="/TFI-IZD-POD/IPK-GFI-IZD-POD-E_1000981/P1079967" xmlDataType="decimal"/>
    </xmlCellPr>
  </singleXmlCell>
  <singleXmlCell id="1243" r="P28" connectionId="0">
    <xmlCellPr id="1" uniqueName="P1082136">
      <xmlPr mapId="3" xpath="/TFI-IZD-POD/IPK-GFI-IZD-POD-E_1000981/P1082136" xmlDataType="decimal"/>
    </xmlCellPr>
  </singleXmlCell>
  <singleXmlCell id="1244" r="Q28" connectionId="0">
    <xmlCellPr id="1" uniqueName="P1082139">
      <xmlPr mapId="3" xpath="/TFI-IZD-POD/IPK-GFI-IZD-POD-E_1000981/P1082139" xmlDataType="decimal"/>
    </xmlCellPr>
  </singleXmlCell>
  <singleXmlCell id="1245" r="R28" connectionId="0">
    <xmlCellPr id="1" uniqueName="P1082147">
      <xmlPr mapId="3" xpath="/TFI-IZD-POD/IPK-GFI-IZD-POD-E_1000981/P1082147" xmlDataType="decimal"/>
    </xmlCellPr>
  </singleXmlCell>
  <singleXmlCell id="1246" r="S28" connectionId="0">
    <xmlCellPr id="1" uniqueName="P1124816">
      <xmlPr mapId="3" xpath="/TFI-IZD-POD/IPK-GFI-IZD-POD-E_1000981/P1124816" xmlDataType="decimal"/>
    </xmlCellPr>
  </singleXmlCell>
  <singleXmlCell id="1247" r="T28" connectionId="0">
    <xmlCellPr id="1" uniqueName="P1124817">
      <xmlPr mapId="3" xpath="/TFI-IZD-POD/IPK-GFI-IZD-POD-E_1000981/P1124817" xmlDataType="decimal"/>
    </xmlCellPr>
  </singleXmlCell>
  <singleXmlCell id="1248" r="U28" connectionId="0">
    <xmlCellPr id="1" uniqueName="P1082148">
      <xmlPr mapId="3" xpath="/TFI-IZD-POD/IPK-GFI-IZD-POD-E_1000981/P1082148" xmlDataType="decimal"/>
    </xmlCellPr>
  </singleXmlCell>
  <singleXmlCell id="1249" r="V28" connectionId="0">
    <xmlCellPr id="1" uniqueName="P1082149">
      <xmlPr mapId="3" xpath="/TFI-IZD-POD/IPK-GFI-IZD-POD-E_1000981/P1082149" xmlDataType="decimal"/>
    </xmlCellPr>
  </singleXmlCell>
  <singleXmlCell id="1250" r="W28" connectionId="0">
    <xmlCellPr id="1" uniqueName="P1082150">
      <xmlPr mapId="3" xpath="/TFI-IZD-POD/IPK-GFI-IZD-POD-E_1000981/P1082150" xmlDataType="decimal"/>
    </xmlCellPr>
  </singleXmlCell>
  <singleXmlCell id="1251" r="X28" connectionId="0">
    <xmlCellPr id="1" uniqueName="P1082151">
      <xmlPr mapId="3" xpath="/TFI-IZD-POD/IPK-GFI-IZD-POD-E_1000981/P1082151" xmlDataType="decimal"/>
    </xmlCellPr>
  </singleXmlCell>
  <singleXmlCell id="1252" r="Y28" connectionId="0">
    <xmlCellPr id="1" uniqueName="P1082152">
      <xmlPr mapId="3" xpath="/TFI-IZD-POD/IPK-GFI-IZD-POD-E_1000981/P1082152" xmlDataType="decimal"/>
    </xmlCellPr>
  </singleXmlCell>
  <singleXmlCell id="1253" r="H29" connectionId="0">
    <xmlCellPr id="1" uniqueName="P1079968">
      <xmlPr mapId="3" xpath="/TFI-IZD-POD/IPK-GFI-IZD-POD-E_1000981/P1079968" xmlDataType="decimal"/>
    </xmlCellPr>
  </singleXmlCell>
  <singleXmlCell id="1254" r="I29" connectionId="0">
    <xmlCellPr id="1" uniqueName="P1079969">
      <xmlPr mapId="3" xpath="/TFI-IZD-POD/IPK-GFI-IZD-POD-E_1000981/P1079969" xmlDataType="decimal"/>
    </xmlCellPr>
  </singleXmlCell>
  <singleXmlCell id="1255" r="J29" connectionId="0">
    <xmlCellPr id="1" uniqueName="P1079970">
      <xmlPr mapId="3" xpath="/TFI-IZD-POD/IPK-GFI-IZD-POD-E_1000981/P1079970" xmlDataType="decimal"/>
    </xmlCellPr>
  </singleXmlCell>
  <singleXmlCell id="1256" r="K29" connectionId="0">
    <xmlCellPr id="1" uniqueName="P1079971">
      <xmlPr mapId="3" xpath="/TFI-IZD-POD/IPK-GFI-IZD-POD-E_1000981/P1079971" xmlDataType="decimal"/>
    </xmlCellPr>
  </singleXmlCell>
  <singleXmlCell id="1257" r="L29" connectionId="0">
    <xmlCellPr id="1" uniqueName="P1079972">
      <xmlPr mapId="3" xpath="/TFI-IZD-POD/IPK-GFI-IZD-POD-E_1000981/P1079972" xmlDataType="decimal"/>
    </xmlCellPr>
  </singleXmlCell>
  <singleXmlCell id="1258" r="M29" connectionId="0">
    <xmlCellPr id="1" uniqueName="P1079973">
      <xmlPr mapId="3" xpath="/TFI-IZD-POD/IPK-GFI-IZD-POD-E_1000981/P1079973" xmlDataType="decimal"/>
    </xmlCellPr>
  </singleXmlCell>
  <singleXmlCell id="1259" r="N29" connectionId="0">
    <xmlCellPr id="1" uniqueName="P1079974">
      <xmlPr mapId="3" xpath="/TFI-IZD-POD/IPK-GFI-IZD-POD-E_1000981/P1079974" xmlDataType="decimal"/>
    </xmlCellPr>
  </singleXmlCell>
  <singleXmlCell id="1260" r="O29" connectionId="0">
    <xmlCellPr id="1" uniqueName="P1079975">
      <xmlPr mapId="3" xpath="/TFI-IZD-POD/IPK-GFI-IZD-POD-E_1000981/P1079975" xmlDataType="decimal"/>
    </xmlCellPr>
  </singleXmlCell>
  <singleXmlCell id="1261" r="P29" connectionId="0">
    <xmlCellPr id="1" uniqueName="P1082153">
      <xmlPr mapId="3" xpath="/TFI-IZD-POD/IPK-GFI-IZD-POD-E_1000981/P1082153" xmlDataType="decimal"/>
    </xmlCellPr>
  </singleXmlCell>
  <singleXmlCell id="1262" r="Q29" connectionId="0">
    <xmlCellPr id="1" uniqueName="P1082155">
      <xmlPr mapId="3" xpath="/TFI-IZD-POD/IPK-GFI-IZD-POD-E_1000981/P1082155" xmlDataType="decimal"/>
    </xmlCellPr>
  </singleXmlCell>
  <singleXmlCell id="1263" r="R29" connectionId="0">
    <xmlCellPr id="1" uniqueName="P1082156">
      <xmlPr mapId="3" xpath="/TFI-IZD-POD/IPK-GFI-IZD-POD-E_1000981/P1082156" xmlDataType="decimal"/>
    </xmlCellPr>
  </singleXmlCell>
  <singleXmlCell id="1264" r="S29" connectionId="0">
    <xmlCellPr id="1" uniqueName="P1124818">
      <xmlPr mapId="3" xpath="/TFI-IZD-POD/IPK-GFI-IZD-POD-E_1000981/P1124818" xmlDataType="decimal"/>
    </xmlCellPr>
  </singleXmlCell>
  <singleXmlCell id="1265" r="T29" connectionId="0">
    <xmlCellPr id="1" uniqueName="P1124819">
      <xmlPr mapId="3" xpath="/TFI-IZD-POD/IPK-GFI-IZD-POD-E_1000981/P1124819" xmlDataType="decimal"/>
    </xmlCellPr>
  </singleXmlCell>
  <singleXmlCell id="1266" r="U29" connectionId="0">
    <xmlCellPr id="1" uniqueName="P1082157">
      <xmlPr mapId="3" xpath="/TFI-IZD-POD/IPK-GFI-IZD-POD-E_1000981/P1082157" xmlDataType="decimal"/>
    </xmlCellPr>
  </singleXmlCell>
  <singleXmlCell id="1267" r="V29" connectionId="0">
    <xmlCellPr id="1" uniqueName="P1082158">
      <xmlPr mapId="3" xpath="/TFI-IZD-POD/IPK-GFI-IZD-POD-E_1000981/P1082158" xmlDataType="decimal"/>
    </xmlCellPr>
  </singleXmlCell>
  <singleXmlCell id="1268" r="W29" connectionId="0">
    <xmlCellPr id="1" uniqueName="P1082159">
      <xmlPr mapId="3" xpath="/TFI-IZD-POD/IPK-GFI-IZD-POD-E_1000981/P1082159" xmlDataType="decimal"/>
    </xmlCellPr>
  </singleXmlCell>
  <singleXmlCell id="1269" r="X29" connectionId="0">
    <xmlCellPr id="1" uniqueName="P1082160">
      <xmlPr mapId="3" xpath="/TFI-IZD-POD/IPK-GFI-IZD-POD-E_1000981/P1082160" xmlDataType="decimal"/>
    </xmlCellPr>
  </singleXmlCell>
  <singleXmlCell id="1270" r="Y29" connectionId="0">
    <xmlCellPr id="1" uniqueName="P1082161">
      <xmlPr mapId="3" xpath="/TFI-IZD-POD/IPK-GFI-IZD-POD-E_1000981/P1082161" xmlDataType="decimal"/>
    </xmlCellPr>
  </singleXmlCell>
  <singleXmlCell id="1271" r="H30" connectionId="0">
    <xmlCellPr id="1" uniqueName="P1079976">
      <xmlPr mapId="3" xpath="/TFI-IZD-POD/IPK-GFI-IZD-POD-E_1000981/P1079976" xmlDataType="decimal"/>
    </xmlCellPr>
  </singleXmlCell>
  <singleXmlCell id="1272" r="I30" connectionId="0">
    <xmlCellPr id="1" uniqueName="P1079977">
      <xmlPr mapId="3" xpath="/TFI-IZD-POD/IPK-GFI-IZD-POD-E_1000981/P1079977" xmlDataType="decimal"/>
    </xmlCellPr>
  </singleXmlCell>
  <singleXmlCell id="1273" r="J30" connectionId="0">
    <xmlCellPr id="1" uniqueName="P1079978">
      <xmlPr mapId="3" xpath="/TFI-IZD-POD/IPK-GFI-IZD-POD-E_1000981/P1079978" xmlDataType="decimal"/>
    </xmlCellPr>
  </singleXmlCell>
  <singleXmlCell id="1274" r="K30" connectionId="0">
    <xmlCellPr id="1" uniqueName="P1079979">
      <xmlPr mapId="3" xpath="/TFI-IZD-POD/IPK-GFI-IZD-POD-E_1000981/P1079979" xmlDataType="decimal"/>
    </xmlCellPr>
  </singleXmlCell>
  <singleXmlCell id="1275" r="L30" connectionId="0">
    <xmlCellPr id="1" uniqueName="P1079980">
      <xmlPr mapId="3" xpath="/TFI-IZD-POD/IPK-GFI-IZD-POD-E_1000981/P1079980" xmlDataType="decimal"/>
    </xmlCellPr>
  </singleXmlCell>
  <singleXmlCell id="1276" r="M30" connectionId="0">
    <xmlCellPr id="1" uniqueName="P1079981">
      <xmlPr mapId="3" xpath="/TFI-IZD-POD/IPK-GFI-IZD-POD-E_1000981/P1079981" xmlDataType="decimal"/>
    </xmlCellPr>
  </singleXmlCell>
  <singleXmlCell id="1277" r="N30" connectionId="0">
    <xmlCellPr id="1" uniqueName="P1079982">
      <xmlPr mapId="3" xpath="/TFI-IZD-POD/IPK-GFI-IZD-POD-E_1000981/P1079982" xmlDataType="decimal"/>
    </xmlCellPr>
  </singleXmlCell>
  <singleXmlCell id="1278" r="O30" connectionId="0">
    <xmlCellPr id="1" uniqueName="P1079983">
      <xmlPr mapId="3" xpath="/TFI-IZD-POD/IPK-GFI-IZD-POD-E_1000981/P1079983" xmlDataType="decimal"/>
    </xmlCellPr>
  </singleXmlCell>
  <singleXmlCell id="1279" r="P30" connectionId="0">
    <xmlCellPr id="1" uniqueName="P1082162">
      <xmlPr mapId="3" xpath="/TFI-IZD-POD/IPK-GFI-IZD-POD-E_1000981/P1082162" xmlDataType="decimal"/>
    </xmlCellPr>
  </singleXmlCell>
  <singleXmlCell id="1280" r="Q30" connectionId="0">
    <xmlCellPr id="1" uniqueName="P1082163">
      <xmlPr mapId="3" xpath="/TFI-IZD-POD/IPK-GFI-IZD-POD-E_1000981/P1082163" xmlDataType="decimal"/>
    </xmlCellPr>
  </singleXmlCell>
  <singleXmlCell id="1281" r="R30" connectionId="0">
    <xmlCellPr id="1" uniqueName="P1082164">
      <xmlPr mapId="3" xpath="/TFI-IZD-POD/IPK-GFI-IZD-POD-E_1000981/P1082164" xmlDataType="decimal"/>
    </xmlCellPr>
  </singleXmlCell>
  <singleXmlCell id="1282" r="S30" connectionId="0">
    <xmlCellPr id="1" uniqueName="P1124820">
      <xmlPr mapId="3" xpath="/TFI-IZD-POD/IPK-GFI-IZD-POD-E_1000981/P1124820" xmlDataType="decimal"/>
    </xmlCellPr>
  </singleXmlCell>
  <singleXmlCell id="1283" r="T30" connectionId="0">
    <xmlCellPr id="1" uniqueName="P1124821">
      <xmlPr mapId="3" xpath="/TFI-IZD-POD/IPK-GFI-IZD-POD-E_1000981/P1124821" xmlDataType="decimal"/>
    </xmlCellPr>
  </singleXmlCell>
  <singleXmlCell id="1284" r="U30" connectionId="0">
    <xmlCellPr id="1" uniqueName="P1082165">
      <xmlPr mapId="3" xpath="/TFI-IZD-POD/IPK-GFI-IZD-POD-E_1000981/P1082165" xmlDataType="decimal"/>
    </xmlCellPr>
  </singleXmlCell>
  <singleXmlCell id="1285" r="V30" connectionId="0">
    <xmlCellPr id="1" uniqueName="P1082166">
      <xmlPr mapId="3" xpath="/TFI-IZD-POD/IPK-GFI-IZD-POD-E_1000981/P1082166" xmlDataType="decimal"/>
    </xmlCellPr>
  </singleXmlCell>
  <singleXmlCell id="1286" r="W30" connectionId="0">
    <xmlCellPr id="1" uniqueName="P1082167">
      <xmlPr mapId="3" xpath="/TFI-IZD-POD/IPK-GFI-IZD-POD-E_1000981/P1082167" xmlDataType="decimal"/>
    </xmlCellPr>
  </singleXmlCell>
  <singleXmlCell id="1287" r="X30" connectionId="0">
    <xmlCellPr id="1" uniqueName="P1082168">
      <xmlPr mapId="3" xpath="/TFI-IZD-POD/IPK-GFI-IZD-POD-E_1000981/P1082168" xmlDataType="decimal"/>
    </xmlCellPr>
  </singleXmlCell>
  <singleXmlCell id="1288" r="Y30" connectionId="0">
    <xmlCellPr id="1" uniqueName="P1082169">
      <xmlPr mapId="3" xpath="/TFI-IZD-POD/IPK-GFI-IZD-POD-E_1000981/P1082169" xmlDataType="decimal"/>
    </xmlCellPr>
  </singleXmlCell>
  <singleXmlCell id="1289" r="H32" connectionId="0">
    <xmlCellPr id="1" uniqueName="P1079984">
      <xmlPr mapId="3" xpath="/TFI-IZD-POD/IPK-GFI-IZD-POD-E_1000981/P1079984" xmlDataType="decimal"/>
    </xmlCellPr>
  </singleXmlCell>
  <singleXmlCell id="1290" r="I32" connectionId="0">
    <xmlCellPr id="1" uniqueName="P1079985">
      <xmlPr mapId="3" xpath="/TFI-IZD-POD/IPK-GFI-IZD-POD-E_1000981/P1079985" xmlDataType="decimal"/>
    </xmlCellPr>
  </singleXmlCell>
  <singleXmlCell id="1291" r="J32" connectionId="0">
    <xmlCellPr id="1" uniqueName="P1079986">
      <xmlPr mapId="3" xpath="/TFI-IZD-POD/IPK-GFI-IZD-POD-E_1000981/P1079986" xmlDataType="decimal"/>
    </xmlCellPr>
  </singleXmlCell>
  <singleXmlCell id="1292" r="K32" connectionId="0">
    <xmlCellPr id="1" uniqueName="P1079987">
      <xmlPr mapId="3" xpath="/TFI-IZD-POD/IPK-GFI-IZD-POD-E_1000981/P1079987" xmlDataType="decimal"/>
    </xmlCellPr>
  </singleXmlCell>
  <singleXmlCell id="1293" r="L32" connectionId="0">
    <xmlCellPr id="1" uniqueName="P1079988">
      <xmlPr mapId="3" xpath="/TFI-IZD-POD/IPK-GFI-IZD-POD-E_1000981/P1079988" xmlDataType="decimal"/>
    </xmlCellPr>
  </singleXmlCell>
  <singleXmlCell id="1294" r="M32" connectionId="0">
    <xmlCellPr id="1" uniqueName="P1079989">
      <xmlPr mapId="3" xpath="/TFI-IZD-POD/IPK-GFI-IZD-POD-E_1000981/P1079989" xmlDataType="decimal"/>
    </xmlCellPr>
  </singleXmlCell>
  <singleXmlCell id="1295" r="N32" connectionId="0">
    <xmlCellPr id="1" uniqueName="P1079990">
      <xmlPr mapId="3" xpath="/TFI-IZD-POD/IPK-GFI-IZD-POD-E_1000981/P1079990" xmlDataType="decimal"/>
    </xmlCellPr>
  </singleXmlCell>
  <singleXmlCell id="1296" r="O32" connectionId="0">
    <xmlCellPr id="1" uniqueName="P1079991">
      <xmlPr mapId="3" xpath="/TFI-IZD-POD/IPK-GFI-IZD-POD-E_1000981/P1079991" xmlDataType="decimal"/>
    </xmlCellPr>
  </singleXmlCell>
  <singleXmlCell id="1297" r="P32" connectionId="0">
    <xmlCellPr id="1" uniqueName="P1082170">
      <xmlPr mapId="3" xpath="/TFI-IZD-POD/IPK-GFI-IZD-POD-E_1000981/P1082170" xmlDataType="decimal"/>
    </xmlCellPr>
  </singleXmlCell>
  <singleXmlCell id="1298" r="Q32" connectionId="0">
    <xmlCellPr id="1" uniqueName="P1082171">
      <xmlPr mapId="3" xpath="/TFI-IZD-POD/IPK-GFI-IZD-POD-E_1000981/P1082171" xmlDataType="decimal"/>
    </xmlCellPr>
  </singleXmlCell>
  <singleXmlCell id="1299" r="R32" connectionId="0">
    <xmlCellPr id="1" uniqueName="P1082172">
      <xmlPr mapId="3" xpath="/TFI-IZD-POD/IPK-GFI-IZD-POD-E_1000981/P1082172" xmlDataType="decimal"/>
    </xmlCellPr>
  </singleXmlCell>
  <singleXmlCell id="1300" r="S32" connectionId="0">
    <xmlCellPr id="1" uniqueName="P1124822">
      <xmlPr mapId="3" xpath="/TFI-IZD-POD/IPK-GFI-IZD-POD-E_1000981/P1124822" xmlDataType="decimal"/>
    </xmlCellPr>
  </singleXmlCell>
  <singleXmlCell id="1301" r="T32" connectionId="0">
    <xmlCellPr id="1" uniqueName="P1124823">
      <xmlPr mapId="3" xpath="/TFI-IZD-POD/IPK-GFI-IZD-POD-E_1000981/P1124823" xmlDataType="decimal"/>
    </xmlCellPr>
  </singleXmlCell>
  <singleXmlCell id="1302" r="U32" connectionId="0">
    <xmlCellPr id="1" uniqueName="P1082173">
      <xmlPr mapId="3" xpath="/TFI-IZD-POD/IPK-GFI-IZD-POD-E_1000981/P1082173" xmlDataType="decimal"/>
    </xmlCellPr>
  </singleXmlCell>
  <singleXmlCell id="1303" r="V32" connectionId="0">
    <xmlCellPr id="1" uniqueName="P1082174">
      <xmlPr mapId="3" xpath="/TFI-IZD-POD/IPK-GFI-IZD-POD-E_1000981/P1082174" xmlDataType="decimal"/>
    </xmlCellPr>
  </singleXmlCell>
  <singleXmlCell id="1304" r="W32" connectionId="0">
    <xmlCellPr id="1" uniqueName="P1082175">
      <xmlPr mapId="3" xpath="/TFI-IZD-POD/IPK-GFI-IZD-POD-E_1000981/P1082175" xmlDataType="decimal"/>
    </xmlCellPr>
  </singleXmlCell>
  <singleXmlCell id="1305" r="X32" connectionId="0">
    <xmlCellPr id="1" uniqueName="P1082176">
      <xmlPr mapId="3" xpath="/TFI-IZD-POD/IPK-GFI-IZD-POD-E_1000981/P1082176" xmlDataType="decimal"/>
    </xmlCellPr>
  </singleXmlCell>
  <singleXmlCell id="1306" r="Y32" connectionId="0">
    <xmlCellPr id="1" uniqueName="P1082177">
      <xmlPr mapId="3" xpath="/TFI-IZD-POD/IPK-GFI-IZD-POD-E_1000981/P1082177" xmlDataType="decimal"/>
    </xmlCellPr>
  </singleXmlCell>
  <singleXmlCell id="1307" r="H33" connectionId="0">
    <xmlCellPr id="1" uniqueName="P1079992">
      <xmlPr mapId="3" xpath="/TFI-IZD-POD/IPK-GFI-IZD-POD-E_1000981/P1079992" xmlDataType="decimal"/>
    </xmlCellPr>
  </singleXmlCell>
  <singleXmlCell id="1308" r="I33" connectionId="0">
    <xmlCellPr id="1" uniqueName="P1079993">
      <xmlPr mapId="3" xpath="/TFI-IZD-POD/IPK-GFI-IZD-POD-E_1000981/P1079993" xmlDataType="decimal"/>
    </xmlCellPr>
  </singleXmlCell>
  <singleXmlCell id="1309" r="J33" connectionId="0">
    <xmlCellPr id="1" uniqueName="P1079994">
      <xmlPr mapId="3" xpath="/TFI-IZD-POD/IPK-GFI-IZD-POD-E_1000981/P1079994" xmlDataType="decimal"/>
    </xmlCellPr>
  </singleXmlCell>
  <singleXmlCell id="1310" r="K33" connectionId="0">
    <xmlCellPr id="1" uniqueName="P1079995">
      <xmlPr mapId="3" xpath="/TFI-IZD-POD/IPK-GFI-IZD-POD-E_1000981/P1079995" xmlDataType="decimal"/>
    </xmlCellPr>
  </singleXmlCell>
  <singleXmlCell id="1311" r="L33" connectionId="0">
    <xmlCellPr id="1" uniqueName="P1079996">
      <xmlPr mapId="3" xpath="/TFI-IZD-POD/IPK-GFI-IZD-POD-E_1000981/P1079996" xmlDataType="decimal"/>
    </xmlCellPr>
  </singleXmlCell>
  <singleXmlCell id="1312" r="M33" connectionId="0">
    <xmlCellPr id="1" uniqueName="P1079997">
      <xmlPr mapId="3" xpath="/TFI-IZD-POD/IPK-GFI-IZD-POD-E_1000981/P1079997" xmlDataType="decimal"/>
    </xmlCellPr>
  </singleXmlCell>
  <singleXmlCell id="1313" r="N33" connectionId="0">
    <xmlCellPr id="1" uniqueName="P1079998">
      <xmlPr mapId="3" xpath="/TFI-IZD-POD/IPK-GFI-IZD-POD-E_1000981/P1079998" xmlDataType="decimal"/>
    </xmlCellPr>
  </singleXmlCell>
  <singleXmlCell id="1314" r="O33" connectionId="0">
    <xmlCellPr id="1" uniqueName="P1079999">
      <xmlPr mapId="3" xpath="/TFI-IZD-POD/IPK-GFI-IZD-POD-E_1000981/P1079999" xmlDataType="decimal"/>
    </xmlCellPr>
  </singleXmlCell>
  <singleXmlCell id="1315" r="P33" connectionId="0">
    <xmlCellPr id="1" uniqueName="P1082178">
      <xmlPr mapId="3" xpath="/TFI-IZD-POD/IPK-GFI-IZD-POD-E_1000981/P1082178" xmlDataType="decimal"/>
    </xmlCellPr>
  </singleXmlCell>
  <singleXmlCell id="1316" r="Q33" connectionId="0">
    <xmlCellPr id="1" uniqueName="P1082179">
      <xmlPr mapId="3" xpath="/TFI-IZD-POD/IPK-GFI-IZD-POD-E_1000981/P1082179" xmlDataType="decimal"/>
    </xmlCellPr>
  </singleXmlCell>
  <singleXmlCell id="1317" r="R33" connectionId="0">
    <xmlCellPr id="1" uniqueName="P1082180">
      <xmlPr mapId="3" xpath="/TFI-IZD-POD/IPK-GFI-IZD-POD-E_1000981/P1082180" xmlDataType="decimal"/>
    </xmlCellPr>
  </singleXmlCell>
  <singleXmlCell id="1318" r="S33" connectionId="0">
    <xmlCellPr id="1" uniqueName="P1124824">
      <xmlPr mapId="3" xpath="/TFI-IZD-POD/IPK-GFI-IZD-POD-E_1000981/P1124824" xmlDataType="decimal"/>
    </xmlCellPr>
  </singleXmlCell>
  <singleXmlCell id="1319" r="T33" connectionId="0">
    <xmlCellPr id="1" uniqueName="P1124825">
      <xmlPr mapId="3" xpath="/TFI-IZD-POD/IPK-GFI-IZD-POD-E_1000981/P1124825" xmlDataType="decimal"/>
    </xmlCellPr>
  </singleXmlCell>
  <singleXmlCell id="1320" r="U33" connectionId="0">
    <xmlCellPr id="1" uniqueName="P1082181">
      <xmlPr mapId="3" xpath="/TFI-IZD-POD/IPK-GFI-IZD-POD-E_1000981/P1082181" xmlDataType="decimal"/>
    </xmlCellPr>
  </singleXmlCell>
  <singleXmlCell id="1321" r="V33" connectionId="0">
    <xmlCellPr id="1" uniqueName="P1082182">
      <xmlPr mapId="3" xpath="/TFI-IZD-POD/IPK-GFI-IZD-POD-E_1000981/P1082182" xmlDataType="decimal"/>
    </xmlCellPr>
  </singleXmlCell>
  <singleXmlCell id="1322" r="W33" connectionId="0">
    <xmlCellPr id="1" uniqueName="P1082183">
      <xmlPr mapId="3" xpath="/TFI-IZD-POD/IPK-GFI-IZD-POD-E_1000981/P1082183" xmlDataType="decimal"/>
    </xmlCellPr>
  </singleXmlCell>
  <singleXmlCell id="1323" r="X33" connectionId="0">
    <xmlCellPr id="1" uniqueName="P1082184">
      <xmlPr mapId="3" xpath="/TFI-IZD-POD/IPK-GFI-IZD-POD-E_1000981/P1082184" xmlDataType="decimal"/>
    </xmlCellPr>
  </singleXmlCell>
  <singleXmlCell id="1324" r="Y33" connectionId="0">
    <xmlCellPr id="1" uniqueName="P1082185">
      <xmlPr mapId="3" xpath="/TFI-IZD-POD/IPK-GFI-IZD-POD-E_1000981/P1082185" xmlDataType="decimal"/>
    </xmlCellPr>
  </singleXmlCell>
  <singleXmlCell id="1325" r="H34" connectionId="0">
    <xmlCellPr id="1" uniqueName="P1080000">
      <xmlPr mapId="3" xpath="/TFI-IZD-POD/IPK-GFI-IZD-POD-E_1000981/P1080000" xmlDataType="decimal"/>
    </xmlCellPr>
  </singleXmlCell>
  <singleXmlCell id="1326" r="I34" connectionId="0">
    <xmlCellPr id="1" uniqueName="P1080001">
      <xmlPr mapId="3" xpath="/TFI-IZD-POD/IPK-GFI-IZD-POD-E_1000981/P1080001" xmlDataType="decimal"/>
    </xmlCellPr>
  </singleXmlCell>
  <singleXmlCell id="1327" r="J34" connectionId="0">
    <xmlCellPr id="1" uniqueName="P1080002">
      <xmlPr mapId="3" xpath="/TFI-IZD-POD/IPK-GFI-IZD-POD-E_1000981/P1080002" xmlDataType="decimal"/>
    </xmlCellPr>
  </singleXmlCell>
  <singleXmlCell id="1328" r="K34" connectionId="0">
    <xmlCellPr id="1" uniqueName="P1080003">
      <xmlPr mapId="3" xpath="/TFI-IZD-POD/IPK-GFI-IZD-POD-E_1000981/P1080003" xmlDataType="decimal"/>
    </xmlCellPr>
  </singleXmlCell>
  <singleXmlCell id="1329" r="L34" connectionId="0">
    <xmlCellPr id="1" uniqueName="P1080004">
      <xmlPr mapId="3" xpath="/TFI-IZD-POD/IPK-GFI-IZD-POD-E_1000981/P1080004" xmlDataType="decimal"/>
    </xmlCellPr>
  </singleXmlCell>
  <singleXmlCell id="1330" r="M34" connectionId="0">
    <xmlCellPr id="1" uniqueName="P1080005">
      <xmlPr mapId="3" xpath="/TFI-IZD-POD/IPK-GFI-IZD-POD-E_1000981/P1080005" xmlDataType="decimal"/>
    </xmlCellPr>
  </singleXmlCell>
  <singleXmlCell id="1331" r="N34" connectionId="0">
    <xmlCellPr id="1" uniqueName="P1080006">
      <xmlPr mapId="3" xpath="/TFI-IZD-POD/IPK-GFI-IZD-POD-E_1000981/P1080006" xmlDataType="decimal"/>
    </xmlCellPr>
  </singleXmlCell>
  <singleXmlCell id="1332" r="O34" connectionId="0">
    <xmlCellPr id="1" uniqueName="P1080007">
      <xmlPr mapId="3" xpath="/TFI-IZD-POD/IPK-GFI-IZD-POD-E_1000981/P1080007" xmlDataType="decimal"/>
    </xmlCellPr>
  </singleXmlCell>
  <singleXmlCell id="1333" r="P34" connectionId="0">
    <xmlCellPr id="1" uniqueName="P1082186">
      <xmlPr mapId="3" xpath="/TFI-IZD-POD/IPK-GFI-IZD-POD-E_1000981/P1082186" xmlDataType="decimal"/>
    </xmlCellPr>
  </singleXmlCell>
  <singleXmlCell id="1334" r="Q34" connectionId="0">
    <xmlCellPr id="1" uniqueName="P1082187">
      <xmlPr mapId="3" xpath="/TFI-IZD-POD/IPK-GFI-IZD-POD-E_1000981/P1082187" xmlDataType="decimal"/>
    </xmlCellPr>
  </singleXmlCell>
  <singleXmlCell id="1335" r="R34" connectionId="0">
    <xmlCellPr id="1" uniqueName="P1082188">
      <xmlPr mapId="3" xpath="/TFI-IZD-POD/IPK-GFI-IZD-POD-E_1000981/P1082188" xmlDataType="decimal"/>
    </xmlCellPr>
  </singleXmlCell>
  <singleXmlCell id="1336" r="S34" connectionId="0">
    <xmlCellPr id="1" uniqueName="P1124826">
      <xmlPr mapId="3" xpath="/TFI-IZD-POD/IPK-GFI-IZD-POD-E_1000981/P1124826" xmlDataType="decimal"/>
    </xmlCellPr>
  </singleXmlCell>
  <singleXmlCell id="1337" r="T34" connectionId="0">
    <xmlCellPr id="1" uniqueName="P1124827">
      <xmlPr mapId="3" xpath="/TFI-IZD-POD/IPK-GFI-IZD-POD-E_1000981/P1124827" xmlDataType="decimal"/>
    </xmlCellPr>
  </singleXmlCell>
  <singleXmlCell id="1338" r="U34" connectionId="0">
    <xmlCellPr id="1" uniqueName="P1082189">
      <xmlPr mapId="3" xpath="/TFI-IZD-POD/IPK-GFI-IZD-POD-E_1000981/P1082189" xmlDataType="decimal"/>
    </xmlCellPr>
  </singleXmlCell>
  <singleXmlCell id="1339" r="V34" connectionId="0">
    <xmlCellPr id="1" uniqueName="P1082190">
      <xmlPr mapId="3" xpath="/TFI-IZD-POD/IPK-GFI-IZD-POD-E_1000981/P1082190" xmlDataType="decimal"/>
    </xmlCellPr>
  </singleXmlCell>
  <singleXmlCell id="1340" r="W34" connectionId="0">
    <xmlCellPr id="1" uniqueName="P1082191">
      <xmlPr mapId="3" xpath="/TFI-IZD-POD/IPK-GFI-IZD-POD-E_1000981/P1082191" xmlDataType="decimal"/>
    </xmlCellPr>
  </singleXmlCell>
  <singleXmlCell id="1341" r="X34" connectionId="0">
    <xmlCellPr id="1" uniqueName="P1082192">
      <xmlPr mapId="3" xpath="/TFI-IZD-POD/IPK-GFI-IZD-POD-E_1000981/P1082192" xmlDataType="decimal"/>
    </xmlCellPr>
  </singleXmlCell>
  <singleXmlCell id="1342" r="Y34" connectionId="0">
    <xmlCellPr id="1" uniqueName="P1082193">
      <xmlPr mapId="3" xpath="/TFI-IZD-POD/IPK-GFI-IZD-POD-E_1000981/P1082193" xmlDataType="decimal"/>
    </xmlCellPr>
  </singleXmlCell>
  <singleXmlCell id="1343" r="H36" connectionId="0">
    <xmlCellPr id="1" uniqueName="P1080008">
      <xmlPr mapId="3" xpath="/TFI-IZD-POD/IPK-GFI-IZD-POD-E_1000981/P1080008" xmlDataType="decimal"/>
    </xmlCellPr>
  </singleXmlCell>
  <singleXmlCell id="1344" r="I36" connectionId="0">
    <xmlCellPr id="1" uniqueName="P1080009">
      <xmlPr mapId="3" xpath="/TFI-IZD-POD/IPK-GFI-IZD-POD-E_1000981/P1080009" xmlDataType="decimal"/>
    </xmlCellPr>
  </singleXmlCell>
  <singleXmlCell id="1345" r="J36" connectionId="0">
    <xmlCellPr id="1" uniqueName="P1080010">
      <xmlPr mapId="3" xpath="/TFI-IZD-POD/IPK-GFI-IZD-POD-E_1000981/P1080010" xmlDataType="decimal"/>
    </xmlCellPr>
  </singleXmlCell>
  <singleXmlCell id="1346" r="K36" connectionId="0">
    <xmlCellPr id="1" uniqueName="P1080011">
      <xmlPr mapId="3" xpath="/TFI-IZD-POD/IPK-GFI-IZD-POD-E_1000981/P1080011" xmlDataType="decimal"/>
    </xmlCellPr>
  </singleXmlCell>
  <singleXmlCell id="1347" r="L36" connectionId="0">
    <xmlCellPr id="1" uniqueName="P1080012">
      <xmlPr mapId="3" xpath="/TFI-IZD-POD/IPK-GFI-IZD-POD-E_1000981/P1080012" xmlDataType="decimal"/>
    </xmlCellPr>
  </singleXmlCell>
  <singleXmlCell id="1348" r="M36" connectionId="0">
    <xmlCellPr id="1" uniqueName="P1080013">
      <xmlPr mapId="3" xpath="/TFI-IZD-POD/IPK-GFI-IZD-POD-E_1000981/P1080013" xmlDataType="decimal"/>
    </xmlCellPr>
  </singleXmlCell>
  <singleXmlCell id="1349" r="N36" connectionId="0">
    <xmlCellPr id="1" uniqueName="P1080014">
      <xmlPr mapId="3" xpath="/TFI-IZD-POD/IPK-GFI-IZD-POD-E_1000981/P1080014" xmlDataType="decimal"/>
    </xmlCellPr>
  </singleXmlCell>
  <singleXmlCell id="1350" r="O36" connectionId="0">
    <xmlCellPr id="1" uniqueName="P1080015">
      <xmlPr mapId="3" xpath="/TFI-IZD-POD/IPK-GFI-IZD-POD-E_1000981/P1080015" xmlDataType="decimal"/>
    </xmlCellPr>
  </singleXmlCell>
  <singleXmlCell id="1351" r="P36" connectionId="0">
    <xmlCellPr id="1" uniqueName="P1082194">
      <xmlPr mapId="3" xpath="/TFI-IZD-POD/IPK-GFI-IZD-POD-E_1000981/P1082194" xmlDataType="decimal"/>
    </xmlCellPr>
  </singleXmlCell>
  <singleXmlCell id="1352" r="Q36" connectionId="0">
    <xmlCellPr id="1" uniqueName="P1082195">
      <xmlPr mapId="3" xpath="/TFI-IZD-POD/IPK-GFI-IZD-POD-E_1000981/P1082195" xmlDataType="decimal"/>
    </xmlCellPr>
  </singleXmlCell>
  <singleXmlCell id="1353" r="R36" connectionId="0">
    <xmlCellPr id="1" uniqueName="P1082196">
      <xmlPr mapId="3" xpath="/TFI-IZD-POD/IPK-GFI-IZD-POD-E_1000981/P1082196" xmlDataType="decimal"/>
    </xmlCellPr>
  </singleXmlCell>
  <singleXmlCell id="1354" r="S36" connectionId="0">
    <xmlCellPr id="1" uniqueName="P1124829">
      <xmlPr mapId="3" xpath="/TFI-IZD-POD/IPK-GFI-IZD-POD-E_1000981/P1124829" xmlDataType="decimal"/>
    </xmlCellPr>
  </singleXmlCell>
  <singleXmlCell id="1355" r="T36" connectionId="0">
    <xmlCellPr id="1" uniqueName="P1124830">
      <xmlPr mapId="3" xpath="/TFI-IZD-POD/IPK-GFI-IZD-POD-E_1000981/P1124830" xmlDataType="decimal"/>
    </xmlCellPr>
  </singleXmlCell>
  <singleXmlCell id="1356" r="U36" connectionId="0">
    <xmlCellPr id="1" uniqueName="P1082197">
      <xmlPr mapId="3" xpath="/TFI-IZD-POD/IPK-GFI-IZD-POD-E_1000981/P1082197" xmlDataType="decimal"/>
    </xmlCellPr>
  </singleXmlCell>
  <singleXmlCell id="1357" r="V36" connectionId="0">
    <xmlCellPr id="1" uniqueName="P1082198">
      <xmlPr mapId="3" xpath="/TFI-IZD-POD/IPK-GFI-IZD-POD-E_1000981/P1082198" xmlDataType="decimal"/>
    </xmlCellPr>
  </singleXmlCell>
  <singleXmlCell id="1358" r="W36" connectionId="0">
    <xmlCellPr id="1" uniqueName="P1082199">
      <xmlPr mapId="3" xpath="/TFI-IZD-POD/IPK-GFI-IZD-POD-E_1000981/P1082199" xmlDataType="decimal"/>
    </xmlCellPr>
  </singleXmlCell>
  <singleXmlCell id="1359" r="X36" connectionId="0">
    <xmlCellPr id="1" uniqueName="P1082200">
      <xmlPr mapId="3" xpath="/TFI-IZD-POD/IPK-GFI-IZD-POD-E_1000981/P1082200" xmlDataType="decimal"/>
    </xmlCellPr>
  </singleXmlCell>
  <singleXmlCell id="1360" r="Y36" connectionId="0">
    <xmlCellPr id="1" uniqueName="P1082201">
      <xmlPr mapId="3" xpath="/TFI-IZD-POD/IPK-GFI-IZD-POD-E_1000981/P1082201" xmlDataType="decimal"/>
    </xmlCellPr>
  </singleXmlCell>
  <singleXmlCell id="1361" r="H37" connectionId="0">
    <xmlCellPr id="1" uniqueName="P1080016">
      <xmlPr mapId="3" xpath="/TFI-IZD-POD/IPK-GFI-IZD-POD-E_1000981/P1080016" xmlDataType="decimal"/>
    </xmlCellPr>
  </singleXmlCell>
  <singleXmlCell id="1362" r="I37" connectionId="0">
    <xmlCellPr id="1" uniqueName="P1080017">
      <xmlPr mapId="3" xpath="/TFI-IZD-POD/IPK-GFI-IZD-POD-E_1000981/P1080017" xmlDataType="decimal"/>
    </xmlCellPr>
  </singleXmlCell>
  <singleXmlCell id="1363" r="J37" connectionId="0">
    <xmlCellPr id="1" uniqueName="P1080018">
      <xmlPr mapId="3" xpath="/TFI-IZD-POD/IPK-GFI-IZD-POD-E_1000981/P1080018" xmlDataType="decimal"/>
    </xmlCellPr>
  </singleXmlCell>
  <singleXmlCell id="1364" r="K37" connectionId="0">
    <xmlCellPr id="1" uniqueName="P1080019">
      <xmlPr mapId="3" xpath="/TFI-IZD-POD/IPK-GFI-IZD-POD-E_1000981/P1080019" xmlDataType="decimal"/>
    </xmlCellPr>
  </singleXmlCell>
  <singleXmlCell id="1365" r="L37" connectionId="0">
    <xmlCellPr id="1" uniqueName="P1080020">
      <xmlPr mapId="3" xpath="/TFI-IZD-POD/IPK-GFI-IZD-POD-E_1000981/P1080020" xmlDataType="decimal"/>
    </xmlCellPr>
  </singleXmlCell>
  <singleXmlCell id="1366" r="M37" connectionId="0">
    <xmlCellPr id="1" uniqueName="P1080021">
      <xmlPr mapId="3" xpath="/TFI-IZD-POD/IPK-GFI-IZD-POD-E_1000981/P1080021" xmlDataType="decimal"/>
    </xmlCellPr>
  </singleXmlCell>
  <singleXmlCell id="1367" r="N37" connectionId="0">
    <xmlCellPr id="1" uniqueName="P1080022">
      <xmlPr mapId="3" xpath="/TFI-IZD-POD/IPK-GFI-IZD-POD-E_1000981/P1080022" xmlDataType="decimal"/>
    </xmlCellPr>
  </singleXmlCell>
  <singleXmlCell id="1368" r="O37" connectionId="0">
    <xmlCellPr id="1" uniqueName="P1080023">
      <xmlPr mapId="3" xpath="/TFI-IZD-POD/IPK-GFI-IZD-POD-E_1000981/P1080023" xmlDataType="decimal"/>
    </xmlCellPr>
  </singleXmlCell>
  <singleXmlCell id="1369" r="P37" connectionId="0">
    <xmlCellPr id="1" uniqueName="P1082202">
      <xmlPr mapId="3" xpath="/TFI-IZD-POD/IPK-GFI-IZD-POD-E_1000981/P1082202" xmlDataType="decimal"/>
    </xmlCellPr>
  </singleXmlCell>
  <singleXmlCell id="1370" r="Q37" connectionId="0">
    <xmlCellPr id="1" uniqueName="P1082203">
      <xmlPr mapId="3" xpath="/TFI-IZD-POD/IPK-GFI-IZD-POD-E_1000981/P1082203" xmlDataType="decimal"/>
    </xmlCellPr>
  </singleXmlCell>
  <singleXmlCell id="1371" r="R37" connectionId="0">
    <xmlCellPr id="1" uniqueName="P1082204">
      <xmlPr mapId="3" xpath="/TFI-IZD-POD/IPK-GFI-IZD-POD-E_1000981/P1082204" xmlDataType="decimal"/>
    </xmlCellPr>
  </singleXmlCell>
  <singleXmlCell id="1372" r="S37" connectionId="0">
    <xmlCellPr id="1" uniqueName="P1124828">
      <xmlPr mapId="3" xpath="/TFI-IZD-POD/IPK-GFI-IZD-POD-E_1000981/P1124828" xmlDataType="decimal"/>
    </xmlCellPr>
  </singleXmlCell>
  <singleXmlCell id="1373" r="T37" connectionId="0">
    <xmlCellPr id="1" uniqueName="P1124831">
      <xmlPr mapId="3" xpath="/TFI-IZD-POD/IPK-GFI-IZD-POD-E_1000981/P1124831" xmlDataType="decimal"/>
    </xmlCellPr>
  </singleXmlCell>
  <singleXmlCell id="1374" r="U37" connectionId="0">
    <xmlCellPr id="1" uniqueName="P1082205">
      <xmlPr mapId="3" xpath="/TFI-IZD-POD/IPK-GFI-IZD-POD-E_1000981/P1082205" xmlDataType="decimal"/>
    </xmlCellPr>
  </singleXmlCell>
  <singleXmlCell id="1375" r="V37" connectionId="0">
    <xmlCellPr id="1" uniqueName="P1082206">
      <xmlPr mapId="3" xpath="/TFI-IZD-POD/IPK-GFI-IZD-POD-E_1000981/P1082206" xmlDataType="decimal"/>
    </xmlCellPr>
  </singleXmlCell>
  <singleXmlCell id="1376" r="W37" connectionId="0">
    <xmlCellPr id="1" uniqueName="P1082207">
      <xmlPr mapId="3" xpath="/TFI-IZD-POD/IPK-GFI-IZD-POD-E_1000981/P1082207" xmlDataType="decimal"/>
    </xmlCellPr>
  </singleXmlCell>
  <singleXmlCell id="1377" r="X37" connectionId="0">
    <xmlCellPr id="1" uniqueName="P1082208">
      <xmlPr mapId="3" xpath="/TFI-IZD-POD/IPK-GFI-IZD-POD-E_1000981/P1082208" xmlDataType="decimal"/>
    </xmlCellPr>
  </singleXmlCell>
  <singleXmlCell id="1378" r="Y37" connectionId="0">
    <xmlCellPr id="1" uniqueName="P1082209">
      <xmlPr mapId="3" xpath="/TFI-IZD-POD/IPK-GFI-IZD-POD-E_1000981/P1082209" xmlDataType="decimal"/>
    </xmlCellPr>
  </singleXmlCell>
  <singleXmlCell id="1379" r="H38" connectionId="0">
    <xmlCellPr id="1" uniqueName="P1080024">
      <xmlPr mapId="3" xpath="/TFI-IZD-POD/IPK-GFI-IZD-POD-E_1000981/P1080024" xmlDataType="decimal"/>
    </xmlCellPr>
  </singleXmlCell>
  <singleXmlCell id="1380" r="I38" connectionId="0">
    <xmlCellPr id="1" uniqueName="P1080025">
      <xmlPr mapId="3" xpath="/TFI-IZD-POD/IPK-GFI-IZD-POD-E_1000981/P1080025" xmlDataType="decimal"/>
    </xmlCellPr>
  </singleXmlCell>
  <singleXmlCell id="1381" r="J38" connectionId="0">
    <xmlCellPr id="1" uniqueName="P1080026">
      <xmlPr mapId="3" xpath="/TFI-IZD-POD/IPK-GFI-IZD-POD-E_1000981/P1080026" xmlDataType="decimal"/>
    </xmlCellPr>
  </singleXmlCell>
  <singleXmlCell id="1382" r="K38" connectionId="0">
    <xmlCellPr id="1" uniqueName="P1080027">
      <xmlPr mapId="3" xpath="/TFI-IZD-POD/IPK-GFI-IZD-POD-E_1000981/P1080027" xmlDataType="decimal"/>
    </xmlCellPr>
  </singleXmlCell>
  <singleXmlCell id="1383" r="L38" connectionId="0">
    <xmlCellPr id="1" uniqueName="P1080028">
      <xmlPr mapId="3" xpath="/TFI-IZD-POD/IPK-GFI-IZD-POD-E_1000981/P1080028" xmlDataType="decimal"/>
    </xmlCellPr>
  </singleXmlCell>
  <singleXmlCell id="1384" r="M38" connectionId="0">
    <xmlCellPr id="1" uniqueName="P1080029">
      <xmlPr mapId="3" xpath="/TFI-IZD-POD/IPK-GFI-IZD-POD-E_1000981/P1080029" xmlDataType="decimal"/>
    </xmlCellPr>
  </singleXmlCell>
  <singleXmlCell id="1385" r="N38" connectionId="0">
    <xmlCellPr id="1" uniqueName="P1080030">
      <xmlPr mapId="3" xpath="/TFI-IZD-POD/IPK-GFI-IZD-POD-E_1000981/P1080030" xmlDataType="decimal"/>
    </xmlCellPr>
  </singleXmlCell>
  <singleXmlCell id="1386" r="O38" connectionId="0">
    <xmlCellPr id="1" uniqueName="P1080031">
      <xmlPr mapId="3" xpath="/TFI-IZD-POD/IPK-GFI-IZD-POD-E_1000981/P1080031" xmlDataType="decimal"/>
    </xmlCellPr>
  </singleXmlCell>
  <singleXmlCell id="1387" r="P38" connectionId="0">
    <xmlCellPr id="1" uniqueName="P1082210">
      <xmlPr mapId="3" xpath="/TFI-IZD-POD/IPK-GFI-IZD-POD-E_1000981/P1082210" xmlDataType="decimal"/>
    </xmlCellPr>
  </singleXmlCell>
  <singleXmlCell id="1388" r="Q38" connectionId="0">
    <xmlCellPr id="1" uniqueName="P1082211">
      <xmlPr mapId="3" xpath="/TFI-IZD-POD/IPK-GFI-IZD-POD-E_1000981/P1082211" xmlDataType="decimal"/>
    </xmlCellPr>
  </singleXmlCell>
  <singleXmlCell id="1389" r="R38" connectionId="0">
    <xmlCellPr id="1" uniqueName="P1082212">
      <xmlPr mapId="3" xpath="/TFI-IZD-POD/IPK-GFI-IZD-POD-E_1000981/P1082212" xmlDataType="decimal"/>
    </xmlCellPr>
  </singleXmlCell>
  <singleXmlCell id="1390" r="S38" connectionId="0">
    <xmlCellPr id="1" uniqueName="P1124832">
      <xmlPr mapId="3" xpath="/TFI-IZD-POD/IPK-GFI-IZD-POD-E_1000981/P1124832" xmlDataType="decimal"/>
    </xmlCellPr>
  </singleXmlCell>
  <singleXmlCell id="1391" r="T38" connectionId="0">
    <xmlCellPr id="1" uniqueName="P1124833">
      <xmlPr mapId="3" xpath="/TFI-IZD-POD/IPK-GFI-IZD-POD-E_1000981/P1124833" xmlDataType="decimal"/>
    </xmlCellPr>
  </singleXmlCell>
  <singleXmlCell id="1392" r="U38" connectionId="0">
    <xmlCellPr id="1" uniqueName="P1082213">
      <xmlPr mapId="3" xpath="/TFI-IZD-POD/IPK-GFI-IZD-POD-E_1000981/P1082213" xmlDataType="decimal"/>
    </xmlCellPr>
  </singleXmlCell>
  <singleXmlCell id="1393" r="V38" connectionId="0">
    <xmlCellPr id="1" uniqueName="P1082214">
      <xmlPr mapId="3" xpath="/TFI-IZD-POD/IPK-GFI-IZD-POD-E_1000981/P1082214" xmlDataType="decimal"/>
    </xmlCellPr>
  </singleXmlCell>
  <singleXmlCell id="1394" r="W38" connectionId="0">
    <xmlCellPr id="1" uniqueName="P1082215">
      <xmlPr mapId="3" xpath="/TFI-IZD-POD/IPK-GFI-IZD-POD-E_1000981/P1082215" xmlDataType="decimal"/>
    </xmlCellPr>
  </singleXmlCell>
  <singleXmlCell id="1395" r="X38" connectionId="0">
    <xmlCellPr id="1" uniqueName="P1082216">
      <xmlPr mapId="3" xpath="/TFI-IZD-POD/IPK-GFI-IZD-POD-E_1000981/P1082216" xmlDataType="decimal"/>
    </xmlCellPr>
  </singleXmlCell>
  <singleXmlCell id="1396" r="Y38" connectionId="0">
    <xmlCellPr id="1" uniqueName="P1082217">
      <xmlPr mapId="3" xpath="/TFI-IZD-POD/IPK-GFI-IZD-POD-E_1000981/P1082217" xmlDataType="decimal"/>
    </xmlCellPr>
  </singleXmlCell>
  <singleXmlCell id="1397" r="H39" connectionId="0">
    <xmlCellPr id="1" uniqueName="P1080032">
      <xmlPr mapId="3" xpath="/TFI-IZD-POD/IPK-GFI-IZD-POD-E_1000981/P1080032" xmlDataType="decimal"/>
    </xmlCellPr>
  </singleXmlCell>
  <singleXmlCell id="1398" r="I39" connectionId="0">
    <xmlCellPr id="1" uniqueName="P1080033">
      <xmlPr mapId="3" xpath="/TFI-IZD-POD/IPK-GFI-IZD-POD-E_1000981/P1080033" xmlDataType="decimal"/>
    </xmlCellPr>
  </singleXmlCell>
  <singleXmlCell id="1399" r="J39" connectionId="0">
    <xmlCellPr id="1" uniqueName="P1080034">
      <xmlPr mapId="3" xpath="/TFI-IZD-POD/IPK-GFI-IZD-POD-E_1000981/P1080034" xmlDataType="decimal"/>
    </xmlCellPr>
  </singleXmlCell>
  <singleXmlCell id="1400" r="K39" connectionId="0">
    <xmlCellPr id="1" uniqueName="P1080035">
      <xmlPr mapId="3" xpath="/TFI-IZD-POD/IPK-GFI-IZD-POD-E_1000981/P1080035" xmlDataType="decimal"/>
    </xmlCellPr>
  </singleXmlCell>
  <singleXmlCell id="1401" r="L39" connectionId="0">
    <xmlCellPr id="1" uniqueName="P1080036">
      <xmlPr mapId="3" xpath="/TFI-IZD-POD/IPK-GFI-IZD-POD-E_1000981/P1080036" xmlDataType="decimal"/>
    </xmlCellPr>
  </singleXmlCell>
  <singleXmlCell id="1402" r="M39" connectionId="0">
    <xmlCellPr id="1" uniqueName="P1080037">
      <xmlPr mapId="3" xpath="/TFI-IZD-POD/IPK-GFI-IZD-POD-E_1000981/P1080037" xmlDataType="decimal"/>
    </xmlCellPr>
  </singleXmlCell>
  <singleXmlCell id="1403" r="N39" connectionId="0">
    <xmlCellPr id="1" uniqueName="P1080038">
      <xmlPr mapId="3" xpath="/TFI-IZD-POD/IPK-GFI-IZD-POD-E_1000981/P1080038" xmlDataType="decimal"/>
    </xmlCellPr>
  </singleXmlCell>
  <singleXmlCell id="1404" r="O39" connectionId="0">
    <xmlCellPr id="1" uniqueName="P1080039">
      <xmlPr mapId="3" xpath="/TFI-IZD-POD/IPK-GFI-IZD-POD-E_1000981/P1080039" xmlDataType="decimal"/>
    </xmlCellPr>
  </singleXmlCell>
  <singleXmlCell id="1405" r="P39" connectionId="0">
    <xmlCellPr id="1" uniqueName="P1082220">
      <xmlPr mapId="3" xpath="/TFI-IZD-POD/IPK-GFI-IZD-POD-E_1000981/P1082220" xmlDataType="decimal"/>
    </xmlCellPr>
  </singleXmlCell>
  <singleXmlCell id="1406" r="Q39" connectionId="0">
    <xmlCellPr id="1" uniqueName="P1082222">
      <xmlPr mapId="3" xpath="/TFI-IZD-POD/IPK-GFI-IZD-POD-E_1000981/P1082222" xmlDataType="decimal"/>
    </xmlCellPr>
  </singleXmlCell>
  <singleXmlCell id="1407" r="R39" connectionId="0">
    <xmlCellPr id="1" uniqueName="P1082224">
      <xmlPr mapId="3" xpath="/TFI-IZD-POD/IPK-GFI-IZD-POD-E_1000981/P1082224" xmlDataType="decimal"/>
    </xmlCellPr>
  </singleXmlCell>
  <singleXmlCell id="1408" r="S39" connectionId="0">
    <xmlCellPr id="1" uniqueName="P1124834">
      <xmlPr mapId="3" xpath="/TFI-IZD-POD/IPK-GFI-IZD-POD-E_1000981/P1124834" xmlDataType="decimal"/>
    </xmlCellPr>
  </singleXmlCell>
  <singleXmlCell id="1409" r="T39" connectionId="0">
    <xmlCellPr id="1" uniqueName="P1124835">
      <xmlPr mapId="3" xpath="/TFI-IZD-POD/IPK-GFI-IZD-POD-E_1000981/P1124835" xmlDataType="decimal"/>
    </xmlCellPr>
  </singleXmlCell>
  <singleXmlCell id="1410" r="U39" connectionId="0">
    <xmlCellPr id="1" uniqueName="P1082225">
      <xmlPr mapId="3" xpath="/TFI-IZD-POD/IPK-GFI-IZD-POD-E_1000981/P1082225" xmlDataType="decimal"/>
    </xmlCellPr>
  </singleXmlCell>
  <singleXmlCell id="1411" r="V39" connectionId="0">
    <xmlCellPr id="1" uniqueName="P1082227">
      <xmlPr mapId="3" xpath="/TFI-IZD-POD/IPK-GFI-IZD-POD-E_1000981/P1082227" xmlDataType="decimal"/>
    </xmlCellPr>
  </singleXmlCell>
  <singleXmlCell id="1412" r="W39" connectionId="0">
    <xmlCellPr id="1" uniqueName="P1082229">
      <xmlPr mapId="3" xpath="/TFI-IZD-POD/IPK-GFI-IZD-POD-E_1000981/P1082229" xmlDataType="decimal"/>
    </xmlCellPr>
  </singleXmlCell>
  <singleXmlCell id="1413" r="X39" connectionId="0">
    <xmlCellPr id="1" uniqueName="P1082232">
      <xmlPr mapId="3" xpath="/TFI-IZD-POD/IPK-GFI-IZD-POD-E_1000981/P1082232" xmlDataType="decimal"/>
    </xmlCellPr>
  </singleXmlCell>
  <singleXmlCell id="1414" r="Y39" connectionId="0">
    <xmlCellPr id="1" uniqueName="P1082234">
      <xmlPr mapId="3" xpath="/TFI-IZD-POD/IPK-GFI-IZD-POD-E_1000981/P1082234" xmlDataType="decimal"/>
    </xmlCellPr>
  </singleXmlCell>
  <singleXmlCell id="1415" r="H40" connectionId="0">
    <xmlCellPr id="1" uniqueName="P1080040">
      <xmlPr mapId="3" xpath="/TFI-IZD-POD/IPK-GFI-IZD-POD-E_1000981/P1080040" xmlDataType="decimal"/>
    </xmlCellPr>
  </singleXmlCell>
  <singleXmlCell id="1416" r="I40" connectionId="0">
    <xmlCellPr id="1" uniqueName="P1080041">
      <xmlPr mapId="3" xpath="/TFI-IZD-POD/IPK-GFI-IZD-POD-E_1000981/P1080041" xmlDataType="decimal"/>
    </xmlCellPr>
  </singleXmlCell>
  <singleXmlCell id="1417" r="J40" connectionId="0">
    <xmlCellPr id="1" uniqueName="P1080042">
      <xmlPr mapId="3" xpath="/TFI-IZD-POD/IPK-GFI-IZD-POD-E_1000981/P1080042" xmlDataType="decimal"/>
    </xmlCellPr>
  </singleXmlCell>
  <singleXmlCell id="1418" r="K40" connectionId="0">
    <xmlCellPr id="1" uniqueName="P1080043">
      <xmlPr mapId="3" xpath="/TFI-IZD-POD/IPK-GFI-IZD-POD-E_1000981/P1080043" xmlDataType="decimal"/>
    </xmlCellPr>
  </singleXmlCell>
  <singleXmlCell id="1419" r="L40" connectionId="0">
    <xmlCellPr id="1" uniqueName="P1080044">
      <xmlPr mapId="3" xpath="/TFI-IZD-POD/IPK-GFI-IZD-POD-E_1000981/P1080044" xmlDataType="decimal"/>
    </xmlCellPr>
  </singleXmlCell>
  <singleXmlCell id="1420" r="M40" connectionId="0">
    <xmlCellPr id="1" uniqueName="P1080045">
      <xmlPr mapId="3" xpath="/TFI-IZD-POD/IPK-GFI-IZD-POD-E_1000981/P1080045" xmlDataType="decimal"/>
    </xmlCellPr>
  </singleXmlCell>
  <singleXmlCell id="1421" r="N40" connectionId="0">
    <xmlCellPr id="1" uniqueName="P1080046">
      <xmlPr mapId="3" xpath="/TFI-IZD-POD/IPK-GFI-IZD-POD-E_1000981/P1080046" xmlDataType="decimal"/>
    </xmlCellPr>
  </singleXmlCell>
  <singleXmlCell id="1422" r="O40" connectionId="0">
    <xmlCellPr id="1" uniqueName="P1080047">
      <xmlPr mapId="3" xpath="/TFI-IZD-POD/IPK-GFI-IZD-POD-E_1000981/P1080047" xmlDataType="decimal"/>
    </xmlCellPr>
  </singleXmlCell>
  <singleXmlCell id="1423" r="P40" connectionId="0">
    <xmlCellPr id="1" uniqueName="P1082236">
      <xmlPr mapId="3" xpath="/TFI-IZD-POD/IPK-GFI-IZD-POD-E_1000981/P1082236" xmlDataType="decimal"/>
    </xmlCellPr>
  </singleXmlCell>
  <singleXmlCell id="1424" r="Q40" connectionId="0">
    <xmlCellPr id="1" uniqueName="P1082248">
      <xmlPr mapId="3" xpath="/TFI-IZD-POD/IPK-GFI-IZD-POD-E_1000981/P1082248" xmlDataType="decimal"/>
    </xmlCellPr>
  </singleXmlCell>
  <singleXmlCell id="1425" r="R40" connectionId="0">
    <xmlCellPr id="1" uniqueName="P1082250">
      <xmlPr mapId="3" xpath="/TFI-IZD-POD/IPK-GFI-IZD-POD-E_1000981/P1082250" xmlDataType="decimal"/>
    </xmlCellPr>
  </singleXmlCell>
  <singleXmlCell id="1426" r="S40" connectionId="0">
    <xmlCellPr id="1" uniqueName="P1124836">
      <xmlPr mapId="3" xpath="/TFI-IZD-POD/IPK-GFI-IZD-POD-E_1000981/P1124836" xmlDataType="decimal"/>
    </xmlCellPr>
  </singleXmlCell>
  <singleXmlCell id="1427" r="T40" connectionId="0">
    <xmlCellPr id="1" uniqueName="P1124837">
      <xmlPr mapId="3" xpath="/TFI-IZD-POD/IPK-GFI-IZD-POD-E_1000981/P1124837" xmlDataType="decimal"/>
    </xmlCellPr>
  </singleXmlCell>
  <singleXmlCell id="1428" r="U40" connectionId="0">
    <xmlCellPr id="1" uniqueName="P1082252">
      <xmlPr mapId="3" xpath="/TFI-IZD-POD/IPK-GFI-IZD-POD-E_1000981/P1082252" xmlDataType="decimal"/>
    </xmlCellPr>
  </singleXmlCell>
  <singleXmlCell id="1429" r="V40" connectionId="0">
    <xmlCellPr id="1" uniqueName="P1082254">
      <xmlPr mapId="3" xpath="/TFI-IZD-POD/IPK-GFI-IZD-POD-E_1000981/P1082254" xmlDataType="decimal"/>
    </xmlCellPr>
  </singleXmlCell>
  <singleXmlCell id="1430" r="W40" connectionId="0">
    <xmlCellPr id="1" uniqueName="P1082256">
      <xmlPr mapId="3" xpath="/TFI-IZD-POD/IPK-GFI-IZD-POD-E_1000981/P1082256" xmlDataType="decimal"/>
    </xmlCellPr>
  </singleXmlCell>
  <singleXmlCell id="1431" r="X40" connectionId="0">
    <xmlCellPr id="1" uniqueName="P1082257">
      <xmlPr mapId="3" xpath="/TFI-IZD-POD/IPK-GFI-IZD-POD-E_1000981/P1082257" xmlDataType="decimal"/>
    </xmlCellPr>
  </singleXmlCell>
  <singleXmlCell id="1432" r="Y40" connectionId="0">
    <xmlCellPr id="1" uniqueName="P1082259">
      <xmlPr mapId="3" xpath="/TFI-IZD-POD/IPK-GFI-IZD-POD-E_1000981/P1082259" xmlDataType="decimal"/>
    </xmlCellPr>
  </singleXmlCell>
  <singleXmlCell id="1433" r="H41" connectionId="0">
    <xmlCellPr id="1" uniqueName="P1080048">
      <xmlPr mapId="3" xpath="/TFI-IZD-POD/IPK-GFI-IZD-POD-E_1000981/P1080048" xmlDataType="decimal"/>
    </xmlCellPr>
  </singleXmlCell>
  <singleXmlCell id="1434" r="I41" connectionId="0">
    <xmlCellPr id="1" uniqueName="P1080049">
      <xmlPr mapId="3" xpath="/TFI-IZD-POD/IPK-GFI-IZD-POD-E_1000981/P1080049" xmlDataType="decimal"/>
    </xmlCellPr>
  </singleXmlCell>
  <singleXmlCell id="1435" r="J41" connectionId="0">
    <xmlCellPr id="1" uniqueName="P1080050">
      <xmlPr mapId="3" xpath="/TFI-IZD-POD/IPK-GFI-IZD-POD-E_1000981/P1080050" xmlDataType="decimal"/>
    </xmlCellPr>
  </singleXmlCell>
  <singleXmlCell id="1436" r="K41" connectionId="0">
    <xmlCellPr id="1" uniqueName="P1080051">
      <xmlPr mapId="3" xpath="/TFI-IZD-POD/IPK-GFI-IZD-POD-E_1000981/P1080051" xmlDataType="decimal"/>
    </xmlCellPr>
  </singleXmlCell>
  <singleXmlCell id="1437" r="L41" connectionId="0">
    <xmlCellPr id="1" uniqueName="P1080052">
      <xmlPr mapId="3" xpath="/TFI-IZD-POD/IPK-GFI-IZD-POD-E_1000981/P1080052" xmlDataType="decimal"/>
    </xmlCellPr>
  </singleXmlCell>
  <singleXmlCell id="1438" r="M41" connectionId="0">
    <xmlCellPr id="1" uniqueName="P1080053">
      <xmlPr mapId="3" xpath="/TFI-IZD-POD/IPK-GFI-IZD-POD-E_1000981/P1080053" xmlDataType="decimal"/>
    </xmlCellPr>
  </singleXmlCell>
  <singleXmlCell id="1439" r="N41" connectionId="0">
    <xmlCellPr id="1" uniqueName="P1080054">
      <xmlPr mapId="3" xpath="/TFI-IZD-POD/IPK-GFI-IZD-POD-E_1000981/P1080054" xmlDataType="decimal"/>
    </xmlCellPr>
  </singleXmlCell>
  <singleXmlCell id="1440" r="O41" connectionId="0">
    <xmlCellPr id="1" uniqueName="P1080055">
      <xmlPr mapId="3" xpath="/TFI-IZD-POD/IPK-GFI-IZD-POD-E_1000981/P1080055" xmlDataType="decimal"/>
    </xmlCellPr>
  </singleXmlCell>
  <singleXmlCell id="1441" r="P41" connectionId="0">
    <xmlCellPr id="1" uniqueName="P1082260">
      <xmlPr mapId="3" xpath="/TFI-IZD-POD/IPK-GFI-IZD-POD-E_1000981/P1082260" xmlDataType="decimal"/>
    </xmlCellPr>
  </singleXmlCell>
  <singleXmlCell id="1442" r="Q41" connectionId="0">
    <xmlCellPr id="1" uniqueName="P1082237">
      <xmlPr mapId="3" xpath="/TFI-IZD-POD/IPK-GFI-IZD-POD-E_1000981/P1082237" xmlDataType="decimal"/>
    </xmlCellPr>
  </singleXmlCell>
  <singleXmlCell id="1443" r="R41" connectionId="0">
    <xmlCellPr id="1" uniqueName="P1082261">
      <xmlPr mapId="3" xpath="/TFI-IZD-POD/IPK-GFI-IZD-POD-E_1000981/P1082261" xmlDataType="decimal"/>
    </xmlCellPr>
  </singleXmlCell>
  <singleXmlCell id="1444" r="S41" connectionId="0">
    <xmlCellPr id="1" uniqueName="P1124838">
      <xmlPr mapId="3" xpath="/TFI-IZD-POD/IPK-GFI-IZD-POD-E_1000981/P1124838" xmlDataType="decimal"/>
    </xmlCellPr>
  </singleXmlCell>
  <singleXmlCell id="1445" r="T41" connectionId="0">
    <xmlCellPr id="1" uniqueName="P1124839">
      <xmlPr mapId="3" xpath="/TFI-IZD-POD/IPK-GFI-IZD-POD-E_1000981/P1124839" xmlDataType="decimal"/>
    </xmlCellPr>
  </singleXmlCell>
  <singleXmlCell id="1446" r="U41" connectionId="0">
    <xmlCellPr id="1" uniqueName="P1082262">
      <xmlPr mapId="3" xpath="/TFI-IZD-POD/IPK-GFI-IZD-POD-E_1000981/P1082262" xmlDataType="decimal"/>
    </xmlCellPr>
  </singleXmlCell>
  <singleXmlCell id="1447" r="V41" connectionId="0">
    <xmlCellPr id="1" uniqueName="P1082264">
      <xmlPr mapId="3" xpath="/TFI-IZD-POD/IPK-GFI-IZD-POD-E_1000981/P1082264" xmlDataType="decimal"/>
    </xmlCellPr>
  </singleXmlCell>
  <singleXmlCell id="1448" r="W41" connectionId="0">
    <xmlCellPr id="1" uniqueName="P1082265">
      <xmlPr mapId="3" xpath="/TFI-IZD-POD/IPK-GFI-IZD-POD-E_1000981/P1082265" xmlDataType="decimal"/>
    </xmlCellPr>
  </singleXmlCell>
  <singleXmlCell id="1449" r="X41" connectionId="0">
    <xmlCellPr id="1" uniqueName="P1082266">
      <xmlPr mapId="3" xpath="/TFI-IZD-POD/IPK-GFI-IZD-POD-E_1000981/P1082266" xmlDataType="decimal"/>
    </xmlCellPr>
  </singleXmlCell>
  <singleXmlCell id="1450" r="Y41" connectionId="0">
    <xmlCellPr id="1" uniqueName="P1082267">
      <xmlPr mapId="3" xpath="/TFI-IZD-POD/IPK-GFI-IZD-POD-E_1000981/P1082267" xmlDataType="decimal"/>
    </xmlCellPr>
  </singleXmlCell>
  <singleXmlCell id="1451" r="H42" connectionId="0">
    <xmlCellPr id="1" uniqueName="P1080056">
      <xmlPr mapId="3" xpath="/TFI-IZD-POD/IPK-GFI-IZD-POD-E_1000981/P1080056" xmlDataType="decimal"/>
    </xmlCellPr>
  </singleXmlCell>
  <singleXmlCell id="1452" r="I42" connectionId="0">
    <xmlCellPr id="1" uniqueName="P1080057">
      <xmlPr mapId="3" xpath="/TFI-IZD-POD/IPK-GFI-IZD-POD-E_1000981/P1080057" xmlDataType="decimal"/>
    </xmlCellPr>
  </singleXmlCell>
  <singleXmlCell id="1453" r="J42" connectionId="0">
    <xmlCellPr id="1" uniqueName="P1080058">
      <xmlPr mapId="3" xpath="/TFI-IZD-POD/IPK-GFI-IZD-POD-E_1000981/P1080058" xmlDataType="decimal"/>
    </xmlCellPr>
  </singleXmlCell>
  <singleXmlCell id="1454" r="K42" connectionId="0">
    <xmlCellPr id="1" uniqueName="P1080059">
      <xmlPr mapId="3" xpath="/TFI-IZD-POD/IPK-GFI-IZD-POD-E_1000981/P1080059" xmlDataType="decimal"/>
    </xmlCellPr>
  </singleXmlCell>
  <singleXmlCell id="1455" r="L42" connectionId="0">
    <xmlCellPr id="1" uniqueName="P1080060">
      <xmlPr mapId="3" xpath="/TFI-IZD-POD/IPK-GFI-IZD-POD-E_1000981/P1080060" xmlDataType="decimal"/>
    </xmlCellPr>
  </singleXmlCell>
  <singleXmlCell id="1456" r="M42" connectionId="0">
    <xmlCellPr id="1" uniqueName="P1080061">
      <xmlPr mapId="3" xpath="/TFI-IZD-POD/IPK-GFI-IZD-POD-E_1000981/P1080061" xmlDataType="decimal"/>
    </xmlCellPr>
  </singleXmlCell>
  <singleXmlCell id="1457" r="N42" connectionId="0">
    <xmlCellPr id="1" uniqueName="P1080062">
      <xmlPr mapId="3" xpath="/TFI-IZD-POD/IPK-GFI-IZD-POD-E_1000981/P1080062" xmlDataType="decimal"/>
    </xmlCellPr>
  </singleXmlCell>
  <singleXmlCell id="1458" r="O42" connectionId="0">
    <xmlCellPr id="1" uniqueName="P1080063">
      <xmlPr mapId="3" xpath="/TFI-IZD-POD/IPK-GFI-IZD-POD-E_1000981/P1080063" xmlDataType="decimal"/>
    </xmlCellPr>
  </singleXmlCell>
  <singleXmlCell id="1459" r="P42" connectionId="0">
    <xmlCellPr id="1" uniqueName="P1082269">
      <xmlPr mapId="3" xpath="/TFI-IZD-POD/IPK-GFI-IZD-POD-E_1000981/P1082269" xmlDataType="decimal"/>
    </xmlCellPr>
  </singleXmlCell>
  <singleXmlCell id="1460" r="Q42" connectionId="0">
    <xmlCellPr id="1" uniqueName="P1082270">
      <xmlPr mapId="3" xpath="/TFI-IZD-POD/IPK-GFI-IZD-POD-E_1000981/P1082270" xmlDataType="decimal"/>
    </xmlCellPr>
  </singleXmlCell>
  <singleXmlCell id="1461" r="R42" connectionId="0">
    <xmlCellPr id="1" uniqueName="P1082239">
      <xmlPr mapId="3" xpath="/TFI-IZD-POD/IPK-GFI-IZD-POD-E_1000981/P1082239" xmlDataType="decimal"/>
    </xmlCellPr>
  </singleXmlCell>
  <singleXmlCell id="1462" r="S42" connectionId="0">
    <xmlCellPr id="1" uniqueName="P1124840">
      <xmlPr mapId="3" xpath="/TFI-IZD-POD/IPK-GFI-IZD-POD-E_1000981/P1124840" xmlDataType="decimal"/>
    </xmlCellPr>
  </singleXmlCell>
  <singleXmlCell id="1463" r="T42" connectionId="0">
    <xmlCellPr id="1" uniqueName="P1124841">
      <xmlPr mapId="3" xpath="/TFI-IZD-POD/IPK-GFI-IZD-POD-E_1000981/P1124841" xmlDataType="decimal"/>
    </xmlCellPr>
  </singleXmlCell>
  <singleXmlCell id="1464" r="U42" connectionId="0">
    <xmlCellPr id="1" uniqueName="P1082272">
      <xmlPr mapId="3" xpath="/TFI-IZD-POD/IPK-GFI-IZD-POD-E_1000981/P1082272" xmlDataType="decimal"/>
    </xmlCellPr>
  </singleXmlCell>
  <singleXmlCell id="1465" r="V42" connectionId="0">
    <xmlCellPr id="1" uniqueName="P1082273">
      <xmlPr mapId="3" xpath="/TFI-IZD-POD/IPK-GFI-IZD-POD-E_1000981/P1082273" xmlDataType="decimal"/>
    </xmlCellPr>
  </singleXmlCell>
  <singleXmlCell id="1466" r="W42" connectionId="0">
    <xmlCellPr id="1" uniqueName="P1082275">
      <xmlPr mapId="3" xpath="/TFI-IZD-POD/IPK-GFI-IZD-POD-E_1000981/P1082275" xmlDataType="decimal"/>
    </xmlCellPr>
  </singleXmlCell>
  <singleXmlCell id="1467" r="X42" connectionId="0">
    <xmlCellPr id="1" uniqueName="P1082276">
      <xmlPr mapId="3" xpath="/TFI-IZD-POD/IPK-GFI-IZD-POD-E_1000981/P1082276" xmlDataType="decimal"/>
    </xmlCellPr>
  </singleXmlCell>
  <singleXmlCell id="1468" r="Y42" connectionId="0">
    <xmlCellPr id="1" uniqueName="P1082277">
      <xmlPr mapId="3" xpath="/TFI-IZD-POD/IPK-GFI-IZD-POD-E_1000981/P1082277" xmlDataType="decimal"/>
    </xmlCellPr>
  </singleXmlCell>
  <singleXmlCell id="1469" r="H43" connectionId="0">
    <xmlCellPr id="1" uniqueName="P1080064">
      <xmlPr mapId="3" xpath="/TFI-IZD-POD/IPK-GFI-IZD-POD-E_1000981/P1080064" xmlDataType="decimal"/>
    </xmlCellPr>
  </singleXmlCell>
  <singleXmlCell id="1470" r="I43" connectionId="0">
    <xmlCellPr id="1" uniqueName="P1080065">
      <xmlPr mapId="3" xpath="/TFI-IZD-POD/IPK-GFI-IZD-POD-E_1000981/P1080065" xmlDataType="decimal"/>
    </xmlCellPr>
  </singleXmlCell>
  <singleXmlCell id="1471" r="J43" connectionId="0">
    <xmlCellPr id="1" uniqueName="P1080066">
      <xmlPr mapId="3" xpath="/TFI-IZD-POD/IPK-GFI-IZD-POD-E_1000981/P1080066" xmlDataType="decimal"/>
    </xmlCellPr>
  </singleXmlCell>
  <singleXmlCell id="1472" r="K43" connectionId="0">
    <xmlCellPr id="1" uniqueName="P1080067">
      <xmlPr mapId="3" xpath="/TFI-IZD-POD/IPK-GFI-IZD-POD-E_1000981/P1080067" xmlDataType="decimal"/>
    </xmlCellPr>
  </singleXmlCell>
  <singleXmlCell id="1473" r="L43" connectionId="0">
    <xmlCellPr id="1" uniqueName="P1080068">
      <xmlPr mapId="3" xpath="/TFI-IZD-POD/IPK-GFI-IZD-POD-E_1000981/P1080068" xmlDataType="decimal"/>
    </xmlCellPr>
  </singleXmlCell>
  <singleXmlCell id="1474" r="M43" connectionId="0">
    <xmlCellPr id="1" uniqueName="P1080069">
      <xmlPr mapId="3" xpath="/TFI-IZD-POD/IPK-GFI-IZD-POD-E_1000981/P1080069" xmlDataType="decimal"/>
    </xmlCellPr>
  </singleXmlCell>
  <singleXmlCell id="1475" r="N43" connectionId="0">
    <xmlCellPr id="1" uniqueName="P1080070">
      <xmlPr mapId="3" xpath="/TFI-IZD-POD/IPK-GFI-IZD-POD-E_1000981/P1080070" xmlDataType="decimal"/>
    </xmlCellPr>
  </singleXmlCell>
  <singleXmlCell id="1476" r="O43" connectionId="0">
    <xmlCellPr id="1" uniqueName="P1080071">
      <xmlPr mapId="3" xpath="/TFI-IZD-POD/IPK-GFI-IZD-POD-E_1000981/P1080071" xmlDataType="decimal"/>
    </xmlCellPr>
  </singleXmlCell>
  <singleXmlCell id="1477" r="P43" connectionId="0">
    <xmlCellPr id="1" uniqueName="P1082278">
      <xmlPr mapId="3" xpath="/TFI-IZD-POD/IPK-GFI-IZD-POD-E_1000981/P1082278" xmlDataType="decimal"/>
    </xmlCellPr>
  </singleXmlCell>
  <singleXmlCell id="1478" r="Q43" connectionId="0">
    <xmlCellPr id="1" uniqueName="P1082279">
      <xmlPr mapId="3" xpath="/TFI-IZD-POD/IPK-GFI-IZD-POD-E_1000981/P1082279" xmlDataType="decimal"/>
    </xmlCellPr>
  </singleXmlCell>
  <singleXmlCell id="1479" r="R43" connectionId="0">
    <xmlCellPr id="1" uniqueName="P1082280">
      <xmlPr mapId="3" xpath="/TFI-IZD-POD/IPK-GFI-IZD-POD-E_1000981/P1082280" xmlDataType="decimal"/>
    </xmlCellPr>
  </singleXmlCell>
  <singleXmlCell id="1480" r="S43" connectionId="0">
    <xmlCellPr id="1" uniqueName="P1124842">
      <xmlPr mapId="3" xpath="/TFI-IZD-POD/IPK-GFI-IZD-POD-E_1000981/P1124842" xmlDataType="decimal"/>
    </xmlCellPr>
  </singleXmlCell>
  <singleXmlCell id="1481" r="T43" connectionId="0">
    <xmlCellPr id="1" uniqueName="P1124843">
      <xmlPr mapId="3" xpath="/TFI-IZD-POD/IPK-GFI-IZD-POD-E_1000981/P1124843" xmlDataType="decimal"/>
    </xmlCellPr>
  </singleXmlCell>
  <singleXmlCell id="1482" r="U43" connectionId="0">
    <xmlCellPr id="1" uniqueName="P1082245">
      <xmlPr mapId="3" xpath="/TFI-IZD-POD/IPK-GFI-IZD-POD-E_1000981/P1082245" xmlDataType="decimal"/>
    </xmlCellPr>
  </singleXmlCell>
  <singleXmlCell id="1483" r="V43" connectionId="0">
    <xmlCellPr id="1" uniqueName="P1082282">
      <xmlPr mapId="3" xpath="/TFI-IZD-POD/IPK-GFI-IZD-POD-E_1000981/P1082282" xmlDataType="decimal"/>
    </xmlCellPr>
  </singleXmlCell>
  <singleXmlCell id="1484" r="W43" connectionId="0">
    <xmlCellPr id="1" uniqueName="P1082284">
      <xmlPr mapId="3" xpath="/TFI-IZD-POD/IPK-GFI-IZD-POD-E_1000981/P1082284" xmlDataType="decimal"/>
    </xmlCellPr>
  </singleXmlCell>
  <singleXmlCell id="1485" r="X43" connectionId="0">
    <xmlCellPr id="1" uniqueName="P1082285">
      <xmlPr mapId="3" xpath="/TFI-IZD-POD/IPK-GFI-IZD-POD-E_1000981/P1082285" xmlDataType="decimal"/>
    </xmlCellPr>
  </singleXmlCell>
  <singleXmlCell id="1486" r="Y43" connectionId="0">
    <xmlCellPr id="1" uniqueName="P1082286">
      <xmlPr mapId="3" xpath="/TFI-IZD-POD/IPK-GFI-IZD-POD-E_1000981/P1082286" xmlDataType="decimal"/>
    </xmlCellPr>
  </singleXmlCell>
  <singleXmlCell id="1487" r="H44" connectionId="0">
    <xmlCellPr id="1" uniqueName="P1080072">
      <xmlPr mapId="3" xpath="/TFI-IZD-POD/IPK-GFI-IZD-POD-E_1000981/P1080072" xmlDataType="decimal"/>
    </xmlCellPr>
  </singleXmlCell>
  <singleXmlCell id="1488" r="I44" connectionId="0">
    <xmlCellPr id="1" uniqueName="P1080073">
      <xmlPr mapId="3" xpath="/TFI-IZD-POD/IPK-GFI-IZD-POD-E_1000981/P1080073" xmlDataType="decimal"/>
    </xmlCellPr>
  </singleXmlCell>
  <singleXmlCell id="1489" r="J44" connectionId="0">
    <xmlCellPr id="1" uniqueName="P1080074">
      <xmlPr mapId="3" xpath="/TFI-IZD-POD/IPK-GFI-IZD-POD-E_1000981/P1080074" xmlDataType="decimal"/>
    </xmlCellPr>
  </singleXmlCell>
  <singleXmlCell id="1490" r="K44" connectionId="0">
    <xmlCellPr id="1" uniqueName="P1080075">
      <xmlPr mapId="3" xpath="/TFI-IZD-POD/IPK-GFI-IZD-POD-E_1000981/P1080075" xmlDataType="decimal"/>
    </xmlCellPr>
  </singleXmlCell>
  <singleXmlCell id="1491" r="L44" connectionId="0">
    <xmlCellPr id="1" uniqueName="P1080076">
      <xmlPr mapId="3" xpath="/TFI-IZD-POD/IPK-GFI-IZD-POD-E_1000981/P1080076" xmlDataType="decimal"/>
    </xmlCellPr>
  </singleXmlCell>
  <singleXmlCell id="1492" r="M44" connectionId="0">
    <xmlCellPr id="1" uniqueName="P1080077">
      <xmlPr mapId="3" xpath="/TFI-IZD-POD/IPK-GFI-IZD-POD-E_1000981/P1080077" xmlDataType="decimal"/>
    </xmlCellPr>
  </singleXmlCell>
  <singleXmlCell id="1493" r="N44" connectionId="0">
    <xmlCellPr id="1" uniqueName="P1080078">
      <xmlPr mapId="3" xpath="/TFI-IZD-POD/IPK-GFI-IZD-POD-E_1000981/P1080078" xmlDataType="decimal"/>
    </xmlCellPr>
  </singleXmlCell>
  <singleXmlCell id="1494" r="O44" connectionId="0">
    <xmlCellPr id="1" uniqueName="P1080079">
      <xmlPr mapId="3" xpath="/TFI-IZD-POD/IPK-GFI-IZD-POD-E_1000981/P1080079" xmlDataType="decimal"/>
    </xmlCellPr>
  </singleXmlCell>
  <singleXmlCell id="1495" r="P44" connectionId="0">
    <xmlCellPr id="1" uniqueName="P1082288">
      <xmlPr mapId="3" xpath="/TFI-IZD-POD/IPK-GFI-IZD-POD-E_1000981/P1082288" xmlDataType="decimal"/>
    </xmlCellPr>
  </singleXmlCell>
  <singleXmlCell id="1496" r="Q44" connectionId="0">
    <xmlCellPr id="1" uniqueName="P1082289">
      <xmlPr mapId="3" xpath="/TFI-IZD-POD/IPK-GFI-IZD-POD-E_1000981/P1082289" xmlDataType="decimal"/>
    </xmlCellPr>
  </singleXmlCell>
  <singleXmlCell id="1497" r="R44" connectionId="0">
    <xmlCellPr id="1" uniqueName="P1082290">
      <xmlPr mapId="3" xpath="/TFI-IZD-POD/IPK-GFI-IZD-POD-E_1000981/P1082290" xmlDataType="decimal"/>
    </xmlCellPr>
  </singleXmlCell>
  <singleXmlCell id="1498" r="S44" connectionId="0">
    <xmlCellPr id="1" uniqueName="P1124844">
      <xmlPr mapId="3" xpath="/TFI-IZD-POD/IPK-GFI-IZD-POD-E_1000981/P1124844" xmlDataType="decimal"/>
    </xmlCellPr>
  </singleXmlCell>
  <singleXmlCell id="1499" r="T44" connectionId="0">
    <xmlCellPr id="1" uniqueName="P1124845">
      <xmlPr mapId="3" xpath="/TFI-IZD-POD/IPK-GFI-IZD-POD-E_1000981/P1124845" xmlDataType="decimal"/>
    </xmlCellPr>
  </singleXmlCell>
  <singleXmlCell id="1500" r="U44" connectionId="0">
    <xmlCellPr id="1" uniqueName="P1082292">
      <xmlPr mapId="3" xpath="/TFI-IZD-POD/IPK-GFI-IZD-POD-E_1000981/P1082292" xmlDataType="decimal"/>
    </xmlCellPr>
  </singleXmlCell>
  <singleXmlCell id="1501" r="V44" connectionId="0">
    <xmlCellPr id="1" uniqueName="P1082247">
      <xmlPr mapId="3" xpath="/TFI-IZD-POD/IPK-GFI-IZD-POD-E_1000981/P1082247" xmlDataType="decimal"/>
    </xmlCellPr>
  </singleXmlCell>
  <singleXmlCell id="1502" r="W44" connectionId="0">
    <xmlCellPr id="1" uniqueName="P1082295">
      <xmlPr mapId="3" xpath="/TFI-IZD-POD/IPK-GFI-IZD-POD-E_1000981/P1082295" xmlDataType="decimal"/>
    </xmlCellPr>
  </singleXmlCell>
  <singleXmlCell id="1503" r="X44" connectionId="0">
    <xmlCellPr id="1" uniqueName="P1082298">
      <xmlPr mapId="3" xpath="/TFI-IZD-POD/IPK-GFI-IZD-POD-E_1000981/P1082298" xmlDataType="decimal"/>
    </xmlCellPr>
  </singleXmlCell>
  <singleXmlCell id="1504" r="Y44" connectionId="0">
    <xmlCellPr id="1" uniqueName="P1082300">
      <xmlPr mapId="3" xpath="/TFI-IZD-POD/IPK-GFI-IZD-POD-E_1000981/P1082300" xmlDataType="decimal"/>
    </xmlCellPr>
  </singleXmlCell>
  <singleXmlCell id="1505" r="H45" connectionId="0">
    <xmlCellPr id="1" uniqueName="P1080080">
      <xmlPr mapId="3" xpath="/TFI-IZD-POD/IPK-GFI-IZD-POD-E_1000981/P1080080" xmlDataType="decimal"/>
    </xmlCellPr>
  </singleXmlCell>
  <singleXmlCell id="1506" r="I45" connectionId="0">
    <xmlCellPr id="1" uniqueName="P1080081">
      <xmlPr mapId="3" xpath="/TFI-IZD-POD/IPK-GFI-IZD-POD-E_1000981/P1080081" xmlDataType="decimal"/>
    </xmlCellPr>
  </singleXmlCell>
  <singleXmlCell id="1507" r="J45" connectionId="0">
    <xmlCellPr id="1" uniqueName="P1080082">
      <xmlPr mapId="3" xpath="/TFI-IZD-POD/IPK-GFI-IZD-POD-E_1000981/P1080082" xmlDataType="decimal"/>
    </xmlCellPr>
  </singleXmlCell>
  <singleXmlCell id="1508" r="K45" connectionId="0">
    <xmlCellPr id="1" uniqueName="P1080083">
      <xmlPr mapId="3" xpath="/TFI-IZD-POD/IPK-GFI-IZD-POD-E_1000981/P1080083" xmlDataType="decimal"/>
    </xmlCellPr>
  </singleXmlCell>
  <singleXmlCell id="1509" r="L45" connectionId="0">
    <xmlCellPr id="1" uniqueName="P1080084">
      <xmlPr mapId="3" xpath="/TFI-IZD-POD/IPK-GFI-IZD-POD-E_1000981/P1080084" xmlDataType="decimal"/>
    </xmlCellPr>
  </singleXmlCell>
  <singleXmlCell id="1510" r="M45" connectionId="0">
    <xmlCellPr id="1" uniqueName="P1080085">
      <xmlPr mapId="3" xpath="/TFI-IZD-POD/IPK-GFI-IZD-POD-E_1000981/P1080085" xmlDataType="decimal"/>
    </xmlCellPr>
  </singleXmlCell>
  <singleXmlCell id="1511" r="N45" connectionId="0">
    <xmlCellPr id="1" uniqueName="P1080086">
      <xmlPr mapId="3" xpath="/TFI-IZD-POD/IPK-GFI-IZD-POD-E_1000981/P1080086" xmlDataType="decimal"/>
    </xmlCellPr>
  </singleXmlCell>
  <singleXmlCell id="1512" r="O45" connectionId="0">
    <xmlCellPr id="1" uniqueName="P1080087">
      <xmlPr mapId="3" xpath="/TFI-IZD-POD/IPK-GFI-IZD-POD-E_1000981/P1080087" xmlDataType="decimal"/>
    </xmlCellPr>
  </singleXmlCell>
  <singleXmlCell id="1513" r="P45" connectionId="0">
    <xmlCellPr id="1" uniqueName="P1082301">
      <xmlPr mapId="3" xpath="/TFI-IZD-POD/IPK-GFI-IZD-POD-E_1000981/P1082301" xmlDataType="decimal"/>
    </xmlCellPr>
  </singleXmlCell>
  <singleXmlCell id="1514" r="Q45" connectionId="0">
    <xmlCellPr id="1" uniqueName="P1082322">
      <xmlPr mapId="3" xpath="/TFI-IZD-POD/IPK-GFI-IZD-POD-E_1000981/P1082322" xmlDataType="decimal"/>
    </xmlCellPr>
  </singleXmlCell>
  <singleXmlCell id="1515" r="R45" connectionId="0">
    <xmlCellPr id="1" uniqueName="P1082323">
      <xmlPr mapId="3" xpath="/TFI-IZD-POD/IPK-GFI-IZD-POD-E_1000981/P1082323" xmlDataType="decimal"/>
    </xmlCellPr>
  </singleXmlCell>
  <singleXmlCell id="1516" r="S45" connectionId="0">
    <xmlCellPr id="1" uniqueName="P1124846">
      <xmlPr mapId="3" xpath="/TFI-IZD-POD/IPK-GFI-IZD-POD-E_1000981/P1124846" xmlDataType="decimal"/>
    </xmlCellPr>
  </singleXmlCell>
  <singleXmlCell id="1517" r="T45" connectionId="0">
    <xmlCellPr id="1" uniqueName="P1124847">
      <xmlPr mapId="3" xpath="/TFI-IZD-POD/IPK-GFI-IZD-POD-E_1000981/P1124847" xmlDataType="decimal"/>
    </xmlCellPr>
  </singleXmlCell>
  <singleXmlCell id="1518" r="U45" connectionId="0">
    <xmlCellPr id="1" uniqueName="P1082325">
      <xmlPr mapId="3" xpath="/TFI-IZD-POD/IPK-GFI-IZD-POD-E_1000981/P1082325" xmlDataType="decimal"/>
    </xmlCellPr>
  </singleXmlCell>
  <singleXmlCell id="1519" r="V45" connectionId="0">
    <xmlCellPr id="1" uniqueName="P1082328">
      <xmlPr mapId="3" xpath="/TFI-IZD-POD/IPK-GFI-IZD-POD-E_1000981/P1082328" xmlDataType="decimal"/>
    </xmlCellPr>
  </singleXmlCell>
  <singleXmlCell id="1520" r="W45" connectionId="0">
    <xmlCellPr id="1" uniqueName="P1082331">
      <xmlPr mapId="3" xpath="/TFI-IZD-POD/IPK-GFI-IZD-POD-E_1000981/P1082331" xmlDataType="decimal"/>
    </xmlCellPr>
  </singleXmlCell>
  <singleXmlCell id="1521" r="X45" connectionId="0">
    <xmlCellPr id="1" uniqueName="P1082333">
      <xmlPr mapId="3" xpath="/TFI-IZD-POD/IPK-GFI-IZD-POD-E_1000981/P1082333" xmlDataType="decimal"/>
    </xmlCellPr>
  </singleXmlCell>
  <singleXmlCell id="1522" r="Y45" connectionId="0">
    <xmlCellPr id="1" uniqueName="P1082336">
      <xmlPr mapId="3" xpath="/TFI-IZD-POD/IPK-GFI-IZD-POD-E_1000981/P1082336" xmlDataType="decimal"/>
    </xmlCellPr>
  </singleXmlCell>
  <singleXmlCell id="1523" r="H46" connectionId="0">
    <xmlCellPr id="1" uniqueName="P1080088">
      <xmlPr mapId="3" xpath="/TFI-IZD-POD/IPK-GFI-IZD-POD-E_1000981/P1080088" xmlDataType="decimal"/>
    </xmlCellPr>
  </singleXmlCell>
  <singleXmlCell id="1524" r="I46" connectionId="0">
    <xmlCellPr id="1" uniqueName="P1080089">
      <xmlPr mapId="3" xpath="/TFI-IZD-POD/IPK-GFI-IZD-POD-E_1000981/P1080089" xmlDataType="decimal"/>
    </xmlCellPr>
  </singleXmlCell>
  <singleXmlCell id="1525" r="J46" connectionId="0">
    <xmlCellPr id="1" uniqueName="P1080090">
      <xmlPr mapId="3" xpath="/TFI-IZD-POD/IPK-GFI-IZD-POD-E_1000981/P1080090" xmlDataType="decimal"/>
    </xmlCellPr>
  </singleXmlCell>
  <singleXmlCell id="1526" r="K46" connectionId="0">
    <xmlCellPr id="1" uniqueName="P1080091">
      <xmlPr mapId="3" xpath="/TFI-IZD-POD/IPK-GFI-IZD-POD-E_1000981/P1080091" xmlDataType="decimal"/>
    </xmlCellPr>
  </singleXmlCell>
  <singleXmlCell id="1527" r="L46" connectionId="0">
    <xmlCellPr id="1" uniqueName="P1080092">
      <xmlPr mapId="3" xpath="/TFI-IZD-POD/IPK-GFI-IZD-POD-E_1000981/P1080092" xmlDataType="decimal"/>
    </xmlCellPr>
  </singleXmlCell>
  <singleXmlCell id="1528" r="M46" connectionId="0">
    <xmlCellPr id="1" uniqueName="P1080093">
      <xmlPr mapId="3" xpath="/TFI-IZD-POD/IPK-GFI-IZD-POD-E_1000981/P1080093" xmlDataType="decimal"/>
    </xmlCellPr>
  </singleXmlCell>
  <singleXmlCell id="1529" r="N46" connectionId="0">
    <xmlCellPr id="1" uniqueName="P1080094">
      <xmlPr mapId="3" xpath="/TFI-IZD-POD/IPK-GFI-IZD-POD-E_1000981/P1080094" xmlDataType="decimal"/>
    </xmlCellPr>
  </singleXmlCell>
  <singleXmlCell id="1530" r="O46" connectionId="0">
    <xmlCellPr id="1" uniqueName="P1080095">
      <xmlPr mapId="3" xpath="/TFI-IZD-POD/IPK-GFI-IZD-POD-E_1000981/P1080095" xmlDataType="decimal"/>
    </xmlCellPr>
  </singleXmlCell>
  <singleXmlCell id="1531" r="P46" connectionId="0">
    <xmlCellPr id="1" uniqueName="P1082338">
      <xmlPr mapId="3" xpath="/TFI-IZD-POD/IPK-GFI-IZD-POD-E_1000981/P1082338" xmlDataType="decimal"/>
    </xmlCellPr>
  </singleXmlCell>
  <singleXmlCell id="1532" r="Q46" connectionId="0">
    <xmlCellPr id="1" uniqueName="P1082304">
      <xmlPr mapId="3" xpath="/TFI-IZD-POD/IPK-GFI-IZD-POD-E_1000981/P1082304" xmlDataType="decimal"/>
    </xmlCellPr>
  </singleXmlCell>
  <singleXmlCell id="1533" r="R46" connectionId="0">
    <xmlCellPr id="1" uniqueName="P1082341">
      <xmlPr mapId="3" xpath="/TFI-IZD-POD/IPK-GFI-IZD-POD-E_1000981/P1082341" xmlDataType="decimal"/>
    </xmlCellPr>
  </singleXmlCell>
  <singleXmlCell id="1534" r="S46" connectionId="0">
    <xmlCellPr id="1" uniqueName="P1124848">
      <xmlPr mapId="3" xpath="/TFI-IZD-POD/IPK-GFI-IZD-POD-E_1000981/P1124848" xmlDataType="decimal"/>
    </xmlCellPr>
  </singleXmlCell>
  <singleXmlCell id="1535" r="T46" connectionId="0">
    <xmlCellPr id="1" uniqueName="P1124849">
      <xmlPr mapId="3" xpath="/TFI-IZD-POD/IPK-GFI-IZD-POD-E_1000981/P1124849" xmlDataType="decimal"/>
    </xmlCellPr>
  </singleXmlCell>
  <singleXmlCell id="1536" r="U46" connectionId="0">
    <xmlCellPr id="1" uniqueName="P1082343">
      <xmlPr mapId="3" xpath="/TFI-IZD-POD/IPK-GFI-IZD-POD-E_1000981/P1082343" xmlDataType="decimal"/>
    </xmlCellPr>
  </singleXmlCell>
  <singleXmlCell id="1537" r="V46" connectionId="0">
    <xmlCellPr id="1" uniqueName="P1082344">
      <xmlPr mapId="3" xpath="/TFI-IZD-POD/IPK-GFI-IZD-POD-E_1000981/P1082344" xmlDataType="decimal"/>
    </xmlCellPr>
  </singleXmlCell>
  <singleXmlCell id="1538" r="W46" connectionId="0">
    <xmlCellPr id="1" uniqueName="P1082346">
      <xmlPr mapId="3" xpath="/TFI-IZD-POD/IPK-GFI-IZD-POD-E_1000981/P1082346" xmlDataType="decimal"/>
    </xmlCellPr>
  </singleXmlCell>
  <singleXmlCell id="1539" r="X46" connectionId="0">
    <xmlCellPr id="1" uniqueName="P1082349">
      <xmlPr mapId="3" xpath="/TFI-IZD-POD/IPK-GFI-IZD-POD-E_1000981/P1082349" xmlDataType="decimal"/>
    </xmlCellPr>
  </singleXmlCell>
  <singleXmlCell id="1540" r="Y46" connectionId="0">
    <xmlCellPr id="1" uniqueName="P1082351">
      <xmlPr mapId="3" xpath="/TFI-IZD-POD/IPK-GFI-IZD-POD-E_1000981/P1082351" xmlDataType="decimal"/>
    </xmlCellPr>
  </singleXmlCell>
  <singleXmlCell id="1541" r="H47" connectionId="0">
    <xmlCellPr id="1" uniqueName="P1080096">
      <xmlPr mapId="3" xpath="/TFI-IZD-POD/IPK-GFI-IZD-POD-E_1000981/P1080096" xmlDataType="decimal"/>
    </xmlCellPr>
  </singleXmlCell>
  <singleXmlCell id="1542" r="I47" connectionId="0">
    <xmlCellPr id="1" uniqueName="P1080097">
      <xmlPr mapId="3" xpath="/TFI-IZD-POD/IPK-GFI-IZD-POD-E_1000981/P1080097" xmlDataType="decimal"/>
    </xmlCellPr>
  </singleXmlCell>
  <singleXmlCell id="1543" r="J47" connectionId="0">
    <xmlCellPr id="1" uniqueName="P1080098">
      <xmlPr mapId="3" xpath="/TFI-IZD-POD/IPK-GFI-IZD-POD-E_1000981/P1080098" xmlDataType="decimal"/>
    </xmlCellPr>
  </singleXmlCell>
  <singleXmlCell id="1544" r="K47" connectionId="0">
    <xmlCellPr id="1" uniqueName="P1080099">
      <xmlPr mapId="3" xpath="/TFI-IZD-POD/IPK-GFI-IZD-POD-E_1000981/P1080099" xmlDataType="decimal"/>
    </xmlCellPr>
  </singleXmlCell>
  <singleXmlCell id="1545" r="L47" connectionId="0">
    <xmlCellPr id="1" uniqueName="P1080100">
      <xmlPr mapId="3" xpath="/TFI-IZD-POD/IPK-GFI-IZD-POD-E_1000981/P1080100" xmlDataType="decimal"/>
    </xmlCellPr>
  </singleXmlCell>
  <singleXmlCell id="1546" r="M47" connectionId="0">
    <xmlCellPr id="1" uniqueName="P1080101">
      <xmlPr mapId="3" xpath="/TFI-IZD-POD/IPK-GFI-IZD-POD-E_1000981/P1080101" xmlDataType="decimal"/>
    </xmlCellPr>
  </singleXmlCell>
  <singleXmlCell id="1547" r="N47" connectionId="0">
    <xmlCellPr id="1" uniqueName="P1080102">
      <xmlPr mapId="3" xpath="/TFI-IZD-POD/IPK-GFI-IZD-POD-E_1000981/P1080102" xmlDataType="decimal"/>
    </xmlCellPr>
  </singleXmlCell>
  <singleXmlCell id="1548" r="O47" connectionId="0">
    <xmlCellPr id="1" uniqueName="P1080103">
      <xmlPr mapId="3" xpath="/TFI-IZD-POD/IPK-GFI-IZD-POD-E_1000981/P1080103" xmlDataType="decimal"/>
    </xmlCellPr>
  </singleXmlCell>
  <singleXmlCell id="1549" r="P47" connectionId="0">
    <xmlCellPr id="1" uniqueName="P1082354">
      <xmlPr mapId="3" xpath="/TFI-IZD-POD/IPK-GFI-IZD-POD-E_1000981/P1082354" xmlDataType="decimal"/>
    </xmlCellPr>
  </singleXmlCell>
  <singleXmlCell id="1550" r="Q47" connectionId="0">
    <xmlCellPr id="1" uniqueName="P1082356">
      <xmlPr mapId="3" xpath="/TFI-IZD-POD/IPK-GFI-IZD-POD-E_1000981/P1082356" xmlDataType="decimal"/>
    </xmlCellPr>
  </singleXmlCell>
  <singleXmlCell id="1551" r="R47" connectionId="0">
    <xmlCellPr id="1" uniqueName="P1082306">
      <xmlPr mapId="3" xpath="/TFI-IZD-POD/IPK-GFI-IZD-POD-E_1000981/P1082306" xmlDataType="decimal"/>
    </xmlCellPr>
  </singleXmlCell>
  <singleXmlCell id="1552" r="S47" connectionId="0">
    <xmlCellPr id="1" uniqueName="P1124850">
      <xmlPr mapId="3" xpath="/TFI-IZD-POD/IPK-GFI-IZD-POD-E_1000981/P1124850" xmlDataType="decimal"/>
    </xmlCellPr>
  </singleXmlCell>
  <singleXmlCell id="1553" r="T47" connectionId="0">
    <xmlCellPr id="1" uniqueName="P1124851">
      <xmlPr mapId="3" xpath="/TFI-IZD-POD/IPK-GFI-IZD-POD-E_1000981/P1124851" xmlDataType="decimal"/>
    </xmlCellPr>
  </singleXmlCell>
  <singleXmlCell id="1554" r="U47" connectionId="0">
    <xmlCellPr id="1" uniqueName="P1082358">
      <xmlPr mapId="3" xpath="/TFI-IZD-POD/IPK-GFI-IZD-POD-E_1000981/P1082358" xmlDataType="decimal"/>
    </xmlCellPr>
  </singleXmlCell>
  <singleXmlCell id="1555" r="V47" connectionId="0">
    <xmlCellPr id="1" uniqueName="P1082360">
      <xmlPr mapId="3" xpath="/TFI-IZD-POD/IPK-GFI-IZD-POD-E_1000981/P1082360" xmlDataType="decimal"/>
    </xmlCellPr>
  </singleXmlCell>
  <singleXmlCell id="1556" r="W47" connectionId="0">
    <xmlCellPr id="1" uniqueName="P1082361">
      <xmlPr mapId="3" xpath="/TFI-IZD-POD/IPK-GFI-IZD-POD-E_1000981/P1082361" xmlDataType="decimal"/>
    </xmlCellPr>
  </singleXmlCell>
  <singleXmlCell id="1557" r="X47" connectionId="0">
    <xmlCellPr id="1" uniqueName="P1082362">
      <xmlPr mapId="3" xpath="/TFI-IZD-POD/IPK-GFI-IZD-POD-E_1000981/P1082362" xmlDataType="decimal"/>
    </xmlCellPr>
  </singleXmlCell>
  <singleXmlCell id="1558" r="Y47" connectionId="0">
    <xmlCellPr id="1" uniqueName="P1082364">
      <xmlPr mapId="3" xpath="/TFI-IZD-POD/IPK-GFI-IZD-POD-E_1000981/P1082364" xmlDataType="decimal"/>
    </xmlCellPr>
  </singleXmlCell>
  <singleXmlCell id="1559" r="H48" connectionId="0">
    <xmlCellPr id="1" uniqueName="P1080104">
      <xmlPr mapId="3" xpath="/TFI-IZD-POD/IPK-GFI-IZD-POD-E_1000981/P1080104" xmlDataType="decimal"/>
    </xmlCellPr>
  </singleXmlCell>
  <singleXmlCell id="1560" r="I48" connectionId="0">
    <xmlCellPr id="1" uniqueName="P1080105">
      <xmlPr mapId="3" xpath="/TFI-IZD-POD/IPK-GFI-IZD-POD-E_1000981/P1080105" xmlDataType="decimal"/>
    </xmlCellPr>
  </singleXmlCell>
  <singleXmlCell id="1561" r="J48" connectionId="0">
    <xmlCellPr id="1" uniqueName="P1080106">
      <xmlPr mapId="3" xpath="/TFI-IZD-POD/IPK-GFI-IZD-POD-E_1000981/P1080106" xmlDataType="decimal"/>
    </xmlCellPr>
  </singleXmlCell>
  <singleXmlCell id="1562" r="K48" connectionId="0">
    <xmlCellPr id="1" uniqueName="P1080107">
      <xmlPr mapId="3" xpath="/TFI-IZD-POD/IPK-GFI-IZD-POD-E_1000981/P1080107" xmlDataType="decimal"/>
    </xmlCellPr>
  </singleXmlCell>
  <singleXmlCell id="1563" r="L48" connectionId="0">
    <xmlCellPr id="1" uniqueName="P1080108">
      <xmlPr mapId="3" xpath="/TFI-IZD-POD/IPK-GFI-IZD-POD-E_1000981/P1080108" xmlDataType="decimal"/>
    </xmlCellPr>
  </singleXmlCell>
  <singleXmlCell id="1564" r="M48" connectionId="0">
    <xmlCellPr id="1" uniqueName="P1080109">
      <xmlPr mapId="3" xpath="/TFI-IZD-POD/IPK-GFI-IZD-POD-E_1000981/P1080109" xmlDataType="decimal"/>
    </xmlCellPr>
  </singleXmlCell>
  <singleXmlCell id="1565" r="N48" connectionId="0">
    <xmlCellPr id="1" uniqueName="P1080110">
      <xmlPr mapId="3" xpath="/TFI-IZD-POD/IPK-GFI-IZD-POD-E_1000981/P1080110" xmlDataType="decimal"/>
    </xmlCellPr>
  </singleXmlCell>
  <singleXmlCell id="1566" r="O48" connectionId="0">
    <xmlCellPr id="1" uniqueName="P1080111">
      <xmlPr mapId="3" xpath="/TFI-IZD-POD/IPK-GFI-IZD-POD-E_1000981/P1080111" xmlDataType="decimal"/>
    </xmlCellPr>
  </singleXmlCell>
  <singleXmlCell id="1567" r="P48" connectionId="0">
    <xmlCellPr id="1" uniqueName="P1082365">
      <xmlPr mapId="3" xpath="/TFI-IZD-POD/IPK-GFI-IZD-POD-E_1000981/P1082365" xmlDataType="decimal"/>
    </xmlCellPr>
  </singleXmlCell>
  <singleXmlCell id="1568" r="Q48" connectionId="0">
    <xmlCellPr id="1" uniqueName="P1082366">
      <xmlPr mapId="3" xpath="/TFI-IZD-POD/IPK-GFI-IZD-POD-E_1000981/P1082366" xmlDataType="decimal"/>
    </xmlCellPr>
  </singleXmlCell>
  <singleXmlCell id="1569" r="R48" connectionId="0">
    <xmlCellPr id="1" uniqueName="P1082367">
      <xmlPr mapId="3" xpath="/TFI-IZD-POD/IPK-GFI-IZD-POD-E_1000981/P1082367" xmlDataType="decimal"/>
    </xmlCellPr>
  </singleXmlCell>
  <singleXmlCell id="1570" r="S48" connectionId="0">
    <xmlCellPr id="1" uniqueName="P1124852">
      <xmlPr mapId="3" xpath="/TFI-IZD-POD/IPK-GFI-IZD-POD-E_1000981/P1124852" xmlDataType="decimal"/>
    </xmlCellPr>
  </singleXmlCell>
  <singleXmlCell id="1571" r="T48" connectionId="0">
    <xmlCellPr id="1" uniqueName="P1124853">
      <xmlPr mapId="3" xpath="/TFI-IZD-POD/IPK-GFI-IZD-POD-E_1000981/P1124853" xmlDataType="decimal"/>
    </xmlCellPr>
  </singleXmlCell>
  <singleXmlCell id="1572" r="U48" connectionId="0">
    <xmlCellPr id="1" uniqueName="P1082309">
      <xmlPr mapId="3" xpath="/TFI-IZD-POD/IPK-GFI-IZD-POD-E_1000981/P1082309" xmlDataType="decimal"/>
    </xmlCellPr>
  </singleXmlCell>
  <singleXmlCell id="1573" r="V48" connectionId="0">
    <xmlCellPr id="1" uniqueName="P1082368">
      <xmlPr mapId="3" xpath="/TFI-IZD-POD/IPK-GFI-IZD-POD-E_1000981/P1082368" xmlDataType="decimal"/>
    </xmlCellPr>
  </singleXmlCell>
  <singleXmlCell id="1574" r="W48" connectionId="0">
    <xmlCellPr id="1" uniqueName="P1082369">
      <xmlPr mapId="3" xpath="/TFI-IZD-POD/IPK-GFI-IZD-POD-E_1000981/P1082369" xmlDataType="decimal"/>
    </xmlCellPr>
  </singleXmlCell>
  <singleXmlCell id="1575" r="X48" connectionId="0">
    <xmlCellPr id="1" uniqueName="P1082370">
      <xmlPr mapId="3" xpath="/TFI-IZD-POD/IPK-GFI-IZD-POD-E_1000981/P1082370" xmlDataType="decimal"/>
    </xmlCellPr>
  </singleXmlCell>
  <singleXmlCell id="1576" r="Y48" connectionId="0">
    <xmlCellPr id="1" uniqueName="P1082372">
      <xmlPr mapId="3" xpath="/TFI-IZD-POD/IPK-GFI-IZD-POD-E_1000981/P1082372" xmlDataType="decimal"/>
    </xmlCellPr>
  </singleXmlCell>
  <singleXmlCell id="1577" r="H49" connectionId="0">
    <xmlCellPr id="1" uniqueName="P1080112">
      <xmlPr mapId="3" xpath="/TFI-IZD-POD/IPK-GFI-IZD-POD-E_1000981/P1080112" xmlDataType="decimal"/>
    </xmlCellPr>
  </singleXmlCell>
  <singleXmlCell id="1578" r="I49" connectionId="0">
    <xmlCellPr id="1" uniqueName="P1080113">
      <xmlPr mapId="3" xpath="/TFI-IZD-POD/IPK-GFI-IZD-POD-E_1000981/P1080113" xmlDataType="decimal"/>
    </xmlCellPr>
  </singleXmlCell>
  <singleXmlCell id="1579" r="J49" connectionId="0">
    <xmlCellPr id="1" uniqueName="P1080114">
      <xmlPr mapId="3" xpath="/TFI-IZD-POD/IPK-GFI-IZD-POD-E_1000981/P1080114" xmlDataType="decimal"/>
    </xmlCellPr>
  </singleXmlCell>
  <singleXmlCell id="1580" r="K49" connectionId="0">
    <xmlCellPr id="1" uniqueName="P1080115">
      <xmlPr mapId="3" xpath="/TFI-IZD-POD/IPK-GFI-IZD-POD-E_1000981/P1080115" xmlDataType="decimal"/>
    </xmlCellPr>
  </singleXmlCell>
  <singleXmlCell id="1581" r="L49" connectionId="0">
    <xmlCellPr id="1" uniqueName="P1080116">
      <xmlPr mapId="3" xpath="/TFI-IZD-POD/IPK-GFI-IZD-POD-E_1000981/P1080116" xmlDataType="decimal"/>
    </xmlCellPr>
  </singleXmlCell>
  <singleXmlCell id="1582" r="M49" connectionId="0">
    <xmlCellPr id="1" uniqueName="P1080117">
      <xmlPr mapId="3" xpath="/TFI-IZD-POD/IPK-GFI-IZD-POD-E_1000981/P1080117" xmlDataType="decimal"/>
    </xmlCellPr>
  </singleXmlCell>
  <singleXmlCell id="1583" r="N49" connectionId="0">
    <xmlCellPr id="1" uniqueName="P1080118">
      <xmlPr mapId="3" xpath="/TFI-IZD-POD/IPK-GFI-IZD-POD-E_1000981/P1080118" xmlDataType="decimal"/>
    </xmlCellPr>
  </singleXmlCell>
  <singleXmlCell id="1584" r="O49" connectionId="0">
    <xmlCellPr id="1" uniqueName="P1080119">
      <xmlPr mapId="3" xpath="/TFI-IZD-POD/IPK-GFI-IZD-POD-E_1000981/P1080119" xmlDataType="decimal"/>
    </xmlCellPr>
  </singleXmlCell>
  <singleXmlCell id="1585" r="P49" connectionId="0">
    <xmlCellPr id="1" uniqueName="P1082374">
      <xmlPr mapId="3" xpath="/TFI-IZD-POD/IPK-GFI-IZD-POD-E_1000981/P1082374" xmlDataType="decimal"/>
    </xmlCellPr>
  </singleXmlCell>
  <singleXmlCell id="1586" r="Q49" connectionId="0">
    <xmlCellPr id="1" uniqueName="P1082376">
      <xmlPr mapId="3" xpath="/TFI-IZD-POD/IPK-GFI-IZD-POD-E_1000981/P1082376" xmlDataType="decimal"/>
    </xmlCellPr>
  </singleXmlCell>
  <singleXmlCell id="1587" r="R49" connectionId="0">
    <xmlCellPr id="1" uniqueName="P1082378">
      <xmlPr mapId="3" xpath="/TFI-IZD-POD/IPK-GFI-IZD-POD-E_1000981/P1082378" xmlDataType="decimal"/>
    </xmlCellPr>
  </singleXmlCell>
  <singleXmlCell id="1588" r="S49" connectionId="0">
    <xmlCellPr id="1" uniqueName="P1124854">
      <xmlPr mapId="3" xpath="/TFI-IZD-POD/IPK-GFI-IZD-POD-E_1000981/P1124854" xmlDataType="decimal"/>
    </xmlCellPr>
  </singleXmlCell>
  <singleXmlCell id="1589" r="T49" connectionId="0">
    <xmlCellPr id="1" uniqueName="P1124855">
      <xmlPr mapId="3" xpath="/TFI-IZD-POD/IPK-GFI-IZD-POD-E_1000981/P1124855" xmlDataType="decimal"/>
    </xmlCellPr>
  </singleXmlCell>
  <singleXmlCell id="1590" r="U49" connectionId="0">
    <xmlCellPr id="1" uniqueName="P1082381">
      <xmlPr mapId="3" xpath="/TFI-IZD-POD/IPK-GFI-IZD-POD-E_1000981/P1082381" xmlDataType="decimal"/>
    </xmlCellPr>
  </singleXmlCell>
  <singleXmlCell id="1591" r="V49" connectionId="0">
    <xmlCellPr id="1" uniqueName="P1082312">
      <xmlPr mapId="3" xpath="/TFI-IZD-POD/IPK-GFI-IZD-POD-E_1000981/P1082312" xmlDataType="decimal"/>
    </xmlCellPr>
  </singleXmlCell>
  <singleXmlCell id="1592" r="W49" connectionId="0">
    <xmlCellPr id="1" uniqueName="P1082383">
      <xmlPr mapId="3" xpath="/TFI-IZD-POD/IPK-GFI-IZD-POD-E_1000981/P1082383" xmlDataType="decimal"/>
    </xmlCellPr>
  </singleXmlCell>
  <singleXmlCell id="1593" r="X49" connectionId="0">
    <xmlCellPr id="1" uniqueName="P1082385">
      <xmlPr mapId="3" xpath="/TFI-IZD-POD/IPK-GFI-IZD-POD-E_1000981/P1082385" xmlDataType="decimal"/>
    </xmlCellPr>
  </singleXmlCell>
  <singleXmlCell id="1594" r="Y49" connectionId="0">
    <xmlCellPr id="1" uniqueName="P1082388">
      <xmlPr mapId="3" xpath="/TFI-IZD-POD/IPK-GFI-IZD-POD-E_1000981/P1082388" xmlDataType="decimal"/>
    </xmlCellPr>
  </singleXmlCell>
  <singleXmlCell id="1595" r="H50" connectionId="0">
    <xmlCellPr id="1" uniqueName="P1080120">
      <xmlPr mapId="3" xpath="/TFI-IZD-POD/IPK-GFI-IZD-POD-E_1000981/P1080120" xmlDataType="decimal"/>
    </xmlCellPr>
  </singleXmlCell>
  <singleXmlCell id="1596" r="I50" connectionId="0">
    <xmlCellPr id="1" uniqueName="P1080121">
      <xmlPr mapId="3" xpath="/TFI-IZD-POD/IPK-GFI-IZD-POD-E_1000981/P1080121" xmlDataType="decimal"/>
    </xmlCellPr>
  </singleXmlCell>
  <singleXmlCell id="1597" r="J50" connectionId="0">
    <xmlCellPr id="1" uniqueName="P1080122">
      <xmlPr mapId="3" xpath="/TFI-IZD-POD/IPK-GFI-IZD-POD-E_1000981/P1080122" xmlDataType="decimal"/>
    </xmlCellPr>
  </singleXmlCell>
  <singleXmlCell id="1598" r="K50" connectionId="0">
    <xmlCellPr id="1" uniqueName="P1080123">
      <xmlPr mapId="3" xpath="/TFI-IZD-POD/IPK-GFI-IZD-POD-E_1000981/P1080123" xmlDataType="decimal"/>
    </xmlCellPr>
  </singleXmlCell>
  <singleXmlCell id="1599" r="L50" connectionId="0">
    <xmlCellPr id="1" uniqueName="P1080124">
      <xmlPr mapId="3" xpath="/TFI-IZD-POD/IPK-GFI-IZD-POD-E_1000981/P1080124" xmlDataType="decimal"/>
    </xmlCellPr>
  </singleXmlCell>
  <singleXmlCell id="1600" r="M50" connectionId="0">
    <xmlCellPr id="1" uniqueName="P1080125">
      <xmlPr mapId="3" xpath="/TFI-IZD-POD/IPK-GFI-IZD-POD-E_1000981/P1080125" xmlDataType="decimal"/>
    </xmlCellPr>
  </singleXmlCell>
  <singleXmlCell id="1601" r="N50" connectionId="0">
    <xmlCellPr id="1" uniqueName="P1080126">
      <xmlPr mapId="3" xpath="/TFI-IZD-POD/IPK-GFI-IZD-POD-E_1000981/P1080126" xmlDataType="decimal"/>
    </xmlCellPr>
  </singleXmlCell>
  <singleXmlCell id="1602" r="O50" connectionId="0">
    <xmlCellPr id="1" uniqueName="P1080127">
      <xmlPr mapId="3" xpath="/TFI-IZD-POD/IPK-GFI-IZD-POD-E_1000981/P1080127" xmlDataType="decimal"/>
    </xmlCellPr>
  </singleXmlCell>
  <singleXmlCell id="1603" r="P50" connectionId="0">
    <xmlCellPr id="1" uniqueName="P1082390">
      <xmlPr mapId="3" xpath="/TFI-IZD-POD/IPK-GFI-IZD-POD-E_1000981/P1082390" xmlDataType="decimal"/>
    </xmlCellPr>
  </singleXmlCell>
  <singleXmlCell id="1604" r="Q50" connectionId="0">
    <xmlCellPr id="1" uniqueName="P1082392">
      <xmlPr mapId="3" xpath="/TFI-IZD-POD/IPK-GFI-IZD-POD-E_1000981/P1082392" xmlDataType="decimal"/>
    </xmlCellPr>
  </singleXmlCell>
  <singleXmlCell id="1605" r="R50" connectionId="0">
    <xmlCellPr id="1" uniqueName="P1082394">
      <xmlPr mapId="3" xpath="/TFI-IZD-POD/IPK-GFI-IZD-POD-E_1000981/P1082394" xmlDataType="decimal"/>
    </xmlCellPr>
  </singleXmlCell>
  <singleXmlCell id="1606" r="S50" connectionId="0">
    <xmlCellPr id="1" uniqueName="P1124856">
      <xmlPr mapId="3" xpath="/TFI-IZD-POD/IPK-GFI-IZD-POD-E_1000981/P1124856" xmlDataType="decimal"/>
    </xmlCellPr>
  </singleXmlCell>
  <singleXmlCell id="1607" r="T50" connectionId="0">
    <xmlCellPr id="1" uniqueName="P1124857">
      <xmlPr mapId="3" xpath="/TFI-IZD-POD/IPK-GFI-IZD-POD-E_1000981/P1124857" xmlDataType="decimal"/>
    </xmlCellPr>
  </singleXmlCell>
  <singleXmlCell id="1608" r="U50" connectionId="0">
    <xmlCellPr id="1" uniqueName="P1082396">
      <xmlPr mapId="3" xpath="/TFI-IZD-POD/IPK-GFI-IZD-POD-E_1000981/P1082396" xmlDataType="decimal"/>
    </xmlCellPr>
  </singleXmlCell>
  <singleXmlCell id="1609" r="V50" connectionId="0">
    <xmlCellPr id="1" uniqueName="P1082398">
      <xmlPr mapId="3" xpath="/TFI-IZD-POD/IPK-GFI-IZD-POD-E_1000981/P1082398" xmlDataType="decimal"/>
    </xmlCellPr>
  </singleXmlCell>
  <singleXmlCell id="1610" r="W50" connectionId="0">
    <xmlCellPr id="1" uniqueName="P1082314">
      <xmlPr mapId="3" xpath="/TFI-IZD-POD/IPK-GFI-IZD-POD-E_1000981/P1082314" xmlDataType="decimal"/>
    </xmlCellPr>
  </singleXmlCell>
  <singleXmlCell id="1611" r="X50" connectionId="0">
    <xmlCellPr id="1" uniqueName="P1082401">
      <xmlPr mapId="3" xpath="/TFI-IZD-POD/IPK-GFI-IZD-POD-E_1000981/P1082401" xmlDataType="decimal"/>
    </xmlCellPr>
  </singleXmlCell>
  <singleXmlCell id="1612" r="Y50" connectionId="0">
    <xmlCellPr id="1" uniqueName="P1082403">
      <xmlPr mapId="3" xpath="/TFI-IZD-POD/IPK-GFI-IZD-POD-E_1000981/P1082403" xmlDataType="decimal"/>
    </xmlCellPr>
  </singleXmlCell>
  <singleXmlCell id="1613" r="H51" connectionId="0">
    <xmlCellPr id="1" uniqueName="P1124914">
      <xmlPr mapId="3" xpath="/TFI-IZD-POD/IPK-GFI-IZD-POD-E_1000981/P1124914" xmlDataType="decimal"/>
    </xmlCellPr>
  </singleXmlCell>
  <singleXmlCell id="1614" r="I51" connectionId="0">
    <xmlCellPr id="1" uniqueName="P1124915">
      <xmlPr mapId="3" xpath="/TFI-IZD-POD/IPK-GFI-IZD-POD-E_1000981/P1124915" xmlDataType="decimal"/>
    </xmlCellPr>
  </singleXmlCell>
  <singleXmlCell id="1615" r="J51" connectionId="0">
    <xmlCellPr id="1" uniqueName="P1124916">
      <xmlPr mapId="3" xpath="/TFI-IZD-POD/IPK-GFI-IZD-POD-E_1000981/P1124916" xmlDataType="decimal"/>
    </xmlCellPr>
  </singleXmlCell>
  <singleXmlCell id="1616" r="K51" connectionId="0">
    <xmlCellPr id="1" uniqueName="P1124917">
      <xmlPr mapId="3" xpath="/TFI-IZD-POD/IPK-GFI-IZD-POD-E_1000981/P1124917" xmlDataType="decimal"/>
    </xmlCellPr>
  </singleXmlCell>
  <singleXmlCell id="1617" r="L51" connectionId="0">
    <xmlCellPr id="1" uniqueName="P1124918">
      <xmlPr mapId="3" xpath="/TFI-IZD-POD/IPK-GFI-IZD-POD-E_1000981/P1124918" xmlDataType="decimal"/>
    </xmlCellPr>
  </singleXmlCell>
  <singleXmlCell id="1618" r="M51" connectionId="0">
    <xmlCellPr id="1" uniqueName="P1124919">
      <xmlPr mapId="3" xpath="/TFI-IZD-POD/IPK-GFI-IZD-POD-E_1000981/P1124919" xmlDataType="decimal"/>
    </xmlCellPr>
  </singleXmlCell>
  <singleXmlCell id="1619" r="N51" connectionId="0">
    <xmlCellPr id="1" uniqueName="P1124926">
      <xmlPr mapId="3" xpath="/TFI-IZD-POD/IPK-GFI-IZD-POD-E_1000981/P1124926" xmlDataType="decimal"/>
    </xmlCellPr>
  </singleXmlCell>
  <singleXmlCell id="1620" r="O51" connectionId="0">
    <xmlCellPr id="1" uniqueName="P1124927">
      <xmlPr mapId="3" xpath="/TFI-IZD-POD/IPK-GFI-IZD-POD-E_1000981/P1124927" xmlDataType="decimal"/>
    </xmlCellPr>
  </singleXmlCell>
  <singleXmlCell id="1621" r="P51" connectionId="0">
    <xmlCellPr id="1" uniqueName="P1124928">
      <xmlPr mapId="3" xpath="/TFI-IZD-POD/IPK-GFI-IZD-POD-E_1000981/P1124928" xmlDataType="decimal"/>
    </xmlCellPr>
  </singleXmlCell>
  <singleXmlCell id="1622" r="Q51" connectionId="0">
    <xmlCellPr id="1" uniqueName="P1124929">
      <xmlPr mapId="3" xpath="/TFI-IZD-POD/IPK-GFI-IZD-POD-E_1000981/P1124929" xmlDataType="decimal"/>
    </xmlCellPr>
  </singleXmlCell>
  <singleXmlCell id="1623" r="R51" connectionId="0">
    <xmlCellPr id="1" uniqueName="P1124930">
      <xmlPr mapId="3" xpath="/TFI-IZD-POD/IPK-GFI-IZD-POD-E_1000981/P1124930" xmlDataType="decimal"/>
    </xmlCellPr>
  </singleXmlCell>
  <singleXmlCell id="1624" r="S51" connectionId="0">
    <xmlCellPr id="1" uniqueName="P1124858">
      <xmlPr mapId="3" xpath="/TFI-IZD-POD/IPK-GFI-IZD-POD-E_1000981/P1124858" xmlDataType="decimal"/>
    </xmlCellPr>
  </singleXmlCell>
  <singleXmlCell id="1625" r="T51" connectionId="0">
    <xmlCellPr id="1" uniqueName="P1124859">
      <xmlPr mapId="3" xpath="/TFI-IZD-POD/IPK-GFI-IZD-POD-E_1000981/P1124859" xmlDataType="decimal"/>
    </xmlCellPr>
  </singleXmlCell>
  <singleXmlCell id="1626" r="U51" connectionId="0">
    <xmlCellPr id="1" uniqueName="P1124936">
      <xmlPr mapId="3" xpath="/TFI-IZD-POD/IPK-GFI-IZD-POD-E_1000981/P1124936" xmlDataType="decimal"/>
    </xmlCellPr>
  </singleXmlCell>
  <singleXmlCell id="1627" r="V51" connectionId="0">
    <xmlCellPr id="1" uniqueName="P1124937">
      <xmlPr mapId="3" xpath="/TFI-IZD-POD/IPK-GFI-IZD-POD-E_1000981/P1124937" xmlDataType="decimal"/>
    </xmlCellPr>
  </singleXmlCell>
  <singleXmlCell id="1628" r="W51" connectionId="0">
    <xmlCellPr id="1" uniqueName="P1124938">
      <xmlPr mapId="3" xpath="/TFI-IZD-POD/IPK-GFI-IZD-POD-E_1000981/P1124938" xmlDataType="decimal"/>
    </xmlCellPr>
  </singleXmlCell>
  <singleXmlCell id="1629" r="X51" connectionId="0">
    <xmlCellPr id="1" uniqueName="P1124939">
      <xmlPr mapId="3" xpath="/TFI-IZD-POD/IPK-GFI-IZD-POD-E_1000981/P1124939" xmlDataType="decimal"/>
    </xmlCellPr>
  </singleXmlCell>
  <singleXmlCell id="1630" r="Y51" connectionId="0">
    <xmlCellPr id="1" uniqueName="P1124940">
      <xmlPr mapId="3" xpath="/TFI-IZD-POD/IPK-GFI-IZD-POD-E_1000981/P1124940" xmlDataType="decimal"/>
    </xmlCellPr>
  </singleXmlCell>
  <singleXmlCell id="1631" r="H52" connectionId="0">
    <xmlCellPr id="1" uniqueName="P1080128">
      <xmlPr mapId="3" xpath="/TFI-IZD-POD/IPK-GFI-IZD-POD-E_1000981/P1080128" xmlDataType="decimal"/>
    </xmlCellPr>
  </singleXmlCell>
  <singleXmlCell id="1632" r="I52" connectionId="0">
    <xmlCellPr id="1" uniqueName="P1080129">
      <xmlPr mapId="3" xpath="/TFI-IZD-POD/IPK-GFI-IZD-POD-E_1000981/P1080129" xmlDataType="decimal"/>
    </xmlCellPr>
  </singleXmlCell>
  <singleXmlCell id="1633" r="J52" connectionId="0">
    <xmlCellPr id="1" uniqueName="P1080130">
      <xmlPr mapId="3" xpath="/TFI-IZD-POD/IPK-GFI-IZD-POD-E_1000981/P1080130" xmlDataType="decimal"/>
    </xmlCellPr>
  </singleXmlCell>
  <singleXmlCell id="1634" r="K52" connectionId="0">
    <xmlCellPr id="1" uniqueName="P1080131">
      <xmlPr mapId="3" xpath="/TFI-IZD-POD/IPK-GFI-IZD-POD-E_1000981/P1080131" xmlDataType="decimal"/>
    </xmlCellPr>
  </singleXmlCell>
  <singleXmlCell id="1635" r="L52" connectionId="0">
    <xmlCellPr id="1" uniqueName="P1080132">
      <xmlPr mapId="3" xpath="/TFI-IZD-POD/IPK-GFI-IZD-POD-E_1000981/P1080132" xmlDataType="decimal"/>
    </xmlCellPr>
  </singleXmlCell>
  <singleXmlCell id="1636" r="M52" connectionId="0">
    <xmlCellPr id="1" uniqueName="P1080133">
      <xmlPr mapId="3" xpath="/TFI-IZD-POD/IPK-GFI-IZD-POD-E_1000981/P1080133" xmlDataType="decimal"/>
    </xmlCellPr>
  </singleXmlCell>
  <singleXmlCell id="1637" r="N52" connectionId="0">
    <xmlCellPr id="1" uniqueName="P1080134">
      <xmlPr mapId="3" xpath="/TFI-IZD-POD/IPK-GFI-IZD-POD-E_1000981/P1080134" xmlDataType="decimal"/>
    </xmlCellPr>
  </singleXmlCell>
  <singleXmlCell id="1638" r="O52" connectionId="0">
    <xmlCellPr id="1" uniqueName="P1080135">
      <xmlPr mapId="3" xpath="/TFI-IZD-POD/IPK-GFI-IZD-POD-E_1000981/P1080135" xmlDataType="decimal"/>
    </xmlCellPr>
  </singleXmlCell>
  <singleXmlCell id="1639" r="P52" connectionId="0">
    <xmlCellPr id="1" uniqueName="P1082406">
      <xmlPr mapId="3" xpath="/TFI-IZD-POD/IPK-GFI-IZD-POD-E_1000981/P1082406" xmlDataType="decimal"/>
    </xmlCellPr>
  </singleXmlCell>
  <singleXmlCell id="1640" r="Q52" connectionId="0">
    <xmlCellPr id="1" uniqueName="P1082408">
      <xmlPr mapId="3" xpath="/TFI-IZD-POD/IPK-GFI-IZD-POD-E_1000981/P1082408" xmlDataType="decimal"/>
    </xmlCellPr>
  </singleXmlCell>
  <singleXmlCell id="1641" r="R52" connectionId="0">
    <xmlCellPr id="1" uniqueName="P1082410">
      <xmlPr mapId="3" xpath="/TFI-IZD-POD/IPK-GFI-IZD-POD-E_1000981/P1082410" xmlDataType="decimal"/>
    </xmlCellPr>
  </singleXmlCell>
  <singleXmlCell id="1642" r="S52" connectionId="0">
    <xmlCellPr id="1" uniqueName="P1124860">
      <xmlPr mapId="3" xpath="/TFI-IZD-POD/IPK-GFI-IZD-POD-E_1000981/P1124860" xmlDataType="decimal"/>
    </xmlCellPr>
  </singleXmlCell>
  <singleXmlCell id="1643" r="T52" connectionId="0">
    <xmlCellPr id="1" uniqueName="P1124861">
      <xmlPr mapId="3" xpath="/TFI-IZD-POD/IPK-GFI-IZD-POD-E_1000981/P1124861" xmlDataType="decimal"/>
    </xmlCellPr>
  </singleXmlCell>
  <singleXmlCell id="1644" r="U52" connectionId="0">
    <xmlCellPr id="1" uniqueName="P1082412">
      <xmlPr mapId="3" xpath="/TFI-IZD-POD/IPK-GFI-IZD-POD-E_1000981/P1082412" xmlDataType="decimal"/>
    </xmlCellPr>
  </singleXmlCell>
  <singleXmlCell id="1645" r="V52" connectionId="0">
    <xmlCellPr id="1" uniqueName="P1082415">
      <xmlPr mapId="3" xpath="/TFI-IZD-POD/IPK-GFI-IZD-POD-E_1000981/P1082415" xmlDataType="decimal"/>
    </xmlCellPr>
  </singleXmlCell>
  <singleXmlCell id="1646" r="W52" connectionId="0">
    <xmlCellPr id="1" uniqueName="P1082416">
      <xmlPr mapId="3" xpath="/TFI-IZD-POD/IPK-GFI-IZD-POD-E_1000981/P1082416" xmlDataType="decimal"/>
    </xmlCellPr>
  </singleXmlCell>
  <singleXmlCell id="1647" r="X52" connectionId="0">
    <xmlCellPr id="1" uniqueName="P1082317">
      <xmlPr mapId="3" xpath="/TFI-IZD-POD/IPK-GFI-IZD-POD-E_1000981/P1082317" xmlDataType="decimal"/>
    </xmlCellPr>
  </singleXmlCell>
  <singleXmlCell id="1648" r="Y52" connectionId="0">
    <xmlCellPr id="1" uniqueName="P1082417">
      <xmlPr mapId="3" xpath="/TFI-IZD-POD/IPK-GFI-IZD-POD-E_1000981/P1082417" xmlDataType="decimal"/>
    </xmlCellPr>
  </singleXmlCell>
  <singleXmlCell id="1649" r="H53" connectionId="0">
    <xmlCellPr id="1" uniqueName="P1080144">
      <xmlPr mapId="3" xpath="/TFI-IZD-POD/IPK-GFI-IZD-POD-E_1000981/P1080144" xmlDataType="decimal"/>
    </xmlCellPr>
  </singleXmlCell>
  <singleXmlCell id="1650" r="I53" connectionId="0">
    <xmlCellPr id="1" uniqueName="P1080145">
      <xmlPr mapId="3" xpath="/TFI-IZD-POD/IPK-GFI-IZD-POD-E_1000981/P1080145" xmlDataType="decimal"/>
    </xmlCellPr>
  </singleXmlCell>
  <singleXmlCell id="1651" r="J53" connectionId="0">
    <xmlCellPr id="1" uniqueName="P1080146">
      <xmlPr mapId="3" xpath="/TFI-IZD-POD/IPK-GFI-IZD-POD-E_1000981/P1080146" xmlDataType="decimal"/>
    </xmlCellPr>
  </singleXmlCell>
  <singleXmlCell id="1652" r="K53" connectionId="0">
    <xmlCellPr id="1" uniqueName="P1080147">
      <xmlPr mapId="3" xpath="/TFI-IZD-POD/IPK-GFI-IZD-POD-E_1000981/P1080147" xmlDataType="decimal"/>
    </xmlCellPr>
  </singleXmlCell>
  <singleXmlCell id="1653" r="L53" connectionId="0">
    <xmlCellPr id="1" uniqueName="P1080148">
      <xmlPr mapId="3" xpath="/TFI-IZD-POD/IPK-GFI-IZD-POD-E_1000981/P1080148" xmlDataType="decimal"/>
    </xmlCellPr>
  </singleXmlCell>
  <singleXmlCell id="1654" r="M53" connectionId="0">
    <xmlCellPr id="1" uniqueName="P1080149">
      <xmlPr mapId="3" xpath="/TFI-IZD-POD/IPK-GFI-IZD-POD-E_1000981/P1080149" xmlDataType="decimal"/>
    </xmlCellPr>
  </singleXmlCell>
  <singleXmlCell id="1655" r="N53" connectionId="0">
    <xmlCellPr id="1" uniqueName="P1080150">
      <xmlPr mapId="3" xpath="/TFI-IZD-POD/IPK-GFI-IZD-POD-E_1000981/P1080150" xmlDataType="decimal"/>
    </xmlCellPr>
  </singleXmlCell>
  <singleXmlCell id="1656" r="O53" connectionId="0">
    <xmlCellPr id="1" uniqueName="P1080397">
      <xmlPr mapId="3" xpath="/TFI-IZD-POD/IPK-GFI-IZD-POD-E_1000981/P1080397" xmlDataType="decimal"/>
    </xmlCellPr>
  </singleXmlCell>
  <singleXmlCell id="1657" r="P53" connectionId="0">
    <xmlCellPr id="1" uniqueName="P1082429">
      <xmlPr mapId="3" xpath="/TFI-IZD-POD/IPK-GFI-IZD-POD-E_1000981/P1082429" xmlDataType="decimal"/>
    </xmlCellPr>
  </singleXmlCell>
  <singleXmlCell id="1658" r="Q53" connectionId="0">
    <xmlCellPr id="1" uniqueName="P1082447">
      <xmlPr mapId="3" xpath="/TFI-IZD-POD/IPK-GFI-IZD-POD-E_1000981/P1082447" xmlDataType="decimal"/>
    </xmlCellPr>
  </singleXmlCell>
  <singleXmlCell id="1659" r="R53" connectionId="0">
    <xmlCellPr id="1" uniqueName="P1082450">
      <xmlPr mapId="3" xpath="/TFI-IZD-POD/IPK-GFI-IZD-POD-E_1000981/P1082450" xmlDataType="decimal"/>
    </xmlCellPr>
  </singleXmlCell>
  <singleXmlCell id="1660" r="S53" connectionId="0">
    <xmlCellPr id="1" uniqueName="P1124862">
      <xmlPr mapId="3" xpath="/TFI-IZD-POD/IPK-GFI-IZD-POD-E_1000981/P1124862" xmlDataType="decimal"/>
    </xmlCellPr>
  </singleXmlCell>
  <singleXmlCell id="1661" r="T53" connectionId="0">
    <xmlCellPr id="1" uniqueName="P1124863">
      <xmlPr mapId="3" xpath="/TFI-IZD-POD/IPK-GFI-IZD-POD-E_1000981/P1124863" xmlDataType="decimal"/>
    </xmlCellPr>
  </singleXmlCell>
  <singleXmlCell id="1662" r="U53" connectionId="0">
    <xmlCellPr id="1" uniqueName="P1082453">
      <xmlPr mapId="3" xpath="/TFI-IZD-POD/IPK-GFI-IZD-POD-E_1000981/P1082453" xmlDataType="decimal"/>
    </xmlCellPr>
  </singleXmlCell>
  <singleXmlCell id="1663" r="V53" connectionId="0">
    <xmlCellPr id="1" uniqueName="P1082455">
      <xmlPr mapId="3" xpath="/TFI-IZD-POD/IPK-GFI-IZD-POD-E_1000981/P1082455" xmlDataType="decimal"/>
    </xmlCellPr>
  </singleXmlCell>
  <singleXmlCell id="1664" r="W53" connectionId="0">
    <xmlCellPr id="1" uniqueName="P1082458">
      <xmlPr mapId="3" xpath="/TFI-IZD-POD/IPK-GFI-IZD-POD-E_1000981/P1082458" xmlDataType="decimal"/>
    </xmlCellPr>
  </singleXmlCell>
  <singleXmlCell id="1665" r="X53" connectionId="0">
    <xmlCellPr id="1" uniqueName="P1082460">
      <xmlPr mapId="3" xpath="/TFI-IZD-POD/IPK-GFI-IZD-POD-E_1000981/P1082460" xmlDataType="decimal"/>
    </xmlCellPr>
  </singleXmlCell>
  <singleXmlCell id="1666" r="Y53" connectionId="0">
    <xmlCellPr id="1" uniqueName="P1082461">
      <xmlPr mapId="3" xpath="/TFI-IZD-POD/IPK-GFI-IZD-POD-E_1000981/P1082461" xmlDataType="decimal"/>
    </xmlCellPr>
  </singleXmlCell>
  <singleXmlCell id="1667" r="H54" connectionId="0">
    <xmlCellPr id="1" uniqueName="P1124920">
      <xmlPr mapId="3" xpath="/TFI-IZD-POD/IPK-GFI-IZD-POD-E_1000981/P1124920" xmlDataType="decimal"/>
    </xmlCellPr>
  </singleXmlCell>
  <singleXmlCell id="1668" r="I54" connectionId="0">
    <xmlCellPr id="1" uniqueName="P1124921">
      <xmlPr mapId="3" xpath="/TFI-IZD-POD/IPK-GFI-IZD-POD-E_1000981/P1124921" xmlDataType="decimal"/>
    </xmlCellPr>
  </singleXmlCell>
  <singleXmlCell id="1669" r="J54" connectionId="0">
    <xmlCellPr id="1" uniqueName="P1124922">
      <xmlPr mapId="3" xpath="/TFI-IZD-POD/IPK-GFI-IZD-POD-E_1000981/P1124922" xmlDataType="decimal"/>
    </xmlCellPr>
  </singleXmlCell>
  <singleXmlCell id="1670" r="K54" connectionId="0">
    <xmlCellPr id="1" uniqueName="P1124923">
      <xmlPr mapId="3" xpath="/TFI-IZD-POD/IPK-GFI-IZD-POD-E_1000981/P1124923" xmlDataType="decimal"/>
    </xmlCellPr>
  </singleXmlCell>
  <singleXmlCell id="1671" r="L54" connectionId="0">
    <xmlCellPr id="1" uniqueName="P1124924">
      <xmlPr mapId="3" xpath="/TFI-IZD-POD/IPK-GFI-IZD-POD-E_1000981/P1124924" xmlDataType="decimal"/>
    </xmlCellPr>
  </singleXmlCell>
  <singleXmlCell id="1672" r="M54" connectionId="0">
    <xmlCellPr id="1" uniqueName="P1124925">
      <xmlPr mapId="3" xpath="/TFI-IZD-POD/IPK-GFI-IZD-POD-E_1000981/P1124925" xmlDataType="decimal"/>
    </xmlCellPr>
  </singleXmlCell>
  <singleXmlCell id="1673" r="N54" connectionId="0">
    <xmlCellPr id="1" uniqueName="P1124931">
      <xmlPr mapId="3" xpath="/TFI-IZD-POD/IPK-GFI-IZD-POD-E_1000981/P1124931" xmlDataType="decimal"/>
    </xmlCellPr>
  </singleXmlCell>
  <singleXmlCell id="1674" r="O54" connectionId="0">
    <xmlCellPr id="1" uniqueName="P1124932">
      <xmlPr mapId="3" xpath="/TFI-IZD-POD/IPK-GFI-IZD-POD-E_1000981/P1124932" xmlDataType="decimal"/>
    </xmlCellPr>
  </singleXmlCell>
  <singleXmlCell id="1675" r="P54" connectionId="0">
    <xmlCellPr id="1" uniqueName="P1124933">
      <xmlPr mapId="3" xpath="/TFI-IZD-POD/IPK-GFI-IZD-POD-E_1000981/P1124933" xmlDataType="decimal"/>
    </xmlCellPr>
  </singleXmlCell>
  <singleXmlCell id="1676" r="Q54" connectionId="0">
    <xmlCellPr id="1" uniqueName="P1124934">
      <xmlPr mapId="3" xpath="/TFI-IZD-POD/IPK-GFI-IZD-POD-E_1000981/P1124934" xmlDataType="decimal"/>
    </xmlCellPr>
  </singleXmlCell>
  <singleXmlCell id="1677" r="R54" connectionId="0">
    <xmlCellPr id="1" uniqueName="P1124935">
      <xmlPr mapId="3" xpath="/TFI-IZD-POD/IPK-GFI-IZD-POD-E_1000981/P1124935" xmlDataType="decimal"/>
    </xmlCellPr>
  </singleXmlCell>
  <singleXmlCell id="1678" r="S54" connectionId="0">
    <xmlCellPr id="1" uniqueName="P1124864">
      <xmlPr mapId="3" xpath="/TFI-IZD-POD/IPK-GFI-IZD-POD-E_1000981/P1124864" xmlDataType="decimal"/>
    </xmlCellPr>
  </singleXmlCell>
  <singleXmlCell id="1679" r="T54" connectionId="0">
    <xmlCellPr id="1" uniqueName="P1124865">
      <xmlPr mapId="3" xpath="/TFI-IZD-POD/IPK-GFI-IZD-POD-E_1000981/P1124865" xmlDataType="decimal"/>
    </xmlCellPr>
  </singleXmlCell>
  <singleXmlCell id="1680" r="U54" connectionId="0">
    <xmlCellPr id="1" uniqueName="P1124941">
      <xmlPr mapId="3" xpath="/TFI-IZD-POD/IPK-GFI-IZD-POD-E_1000981/P1124941" xmlDataType="decimal"/>
    </xmlCellPr>
  </singleXmlCell>
  <singleXmlCell id="1681" r="V54" connectionId="0">
    <xmlCellPr id="1" uniqueName="P1124942">
      <xmlPr mapId="3" xpath="/TFI-IZD-POD/IPK-GFI-IZD-POD-E_1000981/P1124942" xmlDataType="decimal"/>
    </xmlCellPr>
  </singleXmlCell>
  <singleXmlCell id="1682" r="W54" connectionId="0">
    <xmlCellPr id="1" uniqueName="P1124943">
      <xmlPr mapId="3" xpath="/TFI-IZD-POD/IPK-GFI-IZD-POD-E_1000981/P1124943" xmlDataType="decimal"/>
    </xmlCellPr>
  </singleXmlCell>
  <singleXmlCell id="1683" r="X54" connectionId="0">
    <xmlCellPr id="1" uniqueName="P1124944">
      <xmlPr mapId="3" xpath="/TFI-IZD-POD/IPK-GFI-IZD-POD-E_1000981/P1124944" xmlDataType="decimal"/>
    </xmlCellPr>
  </singleXmlCell>
  <singleXmlCell id="1684" r="Y54" connectionId="0">
    <xmlCellPr id="1" uniqueName="P1124945">
      <xmlPr mapId="3" xpath="/TFI-IZD-POD/IPK-GFI-IZD-POD-E_1000981/P1124945" xmlDataType="decimal"/>
    </xmlCellPr>
  </singleXmlCell>
  <singleXmlCell id="1685" r="H55" connectionId="0">
    <xmlCellPr id="1" uniqueName="P1080398">
      <xmlPr mapId="3" xpath="/TFI-IZD-POD/IPK-GFI-IZD-POD-E_1000981/P1080398" xmlDataType="decimal"/>
    </xmlCellPr>
  </singleXmlCell>
  <singleXmlCell id="1686" r="I55" connectionId="0">
    <xmlCellPr id="1" uniqueName="P1080399">
      <xmlPr mapId="3" xpath="/TFI-IZD-POD/IPK-GFI-IZD-POD-E_1000981/P1080399" xmlDataType="decimal"/>
    </xmlCellPr>
  </singleXmlCell>
  <singleXmlCell id="1687" r="J55" connectionId="0">
    <xmlCellPr id="1" uniqueName="P1080586">
      <xmlPr mapId="3" xpath="/TFI-IZD-POD/IPK-GFI-IZD-POD-E_1000981/P1080586" xmlDataType="decimal"/>
    </xmlCellPr>
  </singleXmlCell>
  <singleXmlCell id="1688" r="K55" connectionId="0">
    <xmlCellPr id="1" uniqueName="P1080587">
      <xmlPr mapId="3" xpath="/TFI-IZD-POD/IPK-GFI-IZD-POD-E_1000981/P1080587" xmlDataType="decimal"/>
    </xmlCellPr>
  </singleXmlCell>
  <singleXmlCell id="1689" r="L55" connectionId="0">
    <xmlCellPr id="1" uniqueName="P1080588">
      <xmlPr mapId="3" xpath="/TFI-IZD-POD/IPK-GFI-IZD-POD-E_1000981/P1080588" xmlDataType="decimal"/>
    </xmlCellPr>
  </singleXmlCell>
  <singleXmlCell id="1690" r="M55" connectionId="0">
    <xmlCellPr id="1" uniqueName="P1080589">
      <xmlPr mapId="3" xpath="/TFI-IZD-POD/IPK-GFI-IZD-POD-E_1000981/P1080589" xmlDataType="decimal"/>
    </xmlCellPr>
  </singleXmlCell>
  <singleXmlCell id="1691" r="N55" connectionId="0">
    <xmlCellPr id="1" uniqueName="P1080590">
      <xmlPr mapId="3" xpath="/TFI-IZD-POD/IPK-GFI-IZD-POD-E_1000981/P1080590" xmlDataType="decimal"/>
    </xmlCellPr>
  </singleXmlCell>
  <singleXmlCell id="1692" r="O55" connectionId="0">
    <xmlCellPr id="1" uniqueName="P1080591">
      <xmlPr mapId="3" xpath="/TFI-IZD-POD/IPK-GFI-IZD-POD-E_1000981/P1080591" xmlDataType="decimal"/>
    </xmlCellPr>
  </singleXmlCell>
  <singleXmlCell id="1693" r="P55" connectionId="0">
    <xmlCellPr id="1" uniqueName="P1082462">
      <xmlPr mapId="3" xpath="/TFI-IZD-POD/IPK-GFI-IZD-POD-E_1000981/P1082462" xmlDataType="decimal"/>
    </xmlCellPr>
  </singleXmlCell>
  <singleXmlCell id="1694" r="Q55" connectionId="0">
    <xmlCellPr id="1" uniqueName="P1082430">
      <xmlPr mapId="3" xpath="/TFI-IZD-POD/IPK-GFI-IZD-POD-E_1000981/P1082430" xmlDataType="decimal"/>
    </xmlCellPr>
  </singleXmlCell>
  <singleXmlCell id="1695" r="R55" connectionId="0">
    <xmlCellPr id="1" uniqueName="P1082463">
      <xmlPr mapId="3" xpath="/TFI-IZD-POD/IPK-GFI-IZD-POD-E_1000981/P1082463" xmlDataType="decimal"/>
    </xmlCellPr>
  </singleXmlCell>
  <singleXmlCell id="1696" r="S55" connectionId="0">
    <xmlCellPr id="1" uniqueName="P1124866">
      <xmlPr mapId="3" xpath="/TFI-IZD-POD/IPK-GFI-IZD-POD-E_1000981/P1124866" xmlDataType="decimal"/>
    </xmlCellPr>
  </singleXmlCell>
  <singleXmlCell id="1697" r="T55" connectionId="0">
    <xmlCellPr id="1" uniqueName="P1124867">
      <xmlPr mapId="3" xpath="/TFI-IZD-POD/IPK-GFI-IZD-POD-E_1000981/P1124867" xmlDataType="decimal"/>
    </xmlCellPr>
  </singleXmlCell>
  <singleXmlCell id="1698" r="U55" connectionId="0">
    <xmlCellPr id="1" uniqueName="P1082464">
      <xmlPr mapId="3" xpath="/TFI-IZD-POD/IPK-GFI-IZD-POD-E_1000981/P1082464" xmlDataType="decimal"/>
    </xmlCellPr>
  </singleXmlCell>
  <singleXmlCell id="1699" r="V55" connectionId="0">
    <xmlCellPr id="1" uniqueName="P1082465">
      <xmlPr mapId="3" xpath="/TFI-IZD-POD/IPK-GFI-IZD-POD-E_1000981/P1082465" xmlDataType="decimal"/>
    </xmlCellPr>
  </singleXmlCell>
  <singleXmlCell id="1700" r="W55" connectionId="0">
    <xmlCellPr id="1" uniqueName="P1082466">
      <xmlPr mapId="3" xpath="/TFI-IZD-POD/IPK-GFI-IZD-POD-E_1000981/P1082466" xmlDataType="decimal"/>
    </xmlCellPr>
  </singleXmlCell>
  <singleXmlCell id="1701" r="X55" connectionId="0">
    <xmlCellPr id="1" uniqueName="P1082467">
      <xmlPr mapId="3" xpath="/TFI-IZD-POD/IPK-GFI-IZD-POD-E_1000981/P1082467" xmlDataType="decimal"/>
    </xmlCellPr>
  </singleXmlCell>
  <singleXmlCell id="1702" r="Y55" connectionId="0">
    <xmlCellPr id="1" uniqueName="P1082468">
      <xmlPr mapId="3" xpath="/TFI-IZD-POD/IPK-GFI-IZD-POD-E_1000981/P1082468" xmlDataType="decimal"/>
    </xmlCellPr>
  </singleXmlCell>
  <singleXmlCell id="1703" r="H56" connectionId="0">
    <xmlCellPr id="1" uniqueName="P1080692">
      <xmlPr mapId="3" xpath="/TFI-IZD-POD/IPK-GFI-IZD-POD-E_1000981/P1080692" xmlDataType="decimal"/>
    </xmlCellPr>
  </singleXmlCell>
  <singleXmlCell id="1704" r="I56" connectionId="0">
    <xmlCellPr id="1" uniqueName="P1080693">
      <xmlPr mapId="3" xpath="/TFI-IZD-POD/IPK-GFI-IZD-POD-E_1000981/P1080693" xmlDataType="decimal"/>
    </xmlCellPr>
  </singleXmlCell>
  <singleXmlCell id="1705" r="J56" connectionId="0">
    <xmlCellPr id="1" uniqueName="P1080694">
      <xmlPr mapId="3" xpath="/TFI-IZD-POD/IPK-GFI-IZD-POD-E_1000981/P1080694" xmlDataType="decimal"/>
    </xmlCellPr>
  </singleXmlCell>
  <singleXmlCell id="1706" r="K56" connectionId="0">
    <xmlCellPr id="1" uniqueName="P1080779">
      <xmlPr mapId="3" xpath="/TFI-IZD-POD/IPK-GFI-IZD-POD-E_1000981/P1080779" xmlDataType="decimal"/>
    </xmlCellPr>
  </singleXmlCell>
  <singleXmlCell id="1707" r="L56" connectionId="0">
    <xmlCellPr id="1" uniqueName="P1080780">
      <xmlPr mapId="3" xpath="/TFI-IZD-POD/IPK-GFI-IZD-POD-E_1000981/P1080780" xmlDataType="decimal"/>
    </xmlCellPr>
  </singleXmlCell>
  <singleXmlCell id="1708" r="M56" connectionId="0">
    <xmlCellPr id="1" uniqueName="P1080781">
      <xmlPr mapId="3" xpath="/TFI-IZD-POD/IPK-GFI-IZD-POD-E_1000981/P1080781" xmlDataType="decimal"/>
    </xmlCellPr>
  </singleXmlCell>
  <singleXmlCell id="1709" r="N56" connectionId="0">
    <xmlCellPr id="1" uniqueName="P1080782">
      <xmlPr mapId="3" xpath="/TFI-IZD-POD/IPK-GFI-IZD-POD-E_1000981/P1080782" xmlDataType="decimal"/>
    </xmlCellPr>
  </singleXmlCell>
  <singleXmlCell id="1710" r="O56" connectionId="0">
    <xmlCellPr id="1" uniqueName="P1080783">
      <xmlPr mapId="3" xpath="/TFI-IZD-POD/IPK-GFI-IZD-POD-E_1000981/P1080783" xmlDataType="decimal"/>
    </xmlCellPr>
  </singleXmlCell>
  <singleXmlCell id="1711" r="P56" connectionId="0">
    <xmlCellPr id="1" uniqueName="P1082469">
      <xmlPr mapId="3" xpath="/TFI-IZD-POD/IPK-GFI-IZD-POD-E_1000981/P1082469" xmlDataType="decimal"/>
    </xmlCellPr>
  </singleXmlCell>
  <singleXmlCell id="1712" r="Q56" connectionId="0">
    <xmlCellPr id="1" uniqueName="P1082470">
      <xmlPr mapId="3" xpath="/TFI-IZD-POD/IPK-GFI-IZD-POD-E_1000981/P1082470" xmlDataType="decimal"/>
    </xmlCellPr>
  </singleXmlCell>
  <singleXmlCell id="1713" r="R56" connectionId="0">
    <xmlCellPr id="1" uniqueName="P1082433">
      <xmlPr mapId="3" xpath="/TFI-IZD-POD/IPK-GFI-IZD-POD-E_1000981/P1082433" xmlDataType="decimal"/>
    </xmlCellPr>
  </singleXmlCell>
  <singleXmlCell id="1714" r="S56" connectionId="0">
    <xmlCellPr id="1" uniqueName="P1124868">
      <xmlPr mapId="3" xpath="/TFI-IZD-POD/IPK-GFI-IZD-POD-E_1000981/P1124868" xmlDataType="decimal"/>
    </xmlCellPr>
  </singleXmlCell>
  <singleXmlCell id="1715" r="T56" connectionId="0">
    <xmlCellPr id="1" uniqueName="P1124869">
      <xmlPr mapId="3" xpath="/TFI-IZD-POD/IPK-GFI-IZD-POD-E_1000981/P1124869" xmlDataType="decimal"/>
    </xmlCellPr>
  </singleXmlCell>
  <singleXmlCell id="1716" r="U56" connectionId="0">
    <xmlCellPr id="1" uniqueName="P1082471">
      <xmlPr mapId="3" xpath="/TFI-IZD-POD/IPK-GFI-IZD-POD-E_1000981/P1082471" xmlDataType="decimal"/>
    </xmlCellPr>
  </singleXmlCell>
  <singleXmlCell id="1717" r="V56" connectionId="0">
    <xmlCellPr id="1" uniqueName="P1082472">
      <xmlPr mapId="3" xpath="/TFI-IZD-POD/IPK-GFI-IZD-POD-E_1000981/P1082472" xmlDataType="decimal"/>
    </xmlCellPr>
  </singleXmlCell>
  <singleXmlCell id="1718" r="W56" connectionId="0">
    <xmlCellPr id="1" uniqueName="P1082473">
      <xmlPr mapId="3" xpath="/TFI-IZD-POD/IPK-GFI-IZD-POD-E_1000981/P1082473" xmlDataType="decimal"/>
    </xmlCellPr>
  </singleXmlCell>
  <singleXmlCell id="1719" r="X56" connectionId="0">
    <xmlCellPr id="1" uniqueName="P1082474">
      <xmlPr mapId="3" xpath="/TFI-IZD-POD/IPK-GFI-IZD-POD-E_1000981/P1082474" xmlDataType="decimal"/>
    </xmlCellPr>
  </singleXmlCell>
  <singleXmlCell id="1720" r="Y56" connectionId="0">
    <xmlCellPr id="1" uniqueName="P1082475">
      <xmlPr mapId="3" xpath="/TFI-IZD-POD/IPK-GFI-IZD-POD-E_1000981/P1082475" xmlDataType="decimal"/>
    </xmlCellPr>
  </singleXmlCell>
  <singleXmlCell id="1721" r="H57" connectionId="0">
    <xmlCellPr id="1" uniqueName="P1080784">
      <xmlPr mapId="3" xpath="/TFI-IZD-POD/IPK-GFI-IZD-POD-E_1000981/P1080784" xmlDataType="decimal"/>
    </xmlCellPr>
  </singleXmlCell>
  <singleXmlCell id="1722" r="I57" connectionId="0">
    <xmlCellPr id="1" uniqueName="P1080785">
      <xmlPr mapId="3" xpath="/TFI-IZD-POD/IPK-GFI-IZD-POD-E_1000981/P1080785" xmlDataType="decimal"/>
    </xmlCellPr>
  </singleXmlCell>
  <singleXmlCell id="1723" r="J57" connectionId="0">
    <xmlCellPr id="1" uniqueName="P1080786">
      <xmlPr mapId="3" xpath="/TFI-IZD-POD/IPK-GFI-IZD-POD-E_1000981/P1080786" xmlDataType="decimal"/>
    </xmlCellPr>
  </singleXmlCell>
  <singleXmlCell id="1724" r="K57" connectionId="0">
    <xmlCellPr id="1" uniqueName="P1081033">
      <xmlPr mapId="3" xpath="/TFI-IZD-POD/IPK-GFI-IZD-POD-E_1000981/P1081033" xmlDataType="decimal"/>
    </xmlCellPr>
  </singleXmlCell>
  <singleXmlCell id="1725" r="L57" connectionId="0">
    <xmlCellPr id="1" uniqueName="P1081034">
      <xmlPr mapId="3" xpath="/TFI-IZD-POD/IPK-GFI-IZD-POD-E_1000981/P1081034" xmlDataType="decimal"/>
    </xmlCellPr>
  </singleXmlCell>
  <singleXmlCell id="1726" r="M57" connectionId="0">
    <xmlCellPr id="1" uniqueName="P1081035">
      <xmlPr mapId="3" xpath="/TFI-IZD-POD/IPK-GFI-IZD-POD-E_1000981/P1081035" xmlDataType="decimal"/>
    </xmlCellPr>
  </singleXmlCell>
  <singleXmlCell id="1727" r="N57" connectionId="0">
    <xmlCellPr id="1" uniqueName="P1081222">
      <xmlPr mapId="3" xpath="/TFI-IZD-POD/IPK-GFI-IZD-POD-E_1000981/P1081222" xmlDataType="decimal"/>
    </xmlCellPr>
  </singleXmlCell>
  <singleXmlCell id="1728" r="O57" connectionId="0">
    <xmlCellPr id="1" uniqueName="P1081223">
      <xmlPr mapId="3" xpath="/TFI-IZD-POD/IPK-GFI-IZD-POD-E_1000981/P1081223" xmlDataType="decimal"/>
    </xmlCellPr>
  </singleXmlCell>
  <singleXmlCell id="1729" r="P57" connectionId="0">
    <xmlCellPr id="1" uniqueName="P1082477">
      <xmlPr mapId="3" xpath="/TFI-IZD-POD/IPK-GFI-IZD-POD-E_1000981/P1082477" xmlDataType="decimal"/>
    </xmlCellPr>
  </singleXmlCell>
  <singleXmlCell id="1730" r="Q57" connectionId="0">
    <xmlCellPr id="1" uniqueName="P1082480">
      <xmlPr mapId="3" xpath="/TFI-IZD-POD/IPK-GFI-IZD-POD-E_1000981/P1082480" xmlDataType="decimal"/>
    </xmlCellPr>
  </singleXmlCell>
  <singleXmlCell id="1731" r="R57" connectionId="0">
    <xmlCellPr id="1" uniqueName="P1082482">
      <xmlPr mapId="3" xpath="/TFI-IZD-POD/IPK-GFI-IZD-POD-E_1000981/P1082482" xmlDataType="decimal"/>
    </xmlCellPr>
  </singleXmlCell>
  <singleXmlCell id="1732" r="S57" connectionId="0">
    <xmlCellPr id="1" uniqueName="P1124870">
      <xmlPr mapId="3" xpath="/TFI-IZD-POD/IPK-GFI-IZD-POD-E_1000981/P1124870" xmlDataType="decimal"/>
    </xmlCellPr>
  </singleXmlCell>
  <singleXmlCell id="1733" r="T57" connectionId="0">
    <xmlCellPr id="1" uniqueName="P1124871">
      <xmlPr mapId="3" xpath="/TFI-IZD-POD/IPK-GFI-IZD-POD-E_1000981/P1124871" xmlDataType="decimal"/>
    </xmlCellPr>
  </singleXmlCell>
  <singleXmlCell id="1734" r="U57" connectionId="0">
    <xmlCellPr id="1" uniqueName="P1082435">
      <xmlPr mapId="3" xpath="/TFI-IZD-POD/IPK-GFI-IZD-POD-E_1000981/P1082435" xmlDataType="decimal"/>
    </xmlCellPr>
  </singleXmlCell>
  <singleXmlCell id="1735" r="V57" connectionId="0">
    <xmlCellPr id="1" uniqueName="P1082484">
      <xmlPr mapId="3" xpath="/TFI-IZD-POD/IPK-GFI-IZD-POD-E_1000981/P1082484" xmlDataType="decimal"/>
    </xmlCellPr>
  </singleXmlCell>
  <singleXmlCell id="1736" r="W57" connectionId="0">
    <xmlCellPr id="1" uniqueName="P1082487">
      <xmlPr mapId="3" xpath="/TFI-IZD-POD/IPK-GFI-IZD-POD-E_1000981/P1082487" xmlDataType="decimal"/>
    </xmlCellPr>
  </singleXmlCell>
  <singleXmlCell id="1737" r="X57" connectionId="0">
    <xmlCellPr id="1" uniqueName="P1082488">
      <xmlPr mapId="3" xpath="/TFI-IZD-POD/IPK-GFI-IZD-POD-E_1000981/P1082488" xmlDataType="decimal"/>
    </xmlCellPr>
  </singleXmlCell>
  <singleXmlCell id="1738" r="Y57" connectionId="0">
    <xmlCellPr id="1" uniqueName="P1082490">
      <xmlPr mapId="3" xpath="/TFI-IZD-POD/IPK-GFI-IZD-POD-E_1000981/P1082490" xmlDataType="decimal"/>
    </xmlCellPr>
  </singleXmlCell>
  <singleXmlCell id="1739" r="H58" connectionId="0">
    <xmlCellPr id="1" uniqueName="P1081224">
      <xmlPr mapId="3" xpath="/TFI-IZD-POD/IPK-GFI-IZD-POD-E_1000981/P1081224" xmlDataType="decimal"/>
    </xmlCellPr>
  </singleXmlCell>
  <singleXmlCell id="1740" r="I58" connectionId="0">
    <xmlCellPr id="1" uniqueName="P1081225">
      <xmlPr mapId="3" xpath="/TFI-IZD-POD/IPK-GFI-IZD-POD-E_1000981/P1081225" xmlDataType="decimal"/>
    </xmlCellPr>
  </singleXmlCell>
  <singleXmlCell id="1741" r="J58" connectionId="0">
    <xmlCellPr id="1" uniqueName="P1081326">
      <xmlPr mapId="3" xpath="/TFI-IZD-POD/IPK-GFI-IZD-POD-E_1000981/P1081326" xmlDataType="decimal"/>
    </xmlCellPr>
  </singleXmlCell>
  <singleXmlCell id="1742" r="K58" connectionId="0">
    <xmlCellPr id="1" uniqueName="P1081327">
      <xmlPr mapId="3" xpath="/TFI-IZD-POD/IPK-GFI-IZD-POD-E_1000981/P1081327" xmlDataType="decimal"/>
    </xmlCellPr>
  </singleXmlCell>
  <singleXmlCell id="1743" r="L58" connectionId="0">
    <xmlCellPr id="1" uniqueName="P1081328">
      <xmlPr mapId="3" xpath="/TFI-IZD-POD/IPK-GFI-IZD-POD-E_1000981/P1081328" xmlDataType="decimal"/>
    </xmlCellPr>
  </singleXmlCell>
  <singleXmlCell id="1744" r="M58" connectionId="0">
    <xmlCellPr id="1" uniqueName="P1081413">
      <xmlPr mapId="3" xpath="/TFI-IZD-POD/IPK-GFI-IZD-POD-E_1000981/P1081413" xmlDataType="decimal"/>
    </xmlCellPr>
  </singleXmlCell>
  <singleXmlCell id="1745" r="N58" connectionId="0">
    <xmlCellPr id="1" uniqueName="P1081414">
      <xmlPr mapId="3" xpath="/TFI-IZD-POD/IPK-GFI-IZD-POD-E_1000981/P1081414" xmlDataType="decimal"/>
    </xmlCellPr>
  </singleXmlCell>
  <singleXmlCell id="1746" r="O58" connectionId="0">
    <xmlCellPr id="1" uniqueName="P1081415">
      <xmlPr mapId="3" xpath="/TFI-IZD-POD/IPK-GFI-IZD-POD-E_1000981/P1081415" xmlDataType="decimal"/>
    </xmlCellPr>
  </singleXmlCell>
  <singleXmlCell id="1747" r="P58" connectionId="0">
    <xmlCellPr id="1" uniqueName="P1082493">
      <xmlPr mapId="3" xpath="/TFI-IZD-POD/IPK-GFI-IZD-POD-E_1000981/P1082493" xmlDataType="decimal"/>
    </xmlCellPr>
  </singleXmlCell>
  <singleXmlCell id="1748" r="Q58" connectionId="0">
    <xmlCellPr id="1" uniqueName="P1082497">
      <xmlPr mapId="3" xpath="/TFI-IZD-POD/IPK-GFI-IZD-POD-E_1000981/P1082497" xmlDataType="decimal"/>
    </xmlCellPr>
  </singleXmlCell>
  <singleXmlCell id="1749" r="R58" connectionId="0">
    <xmlCellPr id="1" uniqueName="P1082498">
      <xmlPr mapId="3" xpath="/TFI-IZD-POD/IPK-GFI-IZD-POD-E_1000981/P1082498" xmlDataType="decimal"/>
    </xmlCellPr>
  </singleXmlCell>
  <singleXmlCell id="1750" r="S58" connectionId="0">
    <xmlCellPr id="1" uniqueName="P1124872">
      <xmlPr mapId="3" xpath="/TFI-IZD-POD/IPK-GFI-IZD-POD-E_1000981/P1124872" xmlDataType="decimal"/>
    </xmlCellPr>
  </singleXmlCell>
  <singleXmlCell id="1751" r="T58" connectionId="0">
    <xmlCellPr id="1" uniqueName="P1124873">
      <xmlPr mapId="3" xpath="/TFI-IZD-POD/IPK-GFI-IZD-POD-E_1000981/P1124873" xmlDataType="decimal"/>
    </xmlCellPr>
  </singleXmlCell>
  <singleXmlCell id="1752" r="U58" connectionId="0">
    <xmlCellPr id="1" uniqueName="P1082501">
      <xmlPr mapId="3" xpath="/TFI-IZD-POD/IPK-GFI-IZD-POD-E_1000981/P1082501" xmlDataType="decimal"/>
    </xmlCellPr>
  </singleXmlCell>
  <singleXmlCell id="1753" r="V58" connectionId="0">
    <xmlCellPr id="1" uniqueName="P1082437">
      <xmlPr mapId="3" xpath="/TFI-IZD-POD/IPK-GFI-IZD-POD-E_1000981/P1082437" xmlDataType="decimal"/>
    </xmlCellPr>
  </singleXmlCell>
  <singleXmlCell id="1754" r="W58" connectionId="0">
    <xmlCellPr id="1" uniqueName="P1082503">
      <xmlPr mapId="3" xpath="/TFI-IZD-POD/IPK-GFI-IZD-POD-E_1000981/P1082503" xmlDataType="decimal"/>
    </xmlCellPr>
  </singleXmlCell>
  <singleXmlCell id="1755" r="X58" connectionId="0">
    <xmlCellPr id="1" uniqueName="P1082505">
      <xmlPr mapId="3" xpath="/TFI-IZD-POD/IPK-GFI-IZD-POD-E_1000981/P1082505" xmlDataType="decimal"/>
    </xmlCellPr>
  </singleXmlCell>
  <singleXmlCell id="1756" r="Y58" connectionId="0">
    <xmlCellPr id="1" uniqueName="P1082507">
      <xmlPr mapId="3" xpath="/TFI-IZD-POD/IPK-GFI-IZD-POD-E_1000981/P1082507" xmlDataType="decimal"/>
    </xmlCellPr>
  </singleXmlCell>
  <singleXmlCell id="1757" r="H59" connectionId="0">
    <xmlCellPr id="1" uniqueName="P1081416">
      <xmlPr mapId="3" xpath="/TFI-IZD-POD/IPK-GFI-IZD-POD-E_1000981/P1081416" xmlDataType="decimal"/>
    </xmlCellPr>
  </singleXmlCell>
  <singleXmlCell id="1758" r="I59" connectionId="0">
    <xmlCellPr id="1" uniqueName="P1081501">
      <xmlPr mapId="3" xpath="/TFI-IZD-POD/IPK-GFI-IZD-POD-E_1000981/P1081501" xmlDataType="decimal"/>
    </xmlCellPr>
  </singleXmlCell>
  <singleXmlCell id="1759" r="J59" connectionId="0">
    <xmlCellPr id="1" uniqueName="P1081502">
      <xmlPr mapId="3" xpath="/TFI-IZD-POD/IPK-GFI-IZD-POD-E_1000981/P1081502" xmlDataType="decimal"/>
    </xmlCellPr>
  </singleXmlCell>
  <singleXmlCell id="1760" r="K59" connectionId="0">
    <xmlCellPr id="1" uniqueName="P1081503">
      <xmlPr mapId="3" xpath="/TFI-IZD-POD/IPK-GFI-IZD-POD-E_1000981/P1081503" xmlDataType="decimal"/>
    </xmlCellPr>
  </singleXmlCell>
  <singleXmlCell id="1761" r="L59" connectionId="0">
    <xmlCellPr id="1" uniqueName="P1081504">
      <xmlPr mapId="3" xpath="/TFI-IZD-POD/IPK-GFI-IZD-POD-E_1000981/P1081504" xmlDataType="decimal"/>
    </xmlCellPr>
  </singleXmlCell>
  <singleXmlCell id="1762" r="M59" connectionId="0">
    <xmlCellPr id="1" uniqueName="P1081505">
      <xmlPr mapId="3" xpath="/TFI-IZD-POD/IPK-GFI-IZD-POD-E_1000981/P1081505" xmlDataType="decimal"/>
    </xmlCellPr>
  </singleXmlCell>
  <singleXmlCell id="1763" r="N59" connectionId="0">
    <xmlCellPr id="1" uniqueName="P1081506">
      <xmlPr mapId="3" xpath="/TFI-IZD-POD/IPK-GFI-IZD-POD-E_1000981/P1081506" xmlDataType="decimal"/>
    </xmlCellPr>
  </singleXmlCell>
  <singleXmlCell id="1764" r="O59" connectionId="0">
    <xmlCellPr id="1" uniqueName="P1081507">
      <xmlPr mapId="3" xpath="/TFI-IZD-POD/IPK-GFI-IZD-POD-E_1000981/P1081507" xmlDataType="decimal"/>
    </xmlCellPr>
  </singleXmlCell>
  <singleXmlCell id="1765" r="P59" connectionId="0">
    <xmlCellPr id="1" uniqueName="P1082510">
      <xmlPr mapId="3" xpath="/TFI-IZD-POD/IPK-GFI-IZD-POD-E_1000981/P1082510" xmlDataType="decimal"/>
    </xmlCellPr>
  </singleXmlCell>
  <singleXmlCell id="1766" r="Q59" connectionId="0">
    <xmlCellPr id="1" uniqueName="P1082512">
      <xmlPr mapId="3" xpath="/TFI-IZD-POD/IPK-GFI-IZD-POD-E_1000981/P1082512" xmlDataType="decimal"/>
    </xmlCellPr>
  </singleXmlCell>
  <singleXmlCell id="1767" r="R59" connectionId="0">
    <xmlCellPr id="1" uniqueName="P1082514">
      <xmlPr mapId="3" xpath="/TFI-IZD-POD/IPK-GFI-IZD-POD-E_1000981/P1082514" xmlDataType="decimal"/>
    </xmlCellPr>
  </singleXmlCell>
  <singleXmlCell id="1768" r="S59" connectionId="0">
    <xmlCellPr id="1" uniqueName="P1124874">
      <xmlPr mapId="3" xpath="/TFI-IZD-POD/IPK-GFI-IZD-POD-E_1000981/P1124874" xmlDataType="decimal"/>
    </xmlCellPr>
  </singleXmlCell>
  <singleXmlCell id="1769" r="T59" connectionId="0">
    <xmlCellPr id="1" uniqueName="P1124875">
      <xmlPr mapId="3" xpath="/TFI-IZD-POD/IPK-GFI-IZD-POD-E_1000981/P1124875" xmlDataType="decimal"/>
    </xmlCellPr>
  </singleXmlCell>
  <singleXmlCell id="1770" r="U59" connectionId="0">
    <xmlCellPr id="1" uniqueName="P1082516">
      <xmlPr mapId="3" xpath="/TFI-IZD-POD/IPK-GFI-IZD-POD-E_1000981/P1082516" xmlDataType="decimal"/>
    </xmlCellPr>
  </singleXmlCell>
  <singleXmlCell id="1771" r="V59" connectionId="0">
    <xmlCellPr id="1" uniqueName="P1082519">
      <xmlPr mapId="3" xpath="/TFI-IZD-POD/IPK-GFI-IZD-POD-E_1000981/P1082519" xmlDataType="decimal"/>
    </xmlCellPr>
  </singleXmlCell>
  <singleXmlCell id="1772" r="W59" connectionId="0">
    <xmlCellPr id="1" uniqueName="P1082440">
      <xmlPr mapId="3" xpath="/TFI-IZD-POD/IPK-GFI-IZD-POD-E_1000981/P1082440" xmlDataType="decimal"/>
    </xmlCellPr>
  </singleXmlCell>
  <singleXmlCell id="1773" r="X59" connectionId="0">
    <xmlCellPr id="1" uniqueName="P1082521">
      <xmlPr mapId="3" xpath="/TFI-IZD-POD/IPK-GFI-IZD-POD-E_1000981/P1082521" xmlDataType="decimal"/>
    </xmlCellPr>
  </singleXmlCell>
  <singleXmlCell id="1774" r="Y59" connectionId="0">
    <xmlCellPr id="1" uniqueName="P1082523">
      <xmlPr mapId="3" xpath="/TFI-IZD-POD/IPK-GFI-IZD-POD-E_1000981/P1082523" xmlDataType="decimal"/>
    </xmlCellPr>
  </singleXmlCell>
  <singleXmlCell id="1775" r="H61" connectionId="0">
    <xmlCellPr id="1" uniqueName="P1081508">
      <xmlPr mapId="3" xpath="/TFI-IZD-POD/IPK-GFI-IZD-POD-E_1000981/P1081508" xmlDataType="decimal"/>
    </xmlCellPr>
  </singleXmlCell>
  <singleXmlCell id="1776" r="I61" connectionId="0">
    <xmlCellPr id="1" uniqueName="P1081509">
      <xmlPr mapId="3" xpath="/TFI-IZD-POD/IPK-GFI-IZD-POD-E_1000981/P1081509" xmlDataType="decimal"/>
    </xmlCellPr>
  </singleXmlCell>
  <singleXmlCell id="1777" r="J61" connectionId="0">
    <xmlCellPr id="1" uniqueName="P1081510">
      <xmlPr mapId="3" xpath="/TFI-IZD-POD/IPK-GFI-IZD-POD-E_1000981/P1081510" xmlDataType="decimal"/>
    </xmlCellPr>
  </singleXmlCell>
  <singleXmlCell id="1778" r="K61" connectionId="0">
    <xmlCellPr id="1" uniqueName="P1081511">
      <xmlPr mapId="3" xpath="/TFI-IZD-POD/IPK-GFI-IZD-POD-E_1000981/P1081511" xmlDataType="decimal"/>
    </xmlCellPr>
  </singleXmlCell>
  <singleXmlCell id="1779" r="L61" connectionId="0">
    <xmlCellPr id="1" uniqueName="P1081512">
      <xmlPr mapId="3" xpath="/TFI-IZD-POD/IPK-GFI-IZD-POD-E_1000981/P1081512" xmlDataType="decimal"/>
    </xmlCellPr>
  </singleXmlCell>
  <singleXmlCell id="1780" r="M61" connectionId="0">
    <xmlCellPr id="1" uniqueName="P1081513">
      <xmlPr mapId="3" xpath="/TFI-IZD-POD/IPK-GFI-IZD-POD-E_1000981/P1081513" xmlDataType="decimal"/>
    </xmlCellPr>
  </singleXmlCell>
  <singleXmlCell id="1781" r="N61" connectionId="0">
    <xmlCellPr id="1" uniqueName="P1081514">
      <xmlPr mapId="3" xpath="/TFI-IZD-POD/IPK-GFI-IZD-POD-E_1000981/P1081514" xmlDataType="decimal"/>
    </xmlCellPr>
  </singleXmlCell>
  <singleXmlCell id="1782" r="O61" connectionId="0">
    <xmlCellPr id="1" uniqueName="P1081515">
      <xmlPr mapId="3" xpath="/TFI-IZD-POD/IPK-GFI-IZD-POD-E_1000981/P1081515" xmlDataType="decimal"/>
    </xmlCellPr>
  </singleXmlCell>
  <singleXmlCell id="1783" r="P61" connectionId="0">
    <xmlCellPr id="1" uniqueName="P1082525">
      <xmlPr mapId="3" xpath="/TFI-IZD-POD/IPK-GFI-IZD-POD-E_1000981/P1082525" xmlDataType="decimal"/>
    </xmlCellPr>
  </singleXmlCell>
  <singleXmlCell id="1784" r="Q61" connectionId="0">
    <xmlCellPr id="1" uniqueName="P1082527">
      <xmlPr mapId="3" xpath="/TFI-IZD-POD/IPK-GFI-IZD-POD-E_1000981/P1082527" xmlDataType="decimal"/>
    </xmlCellPr>
  </singleXmlCell>
  <singleXmlCell id="1785" r="R61" connectionId="0">
    <xmlCellPr id="1" uniqueName="P1082528">
      <xmlPr mapId="3" xpath="/TFI-IZD-POD/IPK-GFI-IZD-POD-E_1000981/P1082528" xmlDataType="decimal"/>
    </xmlCellPr>
  </singleXmlCell>
  <singleXmlCell id="1786" r="S61" connectionId="0">
    <xmlCellPr id="1" uniqueName="P1124876">
      <xmlPr mapId="3" xpath="/TFI-IZD-POD/IPK-GFI-IZD-POD-E_1000981/P1124876" xmlDataType="decimal"/>
    </xmlCellPr>
  </singleXmlCell>
  <singleXmlCell id="1787" r="T61" connectionId="0">
    <xmlCellPr id="1" uniqueName="P1124877">
      <xmlPr mapId="3" xpath="/TFI-IZD-POD/IPK-GFI-IZD-POD-E_1000981/P1124877" xmlDataType="decimal"/>
    </xmlCellPr>
  </singleXmlCell>
  <singleXmlCell id="1788" r="U61" connectionId="0">
    <xmlCellPr id="1" uniqueName="P1082529">
      <xmlPr mapId="3" xpath="/TFI-IZD-POD/IPK-GFI-IZD-POD-E_1000981/P1082529" xmlDataType="decimal"/>
    </xmlCellPr>
  </singleXmlCell>
  <singleXmlCell id="1789" r="V61" connectionId="0">
    <xmlCellPr id="1" uniqueName="P1082530">
      <xmlPr mapId="3" xpath="/TFI-IZD-POD/IPK-GFI-IZD-POD-E_1000981/P1082530" xmlDataType="decimal"/>
    </xmlCellPr>
  </singleXmlCell>
  <singleXmlCell id="1790" r="W61" connectionId="0">
    <xmlCellPr id="1" uniqueName="P1082532">
      <xmlPr mapId="3" xpath="/TFI-IZD-POD/IPK-GFI-IZD-POD-E_1000981/P1082532" xmlDataType="decimal"/>
    </xmlCellPr>
  </singleXmlCell>
  <singleXmlCell id="1791" r="X61" connectionId="0">
    <xmlCellPr id="1" uniqueName="P1082442">
      <xmlPr mapId="3" xpath="/TFI-IZD-POD/IPK-GFI-IZD-POD-E_1000981/P1082442" xmlDataType="decimal"/>
    </xmlCellPr>
  </singleXmlCell>
  <singleXmlCell id="1792" r="Y61" connectionId="0">
    <xmlCellPr id="1" uniqueName="P1082533">
      <xmlPr mapId="3" xpath="/TFI-IZD-POD/IPK-GFI-IZD-POD-E_1000981/P1082533" xmlDataType="decimal"/>
    </xmlCellPr>
  </singleXmlCell>
  <singleXmlCell id="1793" r="H62" connectionId="0">
    <xmlCellPr id="1" uniqueName="P1081516">
      <xmlPr mapId="3" xpath="/TFI-IZD-POD/IPK-GFI-IZD-POD-E_1000981/P1081516" xmlDataType="decimal"/>
    </xmlCellPr>
  </singleXmlCell>
  <singleXmlCell id="1794" r="I62" connectionId="0">
    <xmlCellPr id="1" uniqueName="P1081517">
      <xmlPr mapId="3" xpath="/TFI-IZD-POD/IPK-GFI-IZD-POD-E_1000981/P1081517" xmlDataType="decimal"/>
    </xmlCellPr>
  </singleXmlCell>
  <singleXmlCell id="1795" r="J62" connectionId="0">
    <xmlCellPr id="1" uniqueName="P1081518">
      <xmlPr mapId="3" xpath="/TFI-IZD-POD/IPK-GFI-IZD-POD-E_1000981/P1081518" xmlDataType="decimal"/>
    </xmlCellPr>
  </singleXmlCell>
  <singleXmlCell id="1796" r="K62" connectionId="0">
    <xmlCellPr id="1" uniqueName="P1081519">
      <xmlPr mapId="3" xpath="/TFI-IZD-POD/IPK-GFI-IZD-POD-E_1000981/P1081519" xmlDataType="decimal"/>
    </xmlCellPr>
  </singleXmlCell>
  <singleXmlCell id="1797" r="L62" connectionId="0">
    <xmlCellPr id="1" uniqueName="P1081520">
      <xmlPr mapId="3" xpath="/TFI-IZD-POD/IPK-GFI-IZD-POD-E_1000981/P1081520" xmlDataType="decimal"/>
    </xmlCellPr>
  </singleXmlCell>
  <singleXmlCell id="1798" r="M62" connectionId="0">
    <xmlCellPr id="1" uniqueName="P1081521">
      <xmlPr mapId="3" xpath="/TFI-IZD-POD/IPK-GFI-IZD-POD-E_1000981/P1081521" xmlDataType="decimal"/>
    </xmlCellPr>
  </singleXmlCell>
  <singleXmlCell id="1799" r="N62" connectionId="0">
    <xmlCellPr id="1" uniqueName="P1081522">
      <xmlPr mapId="3" xpath="/TFI-IZD-POD/IPK-GFI-IZD-POD-E_1000981/P1081522" xmlDataType="decimal"/>
    </xmlCellPr>
  </singleXmlCell>
  <singleXmlCell id="1800" r="O62" connectionId="0">
    <xmlCellPr id="1" uniqueName="P1081523">
      <xmlPr mapId="3" xpath="/TFI-IZD-POD/IPK-GFI-IZD-POD-E_1000981/P1081523" xmlDataType="decimal"/>
    </xmlCellPr>
  </singleXmlCell>
  <singleXmlCell id="1801" r="P62" connectionId="0">
    <xmlCellPr id="1" uniqueName="P1082550">
      <xmlPr mapId="3" xpath="/TFI-IZD-POD/IPK-GFI-IZD-POD-E_1000981/P1082550" xmlDataType="decimal"/>
    </xmlCellPr>
  </singleXmlCell>
  <singleXmlCell id="1802" r="Q62" connectionId="0">
    <xmlCellPr id="1" uniqueName="P1082552">
      <xmlPr mapId="3" xpath="/TFI-IZD-POD/IPK-GFI-IZD-POD-E_1000981/P1082552" xmlDataType="decimal"/>
    </xmlCellPr>
  </singleXmlCell>
  <singleXmlCell id="1803" r="R62" connectionId="0">
    <xmlCellPr id="1" uniqueName="P1082554">
      <xmlPr mapId="3" xpath="/TFI-IZD-POD/IPK-GFI-IZD-POD-E_1000981/P1082554" xmlDataType="decimal"/>
    </xmlCellPr>
  </singleXmlCell>
  <singleXmlCell id="1804" r="S62" connectionId="0">
    <xmlCellPr id="1" uniqueName="P1124878">
      <xmlPr mapId="3" xpath="/TFI-IZD-POD/IPK-GFI-IZD-POD-E_1000981/P1124878" xmlDataType="decimal"/>
    </xmlCellPr>
  </singleXmlCell>
  <singleXmlCell id="1805" r="T62" connectionId="0">
    <xmlCellPr id="1" uniqueName="P1124879">
      <xmlPr mapId="3" xpath="/TFI-IZD-POD/IPK-GFI-IZD-POD-E_1000981/P1124879" xmlDataType="decimal"/>
    </xmlCellPr>
  </singleXmlCell>
  <singleXmlCell id="1806" r="U62" connectionId="0">
    <xmlCellPr id="1" uniqueName="P1082558">
      <xmlPr mapId="3" xpath="/TFI-IZD-POD/IPK-GFI-IZD-POD-E_1000981/P1082558" xmlDataType="decimal"/>
    </xmlCellPr>
  </singleXmlCell>
  <singleXmlCell id="1807" r="V62" connectionId="0">
    <xmlCellPr id="1" uniqueName="P1082562">
      <xmlPr mapId="3" xpath="/TFI-IZD-POD/IPK-GFI-IZD-POD-E_1000981/P1082562" xmlDataType="decimal"/>
    </xmlCellPr>
  </singleXmlCell>
  <singleXmlCell id="1808" r="W62" connectionId="0">
    <xmlCellPr id="1" uniqueName="P1082564">
      <xmlPr mapId="3" xpath="/TFI-IZD-POD/IPK-GFI-IZD-POD-E_1000981/P1082564" xmlDataType="decimal"/>
    </xmlCellPr>
  </singleXmlCell>
  <singleXmlCell id="1809" r="X62" connectionId="0">
    <xmlCellPr id="1" uniqueName="P1082566">
      <xmlPr mapId="3" xpath="/TFI-IZD-POD/IPK-GFI-IZD-POD-E_1000981/P1082566" xmlDataType="decimal"/>
    </xmlCellPr>
  </singleXmlCell>
  <singleXmlCell id="1810" r="Y62" connectionId="0">
    <xmlCellPr id="1" uniqueName="P1082445">
      <xmlPr mapId="3" xpath="/TFI-IZD-POD/IPK-GFI-IZD-POD-E_1000981/P1082445" xmlDataType="decimal"/>
    </xmlCellPr>
  </singleXmlCell>
  <singleXmlCell id="1811" r="H63" connectionId="0">
    <xmlCellPr id="1" uniqueName="P1081524">
      <xmlPr mapId="3" xpath="/TFI-IZD-POD/IPK-GFI-IZD-POD-E_1000981/P1081524" xmlDataType="decimal"/>
    </xmlCellPr>
  </singleXmlCell>
  <singleXmlCell id="1812" r="I63" connectionId="0">
    <xmlCellPr id="1" uniqueName="P1081525">
      <xmlPr mapId="3" xpath="/TFI-IZD-POD/IPK-GFI-IZD-POD-E_1000981/P1081525" xmlDataType="decimal"/>
    </xmlCellPr>
  </singleXmlCell>
  <singleXmlCell id="1813" r="J63" connectionId="0">
    <xmlCellPr id="1" uniqueName="P1081526">
      <xmlPr mapId="3" xpath="/TFI-IZD-POD/IPK-GFI-IZD-POD-E_1000981/P1081526" xmlDataType="decimal"/>
    </xmlCellPr>
  </singleXmlCell>
  <singleXmlCell id="1814" r="K63" connectionId="0">
    <xmlCellPr id="1" uniqueName="P1081527">
      <xmlPr mapId="3" xpath="/TFI-IZD-POD/IPK-GFI-IZD-POD-E_1000981/P1081527" xmlDataType="decimal"/>
    </xmlCellPr>
  </singleXmlCell>
  <singleXmlCell id="1815" r="L63" connectionId="0">
    <xmlCellPr id="1" uniqueName="P1081528">
      <xmlPr mapId="3" xpath="/TFI-IZD-POD/IPK-GFI-IZD-POD-E_1000981/P1081528" xmlDataType="decimal"/>
    </xmlCellPr>
  </singleXmlCell>
  <singleXmlCell id="1816" r="M63" connectionId="0">
    <xmlCellPr id="1" uniqueName="P1081529">
      <xmlPr mapId="3" xpath="/TFI-IZD-POD/IPK-GFI-IZD-POD-E_1000981/P1081529" xmlDataType="decimal"/>
    </xmlCellPr>
  </singleXmlCell>
  <singleXmlCell id="1817" r="N63" connectionId="0">
    <xmlCellPr id="1" uniqueName="P1081530">
      <xmlPr mapId="3" xpath="/TFI-IZD-POD/IPK-GFI-IZD-POD-E_1000981/P1081530" xmlDataType="decimal"/>
    </xmlCellPr>
  </singleXmlCell>
  <singleXmlCell id="1818" r="O63" connectionId="0">
    <xmlCellPr id="1" uniqueName="P1081531">
      <xmlPr mapId="3" xpath="/TFI-IZD-POD/IPK-GFI-IZD-POD-E_1000981/P1081531" xmlDataType="decimal"/>
    </xmlCellPr>
  </singleXmlCell>
  <singleXmlCell id="1819" r="P63" connectionId="0">
    <xmlCellPr id="1" uniqueName="P1082568">
      <xmlPr mapId="3" xpath="/TFI-IZD-POD/IPK-GFI-IZD-POD-E_1000981/P1082568" xmlDataType="decimal"/>
    </xmlCellPr>
  </singleXmlCell>
  <singleXmlCell id="1820" r="Q63" connectionId="0">
    <xmlCellPr id="1" uniqueName="P1082570">
      <xmlPr mapId="3" xpath="/TFI-IZD-POD/IPK-GFI-IZD-POD-E_1000981/P1082570" xmlDataType="decimal"/>
    </xmlCellPr>
  </singleXmlCell>
  <singleXmlCell id="1821" r="R63" connectionId="0">
    <xmlCellPr id="1" uniqueName="P1082573">
      <xmlPr mapId="3" xpath="/TFI-IZD-POD/IPK-GFI-IZD-POD-E_1000981/P1082573" xmlDataType="decimal"/>
    </xmlCellPr>
  </singleXmlCell>
  <singleXmlCell id="1822" r="S63" connectionId="0">
    <xmlCellPr id="1" uniqueName="P1124880">
      <xmlPr mapId="3" xpath="/TFI-IZD-POD/IPK-GFI-IZD-POD-E_1000981/P1124880" xmlDataType="decimal"/>
    </xmlCellPr>
  </singleXmlCell>
  <singleXmlCell id="1823" r="T63" connectionId="0">
    <xmlCellPr id="1" uniqueName="P1124881">
      <xmlPr mapId="3" xpath="/TFI-IZD-POD/IPK-GFI-IZD-POD-E_1000981/P1124881" xmlDataType="decimal"/>
    </xmlCellPr>
  </singleXmlCell>
  <singleXmlCell id="1824" r="U63" connectionId="0">
    <xmlCellPr id="1" uniqueName="P1082576">
      <xmlPr mapId="3" xpath="/TFI-IZD-POD/IPK-GFI-IZD-POD-E_1000981/P1082576" xmlDataType="decimal"/>
    </xmlCellPr>
  </singleXmlCell>
  <singleXmlCell id="1825" r="V63" connectionId="0">
    <xmlCellPr id="1" uniqueName="P1082578">
      <xmlPr mapId="3" xpath="/TFI-IZD-POD/IPK-GFI-IZD-POD-E_1000981/P1082578" xmlDataType="decimal"/>
    </xmlCellPr>
  </singleXmlCell>
  <singleXmlCell id="1826" r="W63" connectionId="0">
    <xmlCellPr id="1" uniqueName="P1082580">
      <xmlPr mapId="3" xpath="/TFI-IZD-POD/IPK-GFI-IZD-POD-E_1000981/P1082580" xmlDataType="decimal"/>
    </xmlCellPr>
  </singleXmlCell>
  <singleXmlCell id="1827" r="X63" connectionId="0">
    <xmlCellPr id="1" uniqueName="P1082582">
      <xmlPr mapId="3" xpath="/TFI-IZD-POD/IPK-GFI-IZD-POD-E_1000981/P1082582" xmlDataType="decimal"/>
    </xmlCellPr>
  </singleXmlCell>
  <singleXmlCell id="1828" r="Y63" connectionId="0">
    <xmlCellPr id="1" uniqueName="P1082584">
      <xmlPr mapId="3" xpath="/TFI-IZD-POD/IPK-GFI-IZD-POD-E_1000981/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2"/>
  <sheetViews>
    <sheetView view="pageBreakPreview" zoomScaleNormal="100" zoomScaleSheetLayoutView="100" workbookViewId="0">
      <selection activeCell="C30" sqref="C30"/>
    </sheetView>
  </sheetViews>
  <sheetFormatPr defaultColWidth="9.140625" defaultRowHeight="15" x14ac:dyDescent="0.25"/>
  <cols>
    <col min="1" max="8" width="9.140625" style="74"/>
    <col min="9" max="9" width="15.28515625" style="74" customWidth="1"/>
    <col min="10" max="10" width="9.140625" style="74"/>
    <col min="11" max="13" width="9.140625" style="72"/>
    <col min="14" max="14" width="9.140625" style="73"/>
    <col min="15" max="20" width="9.140625" style="72"/>
    <col min="21" max="16384" width="9.140625" style="74"/>
  </cols>
  <sheetData>
    <row r="1" spans="1:20" ht="15.75" x14ac:dyDescent="0.25">
      <c r="A1" s="131" t="s">
        <v>307</v>
      </c>
      <c r="B1" s="132"/>
      <c r="C1" s="132"/>
      <c r="D1" s="92"/>
      <c r="E1" s="92"/>
      <c r="F1" s="92"/>
      <c r="G1" s="92"/>
      <c r="H1" s="92"/>
      <c r="I1" s="92"/>
      <c r="J1" s="93"/>
    </row>
    <row r="2" spans="1:20" ht="14.45" customHeight="1" x14ac:dyDescent="0.25">
      <c r="A2" s="133" t="s">
        <v>323</v>
      </c>
      <c r="B2" s="134"/>
      <c r="C2" s="134"/>
      <c r="D2" s="134"/>
      <c r="E2" s="134"/>
      <c r="F2" s="134"/>
      <c r="G2" s="134"/>
      <c r="H2" s="134"/>
      <c r="I2" s="134"/>
      <c r="J2" s="135"/>
      <c r="N2" s="73">
        <v>1</v>
      </c>
    </row>
    <row r="3" spans="1:20" x14ac:dyDescent="0.25">
      <c r="A3" s="94"/>
      <c r="B3" s="95"/>
      <c r="C3" s="95"/>
      <c r="D3" s="95"/>
      <c r="E3" s="95"/>
      <c r="F3" s="95"/>
      <c r="G3" s="95"/>
      <c r="H3" s="95"/>
      <c r="I3" s="95"/>
      <c r="J3" s="96"/>
      <c r="N3" s="73">
        <v>2</v>
      </c>
    </row>
    <row r="4" spans="1:20" ht="33.6" customHeight="1" x14ac:dyDescent="0.25">
      <c r="A4" s="136" t="s">
        <v>308</v>
      </c>
      <c r="B4" s="137"/>
      <c r="C4" s="137"/>
      <c r="D4" s="137"/>
      <c r="E4" s="138">
        <v>45658</v>
      </c>
      <c r="F4" s="139"/>
      <c r="G4" s="97" t="s">
        <v>0</v>
      </c>
      <c r="H4" s="138">
        <v>46022</v>
      </c>
      <c r="I4" s="139"/>
      <c r="J4" s="98"/>
      <c r="N4" s="73">
        <v>3</v>
      </c>
    </row>
    <row r="5" spans="1:20" s="72" customFormat="1" ht="10.15" customHeight="1" x14ac:dyDescent="0.25">
      <c r="A5" s="140"/>
      <c r="B5" s="141"/>
      <c r="C5" s="141"/>
      <c r="D5" s="141"/>
      <c r="E5" s="141"/>
      <c r="F5" s="141"/>
      <c r="G5" s="141"/>
      <c r="H5" s="141"/>
      <c r="I5" s="141"/>
      <c r="J5" s="142"/>
      <c r="N5" s="73">
        <v>4</v>
      </c>
    </row>
    <row r="6" spans="1:20" ht="20.45" customHeight="1" x14ac:dyDescent="0.25">
      <c r="A6" s="99"/>
      <c r="B6" s="100" t="s">
        <v>330</v>
      </c>
      <c r="C6" s="101"/>
      <c r="D6" s="101"/>
      <c r="E6" s="39">
        <v>2025</v>
      </c>
      <c r="F6" s="102"/>
      <c r="G6" s="97"/>
      <c r="H6" s="102"/>
      <c r="I6" s="103"/>
      <c r="J6" s="104"/>
    </row>
    <row r="7" spans="1:20" s="77" customFormat="1" ht="10.9" customHeight="1" x14ac:dyDescent="0.25">
      <c r="A7" s="99"/>
      <c r="B7" s="101"/>
      <c r="C7" s="101"/>
      <c r="D7" s="101"/>
      <c r="E7" s="105"/>
      <c r="F7" s="105"/>
      <c r="G7" s="97"/>
      <c r="H7" s="102"/>
      <c r="I7" s="103"/>
      <c r="J7" s="104"/>
      <c r="K7" s="75"/>
      <c r="L7" s="75"/>
      <c r="M7" s="75"/>
      <c r="N7" s="76"/>
      <c r="O7" s="75"/>
      <c r="P7" s="75"/>
      <c r="Q7" s="75"/>
      <c r="R7" s="75"/>
      <c r="S7" s="75"/>
      <c r="T7" s="75"/>
    </row>
    <row r="8" spans="1:20" ht="20.45" customHeight="1" x14ac:dyDescent="0.25">
      <c r="A8" s="99"/>
      <c r="B8" s="100" t="s">
        <v>331</v>
      </c>
      <c r="C8" s="101"/>
      <c r="D8" s="101"/>
      <c r="E8" s="39">
        <v>1</v>
      </c>
      <c r="F8" s="102"/>
      <c r="G8" s="97"/>
      <c r="H8" s="102"/>
      <c r="I8" s="103"/>
      <c r="J8" s="104"/>
    </row>
    <row r="9" spans="1:20" s="77" customFormat="1" ht="10.9" customHeight="1" x14ac:dyDescent="0.25">
      <c r="A9" s="99"/>
      <c r="B9" s="101"/>
      <c r="C9" s="101"/>
      <c r="D9" s="101"/>
      <c r="E9" s="105"/>
      <c r="F9" s="105"/>
      <c r="G9" s="97"/>
      <c r="H9" s="105"/>
      <c r="I9" s="106"/>
      <c r="J9" s="104"/>
      <c r="K9" s="75"/>
      <c r="L9" s="75"/>
      <c r="M9" s="75"/>
      <c r="N9" s="76"/>
      <c r="O9" s="75"/>
      <c r="P9" s="75"/>
      <c r="Q9" s="75"/>
      <c r="R9" s="75"/>
      <c r="S9" s="75"/>
      <c r="T9" s="75"/>
    </row>
    <row r="10" spans="1:20" ht="37.9" customHeight="1" x14ac:dyDescent="0.25">
      <c r="A10" s="150" t="s">
        <v>332</v>
      </c>
      <c r="B10" s="151"/>
      <c r="C10" s="151"/>
      <c r="D10" s="151"/>
      <c r="E10" s="151"/>
      <c r="F10" s="151"/>
      <c r="G10" s="151"/>
      <c r="H10" s="151"/>
      <c r="I10" s="151"/>
      <c r="J10" s="107"/>
    </row>
    <row r="11" spans="1:20" ht="24.6" customHeight="1" x14ac:dyDescent="0.25">
      <c r="A11" s="152" t="s">
        <v>309</v>
      </c>
      <c r="B11" s="153"/>
      <c r="C11" s="145" t="s">
        <v>449</v>
      </c>
      <c r="D11" s="146"/>
      <c r="E11" s="108"/>
      <c r="F11" s="154" t="s">
        <v>333</v>
      </c>
      <c r="G11" s="144"/>
      <c r="H11" s="155" t="s">
        <v>453</v>
      </c>
      <c r="I11" s="156"/>
      <c r="J11" s="109"/>
    </row>
    <row r="12" spans="1:20" ht="14.45" customHeight="1" x14ac:dyDescent="0.25">
      <c r="A12" s="110"/>
      <c r="B12" s="111"/>
      <c r="C12" s="111"/>
      <c r="D12" s="111"/>
      <c r="E12" s="148"/>
      <c r="F12" s="148"/>
      <c r="G12" s="148"/>
      <c r="H12" s="148"/>
      <c r="I12" s="112"/>
      <c r="J12" s="109"/>
    </row>
    <row r="13" spans="1:20" ht="21" customHeight="1" x14ac:dyDescent="0.25">
      <c r="A13" s="143" t="s">
        <v>324</v>
      </c>
      <c r="B13" s="144"/>
      <c r="C13" s="145" t="s">
        <v>450</v>
      </c>
      <c r="D13" s="146"/>
      <c r="E13" s="147"/>
      <c r="F13" s="148"/>
      <c r="G13" s="148"/>
      <c r="H13" s="148"/>
      <c r="I13" s="112"/>
      <c r="J13" s="109"/>
    </row>
    <row r="14" spans="1:20" ht="10.9" customHeight="1" x14ac:dyDescent="0.25">
      <c r="A14" s="108"/>
      <c r="B14" s="112"/>
      <c r="C14" s="88"/>
      <c r="D14" s="88"/>
      <c r="E14" s="149"/>
      <c r="F14" s="149"/>
      <c r="G14" s="149"/>
      <c r="H14" s="149"/>
      <c r="I14" s="111"/>
      <c r="J14" s="113"/>
    </row>
    <row r="15" spans="1:20" ht="22.9" customHeight="1" x14ac:dyDescent="0.25">
      <c r="A15" s="143" t="s">
        <v>310</v>
      </c>
      <c r="B15" s="144"/>
      <c r="C15" s="145" t="s">
        <v>451</v>
      </c>
      <c r="D15" s="146"/>
      <c r="E15" s="163"/>
      <c r="F15" s="164"/>
      <c r="G15" s="114" t="s">
        <v>334</v>
      </c>
      <c r="H15" s="155" t="s">
        <v>454</v>
      </c>
      <c r="I15" s="156"/>
      <c r="J15" s="115"/>
    </row>
    <row r="16" spans="1:20" ht="10.9" customHeight="1" x14ac:dyDescent="0.25">
      <c r="A16" s="108"/>
      <c r="B16" s="112"/>
      <c r="C16" s="111"/>
      <c r="D16" s="111"/>
      <c r="E16" s="149"/>
      <c r="F16" s="149"/>
      <c r="G16" s="165"/>
      <c r="H16" s="165"/>
      <c r="I16" s="111"/>
      <c r="J16" s="113"/>
    </row>
    <row r="17" spans="1:10" ht="22.9" customHeight="1" x14ac:dyDescent="0.25">
      <c r="A17" s="116"/>
      <c r="B17" s="114" t="s">
        <v>335</v>
      </c>
      <c r="C17" s="145" t="s">
        <v>452</v>
      </c>
      <c r="D17" s="146"/>
      <c r="E17" s="117"/>
      <c r="F17" s="117"/>
      <c r="G17" s="117"/>
      <c r="H17" s="117"/>
      <c r="I17" s="117"/>
      <c r="J17" s="115"/>
    </row>
    <row r="18" spans="1:10" x14ac:dyDescent="0.25">
      <c r="A18" s="157"/>
      <c r="B18" s="158"/>
      <c r="C18" s="149"/>
      <c r="D18" s="149"/>
      <c r="E18" s="149"/>
      <c r="F18" s="149"/>
      <c r="G18" s="149"/>
      <c r="H18" s="149"/>
      <c r="I18" s="111"/>
      <c r="J18" s="113"/>
    </row>
    <row r="19" spans="1:10" x14ac:dyDescent="0.25">
      <c r="A19" s="152" t="s">
        <v>311</v>
      </c>
      <c r="B19" s="159"/>
      <c r="C19" s="160" t="s">
        <v>455</v>
      </c>
      <c r="D19" s="161"/>
      <c r="E19" s="161"/>
      <c r="F19" s="161"/>
      <c r="G19" s="161"/>
      <c r="H19" s="161"/>
      <c r="I19" s="161"/>
      <c r="J19" s="162"/>
    </row>
    <row r="20" spans="1:10" x14ac:dyDescent="0.25">
      <c r="A20" s="110"/>
      <c r="B20" s="111"/>
      <c r="C20" s="118"/>
      <c r="D20" s="111"/>
      <c r="E20" s="149"/>
      <c r="F20" s="149"/>
      <c r="G20" s="149"/>
      <c r="H20" s="149"/>
      <c r="I20" s="111"/>
      <c r="J20" s="113"/>
    </row>
    <row r="21" spans="1:10" x14ac:dyDescent="0.25">
      <c r="A21" s="152" t="s">
        <v>312</v>
      </c>
      <c r="B21" s="159"/>
      <c r="C21" s="155">
        <v>10000</v>
      </c>
      <c r="D21" s="156"/>
      <c r="E21" s="149"/>
      <c r="F21" s="149"/>
      <c r="G21" s="160" t="s">
        <v>456</v>
      </c>
      <c r="H21" s="161"/>
      <c r="I21" s="161"/>
      <c r="J21" s="162"/>
    </row>
    <row r="22" spans="1:10" x14ac:dyDescent="0.25">
      <c r="A22" s="110"/>
      <c r="B22" s="111"/>
      <c r="C22" s="111"/>
      <c r="D22" s="111"/>
      <c r="E22" s="149"/>
      <c r="F22" s="149"/>
      <c r="G22" s="149"/>
      <c r="H22" s="149"/>
      <c r="I22" s="111"/>
      <c r="J22" s="113"/>
    </row>
    <row r="23" spans="1:10" x14ac:dyDescent="0.25">
      <c r="A23" s="152" t="s">
        <v>313</v>
      </c>
      <c r="B23" s="159"/>
      <c r="C23" s="160" t="s">
        <v>457</v>
      </c>
      <c r="D23" s="161"/>
      <c r="E23" s="161"/>
      <c r="F23" s="161"/>
      <c r="G23" s="161"/>
      <c r="H23" s="161"/>
      <c r="I23" s="161"/>
      <c r="J23" s="162"/>
    </row>
    <row r="24" spans="1:10" x14ac:dyDescent="0.25">
      <c r="A24" s="110"/>
      <c r="B24" s="111"/>
      <c r="C24" s="88"/>
      <c r="D24" s="111"/>
      <c r="E24" s="149"/>
      <c r="F24" s="149"/>
      <c r="G24" s="149"/>
      <c r="H24" s="149"/>
      <c r="I24" s="111"/>
      <c r="J24" s="113"/>
    </row>
    <row r="25" spans="1:10" x14ac:dyDescent="0.25">
      <c r="A25" s="152" t="s">
        <v>314</v>
      </c>
      <c r="B25" s="159"/>
      <c r="C25" s="167" t="s">
        <v>458</v>
      </c>
      <c r="D25" s="168"/>
      <c r="E25" s="168"/>
      <c r="F25" s="168"/>
      <c r="G25" s="168"/>
      <c r="H25" s="168"/>
      <c r="I25" s="168"/>
      <c r="J25" s="169"/>
    </row>
    <row r="26" spans="1:10" x14ac:dyDescent="0.25">
      <c r="A26" s="110"/>
      <c r="B26" s="111"/>
      <c r="C26" s="118"/>
      <c r="D26" s="111"/>
      <c r="E26" s="149"/>
      <c r="F26" s="149"/>
      <c r="G26" s="149"/>
      <c r="H26" s="149"/>
      <c r="I26" s="111"/>
      <c r="J26" s="113"/>
    </row>
    <row r="27" spans="1:10" x14ac:dyDescent="0.25">
      <c r="A27" s="152" t="s">
        <v>315</v>
      </c>
      <c r="B27" s="159"/>
      <c r="C27" s="167" t="s">
        <v>459</v>
      </c>
      <c r="D27" s="168"/>
      <c r="E27" s="168"/>
      <c r="F27" s="168"/>
      <c r="G27" s="168"/>
      <c r="H27" s="168"/>
      <c r="I27" s="168"/>
      <c r="J27" s="169"/>
    </row>
    <row r="28" spans="1:10" ht="13.9" customHeight="1" x14ac:dyDescent="0.25">
      <c r="A28" s="110"/>
      <c r="B28" s="111"/>
      <c r="C28" s="118"/>
      <c r="D28" s="111"/>
      <c r="E28" s="149"/>
      <c r="F28" s="149"/>
      <c r="G28" s="149"/>
      <c r="H28" s="149"/>
      <c r="I28" s="111"/>
      <c r="J28" s="113"/>
    </row>
    <row r="29" spans="1:10" ht="22.9" customHeight="1" x14ac:dyDescent="0.25">
      <c r="A29" s="143" t="s">
        <v>325</v>
      </c>
      <c r="B29" s="159"/>
      <c r="C29" s="40">
        <v>334</v>
      </c>
      <c r="D29" s="119"/>
      <c r="E29" s="166"/>
      <c r="F29" s="166"/>
      <c r="G29" s="166"/>
      <c r="H29" s="166"/>
      <c r="I29" s="120"/>
      <c r="J29" s="121"/>
    </row>
    <row r="30" spans="1:10" x14ac:dyDescent="0.25">
      <c r="A30" s="110"/>
      <c r="B30" s="111"/>
      <c r="C30" s="111"/>
      <c r="D30" s="111"/>
      <c r="E30" s="149"/>
      <c r="F30" s="149"/>
      <c r="G30" s="149"/>
      <c r="H30" s="149"/>
      <c r="I30" s="120"/>
      <c r="J30" s="121"/>
    </row>
    <row r="31" spans="1:10" x14ac:dyDescent="0.25">
      <c r="A31" s="152" t="s">
        <v>316</v>
      </c>
      <c r="B31" s="159"/>
      <c r="C31" s="41" t="s">
        <v>337</v>
      </c>
      <c r="D31" s="170" t="s">
        <v>336</v>
      </c>
      <c r="E31" s="171"/>
      <c r="F31" s="171"/>
      <c r="G31" s="171"/>
      <c r="H31" s="111"/>
      <c r="I31" s="122" t="s">
        <v>337</v>
      </c>
      <c r="J31" s="123" t="s">
        <v>338</v>
      </c>
    </row>
    <row r="32" spans="1:10" x14ac:dyDescent="0.25">
      <c r="A32" s="152"/>
      <c r="B32" s="159"/>
      <c r="C32" s="124"/>
      <c r="D32" s="97"/>
      <c r="E32" s="164"/>
      <c r="F32" s="164"/>
      <c r="G32" s="164"/>
      <c r="H32" s="164"/>
      <c r="I32" s="120"/>
      <c r="J32" s="121"/>
    </row>
    <row r="33" spans="1:10" x14ac:dyDescent="0.25">
      <c r="A33" s="152" t="s">
        <v>326</v>
      </c>
      <c r="B33" s="159"/>
      <c r="C33" s="40" t="s">
        <v>340</v>
      </c>
      <c r="D33" s="170" t="s">
        <v>339</v>
      </c>
      <c r="E33" s="171"/>
      <c r="F33" s="171"/>
      <c r="G33" s="171"/>
      <c r="H33" s="117"/>
      <c r="I33" s="122" t="s">
        <v>340</v>
      </c>
      <c r="J33" s="123" t="s">
        <v>341</v>
      </c>
    </row>
    <row r="34" spans="1:10" x14ac:dyDescent="0.25">
      <c r="A34" s="110"/>
      <c r="B34" s="111"/>
      <c r="C34" s="111"/>
      <c r="D34" s="111"/>
      <c r="E34" s="149"/>
      <c r="F34" s="149"/>
      <c r="G34" s="149"/>
      <c r="H34" s="149"/>
      <c r="I34" s="111"/>
      <c r="J34" s="113"/>
    </row>
    <row r="35" spans="1:10" x14ac:dyDescent="0.25">
      <c r="A35" s="170" t="s">
        <v>327</v>
      </c>
      <c r="B35" s="171"/>
      <c r="C35" s="171"/>
      <c r="D35" s="171"/>
      <c r="E35" s="171" t="s">
        <v>317</v>
      </c>
      <c r="F35" s="171"/>
      <c r="G35" s="171"/>
      <c r="H35" s="171"/>
      <c r="I35" s="171"/>
      <c r="J35" s="125" t="s">
        <v>318</v>
      </c>
    </row>
    <row r="36" spans="1:10" x14ac:dyDescent="0.25">
      <c r="A36" s="110"/>
      <c r="B36" s="111"/>
      <c r="C36" s="111"/>
      <c r="D36" s="111"/>
      <c r="E36" s="149"/>
      <c r="F36" s="149"/>
      <c r="G36" s="149"/>
      <c r="H36" s="149"/>
      <c r="I36" s="111"/>
      <c r="J36" s="121"/>
    </row>
    <row r="37" spans="1:10" x14ac:dyDescent="0.25">
      <c r="A37" s="172"/>
      <c r="B37" s="173"/>
      <c r="C37" s="173"/>
      <c r="D37" s="173"/>
      <c r="E37" s="172"/>
      <c r="F37" s="173"/>
      <c r="G37" s="173"/>
      <c r="H37" s="173"/>
      <c r="I37" s="174"/>
      <c r="J37" s="89"/>
    </row>
    <row r="38" spans="1:10" x14ac:dyDescent="0.25">
      <c r="A38" s="78"/>
      <c r="B38" s="88"/>
      <c r="C38" s="91"/>
      <c r="D38" s="175"/>
      <c r="E38" s="175"/>
      <c r="F38" s="175"/>
      <c r="G38" s="175"/>
      <c r="H38" s="175"/>
      <c r="I38" s="175"/>
      <c r="J38" s="79"/>
    </row>
    <row r="39" spans="1:10" x14ac:dyDescent="0.25">
      <c r="A39" s="172"/>
      <c r="B39" s="173"/>
      <c r="C39" s="173"/>
      <c r="D39" s="174"/>
      <c r="E39" s="172"/>
      <c r="F39" s="173"/>
      <c r="G39" s="173"/>
      <c r="H39" s="173"/>
      <c r="I39" s="174"/>
      <c r="J39" s="40"/>
    </row>
    <row r="40" spans="1:10" x14ac:dyDescent="0.25">
      <c r="A40" s="78"/>
      <c r="B40" s="88"/>
      <c r="C40" s="91"/>
      <c r="D40" s="90"/>
      <c r="E40" s="175"/>
      <c r="F40" s="175"/>
      <c r="G40" s="175"/>
      <c r="H40" s="175"/>
      <c r="I40" s="87"/>
      <c r="J40" s="79"/>
    </row>
    <row r="41" spans="1:10" x14ac:dyDescent="0.25">
      <c r="A41" s="172"/>
      <c r="B41" s="173"/>
      <c r="C41" s="173"/>
      <c r="D41" s="174"/>
      <c r="E41" s="172"/>
      <c r="F41" s="173"/>
      <c r="G41" s="173"/>
      <c r="H41" s="173"/>
      <c r="I41" s="174"/>
      <c r="J41" s="40"/>
    </row>
    <row r="42" spans="1:10" x14ac:dyDescent="0.25">
      <c r="A42" s="78"/>
      <c r="B42" s="88"/>
      <c r="C42" s="91"/>
      <c r="D42" s="90"/>
      <c r="E42" s="175"/>
      <c r="F42" s="175"/>
      <c r="G42" s="175"/>
      <c r="H42" s="175"/>
      <c r="I42" s="87"/>
      <c r="J42" s="79"/>
    </row>
    <row r="43" spans="1:10" x14ac:dyDescent="0.25">
      <c r="A43" s="172"/>
      <c r="B43" s="173"/>
      <c r="C43" s="173"/>
      <c r="D43" s="174"/>
      <c r="E43" s="172"/>
      <c r="F43" s="173"/>
      <c r="G43" s="173"/>
      <c r="H43" s="173"/>
      <c r="I43" s="174"/>
      <c r="J43" s="40"/>
    </row>
    <row r="44" spans="1:10" x14ac:dyDescent="0.25">
      <c r="A44" s="80"/>
      <c r="B44" s="91"/>
      <c r="C44" s="177"/>
      <c r="D44" s="177"/>
      <c r="E44" s="165"/>
      <c r="F44" s="165"/>
      <c r="G44" s="177"/>
      <c r="H44" s="177"/>
      <c r="I44" s="177"/>
      <c r="J44" s="79"/>
    </row>
    <row r="45" spans="1:10" x14ac:dyDescent="0.25">
      <c r="A45" s="172"/>
      <c r="B45" s="173"/>
      <c r="C45" s="173"/>
      <c r="D45" s="174"/>
      <c r="E45" s="172"/>
      <c r="F45" s="173"/>
      <c r="G45" s="173"/>
      <c r="H45" s="173"/>
      <c r="I45" s="174"/>
      <c r="J45" s="40"/>
    </row>
    <row r="46" spans="1:10" x14ac:dyDescent="0.25">
      <c r="A46" s="80"/>
      <c r="B46" s="91"/>
      <c r="C46" s="91"/>
      <c r="D46" s="88"/>
      <c r="E46" s="165"/>
      <c r="F46" s="165"/>
      <c r="G46" s="177"/>
      <c r="H46" s="177"/>
      <c r="I46" s="88"/>
      <c r="J46" s="79"/>
    </row>
    <row r="47" spans="1:10" x14ac:dyDescent="0.25">
      <c r="A47" s="172"/>
      <c r="B47" s="173"/>
      <c r="C47" s="173"/>
      <c r="D47" s="174"/>
      <c r="E47" s="172"/>
      <c r="F47" s="173"/>
      <c r="G47" s="173"/>
      <c r="H47" s="173"/>
      <c r="I47" s="174"/>
      <c r="J47" s="40"/>
    </row>
    <row r="48" spans="1:10" x14ac:dyDescent="0.25">
      <c r="A48" s="126"/>
      <c r="B48" s="118"/>
      <c r="C48" s="118"/>
      <c r="D48" s="111"/>
      <c r="E48" s="149"/>
      <c r="F48" s="149"/>
      <c r="G48" s="176"/>
      <c r="H48" s="176"/>
      <c r="I48" s="111"/>
      <c r="J48" s="127" t="s">
        <v>342</v>
      </c>
    </row>
    <row r="49" spans="1:10" x14ac:dyDescent="0.25">
      <c r="A49" s="126"/>
      <c r="B49" s="118"/>
      <c r="C49" s="118"/>
      <c r="D49" s="111"/>
      <c r="E49" s="149"/>
      <c r="F49" s="149"/>
      <c r="G49" s="176"/>
      <c r="H49" s="176"/>
      <c r="I49" s="111"/>
      <c r="J49" s="127" t="s">
        <v>343</v>
      </c>
    </row>
    <row r="50" spans="1:10" ht="14.45" customHeight="1" x14ac:dyDescent="0.25">
      <c r="A50" s="143" t="s">
        <v>319</v>
      </c>
      <c r="B50" s="154"/>
      <c r="C50" s="155" t="s">
        <v>343</v>
      </c>
      <c r="D50" s="156"/>
      <c r="E50" s="182" t="s">
        <v>344</v>
      </c>
      <c r="F50" s="183"/>
      <c r="G50" s="160"/>
      <c r="H50" s="161"/>
      <c r="I50" s="161"/>
      <c r="J50" s="162"/>
    </row>
    <row r="51" spans="1:10" x14ac:dyDescent="0.25">
      <c r="A51" s="126"/>
      <c r="B51" s="118"/>
      <c r="C51" s="176"/>
      <c r="D51" s="176"/>
      <c r="E51" s="149"/>
      <c r="F51" s="149"/>
      <c r="G51" s="184" t="s">
        <v>345</v>
      </c>
      <c r="H51" s="184"/>
      <c r="I51" s="184"/>
      <c r="J51" s="104"/>
    </row>
    <row r="52" spans="1:10" ht="13.9" customHeight="1" x14ac:dyDescent="0.25">
      <c r="A52" s="143" t="s">
        <v>320</v>
      </c>
      <c r="B52" s="154"/>
      <c r="C52" s="160"/>
      <c r="D52" s="161"/>
      <c r="E52" s="161"/>
      <c r="F52" s="161"/>
      <c r="G52" s="161"/>
      <c r="H52" s="161"/>
      <c r="I52" s="161"/>
      <c r="J52" s="162"/>
    </row>
    <row r="53" spans="1:10" x14ac:dyDescent="0.25">
      <c r="A53" s="110"/>
      <c r="B53" s="111"/>
      <c r="C53" s="166" t="s">
        <v>321</v>
      </c>
      <c r="D53" s="166"/>
      <c r="E53" s="166"/>
      <c r="F53" s="166"/>
      <c r="G53" s="166"/>
      <c r="H53" s="166"/>
      <c r="I53" s="166"/>
      <c r="J53" s="113"/>
    </row>
    <row r="54" spans="1:10" x14ac:dyDescent="0.25">
      <c r="A54" s="143" t="s">
        <v>322</v>
      </c>
      <c r="B54" s="154"/>
      <c r="C54" s="178"/>
      <c r="D54" s="179"/>
      <c r="E54" s="180"/>
      <c r="F54" s="149"/>
      <c r="G54" s="149"/>
      <c r="H54" s="171"/>
      <c r="I54" s="171"/>
      <c r="J54" s="181"/>
    </row>
    <row r="55" spans="1:10" x14ac:dyDescent="0.25">
      <c r="A55" s="110"/>
      <c r="B55" s="111"/>
      <c r="C55" s="118"/>
      <c r="D55" s="111"/>
      <c r="E55" s="149"/>
      <c r="F55" s="149"/>
      <c r="G55" s="149"/>
      <c r="H55" s="149"/>
      <c r="I55" s="111"/>
      <c r="J55" s="113"/>
    </row>
    <row r="56" spans="1:10" ht="14.45" customHeight="1" x14ac:dyDescent="0.25">
      <c r="A56" s="143" t="s">
        <v>314</v>
      </c>
      <c r="B56" s="154"/>
      <c r="C56" s="185"/>
      <c r="D56" s="186"/>
      <c r="E56" s="186"/>
      <c r="F56" s="186"/>
      <c r="G56" s="186"/>
      <c r="H56" s="186"/>
      <c r="I56" s="186"/>
      <c r="J56" s="187"/>
    </row>
    <row r="57" spans="1:10" x14ac:dyDescent="0.25">
      <c r="A57" s="110"/>
      <c r="B57" s="111"/>
      <c r="C57" s="111"/>
      <c r="D57" s="111"/>
      <c r="E57" s="149"/>
      <c r="F57" s="149"/>
      <c r="G57" s="149"/>
      <c r="H57" s="149"/>
      <c r="I57" s="111"/>
      <c r="J57" s="113"/>
    </row>
    <row r="58" spans="1:10" x14ac:dyDescent="0.25">
      <c r="A58" s="143" t="s">
        <v>346</v>
      </c>
      <c r="B58" s="154"/>
      <c r="C58" s="185"/>
      <c r="D58" s="186"/>
      <c r="E58" s="186"/>
      <c r="F58" s="186"/>
      <c r="G58" s="186"/>
      <c r="H58" s="186"/>
      <c r="I58" s="186"/>
      <c r="J58" s="187"/>
    </row>
    <row r="59" spans="1:10" ht="14.45" customHeight="1" x14ac:dyDescent="0.25">
      <c r="A59" s="110"/>
      <c r="B59" s="111"/>
      <c r="C59" s="188" t="s">
        <v>347</v>
      </c>
      <c r="D59" s="188"/>
      <c r="E59" s="188"/>
      <c r="F59" s="188"/>
      <c r="G59" s="111"/>
      <c r="H59" s="111"/>
      <c r="I59" s="111"/>
      <c r="J59" s="113"/>
    </row>
    <row r="60" spans="1:10" x14ac:dyDescent="0.25">
      <c r="A60" s="143" t="s">
        <v>348</v>
      </c>
      <c r="B60" s="154"/>
      <c r="C60" s="185"/>
      <c r="D60" s="186"/>
      <c r="E60" s="186"/>
      <c r="F60" s="186"/>
      <c r="G60" s="186"/>
      <c r="H60" s="186"/>
      <c r="I60" s="186"/>
      <c r="J60" s="187"/>
    </row>
    <row r="61" spans="1:10" ht="14.45" customHeight="1" x14ac:dyDescent="0.25">
      <c r="A61" s="128"/>
      <c r="B61" s="129"/>
      <c r="C61" s="189" t="s">
        <v>349</v>
      </c>
      <c r="D61" s="189"/>
      <c r="E61" s="189"/>
      <c r="F61" s="189"/>
      <c r="G61" s="189"/>
      <c r="H61" s="129"/>
      <c r="I61" s="129"/>
      <c r="J61" s="130"/>
    </row>
    <row r="68" ht="27" customHeight="1" x14ac:dyDescent="0.25"/>
    <row r="72" ht="38.450000000000003" customHeight="1" x14ac:dyDescent="0.25"/>
  </sheetData>
  <sheetProtection algorithmName="SHA-512" hashValue="gWcNvtdd8R7lrMNBXnofix5M5gh5WJUI2AjZ3XTzT0YKwQ2qBgVM92JB97Di4u5DfPmiCP4IjrhDfd0qUS2BDA==" saltValue="IaGTq20PBUXbx2TNh9iuyw==" spinCount="100000" sheet="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formula1>$J$48:$J$49</formula1>
    </dataValidation>
    <dataValidation type="list" allowBlank="1" showInputMessage="1" showErrorMessage="1" sqref="C33">
      <formula1>$I$33:$J$33</formula1>
    </dataValidation>
    <dataValidation type="list" allowBlank="1" showInputMessage="1" showErrorMessage="1" sqref="C31">
      <formula1>$I$31:$J$31</formula1>
    </dataValidation>
    <dataValidation type="list" allowBlank="1" showInputMessage="1" showErrorMessage="1" sqref="E8">
      <formula1>$N$2:$N$5</formula1>
    </dataValidation>
  </dataValidations>
  <pageMargins left="0.7" right="0.7" top="0.75" bottom="0.75" header="0.3" footer="0.3"/>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34"/>
  <sheetViews>
    <sheetView view="pageBreakPreview" topLeftCell="D52" zoomScale="110" zoomScaleNormal="100" zoomScaleSheetLayoutView="110" workbookViewId="0">
      <selection activeCell="I70" sqref="I70"/>
    </sheetView>
  </sheetViews>
  <sheetFormatPr defaultColWidth="8.85546875" defaultRowHeight="12.75" x14ac:dyDescent="0.2"/>
  <cols>
    <col min="1" max="7" width="8.85546875" style="81"/>
    <col min="8" max="9" width="16.42578125" style="84" customWidth="1"/>
    <col min="10" max="10" width="10.28515625" style="81" bestFit="1" customWidth="1"/>
    <col min="11" max="16384" width="8.85546875" style="81"/>
  </cols>
  <sheetData>
    <row r="1" spans="1:9" x14ac:dyDescent="0.2">
      <c r="A1" s="193" t="s">
        <v>1</v>
      </c>
      <c r="B1" s="194"/>
      <c r="C1" s="194"/>
      <c r="D1" s="194"/>
      <c r="E1" s="194"/>
      <c r="F1" s="194"/>
      <c r="G1" s="194"/>
      <c r="H1" s="194"/>
      <c r="I1" s="194"/>
    </row>
    <row r="2" spans="1:9" x14ac:dyDescent="0.2">
      <c r="A2" s="195" t="s">
        <v>461</v>
      </c>
      <c r="B2" s="196"/>
      <c r="C2" s="196"/>
      <c r="D2" s="196"/>
      <c r="E2" s="196"/>
      <c r="F2" s="196"/>
      <c r="G2" s="196"/>
      <c r="H2" s="196"/>
      <c r="I2" s="196"/>
    </row>
    <row r="3" spans="1:9" x14ac:dyDescent="0.2">
      <c r="A3" s="197" t="s">
        <v>448</v>
      </c>
      <c r="B3" s="197"/>
      <c r="C3" s="197"/>
      <c r="D3" s="197"/>
      <c r="E3" s="197"/>
      <c r="F3" s="197"/>
      <c r="G3" s="197"/>
      <c r="H3" s="197"/>
      <c r="I3" s="197"/>
    </row>
    <row r="4" spans="1:9" x14ac:dyDescent="0.2">
      <c r="A4" s="198" t="s">
        <v>460</v>
      </c>
      <c r="B4" s="199"/>
      <c r="C4" s="199"/>
      <c r="D4" s="199"/>
      <c r="E4" s="199"/>
      <c r="F4" s="199"/>
      <c r="G4" s="199"/>
      <c r="H4" s="199"/>
      <c r="I4" s="200"/>
    </row>
    <row r="5" spans="1:9" ht="45" x14ac:dyDescent="0.2">
      <c r="A5" s="203" t="s">
        <v>2</v>
      </c>
      <c r="B5" s="204"/>
      <c r="C5" s="204"/>
      <c r="D5" s="204"/>
      <c r="E5" s="204"/>
      <c r="F5" s="204"/>
      <c r="G5" s="86" t="s">
        <v>101</v>
      </c>
      <c r="H5" s="10" t="s">
        <v>296</v>
      </c>
      <c r="I5" s="10" t="s">
        <v>297</v>
      </c>
    </row>
    <row r="6" spans="1:9" x14ac:dyDescent="0.2">
      <c r="A6" s="201">
        <v>1</v>
      </c>
      <c r="B6" s="202"/>
      <c r="C6" s="202"/>
      <c r="D6" s="202"/>
      <c r="E6" s="202"/>
      <c r="F6" s="202"/>
      <c r="G6" s="85">
        <v>2</v>
      </c>
      <c r="H6" s="10">
        <v>3</v>
      </c>
      <c r="I6" s="10">
        <v>4</v>
      </c>
    </row>
    <row r="7" spans="1:9" x14ac:dyDescent="0.2">
      <c r="A7" s="205"/>
      <c r="B7" s="205"/>
      <c r="C7" s="205"/>
      <c r="D7" s="205"/>
      <c r="E7" s="205"/>
      <c r="F7" s="205"/>
      <c r="G7" s="205"/>
      <c r="H7" s="205"/>
      <c r="I7" s="205"/>
    </row>
    <row r="8" spans="1:9" ht="12.75" customHeight="1" x14ac:dyDescent="0.2">
      <c r="A8" s="206" t="s">
        <v>4</v>
      </c>
      <c r="B8" s="206"/>
      <c r="C8" s="206"/>
      <c r="D8" s="206"/>
      <c r="E8" s="206"/>
      <c r="F8" s="206"/>
      <c r="G8" s="11">
        <v>1</v>
      </c>
      <c r="H8" s="18">
        <v>0</v>
      </c>
      <c r="I8" s="18">
        <v>0</v>
      </c>
    </row>
    <row r="9" spans="1:9" ht="12.75" customHeight="1" x14ac:dyDescent="0.2">
      <c r="A9" s="192" t="s">
        <v>302</v>
      </c>
      <c r="B9" s="192"/>
      <c r="C9" s="192"/>
      <c r="D9" s="192"/>
      <c r="E9" s="192"/>
      <c r="F9" s="192"/>
      <c r="G9" s="12">
        <v>2</v>
      </c>
      <c r="H9" s="82">
        <f>H10+H17+H27+H38+H43</f>
        <v>9524669</v>
      </c>
      <c r="I9" s="82">
        <f>I10+I17+I27+I38+I43</f>
        <v>9269462</v>
      </c>
    </row>
    <row r="10" spans="1:9" ht="12.75" customHeight="1" x14ac:dyDescent="0.2">
      <c r="A10" s="191" t="s">
        <v>5</v>
      </c>
      <c r="B10" s="191"/>
      <c r="C10" s="191"/>
      <c r="D10" s="191"/>
      <c r="E10" s="191"/>
      <c r="F10" s="191"/>
      <c r="G10" s="12">
        <v>3</v>
      </c>
      <c r="H10" s="82">
        <f>H11+H12+H13+H14+H15+H16</f>
        <v>18298</v>
      </c>
      <c r="I10" s="82">
        <f>I11+I12+I13+I14+I15+I16</f>
        <v>15943</v>
      </c>
    </row>
    <row r="11" spans="1:9" ht="12.75" customHeight="1" x14ac:dyDescent="0.2">
      <c r="A11" s="190" t="s">
        <v>6</v>
      </c>
      <c r="B11" s="190"/>
      <c r="C11" s="190"/>
      <c r="D11" s="190"/>
      <c r="E11" s="190"/>
      <c r="F11" s="190"/>
      <c r="G11" s="11">
        <v>4</v>
      </c>
      <c r="H11" s="18">
        <v>0</v>
      </c>
      <c r="I11" s="18">
        <v>0</v>
      </c>
    </row>
    <row r="12" spans="1:9" ht="22.9" customHeight="1" x14ac:dyDescent="0.2">
      <c r="A12" s="190" t="s">
        <v>7</v>
      </c>
      <c r="B12" s="190"/>
      <c r="C12" s="190"/>
      <c r="D12" s="190"/>
      <c r="E12" s="190"/>
      <c r="F12" s="190"/>
      <c r="G12" s="11">
        <v>5</v>
      </c>
      <c r="H12" s="18">
        <v>13883</v>
      </c>
      <c r="I12" s="18">
        <v>11528</v>
      </c>
    </row>
    <row r="13" spans="1:9" ht="12.75" customHeight="1" x14ac:dyDescent="0.2">
      <c r="A13" s="190" t="s">
        <v>8</v>
      </c>
      <c r="B13" s="190"/>
      <c r="C13" s="190"/>
      <c r="D13" s="190"/>
      <c r="E13" s="190"/>
      <c r="F13" s="190"/>
      <c r="G13" s="11">
        <v>6</v>
      </c>
      <c r="H13" s="18">
        <v>0</v>
      </c>
      <c r="I13" s="18">
        <v>0</v>
      </c>
    </row>
    <row r="14" spans="1:9" ht="12.75" customHeight="1" x14ac:dyDescent="0.2">
      <c r="A14" s="190" t="s">
        <v>9</v>
      </c>
      <c r="B14" s="190"/>
      <c r="C14" s="190"/>
      <c r="D14" s="190"/>
      <c r="E14" s="190"/>
      <c r="F14" s="190"/>
      <c r="G14" s="11">
        <v>7</v>
      </c>
      <c r="H14" s="18">
        <v>0</v>
      </c>
      <c r="I14" s="18">
        <v>0</v>
      </c>
    </row>
    <row r="15" spans="1:9" ht="12.75" customHeight="1" x14ac:dyDescent="0.2">
      <c r="A15" s="190" t="s">
        <v>10</v>
      </c>
      <c r="B15" s="190"/>
      <c r="C15" s="190"/>
      <c r="D15" s="190"/>
      <c r="E15" s="190"/>
      <c r="F15" s="190"/>
      <c r="G15" s="11">
        <v>8</v>
      </c>
      <c r="H15" s="18">
        <v>4415</v>
      </c>
      <c r="I15" s="18">
        <v>4415</v>
      </c>
    </row>
    <row r="16" spans="1:9" ht="12.75" customHeight="1" x14ac:dyDescent="0.2">
      <c r="A16" s="190" t="s">
        <v>11</v>
      </c>
      <c r="B16" s="190"/>
      <c r="C16" s="190"/>
      <c r="D16" s="190"/>
      <c r="E16" s="190"/>
      <c r="F16" s="190"/>
      <c r="G16" s="11">
        <v>9</v>
      </c>
      <c r="H16" s="18">
        <v>0</v>
      </c>
      <c r="I16" s="18">
        <v>0</v>
      </c>
    </row>
    <row r="17" spans="1:9" ht="12.75" customHeight="1" x14ac:dyDescent="0.2">
      <c r="A17" s="191" t="s">
        <v>12</v>
      </c>
      <c r="B17" s="191"/>
      <c r="C17" s="191"/>
      <c r="D17" s="191"/>
      <c r="E17" s="191"/>
      <c r="F17" s="191"/>
      <c r="G17" s="12">
        <v>10</v>
      </c>
      <c r="H17" s="82">
        <f>H18+H19+H20+H21+H22+H23+H24+H25+H26</f>
        <v>6201762</v>
      </c>
      <c r="I17" s="82">
        <f>I18+I19+I20+I21+I22+I23+I24+I25+I26</f>
        <v>5985015</v>
      </c>
    </row>
    <row r="18" spans="1:9" ht="12.75" customHeight="1" x14ac:dyDescent="0.2">
      <c r="A18" s="190" t="s">
        <v>13</v>
      </c>
      <c r="B18" s="190"/>
      <c r="C18" s="190"/>
      <c r="D18" s="190"/>
      <c r="E18" s="190"/>
      <c r="F18" s="190"/>
      <c r="G18" s="11">
        <v>11</v>
      </c>
      <c r="H18" s="18">
        <v>84692</v>
      </c>
      <c r="I18" s="18">
        <v>84692</v>
      </c>
    </row>
    <row r="19" spans="1:9" ht="12.75" customHeight="1" x14ac:dyDescent="0.2">
      <c r="A19" s="190" t="s">
        <v>14</v>
      </c>
      <c r="B19" s="190"/>
      <c r="C19" s="190"/>
      <c r="D19" s="190"/>
      <c r="E19" s="190"/>
      <c r="F19" s="190"/>
      <c r="G19" s="11">
        <v>12</v>
      </c>
      <c r="H19" s="18">
        <v>440584</v>
      </c>
      <c r="I19" s="18">
        <v>440124</v>
      </c>
    </row>
    <row r="20" spans="1:9" ht="12.75" customHeight="1" x14ac:dyDescent="0.2">
      <c r="A20" s="190" t="s">
        <v>15</v>
      </c>
      <c r="B20" s="190"/>
      <c r="C20" s="190"/>
      <c r="D20" s="190"/>
      <c r="E20" s="190"/>
      <c r="F20" s="190"/>
      <c r="G20" s="11">
        <v>13</v>
      </c>
      <c r="H20" s="18">
        <v>4930037</v>
      </c>
      <c r="I20" s="18">
        <v>4695358</v>
      </c>
    </row>
    <row r="21" spans="1:9" ht="12.75" customHeight="1" x14ac:dyDescent="0.2">
      <c r="A21" s="190" t="s">
        <v>16</v>
      </c>
      <c r="B21" s="190"/>
      <c r="C21" s="190"/>
      <c r="D21" s="190"/>
      <c r="E21" s="190"/>
      <c r="F21" s="190"/>
      <c r="G21" s="11">
        <v>14</v>
      </c>
      <c r="H21" s="18">
        <v>548060</v>
      </c>
      <c r="I21" s="18">
        <v>549382</v>
      </c>
    </row>
    <row r="22" spans="1:9" ht="12.75" customHeight="1" x14ac:dyDescent="0.2">
      <c r="A22" s="190" t="s">
        <v>17</v>
      </c>
      <c r="B22" s="190"/>
      <c r="C22" s="190"/>
      <c r="D22" s="190"/>
      <c r="E22" s="190"/>
      <c r="F22" s="190"/>
      <c r="G22" s="11">
        <v>15</v>
      </c>
      <c r="H22" s="18">
        <v>0</v>
      </c>
      <c r="I22" s="18">
        <v>0</v>
      </c>
    </row>
    <row r="23" spans="1:9" ht="12.75" customHeight="1" x14ac:dyDescent="0.2">
      <c r="A23" s="190" t="s">
        <v>18</v>
      </c>
      <c r="B23" s="190"/>
      <c r="C23" s="190"/>
      <c r="D23" s="190"/>
      <c r="E23" s="190"/>
      <c r="F23" s="190"/>
      <c r="G23" s="11">
        <v>16</v>
      </c>
      <c r="H23" s="18">
        <v>39391</v>
      </c>
      <c r="I23" s="18">
        <v>39391</v>
      </c>
    </row>
    <row r="24" spans="1:9" ht="12.75" customHeight="1" x14ac:dyDescent="0.2">
      <c r="A24" s="190" t="s">
        <v>19</v>
      </c>
      <c r="B24" s="190"/>
      <c r="C24" s="190"/>
      <c r="D24" s="190"/>
      <c r="E24" s="190"/>
      <c r="F24" s="190"/>
      <c r="G24" s="11">
        <v>17</v>
      </c>
      <c r="H24" s="18">
        <v>39826</v>
      </c>
      <c r="I24" s="18">
        <v>56896</v>
      </c>
    </row>
    <row r="25" spans="1:9" ht="12.75" customHeight="1" x14ac:dyDescent="0.2">
      <c r="A25" s="190" t="s">
        <v>20</v>
      </c>
      <c r="B25" s="190"/>
      <c r="C25" s="190"/>
      <c r="D25" s="190"/>
      <c r="E25" s="190"/>
      <c r="F25" s="190"/>
      <c r="G25" s="11">
        <v>18</v>
      </c>
      <c r="H25" s="18">
        <v>40424</v>
      </c>
      <c r="I25" s="18">
        <v>40424</v>
      </c>
    </row>
    <row r="26" spans="1:9" ht="12.75" customHeight="1" x14ac:dyDescent="0.2">
      <c r="A26" s="190" t="s">
        <v>21</v>
      </c>
      <c r="B26" s="190"/>
      <c r="C26" s="190"/>
      <c r="D26" s="190"/>
      <c r="E26" s="190"/>
      <c r="F26" s="190"/>
      <c r="G26" s="11">
        <v>19</v>
      </c>
      <c r="H26" s="18">
        <v>78748</v>
      </c>
      <c r="I26" s="18">
        <v>78748</v>
      </c>
    </row>
    <row r="27" spans="1:9" ht="12.75" customHeight="1" x14ac:dyDescent="0.2">
      <c r="A27" s="191" t="s">
        <v>22</v>
      </c>
      <c r="B27" s="191"/>
      <c r="C27" s="191"/>
      <c r="D27" s="191"/>
      <c r="E27" s="191"/>
      <c r="F27" s="191"/>
      <c r="G27" s="12">
        <v>20</v>
      </c>
      <c r="H27" s="82">
        <f>SUM(H28:H37)</f>
        <v>3173586</v>
      </c>
      <c r="I27" s="82">
        <f>SUM(I28:I37)</f>
        <v>3138727</v>
      </c>
    </row>
    <row r="28" spans="1:9" ht="12.75" customHeight="1" x14ac:dyDescent="0.2">
      <c r="A28" s="190" t="s">
        <v>23</v>
      </c>
      <c r="B28" s="190"/>
      <c r="C28" s="190"/>
      <c r="D28" s="190"/>
      <c r="E28" s="190"/>
      <c r="F28" s="190"/>
      <c r="G28" s="11">
        <v>21</v>
      </c>
      <c r="H28" s="18">
        <v>1053043</v>
      </c>
      <c r="I28" s="18">
        <v>1053043</v>
      </c>
    </row>
    <row r="29" spans="1:9" ht="12.75" customHeight="1" x14ac:dyDescent="0.2">
      <c r="A29" s="190" t="s">
        <v>24</v>
      </c>
      <c r="B29" s="190"/>
      <c r="C29" s="190"/>
      <c r="D29" s="190"/>
      <c r="E29" s="190"/>
      <c r="F29" s="190"/>
      <c r="G29" s="11">
        <v>22</v>
      </c>
      <c r="H29" s="18">
        <v>0</v>
      </c>
      <c r="I29" s="18">
        <v>0</v>
      </c>
    </row>
    <row r="30" spans="1:9" ht="12.75" customHeight="1" x14ac:dyDescent="0.2">
      <c r="A30" s="190" t="s">
        <v>25</v>
      </c>
      <c r="B30" s="190"/>
      <c r="C30" s="190"/>
      <c r="D30" s="190"/>
      <c r="E30" s="190"/>
      <c r="F30" s="190"/>
      <c r="G30" s="11">
        <v>23</v>
      </c>
      <c r="H30" s="18">
        <v>4313</v>
      </c>
      <c r="I30" s="18">
        <v>4313</v>
      </c>
    </row>
    <row r="31" spans="1:9" ht="24" customHeight="1" x14ac:dyDescent="0.2">
      <c r="A31" s="190" t="s">
        <v>26</v>
      </c>
      <c r="B31" s="190"/>
      <c r="C31" s="190"/>
      <c r="D31" s="190"/>
      <c r="E31" s="190"/>
      <c r="F31" s="190"/>
      <c r="G31" s="11">
        <v>24</v>
      </c>
      <c r="H31" s="18">
        <v>1990842</v>
      </c>
      <c r="I31" s="18">
        <v>1990842</v>
      </c>
    </row>
    <row r="32" spans="1:9" ht="23.45" customHeight="1" x14ac:dyDescent="0.2">
      <c r="A32" s="190" t="s">
        <v>27</v>
      </c>
      <c r="B32" s="190"/>
      <c r="C32" s="190"/>
      <c r="D32" s="190"/>
      <c r="E32" s="190"/>
      <c r="F32" s="190"/>
      <c r="G32" s="11">
        <v>25</v>
      </c>
      <c r="H32" s="18">
        <v>0</v>
      </c>
      <c r="I32" s="18">
        <v>0</v>
      </c>
    </row>
    <row r="33" spans="1:9" ht="21.6" customHeight="1" x14ac:dyDescent="0.2">
      <c r="A33" s="190" t="s">
        <v>28</v>
      </c>
      <c r="B33" s="190"/>
      <c r="C33" s="190"/>
      <c r="D33" s="190"/>
      <c r="E33" s="190"/>
      <c r="F33" s="190"/>
      <c r="G33" s="11">
        <v>26</v>
      </c>
      <c r="H33" s="18">
        <v>0</v>
      </c>
      <c r="I33" s="18">
        <v>0</v>
      </c>
    </row>
    <row r="34" spans="1:9" ht="12.75" customHeight="1" x14ac:dyDescent="0.2">
      <c r="A34" s="190" t="s">
        <v>29</v>
      </c>
      <c r="B34" s="190"/>
      <c r="C34" s="190"/>
      <c r="D34" s="190"/>
      <c r="E34" s="190"/>
      <c r="F34" s="190"/>
      <c r="G34" s="11">
        <v>27</v>
      </c>
      <c r="H34" s="18">
        <v>0</v>
      </c>
      <c r="I34" s="18">
        <v>0</v>
      </c>
    </row>
    <row r="35" spans="1:9" ht="12.75" customHeight="1" x14ac:dyDescent="0.2">
      <c r="A35" s="190" t="s">
        <v>30</v>
      </c>
      <c r="B35" s="190"/>
      <c r="C35" s="190"/>
      <c r="D35" s="190"/>
      <c r="E35" s="190"/>
      <c r="F35" s="190"/>
      <c r="G35" s="11">
        <v>28</v>
      </c>
      <c r="H35" s="18">
        <v>125388</v>
      </c>
      <c r="I35" s="18">
        <v>90529</v>
      </c>
    </row>
    <row r="36" spans="1:9" ht="12.75" customHeight="1" x14ac:dyDescent="0.2">
      <c r="A36" s="190" t="s">
        <v>31</v>
      </c>
      <c r="B36" s="190"/>
      <c r="C36" s="190"/>
      <c r="D36" s="190"/>
      <c r="E36" s="190"/>
      <c r="F36" s="190"/>
      <c r="G36" s="11">
        <v>29</v>
      </c>
      <c r="H36" s="18">
        <v>0</v>
      </c>
      <c r="I36" s="18">
        <v>0</v>
      </c>
    </row>
    <row r="37" spans="1:9" ht="12.75" customHeight="1" x14ac:dyDescent="0.2">
      <c r="A37" s="190" t="s">
        <v>32</v>
      </c>
      <c r="B37" s="190"/>
      <c r="C37" s="190"/>
      <c r="D37" s="190"/>
      <c r="E37" s="190"/>
      <c r="F37" s="190"/>
      <c r="G37" s="11">
        <v>30</v>
      </c>
      <c r="H37" s="18">
        <v>0</v>
      </c>
      <c r="I37" s="18">
        <v>0</v>
      </c>
    </row>
    <row r="38" spans="1:9" ht="12.75" customHeight="1" x14ac:dyDescent="0.2">
      <c r="A38" s="191" t="s">
        <v>33</v>
      </c>
      <c r="B38" s="191"/>
      <c r="C38" s="191"/>
      <c r="D38" s="191"/>
      <c r="E38" s="191"/>
      <c r="F38" s="191"/>
      <c r="G38" s="12">
        <v>31</v>
      </c>
      <c r="H38" s="82">
        <f>H39+H40+H41+H42</f>
        <v>131023</v>
      </c>
      <c r="I38" s="82">
        <f>I39+I40+I41+I42</f>
        <v>129777</v>
      </c>
    </row>
    <row r="39" spans="1:9" ht="12.75" customHeight="1" x14ac:dyDescent="0.2">
      <c r="A39" s="190" t="s">
        <v>34</v>
      </c>
      <c r="B39" s="190"/>
      <c r="C39" s="190"/>
      <c r="D39" s="190"/>
      <c r="E39" s="190"/>
      <c r="F39" s="190"/>
      <c r="G39" s="11">
        <v>32</v>
      </c>
      <c r="H39" s="18">
        <v>0</v>
      </c>
      <c r="I39" s="18">
        <v>0</v>
      </c>
    </row>
    <row r="40" spans="1:9" ht="12.75" customHeight="1" x14ac:dyDescent="0.2">
      <c r="A40" s="190" t="s">
        <v>35</v>
      </c>
      <c r="B40" s="190"/>
      <c r="C40" s="190"/>
      <c r="D40" s="190"/>
      <c r="E40" s="190"/>
      <c r="F40" s="190"/>
      <c r="G40" s="11">
        <v>33</v>
      </c>
      <c r="H40" s="18">
        <v>0</v>
      </c>
      <c r="I40" s="18">
        <v>0</v>
      </c>
    </row>
    <row r="41" spans="1:9" ht="12.75" customHeight="1" x14ac:dyDescent="0.2">
      <c r="A41" s="190" t="s">
        <v>36</v>
      </c>
      <c r="B41" s="190"/>
      <c r="C41" s="190"/>
      <c r="D41" s="190"/>
      <c r="E41" s="190"/>
      <c r="F41" s="190"/>
      <c r="G41" s="11">
        <v>34</v>
      </c>
      <c r="H41" s="18">
        <v>130722</v>
      </c>
      <c r="I41" s="18">
        <v>129476</v>
      </c>
    </row>
    <row r="42" spans="1:9" ht="12.75" customHeight="1" x14ac:dyDescent="0.2">
      <c r="A42" s="190" t="s">
        <v>37</v>
      </c>
      <c r="B42" s="190"/>
      <c r="C42" s="190"/>
      <c r="D42" s="190"/>
      <c r="E42" s="190"/>
      <c r="F42" s="190"/>
      <c r="G42" s="11">
        <v>35</v>
      </c>
      <c r="H42" s="18">
        <v>301</v>
      </c>
      <c r="I42" s="18">
        <v>301</v>
      </c>
    </row>
    <row r="43" spans="1:9" ht="12.75" customHeight="1" x14ac:dyDescent="0.2">
      <c r="A43" s="190" t="s">
        <v>38</v>
      </c>
      <c r="B43" s="190"/>
      <c r="C43" s="190"/>
      <c r="D43" s="190"/>
      <c r="E43" s="190"/>
      <c r="F43" s="190"/>
      <c r="G43" s="11">
        <v>36</v>
      </c>
      <c r="H43" s="18">
        <v>0</v>
      </c>
      <c r="I43" s="18">
        <v>0</v>
      </c>
    </row>
    <row r="44" spans="1:9" ht="12.75" customHeight="1" x14ac:dyDescent="0.2">
      <c r="A44" s="192" t="s">
        <v>303</v>
      </c>
      <c r="B44" s="192"/>
      <c r="C44" s="192"/>
      <c r="D44" s="192"/>
      <c r="E44" s="192"/>
      <c r="F44" s="192"/>
      <c r="G44" s="12">
        <v>37</v>
      </c>
      <c r="H44" s="82">
        <f>H45+H53+H60+H70</f>
        <v>7253690</v>
      </c>
      <c r="I44" s="82">
        <f>I45+I53+I60+I70</f>
        <v>7625880</v>
      </c>
    </row>
    <row r="45" spans="1:9" ht="12.75" customHeight="1" x14ac:dyDescent="0.2">
      <c r="A45" s="191" t="s">
        <v>39</v>
      </c>
      <c r="B45" s="191"/>
      <c r="C45" s="191"/>
      <c r="D45" s="191"/>
      <c r="E45" s="191"/>
      <c r="F45" s="191"/>
      <c r="G45" s="12">
        <v>38</v>
      </c>
      <c r="H45" s="82">
        <f>SUM(H46:H52)</f>
        <v>75619</v>
      </c>
      <c r="I45" s="82">
        <f>SUM(I46:I52)</f>
        <v>75619</v>
      </c>
    </row>
    <row r="46" spans="1:9" ht="12.75" customHeight="1" x14ac:dyDescent="0.2">
      <c r="A46" s="190" t="s">
        <v>40</v>
      </c>
      <c r="B46" s="190"/>
      <c r="C46" s="190"/>
      <c r="D46" s="190"/>
      <c r="E46" s="190"/>
      <c r="F46" s="190"/>
      <c r="G46" s="11">
        <v>39</v>
      </c>
      <c r="H46" s="18">
        <v>0</v>
      </c>
      <c r="I46" s="18">
        <v>0</v>
      </c>
    </row>
    <row r="47" spans="1:9" ht="12.75" customHeight="1" x14ac:dyDescent="0.2">
      <c r="A47" s="190" t="s">
        <v>41</v>
      </c>
      <c r="B47" s="190"/>
      <c r="C47" s="190"/>
      <c r="D47" s="190"/>
      <c r="E47" s="190"/>
      <c r="F47" s="190"/>
      <c r="G47" s="11">
        <v>40</v>
      </c>
      <c r="H47" s="18">
        <v>75619</v>
      </c>
      <c r="I47" s="18">
        <v>75619</v>
      </c>
    </row>
    <row r="48" spans="1:9" ht="12.75" customHeight="1" x14ac:dyDescent="0.2">
      <c r="A48" s="190" t="s">
        <v>42</v>
      </c>
      <c r="B48" s="190"/>
      <c r="C48" s="190"/>
      <c r="D48" s="190"/>
      <c r="E48" s="190"/>
      <c r="F48" s="190"/>
      <c r="G48" s="11">
        <v>41</v>
      </c>
      <c r="H48" s="18">
        <v>0</v>
      </c>
      <c r="I48" s="18">
        <v>0</v>
      </c>
    </row>
    <row r="49" spans="1:9" ht="12.75" customHeight="1" x14ac:dyDescent="0.2">
      <c r="A49" s="190" t="s">
        <v>43</v>
      </c>
      <c r="B49" s="190"/>
      <c r="C49" s="190"/>
      <c r="D49" s="190"/>
      <c r="E49" s="190"/>
      <c r="F49" s="190"/>
      <c r="G49" s="11">
        <v>42</v>
      </c>
      <c r="H49" s="18">
        <v>0</v>
      </c>
      <c r="I49" s="18">
        <v>0</v>
      </c>
    </row>
    <row r="50" spans="1:9" ht="12.75" customHeight="1" x14ac:dyDescent="0.2">
      <c r="A50" s="190" t="s">
        <v>44</v>
      </c>
      <c r="B50" s="190"/>
      <c r="C50" s="190"/>
      <c r="D50" s="190"/>
      <c r="E50" s="190"/>
      <c r="F50" s="190"/>
      <c r="G50" s="11">
        <v>43</v>
      </c>
      <c r="H50" s="18">
        <v>0</v>
      </c>
      <c r="I50" s="18">
        <v>0</v>
      </c>
    </row>
    <row r="51" spans="1:9" ht="12.75" customHeight="1" x14ac:dyDescent="0.2">
      <c r="A51" s="190" t="s">
        <v>45</v>
      </c>
      <c r="B51" s="190"/>
      <c r="C51" s="190"/>
      <c r="D51" s="190"/>
      <c r="E51" s="190"/>
      <c r="F51" s="190"/>
      <c r="G51" s="11">
        <v>44</v>
      </c>
      <c r="H51" s="18">
        <v>0</v>
      </c>
      <c r="I51" s="18">
        <v>0</v>
      </c>
    </row>
    <row r="52" spans="1:9" ht="12.75" customHeight="1" x14ac:dyDescent="0.2">
      <c r="A52" s="190" t="s">
        <v>46</v>
      </c>
      <c r="B52" s="190"/>
      <c r="C52" s="190"/>
      <c r="D52" s="190"/>
      <c r="E52" s="190"/>
      <c r="F52" s="190"/>
      <c r="G52" s="11">
        <v>45</v>
      </c>
      <c r="H52" s="18">
        <v>0</v>
      </c>
      <c r="I52" s="18">
        <v>0</v>
      </c>
    </row>
    <row r="53" spans="1:9" ht="12.75" customHeight="1" x14ac:dyDescent="0.2">
      <c r="A53" s="191" t="s">
        <v>47</v>
      </c>
      <c r="B53" s="191"/>
      <c r="C53" s="191"/>
      <c r="D53" s="191"/>
      <c r="E53" s="191"/>
      <c r="F53" s="191"/>
      <c r="G53" s="12">
        <v>46</v>
      </c>
      <c r="H53" s="82">
        <f>SUM(H54:H59)</f>
        <v>3164547</v>
      </c>
      <c r="I53" s="82">
        <f>SUM(I54:I59)</f>
        <v>4013612</v>
      </c>
    </row>
    <row r="54" spans="1:9" ht="12.75" customHeight="1" x14ac:dyDescent="0.2">
      <c r="A54" s="190" t="s">
        <v>48</v>
      </c>
      <c r="B54" s="190"/>
      <c r="C54" s="190"/>
      <c r="D54" s="190"/>
      <c r="E54" s="190"/>
      <c r="F54" s="190"/>
      <c r="G54" s="11">
        <v>47</v>
      </c>
      <c r="H54" s="18">
        <v>0</v>
      </c>
      <c r="I54" s="18">
        <v>0</v>
      </c>
    </row>
    <row r="55" spans="1:9" ht="12.75" customHeight="1" x14ac:dyDescent="0.2">
      <c r="A55" s="190" t="s">
        <v>49</v>
      </c>
      <c r="B55" s="190"/>
      <c r="C55" s="190"/>
      <c r="D55" s="190"/>
      <c r="E55" s="190"/>
      <c r="F55" s="190"/>
      <c r="G55" s="11">
        <v>48</v>
      </c>
      <c r="H55" s="18">
        <v>688</v>
      </c>
      <c r="I55" s="18">
        <v>688</v>
      </c>
    </row>
    <row r="56" spans="1:9" ht="12.75" customHeight="1" x14ac:dyDescent="0.2">
      <c r="A56" s="190" t="s">
        <v>50</v>
      </c>
      <c r="B56" s="190"/>
      <c r="C56" s="190"/>
      <c r="D56" s="190"/>
      <c r="E56" s="190"/>
      <c r="F56" s="190"/>
      <c r="G56" s="11">
        <v>49</v>
      </c>
      <c r="H56" s="18">
        <v>2143396</v>
      </c>
      <c r="I56" s="18">
        <f>2604135-7049</f>
        <v>2597086</v>
      </c>
    </row>
    <row r="57" spans="1:9" ht="12.75" customHeight="1" x14ac:dyDescent="0.2">
      <c r="A57" s="190" t="s">
        <v>51</v>
      </c>
      <c r="B57" s="190"/>
      <c r="C57" s="190"/>
      <c r="D57" s="190"/>
      <c r="E57" s="190"/>
      <c r="F57" s="190"/>
      <c r="G57" s="11">
        <v>50</v>
      </c>
      <c r="H57" s="18">
        <v>141532</v>
      </c>
      <c r="I57" s="18">
        <v>132286</v>
      </c>
    </row>
    <row r="58" spans="1:9" ht="12.75" customHeight="1" x14ac:dyDescent="0.2">
      <c r="A58" s="190" t="s">
        <v>52</v>
      </c>
      <c r="B58" s="190"/>
      <c r="C58" s="190"/>
      <c r="D58" s="190"/>
      <c r="E58" s="190"/>
      <c r="F58" s="190"/>
      <c r="G58" s="11">
        <v>51</v>
      </c>
      <c r="H58" s="18">
        <v>118444</v>
      </c>
      <c r="I58" s="18">
        <v>125724</v>
      </c>
    </row>
    <row r="59" spans="1:9" ht="12.75" customHeight="1" x14ac:dyDescent="0.2">
      <c r="A59" s="190" t="s">
        <v>53</v>
      </c>
      <c r="B59" s="190"/>
      <c r="C59" s="190"/>
      <c r="D59" s="190"/>
      <c r="E59" s="190"/>
      <c r="F59" s="190"/>
      <c r="G59" s="11">
        <v>52</v>
      </c>
      <c r="H59" s="18">
        <v>760487</v>
      </c>
      <c r="I59" s="18">
        <v>1157828</v>
      </c>
    </row>
    <row r="60" spans="1:9" ht="12.75" customHeight="1" x14ac:dyDescent="0.2">
      <c r="A60" s="191" t="s">
        <v>54</v>
      </c>
      <c r="B60" s="191"/>
      <c r="C60" s="191"/>
      <c r="D60" s="191"/>
      <c r="E60" s="191"/>
      <c r="F60" s="191"/>
      <c r="G60" s="12">
        <v>53</v>
      </c>
      <c r="H60" s="82">
        <f>SUM(H61:H69)</f>
        <v>3889644</v>
      </c>
      <c r="I60" s="82">
        <f>SUM(I61:I69)</f>
        <v>3497962</v>
      </c>
    </row>
    <row r="61" spans="1:9" ht="12.75" customHeight="1" x14ac:dyDescent="0.2">
      <c r="A61" s="190" t="s">
        <v>23</v>
      </c>
      <c r="B61" s="190"/>
      <c r="C61" s="190"/>
      <c r="D61" s="190"/>
      <c r="E61" s="190"/>
      <c r="F61" s="190"/>
      <c r="G61" s="11">
        <v>54</v>
      </c>
      <c r="H61" s="18">
        <v>0</v>
      </c>
      <c r="I61" s="18">
        <v>0</v>
      </c>
    </row>
    <row r="62" spans="1:9" ht="27.6" customHeight="1" x14ac:dyDescent="0.2">
      <c r="A62" s="190" t="s">
        <v>24</v>
      </c>
      <c r="B62" s="190"/>
      <c r="C62" s="190"/>
      <c r="D62" s="190"/>
      <c r="E62" s="190"/>
      <c r="F62" s="190"/>
      <c r="G62" s="11">
        <v>55</v>
      </c>
      <c r="H62" s="18">
        <v>0</v>
      </c>
      <c r="I62" s="18">
        <v>0</v>
      </c>
    </row>
    <row r="63" spans="1:9" ht="12.75" customHeight="1" x14ac:dyDescent="0.2">
      <c r="A63" s="190" t="s">
        <v>25</v>
      </c>
      <c r="B63" s="190"/>
      <c r="C63" s="190"/>
      <c r="D63" s="190"/>
      <c r="E63" s="190"/>
      <c r="F63" s="190"/>
      <c r="G63" s="11">
        <v>56</v>
      </c>
      <c r="H63" s="18">
        <v>92158</v>
      </c>
      <c r="I63" s="18">
        <v>104960</v>
      </c>
    </row>
    <row r="64" spans="1:9" ht="25.9" customHeight="1" x14ac:dyDescent="0.2">
      <c r="A64" s="190" t="s">
        <v>55</v>
      </c>
      <c r="B64" s="190"/>
      <c r="C64" s="190"/>
      <c r="D64" s="190"/>
      <c r="E64" s="190"/>
      <c r="F64" s="190"/>
      <c r="G64" s="11">
        <v>57</v>
      </c>
      <c r="H64" s="18">
        <v>0</v>
      </c>
      <c r="I64" s="18">
        <v>0</v>
      </c>
    </row>
    <row r="65" spans="1:9" ht="21.6" customHeight="1" x14ac:dyDescent="0.2">
      <c r="A65" s="190" t="s">
        <v>27</v>
      </c>
      <c r="B65" s="190"/>
      <c r="C65" s="190"/>
      <c r="D65" s="190"/>
      <c r="E65" s="190"/>
      <c r="F65" s="190"/>
      <c r="G65" s="11">
        <v>58</v>
      </c>
      <c r="H65" s="18">
        <v>0</v>
      </c>
      <c r="I65" s="18">
        <v>0</v>
      </c>
    </row>
    <row r="66" spans="1:9" ht="21.6" customHeight="1" x14ac:dyDescent="0.2">
      <c r="A66" s="190" t="s">
        <v>28</v>
      </c>
      <c r="B66" s="190"/>
      <c r="C66" s="190"/>
      <c r="D66" s="190"/>
      <c r="E66" s="190"/>
      <c r="F66" s="190"/>
      <c r="G66" s="11">
        <v>59</v>
      </c>
      <c r="H66" s="18">
        <v>0</v>
      </c>
      <c r="I66" s="18">
        <v>0</v>
      </c>
    </row>
    <row r="67" spans="1:9" ht="12.75" customHeight="1" x14ac:dyDescent="0.2">
      <c r="A67" s="190" t="s">
        <v>29</v>
      </c>
      <c r="B67" s="190"/>
      <c r="C67" s="190"/>
      <c r="D67" s="190"/>
      <c r="E67" s="190"/>
      <c r="F67" s="190"/>
      <c r="G67" s="11">
        <v>60</v>
      </c>
      <c r="H67" s="18">
        <v>3539</v>
      </c>
      <c r="I67" s="18">
        <v>3539</v>
      </c>
    </row>
    <row r="68" spans="1:9" ht="12.75" customHeight="1" x14ac:dyDescent="0.2">
      <c r="A68" s="190" t="s">
        <v>30</v>
      </c>
      <c r="B68" s="190"/>
      <c r="C68" s="190"/>
      <c r="D68" s="190"/>
      <c r="E68" s="190"/>
      <c r="F68" s="190"/>
      <c r="G68" s="11">
        <v>61</v>
      </c>
      <c r="H68" s="18">
        <v>3772599</v>
      </c>
      <c r="I68" s="18">
        <v>3368115</v>
      </c>
    </row>
    <row r="69" spans="1:9" ht="12.75" customHeight="1" x14ac:dyDescent="0.2">
      <c r="A69" s="190" t="s">
        <v>56</v>
      </c>
      <c r="B69" s="190"/>
      <c r="C69" s="190"/>
      <c r="D69" s="190"/>
      <c r="E69" s="190"/>
      <c r="F69" s="190"/>
      <c r="G69" s="11">
        <v>62</v>
      </c>
      <c r="H69" s="18">
        <v>21348</v>
      </c>
      <c r="I69" s="18">
        <v>21348</v>
      </c>
    </row>
    <row r="70" spans="1:9" ht="12.75" customHeight="1" x14ac:dyDescent="0.2">
      <c r="A70" s="190" t="s">
        <v>57</v>
      </c>
      <c r="B70" s="190"/>
      <c r="C70" s="190"/>
      <c r="D70" s="190"/>
      <c r="E70" s="190"/>
      <c r="F70" s="190"/>
      <c r="G70" s="11">
        <v>63</v>
      </c>
      <c r="H70" s="18">
        <v>123880</v>
      </c>
      <c r="I70" s="18">
        <v>38687</v>
      </c>
    </row>
    <row r="71" spans="1:9" ht="12.75" customHeight="1" x14ac:dyDescent="0.2">
      <c r="A71" s="206" t="s">
        <v>58</v>
      </c>
      <c r="B71" s="206"/>
      <c r="C71" s="206"/>
      <c r="D71" s="206"/>
      <c r="E71" s="206"/>
      <c r="F71" s="206"/>
      <c r="G71" s="11">
        <v>64</v>
      </c>
      <c r="H71" s="18">
        <v>2005741</v>
      </c>
      <c r="I71" s="18">
        <f>1920703+424425</f>
        <v>2345128</v>
      </c>
    </row>
    <row r="72" spans="1:9" ht="12.75" customHeight="1" x14ac:dyDescent="0.2">
      <c r="A72" s="192" t="s">
        <v>304</v>
      </c>
      <c r="B72" s="192"/>
      <c r="C72" s="192"/>
      <c r="D72" s="192"/>
      <c r="E72" s="192"/>
      <c r="F72" s="192"/>
      <c r="G72" s="12">
        <v>65</v>
      </c>
      <c r="H72" s="82">
        <f>H8+H9+H44+H71</f>
        <v>18784100</v>
      </c>
      <c r="I72" s="82">
        <f>I8+I9+I44+I71</f>
        <v>19240470</v>
      </c>
    </row>
    <row r="73" spans="1:9" ht="12.75" customHeight="1" x14ac:dyDescent="0.2">
      <c r="A73" s="206" t="s">
        <v>59</v>
      </c>
      <c r="B73" s="206"/>
      <c r="C73" s="206"/>
      <c r="D73" s="206"/>
      <c r="E73" s="206"/>
      <c r="F73" s="206"/>
      <c r="G73" s="11">
        <v>66</v>
      </c>
      <c r="H73" s="18">
        <v>0</v>
      </c>
      <c r="I73" s="18">
        <v>0</v>
      </c>
    </row>
    <row r="74" spans="1:9" x14ac:dyDescent="0.2">
      <c r="A74" s="208" t="s">
        <v>60</v>
      </c>
      <c r="B74" s="209"/>
      <c r="C74" s="209"/>
      <c r="D74" s="209"/>
      <c r="E74" s="209"/>
      <c r="F74" s="209"/>
      <c r="G74" s="209"/>
      <c r="H74" s="209"/>
      <c r="I74" s="209"/>
    </row>
    <row r="75" spans="1:9" ht="12.75" customHeight="1" x14ac:dyDescent="0.2">
      <c r="A75" s="192" t="s">
        <v>354</v>
      </c>
      <c r="B75" s="192"/>
      <c r="C75" s="192"/>
      <c r="D75" s="192"/>
      <c r="E75" s="192"/>
      <c r="F75" s="192"/>
      <c r="G75" s="12">
        <v>67</v>
      </c>
      <c r="H75" s="83">
        <f>H76+H77+H78+H84+H85+H91+H94+H97</f>
        <v>5617412</v>
      </c>
      <c r="I75" s="83">
        <f>I76+I77+I78+I84+I85+I91+I94+I97</f>
        <v>5163118</v>
      </c>
    </row>
    <row r="76" spans="1:9" ht="12.75" customHeight="1" x14ac:dyDescent="0.2">
      <c r="A76" s="190" t="s">
        <v>61</v>
      </c>
      <c r="B76" s="190"/>
      <c r="C76" s="190"/>
      <c r="D76" s="190"/>
      <c r="E76" s="190"/>
      <c r="F76" s="190"/>
      <c r="G76" s="11">
        <v>68</v>
      </c>
      <c r="H76" s="18">
        <v>14814630</v>
      </c>
      <c r="I76" s="18">
        <v>14814630</v>
      </c>
    </row>
    <row r="77" spans="1:9" ht="12.75" customHeight="1" x14ac:dyDescent="0.2">
      <c r="A77" s="190" t="s">
        <v>62</v>
      </c>
      <c r="B77" s="190"/>
      <c r="C77" s="190"/>
      <c r="D77" s="190"/>
      <c r="E77" s="190"/>
      <c r="F77" s="190"/>
      <c r="G77" s="11">
        <v>69</v>
      </c>
      <c r="H77" s="18">
        <v>-33895</v>
      </c>
      <c r="I77" s="18">
        <v>-33895</v>
      </c>
    </row>
    <row r="78" spans="1:9" ht="12.75" customHeight="1" x14ac:dyDescent="0.2">
      <c r="A78" s="191" t="s">
        <v>63</v>
      </c>
      <c r="B78" s="191"/>
      <c r="C78" s="191"/>
      <c r="D78" s="191"/>
      <c r="E78" s="191"/>
      <c r="F78" s="191"/>
      <c r="G78" s="12">
        <v>70</v>
      </c>
      <c r="H78" s="83">
        <f>SUM(H79:H83)</f>
        <v>-208382</v>
      </c>
      <c r="I78" s="83">
        <f>SUM(I79:I83)</f>
        <v>-208382</v>
      </c>
    </row>
    <row r="79" spans="1:9" ht="12.75" customHeight="1" x14ac:dyDescent="0.2">
      <c r="A79" s="190" t="s">
        <v>64</v>
      </c>
      <c r="B79" s="190"/>
      <c r="C79" s="190"/>
      <c r="D79" s="190"/>
      <c r="E79" s="190"/>
      <c r="F79" s="190"/>
      <c r="G79" s="11">
        <v>71</v>
      </c>
      <c r="H79" s="18">
        <v>0</v>
      </c>
      <c r="I79" s="18">
        <v>0</v>
      </c>
    </row>
    <row r="80" spans="1:9" ht="12.75" customHeight="1" x14ac:dyDescent="0.2">
      <c r="A80" s="190" t="s">
        <v>65</v>
      </c>
      <c r="B80" s="190"/>
      <c r="C80" s="190"/>
      <c r="D80" s="190"/>
      <c r="E80" s="190"/>
      <c r="F80" s="190"/>
      <c r="G80" s="11">
        <v>72</v>
      </c>
      <c r="H80" s="18">
        <v>191958</v>
      </c>
      <c r="I80" s="18">
        <v>191958</v>
      </c>
    </row>
    <row r="81" spans="1:9" ht="12.75" customHeight="1" x14ac:dyDescent="0.2">
      <c r="A81" s="190" t="s">
        <v>66</v>
      </c>
      <c r="B81" s="190"/>
      <c r="C81" s="190"/>
      <c r="D81" s="190"/>
      <c r="E81" s="190"/>
      <c r="F81" s="190"/>
      <c r="G81" s="11">
        <v>73</v>
      </c>
      <c r="H81" s="18">
        <v>-400340</v>
      </c>
      <c r="I81" s="18">
        <v>-400340</v>
      </c>
    </row>
    <row r="82" spans="1:9" ht="12.75" customHeight="1" x14ac:dyDescent="0.2">
      <c r="A82" s="190" t="s">
        <v>67</v>
      </c>
      <c r="B82" s="190"/>
      <c r="C82" s="190"/>
      <c r="D82" s="190"/>
      <c r="E82" s="190"/>
      <c r="F82" s="190"/>
      <c r="G82" s="11">
        <v>74</v>
      </c>
      <c r="H82" s="18">
        <v>0</v>
      </c>
      <c r="I82" s="18">
        <v>0</v>
      </c>
    </row>
    <row r="83" spans="1:9" ht="12.75" customHeight="1" x14ac:dyDescent="0.2">
      <c r="A83" s="190" t="s">
        <v>68</v>
      </c>
      <c r="B83" s="190"/>
      <c r="C83" s="190"/>
      <c r="D83" s="190"/>
      <c r="E83" s="190"/>
      <c r="F83" s="190"/>
      <c r="G83" s="11">
        <v>75</v>
      </c>
      <c r="H83" s="18">
        <v>0</v>
      </c>
      <c r="I83" s="18">
        <v>0</v>
      </c>
    </row>
    <row r="84" spans="1:9" ht="12.75" customHeight="1" x14ac:dyDescent="0.2">
      <c r="A84" s="207" t="s">
        <v>69</v>
      </c>
      <c r="B84" s="207"/>
      <c r="C84" s="207"/>
      <c r="D84" s="207"/>
      <c r="E84" s="207"/>
      <c r="F84" s="207"/>
      <c r="G84" s="42">
        <v>76</v>
      </c>
      <c r="H84" s="43">
        <v>1422588</v>
      </c>
      <c r="I84" s="43">
        <f>1422588-85871</f>
        <v>1336717</v>
      </c>
    </row>
    <row r="85" spans="1:9" ht="12.75" customHeight="1" x14ac:dyDescent="0.2">
      <c r="A85" s="191" t="s">
        <v>446</v>
      </c>
      <c r="B85" s="191"/>
      <c r="C85" s="191"/>
      <c r="D85" s="191"/>
      <c r="E85" s="191"/>
      <c r="F85" s="191"/>
      <c r="G85" s="12">
        <v>77</v>
      </c>
      <c r="H85" s="82">
        <f>H86+H87+H88+H89+H90</f>
        <v>193674</v>
      </c>
      <c r="I85" s="82">
        <f>I86+I87+I88+I89+I90</f>
        <v>193674</v>
      </c>
    </row>
    <row r="86" spans="1:9" ht="25.5" customHeight="1" x14ac:dyDescent="0.2">
      <c r="A86" s="190" t="s">
        <v>447</v>
      </c>
      <c r="B86" s="190"/>
      <c r="C86" s="190"/>
      <c r="D86" s="190"/>
      <c r="E86" s="190"/>
      <c r="F86" s="190"/>
      <c r="G86" s="11">
        <v>78</v>
      </c>
      <c r="H86" s="18">
        <v>133711</v>
      </c>
      <c r="I86" s="18">
        <v>133711</v>
      </c>
    </row>
    <row r="87" spans="1:9" ht="12.75" customHeight="1" x14ac:dyDescent="0.2">
      <c r="A87" s="190" t="s">
        <v>70</v>
      </c>
      <c r="B87" s="190"/>
      <c r="C87" s="190"/>
      <c r="D87" s="190"/>
      <c r="E87" s="190"/>
      <c r="F87" s="190"/>
      <c r="G87" s="11">
        <v>79</v>
      </c>
      <c r="H87" s="18">
        <v>0</v>
      </c>
      <c r="I87" s="18">
        <v>0</v>
      </c>
    </row>
    <row r="88" spans="1:9" ht="12.75" customHeight="1" x14ac:dyDescent="0.2">
      <c r="A88" s="190" t="s">
        <v>71</v>
      </c>
      <c r="B88" s="190"/>
      <c r="C88" s="190"/>
      <c r="D88" s="190"/>
      <c r="E88" s="190"/>
      <c r="F88" s="190"/>
      <c r="G88" s="11">
        <v>80</v>
      </c>
      <c r="H88" s="18">
        <v>0</v>
      </c>
      <c r="I88" s="18">
        <v>0</v>
      </c>
    </row>
    <row r="89" spans="1:9" ht="12.75" customHeight="1" x14ac:dyDescent="0.2">
      <c r="A89" s="190" t="s">
        <v>350</v>
      </c>
      <c r="B89" s="190"/>
      <c r="C89" s="190"/>
      <c r="D89" s="190"/>
      <c r="E89" s="190"/>
      <c r="F89" s="190"/>
      <c r="G89" s="11">
        <v>81</v>
      </c>
      <c r="H89" s="18">
        <v>0</v>
      </c>
      <c r="I89" s="18">
        <v>0</v>
      </c>
    </row>
    <row r="90" spans="1:9" ht="12.75" customHeight="1" x14ac:dyDescent="0.2">
      <c r="A90" s="190" t="s">
        <v>351</v>
      </c>
      <c r="B90" s="190"/>
      <c r="C90" s="190"/>
      <c r="D90" s="190"/>
      <c r="E90" s="190"/>
      <c r="F90" s="190"/>
      <c r="G90" s="11">
        <v>82</v>
      </c>
      <c r="H90" s="18">
        <v>59963</v>
      </c>
      <c r="I90" s="18">
        <v>59963</v>
      </c>
    </row>
    <row r="91" spans="1:9" ht="12.75" customHeight="1" x14ac:dyDescent="0.2">
      <c r="A91" s="191" t="s">
        <v>352</v>
      </c>
      <c r="B91" s="191"/>
      <c r="C91" s="191"/>
      <c r="D91" s="191"/>
      <c r="E91" s="191"/>
      <c r="F91" s="191"/>
      <c r="G91" s="12">
        <v>83</v>
      </c>
      <c r="H91" s="82">
        <f>H92-H93</f>
        <v>-11810386</v>
      </c>
      <c r="I91" s="82">
        <f>I92-I93</f>
        <v>-10558162</v>
      </c>
    </row>
    <row r="92" spans="1:9" ht="12.75" customHeight="1" x14ac:dyDescent="0.2">
      <c r="A92" s="190" t="s">
        <v>72</v>
      </c>
      <c r="B92" s="190"/>
      <c r="C92" s="190"/>
      <c r="D92" s="190"/>
      <c r="E92" s="190"/>
      <c r="F92" s="190"/>
      <c r="G92" s="11">
        <v>84</v>
      </c>
      <c r="H92" s="18">
        <v>0</v>
      </c>
      <c r="I92" s="18">
        <v>0</v>
      </c>
    </row>
    <row r="93" spans="1:9" ht="12.75" customHeight="1" x14ac:dyDescent="0.2">
      <c r="A93" s="190" t="s">
        <v>73</v>
      </c>
      <c r="B93" s="190"/>
      <c r="C93" s="190"/>
      <c r="D93" s="190"/>
      <c r="E93" s="190"/>
      <c r="F93" s="190"/>
      <c r="G93" s="11">
        <v>85</v>
      </c>
      <c r="H93" s="18">
        <v>11810386</v>
      </c>
      <c r="I93" s="18">
        <f>11883216-H95-85871</f>
        <v>10558162</v>
      </c>
    </row>
    <row r="94" spans="1:9" ht="12.75" customHeight="1" x14ac:dyDescent="0.2">
      <c r="A94" s="191" t="s">
        <v>353</v>
      </c>
      <c r="B94" s="191"/>
      <c r="C94" s="191"/>
      <c r="D94" s="191"/>
      <c r="E94" s="191"/>
      <c r="F94" s="191"/>
      <c r="G94" s="12">
        <v>86</v>
      </c>
      <c r="H94" s="82">
        <f>H95-H96</f>
        <v>1239183</v>
      </c>
      <c r="I94" s="82">
        <f>I95-I96</f>
        <v>-381464</v>
      </c>
    </row>
    <row r="95" spans="1:9" ht="12.75" customHeight="1" x14ac:dyDescent="0.2">
      <c r="A95" s="190" t="s">
        <v>74</v>
      </c>
      <c r="B95" s="190"/>
      <c r="C95" s="190"/>
      <c r="D95" s="190"/>
      <c r="E95" s="190"/>
      <c r="F95" s="190"/>
      <c r="G95" s="11">
        <v>87</v>
      </c>
      <c r="H95" s="18">
        <v>1239183</v>
      </c>
      <c r="I95" s="18">
        <f>RDG!J66</f>
        <v>-381464</v>
      </c>
    </row>
    <row r="96" spans="1:9" ht="12.75" customHeight="1" x14ac:dyDescent="0.2">
      <c r="A96" s="190" t="s">
        <v>75</v>
      </c>
      <c r="B96" s="190"/>
      <c r="C96" s="190"/>
      <c r="D96" s="190"/>
      <c r="E96" s="190"/>
      <c r="F96" s="190"/>
      <c r="G96" s="11">
        <v>88</v>
      </c>
      <c r="H96" s="18">
        <v>0</v>
      </c>
      <c r="I96" s="18">
        <v>0</v>
      </c>
    </row>
    <row r="97" spans="1:9" ht="12.75" customHeight="1" x14ac:dyDescent="0.2">
      <c r="A97" s="190" t="s">
        <v>76</v>
      </c>
      <c r="B97" s="190"/>
      <c r="C97" s="190"/>
      <c r="D97" s="190"/>
      <c r="E97" s="190"/>
      <c r="F97" s="190"/>
      <c r="G97" s="11">
        <v>89</v>
      </c>
      <c r="H97" s="18">
        <v>0</v>
      </c>
      <c r="I97" s="18">
        <v>0</v>
      </c>
    </row>
    <row r="98" spans="1:9" ht="12.75" customHeight="1" x14ac:dyDescent="0.2">
      <c r="A98" s="192" t="s">
        <v>355</v>
      </c>
      <c r="B98" s="192"/>
      <c r="C98" s="192"/>
      <c r="D98" s="192"/>
      <c r="E98" s="192"/>
      <c r="F98" s="192"/>
      <c r="G98" s="12">
        <v>90</v>
      </c>
      <c r="H98" s="82">
        <f>SUM(H99:H104)</f>
        <v>324272</v>
      </c>
      <c r="I98" s="82">
        <f>SUM(I99:I104)</f>
        <v>327136</v>
      </c>
    </row>
    <row r="99" spans="1:9" ht="12.75" customHeight="1" x14ac:dyDescent="0.2">
      <c r="A99" s="190" t="s">
        <v>77</v>
      </c>
      <c r="B99" s="190"/>
      <c r="C99" s="190"/>
      <c r="D99" s="190"/>
      <c r="E99" s="190"/>
      <c r="F99" s="190"/>
      <c r="G99" s="11">
        <v>91</v>
      </c>
      <c r="H99" s="18">
        <v>78859</v>
      </c>
      <c r="I99" s="18">
        <v>78859</v>
      </c>
    </row>
    <row r="100" spans="1:9" ht="12.75" customHeight="1" x14ac:dyDescent="0.2">
      <c r="A100" s="190" t="s">
        <v>78</v>
      </c>
      <c r="B100" s="190"/>
      <c r="C100" s="190"/>
      <c r="D100" s="190"/>
      <c r="E100" s="190"/>
      <c r="F100" s="190"/>
      <c r="G100" s="11">
        <v>92</v>
      </c>
      <c r="H100" s="18">
        <v>0</v>
      </c>
      <c r="I100" s="18">
        <v>0</v>
      </c>
    </row>
    <row r="101" spans="1:9" ht="12.75" customHeight="1" x14ac:dyDescent="0.2">
      <c r="A101" s="190" t="s">
        <v>79</v>
      </c>
      <c r="B101" s="190"/>
      <c r="C101" s="190"/>
      <c r="D101" s="190"/>
      <c r="E101" s="190"/>
      <c r="F101" s="190"/>
      <c r="G101" s="11">
        <v>93</v>
      </c>
      <c r="H101" s="18">
        <v>245413</v>
      </c>
      <c r="I101" s="18">
        <v>248277</v>
      </c>
    </row>
    <row r="102" spans="1:9" ht="12.75" customHeight="1" x14ac:dyDescent="0.2">
      <c r="A102" s="190" t="s">
        <v>80</v>
      </c>
      <c r="B102" s="190"/>
      <c r="C102" s="190"/>
      <c r="D102" s="190"/>
      <c r="E102" s="190"/>
      <c r="F102" s="190"/>
      <c r="G102" s="11">
        <v>94</v>
      </c>
      <c r="H102" s="18">
        <v>0</v>
      </c>
      <c r="I102" s="18">
        <v>0</v>
      </c>
    </row>
    <row r="103" spans="1:9" ht="12.75" customHeight="1" x14ac:dyDescent="0.2">
      <c r="A103" s="190" t="s">
        <v>81</v>
      </c>
      <c r="B103" s="190"/>
      <c r="C103" s="190"/>
      <c r="D103" s="190"/>
      <c r="E103" s="190"/>
      <c r="F103" s="190"/>
      <c r="G103" s="11">
        <v>95</v>
      </c>
      <c r="H103" s="18">
        <v>0</v>
      </c>
      <c r="I103" s="18">
        <v>0</v>
      </c>
    </row>
    <row r="104" spans="1:9" ht="12.75" customHeight="1" x14ac:dyDescent="0.2">
      <c r="A104" s="190" t="s">
        <v>82</v>
      </c>
      <c r="B104" s="190"/>
      <c r="C104" s="190"/>
      <c r="D104" s="190"/>
      <c r="E104" s="190"/>
      <c r="F104" s="190"/>
      <c r="G104" s="11">
        <v>96</v>
      </c>
      <c r="H104" s="18">
        <v>0</v>
      </c>
      <c r="I104" s="18">
        <v>0</v>
      </c>
    </row>
    <row r="105" spans="1:9" ht="12.75" customHeight="1" x14ac:dyDescent="0.2">
      <c r="A105" s="192" t="s">
        <v>356</v>
      </c>
      <c r="B105" s="192"/>
      <c r="C105" s="192"/>
      <c r="D105" s="192"/>
      <c r="E105" s="192"/>
      <c r="F105" s="192"/>
      <c r="G105" s="12">
        <v>97</v>
      </c>
      <c r="H105" s="82">
        <f>SUM(H106:H116)</f>
        <v>2549393</v>
      </c>
      <c r="I105" s="82">
        <f>SUM(I106:I116)</f>
        <v>2345802</v>
      </c>
    </row>
    <row r="106" spans="1:9" ht="12.75" customHeight="1" x14ac:dyDescent="0.2">
      <c r="A106" s="190" t="s">
        <v>83</v>
      </c>
      <c r="B106" s="190"/>
      <c r="C106" s="190"/>
      <c r="D106" s="190"/>
      <c r="E106" s="190"/>
      <c r="F106" s="190"/>
      <c r="G106" s="11">
        <v>98</v>
      </c>
      <c r="H106" s="18">
        <v>0</v>
      </c>
      <c r="I106" s="18">
        <v>0</v>
      </c>
    </row>
    <row r="107" spans="1:9" ht="24.6" customHeight="1" x14ac:dyDescent="0.2">
      <c r="A107" s="190" t="s">
        <v>84</v>
      </c>
      <c r="B107" s="190"/>
      <c r="C107" s="190"/>
      <c r="D107" s="190"/>
      <c r="E107" s="190"/>
      <c r="F107" s="190"/>
      <c r="G107" s="11">
        <v>99</v>
      </c>
      <c r="H107" s="18">
        <v>0</v>
      </c>
      <c r="I107" s="18">
        <v>0</v>
      </c>
    </row>
    <row r="108" spans="1:9" ht="12.75" customHeight="1" x14ac:dyDescent="0.2">
      <c r="A108" s="190" t="s">
        <v>85</v>
      </c>
      <c r="B108" s="190"/>
      <c r="C108" s="190"/>
      <c r="D108" s="190"/>
      <c r="E108" s="190"/>
      <c r="F108" s="190"/>
      <c r="G108" s="11">
        <v>100</v>
      </c>
      <c r="H108" s="18">
        <v>0</v>
      </c>
      <c r="I108" s="18">
        <v>0</v>
      </c>
    </row>
    <row r="109" spans="1:9" ht="21.6" customHeight="1" x14ac:dyDescent="0.2">
      <c r="A109" s="190" t="s">
        <v>86</v>
      </c>
      <c r="B109" s="190"/>
      <c r="C109" s="190"/>
      <c r="D109" s="190"/>
      <c r="E109" s="190"/>
      <c r="F109" s="190"/>
      <c r="G109" s="11">
        <v>101</v>
      </c>
      <c r="H109" s="18">
        <v>0</v>
      </c>
      <c r="I109" s="18">
        <v>0</v>
      </c>
    </row>
    <row r="110" spans="1:9" ht="12.75" customHeight="1" x14ac:dyDescent="0.2">
      <c r="A110" s="190" t="s">
        <v>87</v>
      </c>
      <c r="B110" s="190"/>
      <c r="C110" s="190"/>
      <c r="D110" s="190"/>
      <c r="E110" s="190"/>
      <c r="F110" s="190"/>
      <c r="G110" s="11">
        <v>102</v>
      </c>
      <c r="H110" s="18">
        <v>2231719</v>
      </c>
      <c r="I110" s="18">
        <f>2046404+574</f>
        <v>2046978</v>
      </c>
    </row>
    <row r="111" spans="1:9" ht="12.75" customHeight="1" x14ac:dyDescent="0.2">
      <c r="A111" s="190" t="s">
        <v>88</v>
      </c>
      <c r="B111" s="190"/>
      <c r="C111" s="190"/>
      <c r="D111" s="190"/>
      <c r="E111" s="190"/>
      <c r="F111" s="190"/>
      <c r="G111" s="11">
        <v>103</v>
      </c>
      <c r="H111" s="18">
        <v>0</v>
      </c>
      <c r="I111" s="18">
        <v>0</v>
      </c>
    </row>
    <row r="112" spans="1:9" ht="12.75" customHeight="1" x14ac:dyDescent="0.2">
      <c r="A112" s="190" t="s">
        <v>89</v>
      </c>
      <c r="B112" s="190"/>
      <c r="C112" s="190"/>
      <c r="D112" s="190"/>
      <c r="E112" s="190"/>
      <c r="F112" s="190"/>
      <c r="G112" s="11">
        <v>104</v>
      </c>
      <c r="H112" s="18">
        <v>0</v>
      </c>
      <c r="I112" s="18">
        <v>0</v>
      </c>
    </row>
    <row r="113" spans="1:9" ht="12.75" customHeight="1" x14ac:dyDescent="0.2">
      <c r="A113" s="190" t="s">
        <v>90</v>
      </c>
      <c r="B113" s="190"/>
      <c r="C113" s="190"/>
      <c r="D113" s="190"/>
      <c r="E113" s="190"/>
      <c r="F113" s="190"/>
      <c r="G113" s="11">
        <v>105</v>
      </c>
      <c r="H113" s="18">
        <v>0</v>
      </c>
      <c r="I113" s="18">
        <v>0</v>
      </c>
    </row>
    <row r="114" spans="1:9" ht="12.75" customHeight="1" x14ac:dyDescent="0.2">
      <c r="A114" s="190" t="s">
        <v>91</v>
      </c>
      <c r="B114" s="190"/>
      <c r="C114" s="190"/>
      <c r="D114" s="190"/>
      <c r="E114" s="190"/>
      <c r="F114" s="190"/>
      <c r="G114" s="11">
        <v>106</v>
      </c>
      <c r="H114" s="18">
        <v>0</v>
      </c>
      <c r="I114" s="18">
        <v>0</v>
      </c>
    </row>
    <row r="115" spans="1:9" ht="12.75" customHeight="1" x14ac:dyDescent="0.2">
      <c r="A115" s="190" t="s">
        <v>92</v>
      </c>
      <c r="B115" s="190"/>
      <c r="C115" s="190"/>
      <c r="D115" s="190"/>
      <c r="E115" s="190"/>
      <c r="F115" s="190"/>
      <c r="G115" s="11">
        <v>107</v>
      </c>
      <c r="H115" s="18">
        <v>0</v>
      </c>
      <c r="I115" s="18">
        <v>0</v>
      </c>
    </row>
    <row r="116" spans="1:9" ht="12.75" customHeight="1" x14ac:dyDescent="0.2">
      <c r="A116" s="190" t="s">
        <v>93</v>
      </c>
      <c r="B116" s="190"/>
      <c r="C116" s="190"/>
      <c r="D116" s="190"/>
      <c r="E116" s="190"/>
      <c r="F116" s="190"/>
      <c r="G116" s="11">
        <v>108</v>
      </c>
      <c r="H116" s="18">
        <v>317674</v>
      </c>
      <c r="I116" s="18">
        <f>317674-18850</f>
        <v>298824</v>
      </c>
    </row>
    <row r="117" spans="1:9" ht="12.75" customHeight="1" x14ac:dyDescent="0.2">
      <c r="A117" s="192" t="s">
        <v>357</v>
      </c>
      <c r="B117" s="192"/>
      <c r="C117" s="192"/>
      <c r="D117" s="192"/>
      <c r="E117" s="192"/>
      <c r="F117" s="192"/>
      <c r="G117" s="12">
        <v>109</v>
      </c>
      <c r="H117" s="82">
        <f>SUM(H118:H131)</f>
        <v>9758630.620000001</v>
      </c>
      <c r="I117" s="82">
        <f>SUM(I118:I131)</f>
        <v>10868894</v>
      </c>
    </row>
    <row r="118" spans="1:9" ht="12.75" customHeight="1" x14ac:dyDescent="0.2">
      <c r="A118" s="190" t="s">
        <v>83</v>
      </c>
      <c r="B118" s="190"/>
      <c r="C118" s="190"/>
      <c r="D118" s="190"/>
      <c r="E118" s="190"/>
      <c r="F118" s="190"/>
      <c r="G118" s="11">
        <v>110</v>
      </c>
      <c r="H118" s="18">
        <v>30040.73</v>
      </c>
      <c r="I118" s="18">
        <v>34283</v>
      </c>
    </row>
    <row r="119" spans="1:9" ht="22.15" customHeight="1" x14ac:dyDescent="0.2">
      <c r="A119" s="190" t="s">
        <v>84</v>
      </c>
      <c r="B119" s="190"/>
      <c r="C119" s="190"/>
      <c r="D119" s="190"/>
      <c r="E119" s="190"/>
      <c r="F119" s="190"/>
      <c r="G119" s="11">
        <v>111</v>
      </c>
      <c r="H119" s="18">
        <v>208784.14</v>
      </c>
      <c r="I119" s="18">
        <v>235784</v>
      </c>
    </row>
    <row r="120" spans="1:9" ht="12.75" customHeight="1" x14ac:dyDescent="0.2">
      <c r="A120" s="190" t="s">
        <v>85</v>
      </c>
      <c r="B120" s="190"/>
      <c r="C120" s="190"/>
      <c r="D120" s="190"/>
      <c r="E120" s="190"/>
      <c r="F120" s="190"/>
      <c r="G120" s="11">
        <v>112</v>
      </c>
      <c r="H120" s="18">
        <v>413840.08</v>
      </c>
      <c r="I120" s="18">
        <v>413840</v>
      </c>
    </row>
    <row r="121" spans="1:9" ht="23.45" customHeight="1" x14ac:dyDescent="0.2">
      <c r="A121" s="190" t="s">
        <v>86</v>
      </c>
      <c r="B121" s="190"/>
      <c r="C121" s="190"/>
      <c r="D121" s="190"/>
      <c r="E121" s="190"/>
      <c r="F121" s="190"/>
      <c r="G121" s="11">
        <v>113</v>
      </c>
      <c r="H121" s="18">
        <v>0</v>
      </c>
      <c r="I121" s="18">
        <v>0</v>
      </c>
    </row>
    <row r="122" spans="1:9" ht="12.75" customHeight="1" x14ac:dyDescent="0.2">
      <c r="A122" s="190" t="s">
        <v>87</v>
      </c>
      <c r="B122" s="190"/>
      <c r="C122" s="190"/>
      <c r="D122" s="190"/>
      <c r="E122" s="190"/>
      <c r="F122" s="190"/>
      <c r="G122" s="11">
        <v>114</v>
      </c>
      <c r="H122" s="18">
        <v>1968699.97</v>
      </c>
      <c r="I122" s="18">
        <v>2175544</v>
      </c>
    </row>
    <row r="123" spans="1:9" ht="12.75" customHeight="1" x14ac:dyDescent="0.2">
      <c r="A123" s="190" t="s">
        <v>88</v>
      </c>
      <c r="B123" s="190"/>
      <c r="C123" s="190"/>
      <c r="D123" s="190"/>
      <c r="E123" s="190"/>
      <c r="F123" s="190"/>
      <c r="G123" s="11">
        <v>115</v>
      </c>
      <c r="H123" s="18">
        <v>0</v>
      </c>
      <c r="I123" s="18">
        <v>7967</v>
      </c>
    </row>
    <row r="124" spans="1:9" ht="12.75" customHeight="1" x14ac:dyDescent="0.2">
      <c r="A124" s="190" t="s">
        <v>89</v>
      </c>
      <c r="B124" s="190"/>
      <c r="C124" s="190"/>
      <c r="D124" s="190"/>
      <c r="E124" s="190"/>
      <c r="F124" s="190"/>
      <c r="G124" s="11">
        <v>116</v>
      </c>
      <c r="H124" s="18">
        <v>776493.56</v>
      </c>
      <c r="I124" s="18">
        <v>772681</v>
      </c>
    </row>
    <row r="125" spans="1:9" ht="12.75" customHeight="1" x14ac:dyDescent="0.2">
      <c r="A125" s="190" t="s">
        <v>90</v>
      </c>
      <c r="B125" s="190"/>
      <c r="C125" s="190"/>
      <c r="D125" s="190"/>
      <c r="E125" s="190"/>
      <c r="F125" s="190"/>
      <c r="G125" s="11">
        <v>117</v>
      </c>
      <c r="H125" s="18">
        <f>3964427.35-66704</f>
        <v>3897723.35</v>
      </c>
      <c r="I125" s="18">
        <v>4412156</v>
      </c>
    </row>
    <row r="126" spans="1:9" x14ac:dyDescent="0.2">
      <c r="A126" s="190" t="s">
        <v>91</v>
      </c>
      <c r="B126" s="190"/>
      <c r="C126" s="190"/>
      <c r="D126" s="190"/>
      <c r="E126" s="190"/>
      <c r="F126" s="190"/>
      <c r="G126" s="11">
        <v>118</v>
      </c>
      <c r="H126" s="18">
        <v>0</v>
      </c>
      <c r="I126" s="18">
        <v>0</v>
      </c>
    </row>
    <row r="127" spans="1:9" x14ac:dyDescent="0.2">
      <c r="A127" s="190" t="s">
        <v>94</v>
      </c>
      <c r="B127" s="190"/>
      <c r="C127" s="190"/>
      <c r="D127" s="190"/>
      <c r="E127" s="190"/>
      <c r="F127" s="190"/>
      <c r="G127" s="11">
        <v>119</v>
      </c>
      <c r="H127" s="18">
        <v>721504.79</v>
      </c>
      <c r="I127" s="18">
        <v>692608</v>
      </c>
    </row>
    <row r="128" spans="1:9" x14ac:dyDescent="0.2">
      <c r="A128" s="190" t="s">
        <v>95</v>
      </c>
      <c r="B128" s="190"/>
      <c r="C128" s="190"/>
      <c r="D128" s="190"/>
      <c r="E128" s="190"/>
      <c r="F128" s="190"/>
      <c r="G128" s="11">
        <v>120</v>
      </c>
      <c r="H128" s="18">
        <v>1411022</v>
      </c>
      <c r="I128" s="18">
        <v>1764818</v>
      </c>
    </row>
    <row r="129" spans="1:9" x14ac:dyDescent="0.2">
      <c r="A129" s="190" t="s">
        <v>96</v>
      </c>
      <c r="B129" s="190"/>
      <c r="C129" s="190"/>
      <c r="D129" s="190"/>
      <c r="E129" s="190"/>
      <c r="F129" s="190"/>
      <c r="G129" s="11">
        <v>121</v>
      </c>
      <c r="H129" s="18">
        <v>0</v>
      </c>
      <c r="I129" s="18">
        <v>0</v>
      </c>
    </row>
    <row r="130" spans="1:9" x14ac:dyDescent="0.2">
      <c r="A130" s="190" t="s">
        <v>97</v>
      </c>
      <c r="B130" s="190"/>
      <c r="C130" s="190"/>
      <c r="D130" s="190"/>
      <c r="E130" s="190"/>
      <c r="F130" s="190"/>
      <c r="G130" s="11">
        <v>122</v>
      </c>
      <c r="H130" s="18">
        <v>0</v>
      </c>
      <c r="I130" s="18">
        <v>0</v>
      </c>
    </row>
    <row r="131" spans="1:9" x14ac:dyDescent="0.2">
      <c r="A131" s="190" t="s">
        <v>98</v>
      </c>
      <c r="B131" s="190"/>
      <c r="C131" s="190"/>
      <c r="D131" s="190"/>
      <c r="E131" s="190"/>
      <c r="F131" s="190"/>
      <c r="G131" s="11">
        <v>123</v>
      </c>
      <c r="H131" s="18">
        <v>330522</v>
      </c>
      <c r="I131" s="18">
        <v>359213</v>
      </c>
    </row>
    <row r="132" spans="1:9" ht="22.15" customHeight="1" x14ac:dyDescent="0.2">
      <c r="A132" s="206" t="s">
        <v>99</v>
      </c>
      <c r="B132" s="206"/>
      <c r="C132" s="206"/>
      <c r="D132" s="206"/>
      <c r="E132" s="206"/>
      <c r="F132" s="206"/>
      <c r="G132" s="11">
        <v>124</v>
      </c>
      <c r="H132" s="18">
        <v>534392</v>
      </c>
      <c r="I132" s="18">
        <f>232164+304436-1080</f>
        <v>535520</v>
      </c>
    </row>
    <row r="133" spans="1:9" ht="12.75" customHeight="1" x14ac:dyDescent="0.2">
      <c r="A133" s="192" t="s">
        <v>358</v>
      </c>
      <c r="B133" s="192"/>
      <c r="C133" s="192"/>
      <c r="D133" s="192"/>
      <c r="E133" s="192"/>
      <c r="F133" s="192"/>
      <c r="G133" s="12">
        <v>125</v>
      </c>
      <c r="H133" s="82">
        <f>H75+H98+H105+H117+H132</f>
        <v>18784099.620000001</v>
      </c>
      <c r="I133" s="82">
        <f>I75+I98+I105+I117+I132</f>
        <v>19240470</v>
      </c>
    </row>
    <row r="134" spans="1:9" x14ac:dyDescent="0.2">
      <c r="A134" s="206" t="s">
        <v>100</v>
      </c>
      <c r="B134" s="206"/>
      <c r="C134" s="206"/>
      <c r="D134" s="206"/>
      <c r="E134" s="206"/>
      <c r="F134" s="206"/>
      <c r="G134" s="11">
        <v>126</v>
      </c>
      <c r="H134" s="18"/>
      <c r="I134" s="18"/>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formula1>999999999999</formula1>
    </dataValidation>
    <dataValidation type="whole" operator="notEqual" allowBlank="1" showInputMessage="1" showErrorMessage="1" errorTitle="Pogrešan upis" error="Dopušten je upis samo cjelobrojnih vrijednosti ili nule" sqref="H75:I75 H97:I97 H94:I94 H77:I91">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formula1>0</formula1>
    </dataValidation>
  </dataValidations>
  <pageMargins left="0.75" right="0.75" top="1" bottom="1" header="0.5" footer="0.5"/>
  <pageSetup paperSize="9" scale="92"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3"/>
  <sheetViews>
    <sheetView view="pageBreakPreview" topLeftCell="A23" zoomScale="110" zoomScaleNormal="100" zoomScaleSheetLayoutView="110" workbookViewId="0">
      <selection activeCell="H65" sqref="H65:K65"/>
    </sheetView>
  </sheetViews>
  <sheetFormatPr defaultRowHeight="12.75" x14ac:dyDescent="0.2"/>
  <cols>
    <col min="1" max="7" width="9.140625" style="45"/>
    <col min="8" max="11" width="19.140625" style="44" customWidth="1"/>
    <col min="12" max="263" width="9.140625" style="45"/>
    <col min="264" max="264" width="9.85546875" style="45" bestFit="1" customWidth="1"/>
    <col min="265" max="265" width="11.7109375" style="45" bestFit="1" customWidth="1"/>
    <col min="266" max="519" width="9.140625" style="45"/>
    <col min="520" max="520" width="9.85546875" style="45" bestFit="1" customWidth="1"/>
    <col min="521" max="521" width="11.7109375" style="45" bestFit="1" customWidth="1"/>
    <col min="522" max="775" width="9.140625" style="45"/>
    <col min="776" max="776" width="9.85546875" style="45" bestFit="1" customWidth="1"/>
    <col min="777" max="777" width="11.7109375" style="45" bestFit="1" customWidth="1"/>
    <col min="778" max="1031" width="9.140625" style="45"/>
    <col min="1032" max="1032" width="9.85546875" style="45" bestFit="1" customWidth="1"/>
    <col min="1033" max="1033" width="11.7109375" style="45" bestFit="1" customWidth="1"/>
    <col min="1034" max="1287" width="9.140625" style="45"/>
    <col min="1288" max="1288" width="9.85546875" style="45" bestFit="1" customWidth="1"/>
    <col min="1289" max="1289" width="11.7109375" style="45" bestFit="1" customWidth="1"/>
    <col min="1290" max="1543" width="9.140625" style="45"/>
    <col min="1544" max="1544" width="9.85546875" style="45" bestFit="1" customWidth="1"/>
    <col min="1545" max="1545" width="11.7109375" style="45" bestFit="1" customWidth="1"/>
    <col min="1546" max="1799" width="9.140625" style="45"/>
    <col min="1800" max="1800" width="9.85546875" style="45" bestFit="1" customWidth="1"/>
    <col min="1801" max="1801" width="11.7109375" style="45" bestFit="1" customWidth="1"/>
    <col min="1802" max="2055" width="9.140625" style="45"/>
    <col min="2056" max="2056" width="9.85546875" style="45" bestFit="1" customWidth="1"/>
    <col min="2057" max="2057" width="11.7109375" style="45" bestFit="1" customWidth="1"/>
    <col min="2058" max="2311" width="9.140625" style="45"/>
    <col min="2312" max="2312" width="9.85546875" style="45" bestFit="1" customWidth="1"/>
    <col min="2313" max="2313" width="11.7109375" style="45" bestFit="1" customWidth="1"/>
    <col min="2314" max="2567" width="9.140625" style="45"/>
    <col min="2568" max="2568" width="9.85546875" style="45" bestFit="1" customWidth="1"/>
    <col min="2569" max="2569" width="11.7109375" style="45" bestFit="1" customWidth="1"/>
    <col min="2570" max="2823" width="9.140625" style="45"/>
    <col min="2824" max="2824" width="9.85546875" style="45" bestFit="1" customWidth="1"/>
    <col min="2825" max="2825" width="11.7109375" style="45" bestFit="1" customWidth="1"/>
    <col min="2826" max="3079" width="9.140625" style="45"/>
    <col min="3080" max="3080" width="9.85546875" style="45" bestFit="1" customWidth="1"/>
    <col min="3081" max="3081" width="11.7109375" style="45" bestFit="1" customWidth="1"/>
    <col min="3082" max="3335" width="9.140625" style="45"/>
    <col min="3336" max="3336" width="9.85546875" style="45" bestFit="1" customWidth="1"/>
    <col min="3337" max="3337" width="11.7109375" style="45" bestFit="1" customWidth="1"/>
    <col min="3338" max="3591" width="9.140625" style="45"/>
    <col min="3592" max="3592" width="9.85546875" style="45" bestFit="1" customWidth="1"/>
    <col min="3593" max="3593" width="11.7109375" style="45" bestFit="1" customWidth="1"/>
    <col min="3594" max="3847" width="9.140625" style="45"/>
    <col min="3848" max="3848" width="9.85546875" style="45" bestFit="1" customWidth="1"/>
    <col min="3849" max="3849" width="11.7109375" style="45" bestFit="1" customWidth="1"/>
    <col min="3850" max="4103" width="9.140625" style="45"/>
    <col min="4104" max="4104" width="9.85546875" style="45" bestFit="1" customWidth="1"/>
    <col min="4105" max="4105" width="11.7109375" style="45" bestFit="1" customWidth="1"/>
    <col min="4106" max="4359" width="9.140625" style="45"/>
    <col min="4360" max="4360" width="9.85546875" style="45" bestFit="1" customWidth="1"/>
    <col min="4361" max="4361" width="11.7109375" style="45" bestFit="1" customWidth="1"/>
    <col min="4362" max="4615" width="9.140625" style="45"/>
    <col min="4616" max="4616" width="9.85546875" style="45" bestFit="1" customWidth="1"/>
    <col min="4617" max="4617" width="11.7109375" style="45" bestFit="1" customWidth="1"/>
    <col min="4618" max="4871" width="9.140625" style="45"/>
    <col min="4872" max="4872" width="9.85546875" style="45" bestFit="1" customWidth="1"/>
    <col min="4873" max="4873" width="11.7109375" style="45" bestFit="1" customWidth="1"/>
    <col min="4874" max="5127" width="9.140625" style="45"/>
    <col min="5128" max="5128" width="9.85546875" style="45" bestFit="1" customWidth="1"/>
    <col min="5129" max="5129" width="11.7109375" style="45" bestFit="1" customWidth="1"/>
    <col min="5130" max="5383" width="9.140625" style="45"/>
    <col min="5384" max="5384" width="9.85546875" style="45" bestFit="1" customWidth="1"/>
    <col min="5385" max="5385" width="11.7109375" style="45" bestFit="1" customWidth="1"/>
    <col min="5386" max="5639" width="9.140625" style="45"/>
    <col min="5640" max="5640" width="9.85546875" style="45" bestFit="1" customWidth="1"/>
    <col min="5641" max="5641" width="11.7109375" style="45" bestFit="1" customWidth="1"/>
    <col min="5642" max="5895" width="9.140625" style="45"/>
    <col min="5896" max="5896" width="9.85546875" style="45" bestFit="1" customWidth="1"/>
    <col min="5897" max="5897" width="11.7109375" style="45" bestFit="1" customWidth="1"/>
    <col min="5898" max="6151" width="9.140625" style="45"/>
    <col min="6152" max="6152" width="9.85546875" style="45" bestFit="1" customWidth="1"/>
    <col min="6153" max="6153" width="11.7109375" style="45" bestFit="1" customWidth="1"/>
    <col min="6154" max="6407" width="9.140625" style="45"/>
    <col min="6408" max="6408" width="9.85546875" style="45" bestFit="1" customWidth="1"/>
    <col min="6409" max="6409" width="11.7109375" style="45" bestFit="1" customWidth="1"/>
    <col min="6410" max="6663" width="9.140625" style="45"/>
    <col min="6664" max="6664" width="9.85546875" style="45" bestFit="1" customWidth="1"/>
    <col min="6665" max="6665" width="11.7109375" style="45" bestFit="1" customWidth="1"/>
    <col min="6666" max="6919" width="9.140625" style="45"/>
    <col min="6920" max="6920" width="9.85546875" style="45" bestFit="1" customWidth="1"/>
    <col min="6921" max="6921" width="11.7109375" style="45" bestFit="1" customWidth="1"/>
    <col min="6922" max="7175" width="9.140625" style="45"/>
    <col min="7176" max="7176" width="9.85546875" style="45" bestFit="1" customWidth="1"/>
    <col min="7177" max="7177" width="11.7109375" style="45" bestFit="1" customWidth="1"/>
    <col min="7178" max="7431" width="9.140625" style="45"/>
    <col min="7432" max="7432" width="9.85546875" style="45" bestFit="1" customWidth="1"/>
    <col min="7433" max="7433" width="11.7109375" style="45" bestFit="1" customWidth="1"/>
    <col min="7434" max="7687" width="9.140625" style="45"/>
    <col min="7688" max="7688" width="9.85546875" style="45" bestFit="1" customWidth="1"/>
    <col min="7689" max="7689" width="11.7109375" style="45" bestFit="1" customWidth="1"/>
    <col min="7690" max="7943" width="9.140625" style="45"/>
    <col min="7944" max="7944" width="9.85546875" style="45" bestFit="1" customWidth="1"/>
    <col min="7945" max="7945" width="11.7109375" style="45" bestFit="1" customWidth="1"/>
    <col min="7946" max="8199" width="9.140625" style="45"/>
    <col min="8200" max="8200" width="9.85546875" style="45" bestFit="1" customWidth="1"/>
    <col min="8201" max="8201" width="11.7109375" style="45" bestFit="1" customWidth="1"/>
    <col min="8202" max="8455" width="9.140625" style="45"/>
    <col min="8456" max="8456" width="9.85546875" style="45" bestFit="1" customWidth="1"/>
    <col min="8457" max="8457" width="11.7109375" style="45" bestFit="1" customWidth="1"/>
    <col min="8458" max="8711" width="9.140625" style="45"/>
    <col min="8712" max="8712" width="9.85546875" style="45" bestFit="1" customWidth="1"/>
    <col min="8713" max="8713" width="11.7109375" style="45" bestFit="1" customWidth="1"/>
    <col min="8714" max="8967" width="9.140625" style="45"/>
    <col min="8968" max="8968" width="9.85546875" style="45" bestFit="1" customWidth="1"/>
    <col min="8969" max="8969" width="11.7109375" style="45" bestFit="1" customWidth="1"/>
    <col min="8970" max="9223" width="9.140625" style="45"/>
    <col min="9224" max="9224" width="9.85546875" style="45" bestFit="1" customWidth="1"/>
    <col min="9225" max="9225" width="11.7109375" style="45" bestFit="1" customWidth="1"/>
    <col min="9226" max="9479" width="9.140625" style="45"/>
    <col min="9480" max="9480" width="9.85546875" style="45" bestFit="1" customWidth="1"/>
    <col min="9481" max="9481" width="11.7109375" style="45" bestFit="1" customWidth="1"/>
    <col min="9482" max="9735" width="9.140625" style="45"/>
    <col min="9736" max="9736" width="9.85546875" style="45" bestFit="1" customWidth="1"/>
    <col min="9737" max="9737" width="11.7109375" style="45" bestFit="1" customWidth="1"/>
    <col min="9738" max="9991" width="9.140625" style="45"/>
    <col min="9992" max="9992" width="9.85546875" style="45" bestFit="1" customWidth="1"/>
    <col min="9993" max="9993" width="11.7109375" style="45" bestFit="1" customWidth="1"/>
    <col min="9994" max="10247" width="9.140625" style="45"/>
    <col min="10248" max="10248" width="9.85546875" style="45" bestFit="1" customWidth="1"/>
    <col min="10249" max="10249" width="11.7109375" style="45" bestFit="1" customWidth="1"/>
    <col min="10250" max="10503" width="9.140625" style="45"/>
    <col min="10504" max="10504" width="9.85546875" style="45" bestFit="1" customWidth="1"/>
    <col min="10505" max="10505" width="11.7109375" style="45" bestFit="1" customWidth="1"/>
    <col min="10506" max="10759" width="9.140625" style="45"/>
    <col min="10760" max="10760" width="9.85546875" style="45" bestFit="1" customWidth="1"/>
    <col min="10761" max="10761" width="11.7109375" style="45" bestFit="1" customWidth="1"/>
    <col min="10762" max="11015" width="9.140625" style="45"/>
    <col min="11016" max="11016" width="9.85546875" style="45" bestFit="1" customWidth="1"/>
    <col min="11017" max="11017" width="11.7109375" style="45" bestFit="1" customWidth="1"/>
    <col min="11018" max="11271" width="9.140625" style="45"/>
    <col min="11272" max="11272" width="9.85546875" style="45" bestFit="1" customWidth="1"/>
    <col min="11273" max="11273" width="11.7109375" style="45" bestFit="1" customWidth="1"/>
    <col min="11274" max="11527" width="9.140625" style="45"/>
    <col min="11528" max="11528" width="9.85546875" style="45" bestFit="1" customWidth="1"/>
    <col min="11529" max="11529" width="11.7109375" style="45" bestFit="1" customWidth="1"/>
    <col min="11530" max="11783" width="9.140625" style="45"/>
    <col min="11784" max="11784" width="9.85546875" style="45" bestFit="1" customWidth="1"/>
    <col min="11785" max="11785" width="11.7109375" style="45" bestFit="1" customWidth="1"/>
    <col min="11786" max="12039" width="9.140625" style="45"/>
    <col min="12040" max="12040" width="9.85546875" style="45" bestFit="1" customWidth="1"/>
    <col min="12041" max="12041" width="11.7109375" style="45" bestFit="1" customWidth="1"/>
    <col min="12042" max="12295" width="9.140625" style="45"/>
    <col min="12296" max="12296" width="9.85546875" style="45" bestFit="1" customWidth="1"/>
    <col min="12297" max="12297" width="11.7109375" style="45" bestFit="1" customWidth="1"/>
    <col min="12298" max="12551" width="9.140625" style="45"/>
    <col min="12552" max="12552" width="9.85546875" style="45" bestFit="1" customWidth="1"/>
    <col min="12553" max="12553" width="11.7109375" style="45" bestFit="1" customWidth="1"/>
    <col min="12554" max="12807" width="9.140625" style="45"/>
    <col min="12808" max="12808" width="9.85546875" style="45" bestFit="1" customWidth="1"/>
    <col min="12809" max="12809" width="11.7109375" style="45" bestFit="1" customWidth="1"/>
    <col min="12810" max="13063" width="9.140625" style="45"/>
    <col min="13064" max="13064" width="9.85546875" style="45" bestFit="1" customWidth="1"/>
    <col min="13065" max="13065" width="11.7109375" style="45" bestFit="1" customWidth="1"/>
    <col min="13066" max="13319" width="9.140625" style="45"/>
    <col min="13320" max="13320" width="9.85546875" style="45" bestFit="1" customWidth="1"/>
    <col min="13321" max="13321" width="11.7109375" style="45" bestFit="1" customWidth="1"/>
    <col min="13322" max="13575" width="9.140625" style="45"/>
    <col min="13576" max="13576" width="9.85546875" style="45" bestFit="1" customWidth="1"/>
    <col min="13577" max="13577" width="11.7109375" style="45" bestFit="1" customWidth="1"/>
    <col min="13578" max="13831" width="9.140625" style="45"/>
    <col min="13832" max="13832" width="9.85546875" style="45" bestFit="1" customWidth="1"/>
    <col min="13833" max="13833" width="11.7109375" style="45" bestFit="1" customWidth="1"/>
    <col min="13834" max="14087" width="9.140625" style="45"/>
    <col min="14088" max="14088" width="9.85546875" style="45" bestFit="1" customWidth="1"/>
    <col min="14089" max="14089" width="11.7109375" style="45" bestFit="1" customWidth="1"/>
    <col min="14090" max="14343" width="9.140625" style="45"/>
    <col min="14344" max="14344" width="9.85546875" style="45" bestFit="1" customWidth="1"/>
    <col min="14345" max="14345" width="11.7109375" style="45" bestFit="1" customWidth="1"/>
    <col min="14346" max="14599" width="9.140625" style="45"/>
    <col min="14600" max="14600" width="9.85546875" style="45" bestFit="1" customWidth="1"/>
    <col min="14601" max="14601" width="11.7109375" style="45" bestFit="1" customWidth="1"/>
    <col min="14602" max="14855" width="9.140625" style="45"/>
    <col min="14856" max="14856" width="9.85546875" style="45" bestFit="1" customWidth="1"/>
    <col min="14857" max="14857" width="11.7109375" style="45" bestFit="1" customWidth="1"/>
    <col min="14858" max="15111" width="9.140625" style="45"/>
    <col min="15112" max="15112" width="9.85546875" style="45" bestFit="1" customWidth="1"/>
    <col min="15113" max="15113" width="11.7109375" style="45" bestFit="1" customWidth="1"/>
    <col min="15114" max="15367" width="9.140625" style="45"/>
    <col min="15368" max="15368" width="9.85546875" style="45" bestFit="1" customWidth="1"/>
    <col min="15369" max="15369" width="11.7109375" style="45" bestFit="1" customWidth="1"/>
    <col min="15370" max="15623" width="9.140625" style="45"/>
    <col min="15624" max="15624" width="9.85546875" style="45" bestFit="1" customWidth="1"/>
    <col min="15625" max="15625" width="11.7109375" style="45" bestFit="1" customWidth="1"/>
    <col min="15626" max="15879" width="9.140625" style="45"/>
    <col min="15880" max="15880" width="9.85546875" style="45" bestFit="1" customWidth="1"/>
    <col min="15881" max="15881" width="11.7109375" style="45" bestFit="1" customWidth="1"/>
    <col min="15882" max="16135" width="9.140625" style="45"/>
    <col min="16136" max="16136" width="9.85546875" style="45" bestFit="1" customWidth="1"/>
    <col min="16137" max="16137" width="11.7109375" style="45" bestFit="1" customWidth="1"/>
    <col min="16138" max="16384" width="9.140625" style="45"/>
  </cols>
  <sheetData>
    <row r="1" spans="1:11" x14ac:dyDescent="0.2">
      <c r="A1" s="210" t="s">
        <v>102</v>
      </c>
      <c r="B1" s="211"/>
      <c r="C1" s="211"/>
      <c r="D1" s="211"/>
      <c r="E1" s="211"/>
      <c r="F1" s="211"/>
      <c r="G1" s="211"/>
      <c r="H1" s="211"/>
      <c r="I1" s="211"/>
    </row>
    <row r="2" spans="1:11" x14ac:dyDescent="0.2">
      <c r="A2" s="212" t="s">
        <v>462</v>
      </c>
      <c r="B2" s="213"/>
      <c r="C2" s="213"/>
      <c r="D2" s="213"/>
      <c r="E2" s="213"/>
      <c r="F2" s="213"/>
      <c r="G2" s="213"/>
      <c r="H2" s="213"/>
      <c r="I2" s="213"/>
    </row>
    <row r="3" spans="1:11" x14ac:dyDescent="0.2">
      <c r="A3" s="214" t="s">
        <v>448</v>
      </c>
      <c r="B3" s="215"/>
      <c r="C3" s="215"/>
      <c r="D3" s="215"/>
      <c r="E3" s="215"/>
      <c r="F3" s="215"/>
      <c r="G3" s="215"/>
      <c r="H3" s="215"/>
      <c r="I3" s="215"/>
      <c r="J3" s="216"/>
      <c r="K3" s="216"/>
    </row>
    <row r="4" spans="1:11" x14ac:dyDescent="0.2">
      <c r="A4" s="217" t="str">
        <f>Bilanca!A4</f>
        <v>Obveznik: INSTITUT IGH d.d.</v>
      </c>
      <c r="B4" s="218"/>
      <c r="C4" s="218"/>
      <c r="D4" s="218"/>
      <c r="E4" s="218"/>
      <c r="F4" s="218"/>
      <c r="G4" s="218"/>
      <c r="H4" s="218"/>
      <c r="I4" s="218"/>
      <c r="J4" s="219"/>
      <c r="K4" s="219"/>
    </row>
    <row r="5" spans="1:11" ht="22.15" customHeight="1" x14ac:dyDescent="0.2">
      <c r="A5" s="220" t="s">
        <v>2</v>
      </c>
      <c r="B5" s="221"/>
      <c r="C5" s="221"/>
      <c r="D5" s="221"/>
      <c r="E5" s="221"/>
      <c r="F5" s="221"/>
      <c r="G5" s="220" t="s">
        <v>103</v>
      </c>
      <c r="H5" s="222" t="s">
        <v>301</v>
      </c>
      <c r="I5" s="223"/>
      <c r="J5" s="222" t="s">
        <v>279</v>
      </c>
      <c r="K5" s="223"/>
    </row>
    <row r="6" spans="1:11" x14ac:dyDescent="0.2">
      <c r="A6" s="221"/>
      <c r="B6" s="221"/>
      <c r="C6" s="221"/>
      <c r="D6" s="221"/>
      <c r="E6" s="221"/>
      <c r="F6" s="221"/>
      <c r="G6" s="221"/>
      <c r="H6" s="46" t="s">
        <v>294</v>
      </c>
      <c r="I6" s="46" t="s">
        <v>295</v>
      </c>
      <c r="J6" s="46" t="s">
        <v>294</v>
      </c>
      <c r="K6" s="46" t="s">
        <v>295</v>
      </c>
    </row>
    <row r="7" spans="1:11" x14ac:dyDescent="0.2">
      <c r="A7" s="226">
        <v>1</v>
      </c>
      <c r="B7" s="227"/>
      <c r="C7" s="227"/>
      <c r="D7" s="227"/>
      <c r="E7" s="227"/>
      <c r="F7" s="227"/>
      <c r="G7" s="47">
        <v>2</v>
      </c>
      <c r="H7" s="46">
        <v>3</v>
      </c>
      <c r="I7" s="46">
        <v>4</v>
      </c>
      <c r="J7" s="46">
        <v>5</v>
      </c>
      <c r="K7" s="46">
        <v>6</v>
      </c>
    </row>
    <row r="8" spans="1:11" ht="12.75" customHeight="1" x14ac:dyDescent="0.2">
      <c r="A8" s="224" t="s">
        <v>359</v>
      </c>
      <c r="B8" s="224"/>
      <c r="C8" s="224"/>
      <c r="D8" s="224"/>
      <c r="E8" s="224"/>
      <c r="F8" s="224"/>
      <c r="G8" s="12">
        <v>1</v>
      </c>
      <c r="H8" s="48">
        <f>SUM(H9:H13)</f>
        <v>5109446</v>
      </c>
      <c r="I8" s="48">
        <f>SUM(I9:I13)</f>
        <v>5109446</v>
      </c>
      <c r="J8" s="48">
        <f>SUM(J9:J13)</f>
        <v>3817922</v>
      </c>
      <c r="K8" s="48">
        <f>SUM(K9:K13)</f>
        <v>3817922</v>
      </c>
    </row>
    <row r="9" spans="1:11" ht="12.75" customHeight="1" x14ac:dyDescent="0.2">
      <c r="A9" s="190" t="s">
        <v>115</v>
      </c>
      <c r="B9" s="190"/>
      <c r="C9" s="190"/>
      <c r="D9" s="190"/>
      <c r="E9" s="190"/>
      <c r="F9" s="190"/>
      <c r="G9" s="11">
        <v>2</v>
      </c>
      <c r="H9" s="49">
        <v>199</v>
      </c>
      <c r="I9" s="49">
        <v>199</v>
      </c>
      <c r="J9" s="49">
        <v>199</v>
      </c>
      <c r="K9" s="49">
        <v>199</v>
      </c>
    </row>
    <row r="10" spans="1:11" ht="12.75" customHeight="1" x14ac:dyDescent="0.2">
      <c r="A10" s="190" t="s">
        <v>116</v>
      </c>
      <c r="B10" s="190"/>
      <c r="C10" s="190"/>
      <c r="D10" s="190"/>
      <c r="E10" s="190"/>
      <c r="F10" s="190"/>
      <c r="G10" s="11">
        <v>3</v>
      </c>
      <c r="H10" s="49">
        <v>3777450</v>
      </c>
      <c r="I10" s="49">
        <v>3777450</v>
      </c>
      <c r="J10" s="49">
        <v>3277306</v>
      </c>
      <c r="K10" s="49">
        <v>3277306</v>
      </c>
    </row>
    <row r="11" spans="1:11" ht="12.75" customHeight="1" x14ac:dyDescent="0.2">
      <c r="A11" s="190" t="s">
        <v>117</v>
      </c>
      <c r="B11" s="190"/>
      <c r="C11" s="190"/>
      <c r="D11" s="190"/>
      <c r="E11" s="190"/>
      <c r="F11" s="190"/>
      <c r="G11" s="11">
        <v>4</v>
      </c>
      <c r="H11" s="49">
        <v>0</v>
      </c>
      <c r="I11" s="49">
        <v>0</v>
      </c>
      <c r="J11" s="49">
        <v>0</v>
      </c>
      <c r="K11" s="49">
        <v>0</v>
      </c>
    </row>
    <row r="12" spans="1:11" ht="12.75" customHeight="1" x14ac:dyDescent="0.2">
      <c r="A12" s="190" t="s">
        <v>118</v>
      </c>
      <c r="B12" s="190"/>
      <c r="C12" s="190"/>
      <c r="D12" s="190"/>
      <c r="E12" s="190"/>
      <c r="F12" s="190"/>
      <c r="G12" s="11">
        <v>5</v>
      </c>
      <c r="H12" s="49">
        <v>2007</v>
      </c>
      <c r="I12" s="49">
        <v>2007</v>
      </c>
      <c r="J12" s="49">
        <v>2468</v>
      </c>
      <c r="K12" s="49">
        <v>2468</v>
      </c>
    </row>
    <row r="13" spans="1:11" ht="12.75" customHeight="1" x14ac:dyDescent="0.2">
      <c r="A13" s="190" t="s">
        <v>119</v>
      </c>
      <c r="B13" s="190"/>
      <c r="C13" s="190"/>
      <c r="D13" s="190"/>
      <c r="E13" s="190"/>
      <c r="F13" s="190"/>
      <c r="G13" s="11">
        <v>6</v>
      </c>
      <c r="H13" s="49">
        <v>1329790</v>
      </c>
      <c r="I13" s="49">
        <v>1329790</v>
      </c>
      <c r="J13" s="49">
        <f>113524+424425</f>
        <v>537949</v>
      </c>
      <c r="K13" s="49">
        <f>113524+424425</f>
        <v>537949</v>
      </c>
    </row>
    <row r="14" spans="1:11" ht="12.75" customHeight="1" x14ac:dyDescent="0.2">
      <c r="A14" s="224" t="s">
        <v>360</v>
      </c>
      <c r="B14" s="224"/>
      <c r="C14" s="224"/>
      <c r="D14" s="224"/>
      <c r="E14" s="224"/>
      <c r="F14" s="224"/>
      <c r="G14" s="12">
        <v>7</v>
      </c>
      <c r="H14" s="48">
        <f>H15+H16+H20+H24+H25+H26+H29+H36</f>
        <v>4527744</v>
      </c>
      <c r="I14" s="48">
        <f>I15+I16+I20+I24+I25+I26+I29+I36</f>
        <v>4527744</v>
      </c>
      <c r="J14" s="48">
        <f>J15+J16+J20+J24+J25+J26+J29+J36</f>
        <v>4144200</v>
      </c>
      <c r="K14" s="48">
        <f>K15+K16+K20+K24+K25+K26+K29+K36</f>
        <v>4144200</v>
      </c>
    </row>
    <row r="15" spans="1:11" ht="12.75" customHeight="1" x14ac:dyDescent="0.2">
      <c r="A15" s="190" t="s">
        <v>104</v>
      </c>
      <c r="B15" s="190"/>
      <c r="C15" s="190"/>
      <c r="D15" s="190"/>
      <c r="E15" s="190"/>
      <c r="F15" s="190"/>
      <c r="G15" s="11">
        <v>8</v>
      </c>
      <c r="H15" s="49">
        <v>0</v>
      </c>
      <c r="I15" s="49">
        <v>0</v>
      </c>
      <c r="J15" s="49">
        <v>0</v>
      </c>
      <c r="K15" s="49">
        <v>0</v>
      </c>
    </row>
    <row r="16" spans="1:11" ht="12.75" customHeight="1" x14ac:dyDescent="0.2">
      <c r="A16" s="191" t="s">
        <v>440</v>
      </c>
      <c r="B16" s="191"/>
      <c r="C16" s="191"/>
      <c r="D16" s="191"/>
      <c r="E16" s="191"/>
      <c r="F16" s="191"/>
      <c r="G16" s="12">
        <v>9</v>
      </c>
      <c r="H16" s="48">
        <f>SUM(H17:H19)</f>
        <v>996410</v>
      </c>
      <c r="I16" s="48">
        <f>SUM(I17:I19)</f>
        <v>996410</v>
      </c>
      <c r="J16" s="48">
        <f>SUM(J17:J19)</f>
        <v>946045</v>
      </c>
      <c r="K16" s="48">
        <f>SUM(K17:K19)</f>
        <v>946045</v>
      </c>
    </row>
    <row r="17" spans="1:11" ht="12.75" customHeight="1" x14ac:dyDescent="0.2">
      <c r="A17" s="225" t="s">
        <v>120</v>
      </c>
      <c r="B17" s="225"/>
      <c r="C17" s="225"/>
      <c r="D17" s="225"/>
      <c r="E17" s="225"/>
      <c r="F17" s="225"/>
      <c r="G17" s="11">
        <v>10</v>
      </c>
      <c r="H17" s="49">
        <v>152179</v>
      </c>
      <c r="I17" s="49">
        <v>152179</v>
      </c>
      <c r="J17" s="49">
        <v>163765</v>
      </c>
      <c r="K17" s="49">
        <v>163765</v>
      </c>
    </row>
    <row r="18" spans="1:11" ht="12.75" customHeight="1" x14ac:dyDescent="0.2">
      <c r="A18" s="225" t="s">
        <v>121</v>
      </c>
      <c r="B18" s="225"/>
      <c r="C18" s="225"/>
      <c r="D18" s="225"/>
      <c r="E18" s="225"/>
      <c r="F18" s="225"/>
      <c r="G18" s="11">
        <v>11</v>
      </c>
      <c r="H18" s="49">
        <v>0</v>
      </c>
      <c r="I18" s="49">
        <v>0</v>
      </c>
      <c r="J18" s="49">
        <v>0</v>
      </c>
      <c r="K18" s="49">
        <v>0</v>
      </c>
    </row>
    <row r="19" spans="1:11" ht="12.75" customHeight="1" x14ac:dyDescent="0.2">
      <c r="A19" s="225" t="s">
        <v>122</v>
      </c>
      <c r="B19" s="225"/>
      <c r="C19" s="225"/>
      <c r="D19" s="225"/>
      <c r="E19" s="225"/>
      <c r="F19" s="225"/>
      <c r="G19" s="11">
        <v>12</v>
      </c>
      <c r="H19" s="49">
        <v>844231</v>
      </c>
      <c r="I19" s="49">
        <v>844231</v>
      </c>
      <c r="J19" s="49">
        <v>782280</v>
      </c>
      <c r="K19" s="49">
        <v>782280</v>
      </c>
    </row>
    <row r="20" spans="1:11" ht="12.75" customHeight="1" x14ac:dyDescent="0.2">
      <c r="A20" s="191" t="s">
        <v>441</v>
      </c>
      <c r="B20" s="191"/>
      <c r="C20" s="191"/>
      <c r="D20" s="191"/>
      <c r="E20" s="191"/>
      <c r="F20" s="191"/>
      <c r="G20" s="12">
        <v>13</v>
      </c>
      <c r="H20" s="48">
        <f>SUM(H21:H23)</f>
        <v>2534487</v>
      </c>
      <c r="I20" s="48">
        <f>SUM(I21:I23)</f>
        <v>2534487</v>
      </c>
      <c r="J20" s="48">
        <f>SUM(J21:J23)</f>
        <v>2465499</v>
      </c>
      <c r="K20" s="48">
        <f>SUM(K21:K23)</f>
        <v>2465499</v>
      </c>
    </row>
    <row r="21" spans="1:11" ht="12.75" customHeight="1" x14ac:dyDescent="0.2">
      <c r="A21" s="225" t="s">
        <v>105</v>
      </c>
      <c r="B21" s="225"/>
      <c r="C21" s="225"/>
      <c r="D21" s="225"/>
      <c r="E21" s="225"/>
      <c r="F21" s="225"/>
      <c r="G21" s="11">
        <v>14</v>
      </c>
      <c r="H21" s="49">
        <f>2004690-424426</f>
        <v>1580264</v>
      </c>
      <c r="I21" s="49">
        <f>2004690-424426</f>
        <v>1580264</v>
      </c>
      <c r="J21" s="49">
        <v>1526215</v>
      </c>
      <c r="K21" s="49">
        <v>1526215</v>
      </c>
    </row>
    <row r="22" spans="1:11" ht="12.75" customHeight="1" x14ac:dyDescent="0.2">
      <c r="A22" s="225" t="s">
        <v>106</v>
      </c>
      <c r="B22" s="225"/>
      <c r="C22" s="225"/>
      <c r="D22" s="225"/>
      <c r="E22" s="225"/>
      <c r="F22" s="225"/>
      <c r="G22" s="11">
        <v>15</v>
      </c>
      <c r="H22" s="49">
        <f>210251+424426</f>
        <v>634677</v>
      </c>
      <c r="I22" s="49">
        <f>210251+424426</f>
        <v>634677</v>
      </c>
      <c r="J22" s="49">
        <v>626166</v>
      </c>
      <c r="K22" s="49">
        <v>626166</v>
      </c>
    </row>
    <row r="23" spans="1:11" ht="12.75" customHeight="1" x14ac:dyDescent="0.2">
      <c r="A23" s="225" t="s">
        <v>107</v>
      </c>
      <c r="B23" s="225"/>
      <c r="C23" s="225"/>
      <c r="D23" s="225"/>
      <c r="E23" s="225"/>
      <c r="F23" s="225"/>
      <c r="G23" s="11">
        <v>16</v>
      </c>
      <c r="H23" s="49">
        <v>319546</v>
      </c>
      <c r="I23" s="49">
        <v>319546</v>
      </c>
      <c r="J23" s="49">
        <v>313118</v>
      </c>
      <c r="K23" s="49">
        <v>313118</v>
      </c>
    </row>
    <row r="24" spans="1:11" ht="12.75" customHeight="1" x14ac:dyDescent="0.2">
      <c r="A24" s="190" t="s">
        <v>108</v>
      </c>
      <c r="B24" s="190"/>
      <c r="C24" s="190"/>
      <c r="D24" s="190"/>
      <c r="E24" s="190"/>
      <c r="F24" s="190"/>
      <c r="G24" s="11">
        <v>17</v>
      </c>
      <c r="H24" s="49">
        <v>630214</v>
      </c>
      <c r="I24" s="49">
        <v>630214</v>
      </c>
      <c r="J24" s="49">
        <v>524582</v>
      </c>
      <c r="K24" s="49">
        <v>524582</v>
      </c>
    </row>
    <row r="25" spans="1:11" ht="12.75" customHeight="1" x14ac:dyDescent="0.2">
      <c r="A25" s="190" t="s">
        <v>109</v>
      </c>
      <c r="B25" s="190"/>
      <c r="C25" s="190"/>
      <c r="D25" s="190"/>
      <c r="E25" s="190"/>
      <c r="F25" s="190"/>
      <c r="G25" s="11">
        <v>18</v>
      </c>
      <c r="H25" s="49">
        <v>90889</v>
      </c>
      <c r="I25" s="49">
        <v>90889</v>
      </c>
      <c r="J25" s="49">
        <v>191412</v>
      </c>
      <c r="K25" s="49">
        <v>191412</v>
      </c>
    </row>
    <row r="26" spans="1:11" ht="12.75" customHeight="1" x14ac:dyDescent="0.2">
      <c r="A26" s="191" t="s">
        <v>442</v>
      </c>
      <c r="B26" s="191"/>
      <c r="C26" s="191"/>
      <c r="D26" s="191"/>
      <c r="E26" s="191"/>
      <c r="F26" s="191"/>
      <c r="G26" s="12">
        <v>19</v>
      </c>
      <c r="H26" s="48">
        <f>H27+H28</f>
        <v>171194</v>
      </c>
      <c r="I26" s="48">
        <f>I27+I28</f>
        <v>171194</v>
      </c>
      <c r="J26" s="48">
        <f>J27+J28</f>
        <v>15600</v>
      </c>
      <c r="K26" s="48">
        <f>K27+K28</f>
        <v>15600</v>
      </c>
    </row>
    <row r="27" spans="1:11" ht="12.75" customHeight="1" x14ac:dyDescent="0.2">
      <c r="A27" s="225" t="s">
        <v>123</v>
      </c>
      <c r="B27" s="225"/>
      <c r="C27" s="225"/>
      <c r="D27" s="225"/>
      <c r="E27" s="225"/>
      <c r="F27" s="225"/>
      <c r="G27" s="11">
        <v>20</v>
      </c>
      <c r="H27" s="49">
        <v>0</v>
      </c>
      <c r="I27" s="49">
        <v>0</v>
      </c>
      <c r="J27" s="49">
        <v>0</v>
      </c>
      <c r="K27" s="49">
        <v>0</v>
      </c>
    </row>
    <row r="28" spans="1:11" ht="12.75" customHeight="1" x14ac:dyDescent="0.2">
      <c r="A28" s="225" t="s">
        <v>124</v>
      </c>
      <c r="B28" s="225"/>
      <c r="C28" s="225"/>
      <c r="D28" s="225"/>
      <c r="E28" s="225"/>
      <c r="F28" s="225"/>
      <c r="G28" s="11">
        <v>21</v>
      </c>
      <c r="H28" s="49">
        <v>171194</v>
      </c>
      <c r="I28" s="49">
        <v>171194</v>
      </c>
      <c r="J28" s="49">
        <v>15600</v>
      </c>
      <c r="K28" s="49">
        <v>15600</v>
      </c>
    </row>
    <row r="29" spans="1:11" ht="12.75" customHeight="1" x14ac:dyDescent="0.2">
      <c r="A29" s="191" t="s">
        <v>443</v>
      </c>
      <c r="B29" s="191"/>
      <c r="C29" s="191"/>
      <c r="D29" s="191"/>
      <c r="E29" s="191"/>
      <c r="F29" s="191"/>
      <c r="G29" s="12">
        <v>22</v>
      </c>
      <c r="H29" s="48">
        <f>SUM(H30:H35)</f>
        <v>0</v>
      </c>
      <c r="I29" s="48">
        <f>SUM(I30:I35)</f>
        <v>0</v>
      </c>
      <c r="J29" s="48">
        <f>SUM(J30:J35)</f>
        <v>0</v>
      </c>
      <c r="K29" s="48">
        <f>SUM(K30:K35)</f>
        <v>0</v>
      </c>
    </row>
    <row r="30" spans="1:11" ht="12.75" customHeight="1" x14ac:dyDescent="0.2">
      <c r="A30" s="225" t="s">
        <v>125</v>
      </c>
      <c r="B30" s="225"/>
      <c r="C30" s="225"/>
      <c r="D30" s="225"/>
      <c r="E30" s="225"/>
      <c r="F30" s="225"/>
      <c r="G30" s="11">
        <v>23</v>
      </c>
      <c r="H30" s="49">
        <v>0</v>
      </c>
      <c r="I30" s="49">
        <v>0</v>
      </c>
      <c r="J30" s="49">
        <v>0</v>
      </c>
      <c r="K30" s="49">
        <v>0</v>
      </c>
    </row>
    <row r="31" spans="1:11" ht="12.75" customHeight="1" x14ac:dyDescent="0.2">
      <c r="A31" s="225" t="s">
        <v>126</v>
      </c>
      <c r="B31" s="225"/>
      <c r="C31" s="225"/>
      <c r="D31" s="225"/>
      <c r="E31" s="225"/>
      <c r="F31" s="225"/>
      <c r="G31" s="11">
        <v>24</v>
      </c>
      <c r="H31" s="49">
        <v>0</v>
      </c>
      <c r="I31" s="49">
        <v>0</v>
      </c>
      <c r="J31" s="49">
        <v>0</v>
      </c>
      <c r="K31" s="49">
        <v>0</v>
      </c>
    </row>
    <row r="32" spans="1:11" ht="12.75" customHeight="1" x14ac:dyDescent="0.2">
      <c r="A32" s="225" t="s">
        <v>127</v>
      </c>
      <c r="B32" s="225"/>
      <c r="C32" s="225"/>
      <c r="D32" s="225"/>
      <c r="E32" s="225"/>
      <c r="F32" s="225"/>
      <c r="G32" s="11">
        <v>25</v>
      </c>
      <c r="H32" s="49">
        <v>0</v>
      </c>
      <c r="I32" s="49">
        <v>0</v>
      </c>
      <c r="J32" s="49">
        <v>0</v>
      </c>
      <c r="K32" s="49">
        <v>0</v>
      </c>
    </row>
    <row r="33" spans="1:11" ht="12.75" customHeight="1" x14ac:dyDescent="0.2">
      <c r="A33" s="225" t="s">
        <v>128</v>
      </c>
      <c r="B33" s="225"/>
      <c r="C33" s="225"/>
      <c r="D33" s="225"/>
      <c r="E33" s="225"/>
      <c r="F33" s="225"/>
      <c r="G33" s="11">
        <v>26</v>
      </c>
      <c r="H33" s="49">
        <v>0</v>
      </c>
      <c r="I33" s="49">
        <v>0</v>
      </c>
      <c r="J33" s="49">
        <v>0</v>
      </c>
      <c r="K33" s="49">
        <v>0</v>
      </c>
    </row>
    <row r="34" spans="1:11" ht="12.75" customHeight="1" x14ac:dyDescent="0.2">
      <c r="A34" s="225" t="s">
        <v>129</v>
      </c>
      <c r="B34" s="225"/>
      <c r="C34" s="225"/>
      <c r="D34" s="225"/>
      <c r="E34" s="225"/>
      <c r="F34" s="225"/>
      <c r="G34" s="11">
        <v>27</v>
      </c>
      <c r="H34" s="49">
        <v>0</v>
      </c>
      <c r="I34" s="49">
        <v>0</v>
      </c>
      <c r="J34" s="49">
        <v>0</v>
      </c>
      <c r="K34" s="49">
        <v>0</v>
      </c>
    </row>
    <row r="35" spans="1:11" ht="12.75" customHeight="1" x14ac:dyDescent="0.2">
      <c r="A35" s="225" t="s">
        <v>130</v>
      </c>
      <c r="B35" s="225"/>
      <c r="C35" s="225"/>
      <c r="D35" s="225"/>
      <c r="E35" s="225"/>
      <c r="F35" s="225"/>
      <c r="G35" s="11">
        <v>28</v>
      </c>
      <c r="H35" s="49">
        <v>0</v>
      </c>
      <c r="I35" s="49">
        <v>0</v>
      </c>
      <c r="J35" s="49">
        <v>0</v>
      </c>
      <c r="K35" s="49">
        <v>0</v>
      </c>
    </row>
    <row r="36" spans="1:11" ht="12.75" customHeight="1" x14ac:dyDescent="0.2">
      <c r="A36" s="190" t="s">
        <v>110</v>
      </c>
      <c r="B36" s="190"/>
      <c r="C36" s="190"/>
      <c r="D36" s="190"/>
      <c r="E36" s="190"/>
      <c r="F36" s="190"/>
      <c r="G36" s="11">
        <v>29</v>
      </c>
      <c r="H36" s="49">
        <v>104550</v>
      </c>
      <c r="I36" s="49">
        <v>104550</v>
      </c>
      <c r="J36" s="49">
        <v>1062</v>
      </c>
      <c r="K36" s="49">
        <v>1062</v>
      </c>
    </row>
    <row r="37" spans="1:11" ht="12.75" customHeight="1" x14ac:dyDescent="0.2">
      <c r="A37" s="224" t="s">
        <v>361</v>
      </c>
      <c r="B37" s="224"/>
      <c r="C37" s="224"/>
      <c r="D37" s="224"/>
      <c r="E37" s="224"/>
      <c r="F37" s="224"/>
      <c r="G37" s="12">
        <v>30</v>
      </c>
      <c r="H37" s="48">
        <f>SUM(H38:H47)</f>
        <v>657</v>
      </c>
      <c r="I37" s="48">
        <f>SUM(I38:I47)</f>
        <v>657</v>
      </c>
      <c r="J37" s="48">
        <f>SUM(J38:J47)</f>
        <v>3456</v>
      </c>
      <c r="K37" s="48">
        <f>SUM(K38:K47)</f>
        <v>3456</v>
      </c>
    </row>
    <row r="38" spans="1:11" ht="12.75" customHeight="1" x14ac:dyDescent="0.2">
      <c r="A38" s="190" t="s">
        <v>131</v>
      </c>
      <c r="B38" s="190"/>
      <c r="C38" s="190"/>
      <c r="D38" s="190"/>
      <c r="E38" s="190"/>
      <c r="F38" s="190"/>
      <c r="G38" s="11">
        <v>31</v>
      </c>
      <c r="H38" s="49">
        <v>0</v>
      </c>
      <c r="I38" s="49">
        <v>0</v>
      </c>
      <c r="J38" s="49">
        <v>0</v>
      </c>
      <c r="K38" s="49">
        <v>0</v>
      </c>
    </row>
    <row r="39" spans="1:11" ht="25.15" customHeight="1" x14ac:dyDescent="0.2">
      <c r="A39" s="190" t="s">
        <v>132</v>
      </c>
      <c r="B39" s="190"/>
      <c r="C39" s="190"/>
      <c r="D39" s="190"/>
      <c r="E39" s="190"/>
      <c r="F39" s="190"/>
      <c r="G39" s="11">
        <v>32</v>
      </c>
      <c r="H39" s="49">
        <v>0</v>
      </c>
      <c r="I39" s="49">
        <v>0</v>
      </c>
      <c r="J39" s="49">
        <v>0</v>
      </c>
      <c r="K39" s="49">
        <v>0</v>
      </c>
    </row>
    <row r="40" spans="1:11" ht="25.15" customHeight="1" x14ac:dyDescent="0.2">
      <c r="A40" s="190" t="s">
        <v>133</v>
      </c>
      <c r="B40" s="190"/>
      <c r="C40" s="190"/>
      <c r="D40" s="190"/>
      <c r="E40" s="190"/>
      <c r="F40" s="190"/>
      <c r="G40" s="11">
        <v>33</v>
      </c>
      <c r="H40" s="49">
        <v>0</v>
      </c>
      <c r="I40" s="49">
        <v>0</v>
      </c>
      <c r="J40" s="49">
        <v>0</v>
      </c>
      <c r="K40" s="49">
        <v>0</v>
      </c>
    </row>
    <row r="41" spans="1:11" ht="25.15" customHeight="1" x14ac:dyDescent="0.2">
      <c r="A41" s="190" t="s">
        <v>134</v>
      </c>
      <c r="B41" s="190"/>
      <c r="C41" s="190"/>
      <c r="D41" s="190"/>
      <c r="E41" s="190"/>
      <c r="F41" s="190"/>
      <c r="G41" s="11">
        <v>34</v>
      </c>
      <c r="H41" s="49">
        <v>0</v>
      </c>
      <c r="I41" s="49">
        <v>0</v>
      </c>
      <c r="J41" s="49">
        <v>0</v>
      </c>
      <c r="K41" s="49">
        <v>0</v>
      </c>
    </row>
    <row r="42" spans="1:11" ht="25.15" customHeight="1" x14ac:dyDescent="0.2">
      <c r="A42" s="190" t="s">
        <v>135</v>
      </c>
      <c r="B42" s="190"/>
      <c r="C42" s="190"/>
      <c r="D42" s="190"/>
      <c r="E42" s="190"/>
      <c r="F42" s="190"/>
      <c r="G42" s="11">
        <v>35</v>
      </c>
      <c r="H42" s="49">
        <v>0</v>
      </c>
      <c r="I42" s="49">
        <v>0</v>
      </c>
      <c r="J42" s="49">
        <v>0</v>
      </c>
      <c r="K42" s="49">
        <v>0</v>
      </c>
    </row>
    <row r="43" spans="1:11" ht="12.75" customHeight="1" x14ac:dyDescent="0.2">
      <c r="A43" s="190" t="s">
        <v>136</v>
      </c>
      <c r="B43" s="190"/>
      <c r="C43" s="190"/>
      <c r="D43" s="190"/>
      <c r="E43" s="190"/>
      <c r="F43" s="190"/>
      <c r="G43" s="11">
        <v>36</v>
      </c>
      <c r="H43" s="49">
        <v>0</v>
      </c>
      <c r="I43" s="49">
        <v>0</v>
      </c>
      <c r="J43" s="49">
        <v>0</v>
      </c>
      <c r="K43" s="49">
        <v>0</v>
      </c>
    </row>
    <row r="44" spans="1:11" ht="12.75" customHeight="1" x14ac:dyDescent="0.2">
      <c r="A44" s="190" t="s">
        <v>137</v>
      </c>
      <c r="B44" s="190"/>
      <c r="C44" s="190"/>
      <c r="D44" s="190"/>
      <c r="E44" s="190"/>
      <c r="F44" s="190"/>
      <c r="G44" s="11">
        <v>37</v>
      </c>
      <c r="H44" s="49">
        <v>102</v>
      </c>
      <c r="I44" s="49">
        <v>102</v>
      </c>
      <c r="J44" s="49">
        <v>165</v>
      </c>
      <c r="K44" s="49">
        <v>165</v>
      </c>
    </row>
    <row r="45" spans="1:11" ht="12.75" customHeight="1" x14ac:dyDescent="0.2">
      <c r="A45" s="190" t="s">
        <v>138</v>
      </c>
      <c r="B45" s="190"/>
      <c r="C45" s="190"/>
      <c r="D45" s="190"/>
      <c r="E45" s="190"/>
      <c r="F45" s="190"/>
      <c r="G45" s="11">
        <v>38</v>
      </c>
      <c r="H45" s="49">
        <v>555</v>
      </c>
      <c r="I45" s="49">
        <v>555</v>
      </c>
      <c r="J45" s="49">
        <v>239</v>
      </c>
      <c r="K45" s="49">
        <v>239</v>
      </c>
    </row>
    <row r="46" spans="1:11" ht="12.75" customHeight="1" x14ac:dyDescent="0.2">
      <c r="A46" s="190" t="s">
        <v>139</v>
      </c>
      <c r="B46" s="190"/>
      <c r="C46" s="190"/>
      <c r="D46" s="190"/>
      <c r="E46" s="190"/>
      <c r="F46" s="190"/>
      <c r="G46" s="11">
        <v>39</v>
      </c>
      <c r="H46" s="49">
        <v>0</v>
      </c>
      <c r="I46" s="49">
        <v>0</v>
      </c>
      <c r="J46" s="49">
        <v>0</v>
      </c>
      <c r="K46" s="49">
        <v>0</v>
      </c>
    </row>
    <row r="47" spans="1:11" ht="12.75" customHeight="1" x14ac:dyDescent="0.2">
      <c r="A47" s="190" t="s">
        <v>140</v>
      </c>
      <c r="B47" s="190"/>
      <c r="C47" s="190"/>
      <c r="D47" s="190"/>
      <c r="E47" s="190"/>
      <c r="F47" s="190"/>
      <c r="G47" s="11">
        <v>40</v>
      </c>
      <c r="H47" s="49">
        <v>0</v>
      </c>
      <c r="I47" s="49">
        <v>0</v>
      </c>
      <c r="J47" s="49">
        <v>3052</v>
      </c>
      <c r="K47" s="49">
        <v>3052</v>
      </c>
    </row>
    <row r="48" spans="1:11" ht="12.75" customHeight="1" x14ac:dyDescent="0.2">
      <c r="A48" s="224" t="s">
        <v>362</v>
      </c>
      <c r="B48" s="224"/>
      <c r="C48" s="224"/>
      <c r="D48" s="224"/>
      <c r="E48" s="224"/>
      <c r="F48" s="224"/>
      <c r="G48" s="12">
        <v>41</v>
      </c>
      <c r="H48" s="48">
        <f>SUM(H49:H55)</f>
        <v>48023</v>
      </c>
      <c r="I48" s="48">
        <f>SUM(I49:I55)</f>
        <v>48023</v>
      </c>
      <c r="J48" s="48">
        <f>SUM(J49:J55)</f>
        <v>77492</v>
      </c>
      <c r="K48" s="48">
        <f>SUM(K49:K55)</f>
        <v>77492</v>
      </c>
    </row>
    <row r="49" spans="1:11" ht="25.15" customHeight="1" x14ac:dyDescent="0.2">
      <c r="A49" s="190" t="s">
        <v>141</v>
      </c>
      <c r="B49" s="190"/>
      <c r="C49" s="190"/>
      <c r="D49" s="190"/>
      <c r="E49" s="190"/>
      <c r="F49" s="190"/>
      <c r="G49" s="11">
        <v>42</v>
      </c>
      <c r="H49" s="49">
        <v>618</v>
      </c>
      <c r="I49" s="49">
        <v>618</v>
      </c>
      <c r="J49" s="49">
        <v>0</v>
      </c>
      <c r="K49" s="49">
        <v>0</v>
      </c>
    </row>
    <row r="50" spans="1:11" ht="12.75" customHeight="1" x14ac:dyDescent="0.2">
      <c r="A50" s="228" t="s">
        <v>142</v>
      </c>
      <c r="B50" s="228"/>
      <c r="C50" s="228"/>
      <c r="D50" s="228"/>
      <c r="E50" s="228"/>
      <c r="F50" s="228"/>
      <c r="G50" s="11">
        <v>43</v>
      </c>
      <c r="H50" s="49">
        <v>0</v>
      </c>
      <c r="I50" s="49">
        <v>0</v>
      </c>
      <c r="J50" s="49">
        <v>0</v>
      </c>
      <c r="K50" s="49">
        <v>0</v>
      </c>
    </row>
    <row r="51" spans="1:11" ht="12.75" customHeight="1" x14ac:dyDescent="0.2">
      <c r="A51" s="228" t="s">
        <v>143</v>
      </c>
      <c r="B51" s="228"/>
      <c r="C51" s="228"/>
      <c r="D51" s="228"/>
      <c r="E51" s="228"/>
      <c r="F51" s="228"/>
      <c r="G51" s="11">
        <v>44</v>
      </c>
      <c r="H51" s="49">
        <v>37537</v>
      </c>
      <c r="I51" s="49">
        <v>37537</v>
      </c>
      <c r="J51" s="49">
        <v>71882</v>
      </c>
      <c r="K51" s="49">
        <v>71882</v>
      </c>
    </row>
    <row r="52" spans="1:11" ht="12.75" customHeight="1" x14ac:dyDescent="0.2">
      <c r="A52" s="228" t="s">
        <v>144</v>
      </c>
      <c r="B52" s="228"/>
      <c r="C52" s="228"/>
      <c r="D52" s="228"/>
      <c r="E52" s="228"/>
      <c r="F52" s="228"/>
      <c r="G52" s="11">
        <v>45</v>
      </c>
      <c r="H52" s="49">
        <v>1865</v>
      </c>
      <c r="I52" s="49">
        <v>1865</v>
      </c>
      <c r="J52" s="49">
        <v>835</v>
      </c>
      <c r="K52" s="49">
        <v>835</v>
      </c>
    </row>
    <row r="53" spans="1:11" ht="12.75" customHeight="1" x14ac:dyDescent="0.2">
      <c r="A53" s="228" t="s">
        <v>145</v>
      </c>
      <c r="B53" s="228"/>
      <c r="C53" s="228"/>
      <c r="D53" s="228"/>
      <c r="E53" s="228"/>
      <c r="F53" s="228"/>
      <c r="G53" s="11">
        <v>46</v>
      </c>
      <c r="H53" s="49">
        <v>0</v>
      </c>
      <c r="I53" s="49">
        <v>0</v>
      </c>
      <c r="J53" s="49">
        <v>0</v>
      </c>
      <c r="K53" s="49">
        <v>0</v>
      </c>
    </row>
    <row r="54" spans="1:11" ht="12.75" customHeight="1" x14ac:dyDescent="0.2">
      <c r="A54" s="228" t="s">
        <v>146</v>
      </c>
      <c r="B54" s="228"/>
      <c r="C54" s="228"/>
      <c r="D54" s="228"/>
      <c r="E54" s="228"/>
      <c r="F54" s="228"/>
      <c r="G54" s="11">
        <v>47</v>
      </c>
      <c r="H54" s="49">
        <v>0</v>
      </c>
      <c r="I54" s="49">
        <v>0</v>
      </c>
      <c r="J54" s="49">
        <v>0</v>
      </c>
      <c r="K54" s="49">
        <v>0</v>
      </c>
    </row>
    <row r="55" spans="1:11" ht="12.75" customHeight="1" x14ac:dyDescent="0.2">
      <c r="A55" s="228" t="s">
        <v>147</v>
      </c>
      <c r="B55" s="228"/>
      <c r="C55" s="228"/>
      <c r="D55" s="228"/>
      <c r="E55" s="228"/>
      <c r="F55" s="228"/>
      <c r="G55" s="11">
        <v>48</v>
      </c>
      <c r="H55" s="49">
        <v>8003</v>
      </c>
      <c r="I55" s="49">
        <v>8003</v>
      </c>
      <c r="J55" s="49">
        <v>4775</v>
      </c>
      <c r="K55" s="49">
        <v>4775</v>
      </c>
    </row>
    <row r="56" spans="1:11" ht="22.15" customHeight="1" x14ac:dyDescent="0.2">
      <c r="A56" s="230" t="s">
        <v>148</v>
      </c>
      <c r="B56" s="230"/>
      <c r="C56" s="230"/>
      <c r="D56" s="230"/>
      <c r="E56" s="230"/>
      <c r="F56" s="230"/>
      <c r="G56" s="11">
        <v>49</v>
      </c>
      <c r="H56" s="49">
        <v>0</v>
      </c>
      <c r="I56" s="49">
        <v>0</v>
      </c>
      <c r="J56" s="49">
        <v>0</v>
      </c>
      <c r="K56" s="49">
        <v>0</v>
      </c>
    </row>
    <row r="57" spans="1:11" ht="12.75" customHeight="1" x14ac:dyDescent="0.2">
      <c r="A57" s="230" t="s">
        <v>149</v>
      </c>
      <c r="B57" s="230"/>
      <c r="C57" s="230"/>
      <c r="D57" s="230"/>
      <c r="E57" s="230"/>
      <c r="F57" s="230"/>
      <c r="G57" s="11">
        <v>50</v>
      </c>
      <c r="H57" s="49">
        <v>0</v>
      </c>
      <c r="I57" s="49">
        <v>0</v>
      </c>
      <c r="J57" s="49">
        <v>0</v>
      </c>
      <c r="K57" s="49">
        <v>0</v>
      </c>
    </row>
    <row r="58" spans="1:11" ht="24.6" customHeight="1" x14ac:dyDescent="0.2">
      <c r="A58" s="230" t="s">
        <v>150</v>
      </c>
      <c r="B58" s="230"/>
      <c r="C58" s="230"/>
      <c r="D58" s="230"/>
      <c r="E58" s="230"/>
      <c r="F58" s="230"/>
      <c r="G58" s="11">
        <v>51</v>
      </c>
      <c r="H58" s="49">
        <v>0</v>
      </c>
      <c r="I58" s="49">
        <v>0</v>
      </c>
      <c r="J58" s="49">
        <v>0</v>
      </c>
      <c r="K58" s="49">
        <v>0</v>
      </c>
    </row>
    <row r="59" spans="1:11" ht="12.75" customHeight="1" x14ac:dyDescent="0.2">
      <c r="A59" s="230" t="s">
        <v>151</v>
      </c>
      <c r="B59" s="230"/>
      <c r="C59" s="230"/>
      <c r="D59" s="230"/>
      <c r="E59" s="230"/>
      <c r="F59" s="230"/>
      <c r="G59" s="11">
        <v>52</v>
      </c>
      <c r="H59" s="49">
        <v>0</v>
      </c>
      <c r="I59" s="49">
        <v>0</v>
      </c>
      <c r="J59" s="49">
        <v>0</v>
      </c>
      <c r="K59" s="49">
        <v>0</v>
      </c>
    </row>
    <row r="60" spans="1:11" ht="12.75" customHeight="1" x14ac:dyDescent="0.2">
      <c r="A60" s="224" t="s">
        <v>363</v>
      </c>
      <c r="B60" s="224"/>
      <c r="C60" s="224"/>
      <c r="D60" s="224"/>
      <c r="E60" s="224"/>
      <c r="F60" s="224"/>
      <c r="G60" s="12">
        <v>53</v>
      </c>
      <c r="H60" s="48">
        <f>H8+H37+H56+H57</f>
        <v>5110103</v>
      </c>
      <c r="I60" s="48">
        <f t="shared" ref="I60:K60" si="0">I8+I37+I56+I57</f>
        <v>5110103</v>
      </c>
      <c r="J60" s="48">
        <f t="shared" si="0"/>
        <v>3821378</v>
      </c>
      <c r="K60" s="48">
        <f t="shared" si="0"/>
        <v>3821378</v>
      </c>
    </row>
    <row r="61" spans="1:11" ht="12.75" customHeight="1" x14ac:dyDescent="0.2">
      <c r="A61" s="224" t="s">
        <v>364</v>
      </c>
      <c r="B61" s="224"/>
      <c r="C61" s="224"/>
      <c r="D61" s="224"/>
      <c r="E61" s="224"/>
      <c r="F61" s="224"/>
      <c r="G61" s="12">
        <v>54</v>
      </c>
      <c r="H61" s="48">
        <f>H14+H48+H58+H59</f>
        <v>4575767</v>
      </c>
      <c r="I61" s="48">
        <f t="shared" ref="I61:K61" si="1">I14+I48+I58+I59</f>
        <v>4575767</v>
      </c>
      <c r="J61" s="48">
        <f t="shared" si="1"/>
        <v>4221692</v>
      </c>
      <c r="K61" s="48">
        <f t="shared" si="1"/>
        <v>4221692</v>
      </c>
    </row>
    <row r="62" spans="1:11" ht="12.75" customHeight="1" x14ac:dyDescent="0.2">
      <c r="A62" s="224" t="s">
        <v>365</v>
      </c>
      <c r="B62" s="224"/>
      <c r="C62" s="224"/>
      <c r="D62" s="224"/>
      <c r="E62" s="224"/>
      <c r="F62" s="224"/>
      <c r="G62" s="12">
        <v>55</v>
      </c>
      <c r="H62" s="48">
        <f>H60-H61</f>
        <v>534336</v>
      </c>
      <c r="I62" s="48">
        <f t="shared" ref="I62:K62" si="2">I60-I61</f>
        <v>534336</v>
      </c>
      <c r="J62" s="48">
        <f t="shared" si="2"/>
        <v>-400314</v>
      </c>
      <c r="K62" s="48">
        <f t="shared" si="2"/>
        <v>-400314</v>
      </c>
    </row>
    <row r="63" spans="1:11" ht="12.75" customHeight="1" x14ac:dyDescent="0.2">
      <c r="A63" s="229" t="s">
        <v>366</v>
      </c>
      <c r="B63" s="229"/>
      <c r="C63" s="229"/>
      <c r="D63" s="229"/>
      <c r="E63" s="229"/>
      <c r="F63" s="229"/>
      <c r="G63" s="12">
        <v>56</v>
      </c>
      <c r="H63" s="48">
        <f>+IF((H60-H61)&gt;0,(H60-H61),0)</f>
        <v>534336</v>
      </c>
      <c r="I63" s="48">
        <f t="shared" ref="I63:K63" si="3">+IF((I60-I61)&gt;0,(I60-I61),0)</f>
        <v>534336</v>
      </c>
      <c r="J63" s="48">
        <f t="shared" si="3"/>
        <v>0</v>
      </c>
      <c r="K63" s="48">
        <f t="shared" si="3"/>
        <v>0</v>
      </c>
    </row>
    <row r="64" spans="1:11" ht="12.75" customHeight="1" x14ac:dyDescent="0.2">
      <c r="A64" s="229" t="s">
        <v>367</v>
      </c>
      <c r="B64" s="229"/>
      <c r="C64" s="229"/>
      <c r="D64" s="229"/>
      <c r="E64" s="229"/>
      <c r="F64" s="229"/>
      <c r="G64" s="12">
        <v>57</v>
      </c>
      <c r="H64" s="48">
        <f>+IF((H60-H61)&lt;0,(H60-H61),0)</f>
        <v>0</v>
      </c>
      <c r="I64" s="48">
        <f t="shared" ref="I64:K64" si="4">+IF((I60-I61)&lt;0,(I60-I61),0)</f>
        <v>0</v>
      </c>
      <c r="J64" s="48">
        <f t="shared" si="4"/>
        <v>-400314</v>
      </c>
      <c r="K64" s="48">
        <f t="shared" si="4"/>
        <v>-400314</v>
      </c>
    </row>
    <row r="65" spans="1:11" ht="12.75" customHeight="1" x14ac:dyDescent="0.2">
      <c r="A65" s="230" t="s">
        <v>111</v>
      </c>
      <c r="B65" s="230"/>
      <c r="C65" s="230"/>
      <c r="D65" s="230"/>
      <c r="E65" s="230"/>
      <c r="F65" s="230"/>
      <c r="G65" s="11">
        <v>58</v>
      </c>
      <c r="H65" s="49">
        <v>-22334</v>
      </c>
      <c r="I65" s="49">
        <v>-22334</v>
      </c>
      <c r="J65" s="49">
        <v>-18850</v>
      </c>
      <c r="K65" s="49">
        <v>-18850</v>
      </c>
    </row>
    <row r="66" spans="1:11" ht="12.75" customHeight="1" x14ac:dyDescent="0.2">
      <c r="A66" s="224" t="s">
        <v>368</v>
      </c>
      <c r="B66" s="224"/>
      <c r="C66" s="224"/>
      <c r="D66" s="224"/>
      <c r="E66" s="224"/>
      <c r="F66" s="224"/>
      <c r="G66" s="12">
        <v>59</v>
      </c>
      <c r="H66" s="48">
        <f>H62-H65</f>
        <v>556670</v>
      </c>
      <c r="I66" s="48">
        <f t="shared" ref="I66:K66" si="5">I62-I65</f>
        <v>556670</v>
      </c>
      <c r="J66" s="48">
        <f t="shared" si="5"/>
        <v>-381464</v>
      </c>
      <c r="K66" s="48">
        <f t="shared" si="5"/>
        <v>-381464</v>
      </c>
    </row>
    <row r="67" spans="1:11" ht="12.75" customHeight="1" x14ac:dyDescent="0.2">
      <c r="A67" s="229" t="s">
        <v>369</v>
      </c>
      <c r="B67" s="229"/>
      <c r="C67" s="229"/>
      <c r="D67" s="229"/>
      <c r="E67" s="229"/>
      <c r="F67" s="229"/>
      <c r="G67" s="12">
        <v>60</v>
      </c>
      <c r="H67" s="48">
        <f>+IF((H62-H65)&gt;0,(H62-H65),0)</f>
        <v>556670</v>
      </c>
      <c r="I67" s="48">
        <f t="shared" ref="I67:K67" si="6">+IF((I62-I65)&gt;0,(I62-I65),0)</f>
        <v>556670</v>
      </c>
      <c r="J67" s="48">
        <f t="shared" si="6"/>
        <v>0</v>
      </c>
      <c r="K67" s="48">
        <f t="shared" si="6"/>
        <v>0</v>
      </c>
    </row>
    <row r="68" spans="1:11" ht="12.75" customHeight="1" x14ac:dyDescent="0.2">
      <c r="A68" s="229" t="s">
        <v>370</v>
      </c>
      <c r="B68" s="229"/>
      <c r="C68" s="229"/>
      <c r="D68" s="229"/>
      <c r="E68" s="229"/>
      <c r="F68" s="229"/>
      <c r="G68" s="12">
        <v>61</v>
      </c>
      <c r="H68" s="48">
        <f>+IF((H62-H65)&lt;0,(H62-H65),0)</f>
        <v>0</v>
      </c>
      <c r="I68" s="48">
        <f t="shared" ref="I68:K68" si="7">+IF((I62-I65)&lt;0,(I62-I65),0)</f>
        <v>0</v>
      </c>
      <c r="J68" s="48">
        <f t="shared" si="7"/>
        <v>-381464</v>
      </c>
      <c r="K68" s="48">
        <f t="shared" si="7"/>
        <v>-381464</v>
      </c>
    </row>
    <row r="69" spans="1:11" x14ac:dyDescent="0.2">
      <c r="A69" s="231" t="s">
        <v>152</v>
      </c>
      <c r="B69" s="231"/>
      <c r="C69" s="231"/>
      <c r="D69" s="231"/>
      <c r="E69" s="231"/>
      <c r="F69" s="231"/>
      <c r="G69" s="232"/>
      <c r="H69" s="232"/>
      <c r="I69" s="232"/>
      <c r="J69" s="233"/>
      <c r="K69" s="233"/>
    </row>
    <row r="70" spans="1:11" ht="22.15" customHeight="1" x14ac:dyDescent="0.2">
      <c r="A70" s="224" t="s">
        <v>371</v>
      </c>
      <c r="B70" s="224"/>
      <c r="C70" s="224"/>
      <c r="D70" s="224"/>
      <c r="E70" s="224"/>
      <c r="F70" s="224"/>
      <c r="G70" s="12">
        <v>62</v>
      </c>
      <c r="H70" s="48">
        <f>H71-H72</f>
        <v>0</v>
      </c>
      <c r="I70" s="48">
        <f>I71-I72</f>
        <v>0</v>
      </c>
      <c r="J70" s="48">
        <f>J71-J72</f>
        <v>0</v>
      </c>
      <c r="K70" s="48">
        <f>K71-K72</f>
        <v>0</v>
      </c>
    </row>
    <row r="71" spans="1:11" ht="12.75" customHeight="1" x14ac:dyDescent="0.2">
      <c r="A71" s="228" t="s">
        <v>153</v>
      </c>
      <c r="B71" s="228"/>
      <c r="C71" s="228"/>
      <c r="D71" s="228"/>
      <c r="E71" s="228"/>
      <c r="F71" s="228"/>
      <c r="G71" s="11">
        <v>63</v>
      </c>
      <c r="H71" s="49">
        <v>0</v>
      </c>
      <c r="I71" s="49">
        <v>0</v>
      </c>
      <c r="J71" s="49">
        <v>0</v>
      </c>
      <c r="K71" s="49">
        <v>0</v>
      </c>
    </row>
    <row r="72" spans="1:11" ht="12.75" customHeight="1" x14ac:dyDescent="0.2">
      <c r="A72" s="228" t="s">
        <v>154</v>
      </c>
      <c r="B72" s="228"/>
      <c r="C72" s="228"/>
      <c r="D72" s="228"/>
      <c r="E72" s="228"/>
      <c r="F72" s="228"/>
      <c r="G72" s="11">
        <v>64</v>
      </c>
      <c r="H72" s="49">
        <v>0</v>
      </c>
      <c r="I72" s="49">
        <v>0</v>
      </c>
      <c r="J72" s="49">
        <v>0</v>
      </c>
      <c r="K72" s="49">
        <v>0</v>
      </c>
    </row>
    <row r="73" spans="1:11" ht="12.75" customHeight="1" x14ac:dyDescent="0.2">
      <c r="A73" s="230" t="s">
        <v>155</v>
      </c>
      <c r="B73" s="230"/>
      <c r="C73" s="230"/>
      <c r="D73" s="230"/>
      <c r="E73" s="230"/>
      <c r="F73" s="230"/>
      <c r="G73" s="11">
        <v>65</v>
      </c>
      <c r="H73" s="49">
        <v>0</v>
      </c>
      <c r="I73" s="49">
        <v>0</v>
      </c>
      <c r="J73" s="49">
        <v>0</v>
      </c>
      <c r="K73" s="49">
        <v>0</v>
      </c>
    </row>
    <row r="74" spans="1:11" ht="12.75" customHeight="1" x14ac:dyDescent="0.2">
      <c r="A74" s="229" t="s">
        <v>372</v>
      </c>
      <c r="B74" s="229"/>
      <c r="C74" s="229"/>
      <c r="D74" s="229"/>
      <c r="E74" s="229"/>
      <c r="F74" s="229"/>
      <c r="G74" s="12">
        <v>66</v>
      </c>
      <c r="H74" s="71"/>
      <c r="I74" s="71"/>
      <c r="J74" s="71"/>
      <c r="K74" s="71"/>
    </row>
    <row r="75" spans="1:11" ht="12.75" customHeight="1" x14ac:dyDescent="0.2">
      <c r="A75" s="229" t="s">
        <v>373</v>
      </c>
      <c r="B75" s="229"/>
      <c r="C75" s="229"/>
      <c r="D75" s="229"/>
      <c r="E75" s="229"/>
      <c r="F75" s="229"/>
      <c r="G75" s="12">
        <v>67</v>
      </c>
      <c r="H75" s="71"/>
      <c r="I75" s="71"/>
      <c r="J75" s="71"/>
      <c r="K75" s="71"/>
    </row>
    <row r="76" spans="1:11" x14ac:dyDescent="0.2">
      <c r="A76" s="231" t="s">
        <v>156</v>
      </c>
      <c r="B76" s="231"/>
      <c r="C76" s="231"/>
      <c r="D76" s="231"/>
      <c r="E76" s="231"/>
      <c r="F76" s="231"/>
      <c r="G76" s="232"/>
      <c r="H76" s="232"/>
      <c r="I76" s="232"/>
      <c r="J76" s="233"/>
      <c r="K76" s="233"/>
    </row>
    <row r="77" spans="1:11" ht="12.75" customHeight="1" x14ac:dyDescent="0.2">
      <c r="A77" s="224" t="s">
        <v>374</v>
      </c>
      <c r="B77" s="224"/>
      <c r="C77" s="224"/>
      <c r="D77" s="224"/>
      <c r="E77" s="224"/>
      <c r="F77" s="224"/>
      <c r="G77" s="12">
        <v>68</v>
      </c>
      <c r="H77" s="71"/>
      <c r="I77" s="71"/>
      <c r="J77" s="71"/>
      <c r="K77" s="71"/>
    </row>
    <row r="78" spans="1:11" ht="12.75" customHeight="1" x14ac:dyDescent="0.2">
      <c r="A78" s="234" t="s">
        <v>375</v>
      </c>
      <c r="B78" s="234"/>
      <c r="C78" s="234"/>
      <c r="D78" s="234"/>
      <c r="E78" s="234"/>
      <c r="F78" s="234"/>
      <c r="G78" s="42">
        <v>69</v>
      </c>
      <c r="H78" s="50">
        <v>0</v>
      </c>
      <c r="I78" s="50">
        <v>0</v>
      </c>
      <c r="J78" s="50">
        <v>0</v>
      </c>
      <c r="K78" s="50">
        <v>0</v>
      </c>
    </row>
    <row r="79" spans="1:11" ht="12.75" customHeight="1" x14ac:dyDescent="0.2">
      <c r="A79" s="234" t="s">
        <v>376</v>
      </c>
      <c r="B79" s="234"/>
      <c r="C79" s="234"/>
      <c r="D79" s="234"/>
      <c r="E79" s="234"/>
      <c r="F79" s="234"/>
      <c r="G79" s="42">
        <v>70</v>
      </c>
      <c r="H79" s="50">
        <v>0</v>
      </c>
      <c r="I79" s="50">
        <v>0</v>
      </c>
      <c r="J79" s="50">
        <v>0</v>
      </c>
      <c r="K79" s="50">
        <v>0</v>
      </c>
    </row>
    <row r="80" spans="1:11" ht="12.75" customHeight="1" x14ac:dyDescent="0.2">
      <c r="A80" s="224" t="s">
        <v>377</v>
      </c>
      <c r="B80" s="224"/>
      <c r="C80" s="224"/>
      <c r="D80" s="224"/>
      <c r="E80" s="224"/>
      <c r="F80" s="224"/>
      <c r="G80" s="12">
        <v>71</v>
      </c>
      <c r="H80" s="71"/>
      <c r="I80" s="71"/>
      <c r="J80" s="71"/>
      <c r="K80" s="71"/>
    </row>
    <row r="81" spans="1:11" ht="12.75" customHeight="1" x14ac:dyDescent="0.2">
      <c r="A81" s="224" t="s">
        <v>378</v>
      </c>
      <c r="B81" s="224"/>
      <c r="C81" s="224"/>
      <c r="D81" s="224"/>
      <c r="E81" s="224"/>
      <c r="F81" s="224"/>
      <c r="G81" s="12">
        <v>72</v>
      </c>
      <c r="H81" s="71"/>
      <c r="I81" s="71"/>
      <c r="J81" s="71"/>
      <c r="K81" s="71"/>
    </row>
    <row r="82" spans="1:11" ht="12.75" customHeight="1" x14ac:dyDescent="0.2">
      <c r="A82" s="229" t="s">
        <v>379</v>
      </c>
      <c r="B82" s="229"/>
      <c r="C82" s="229"/>
      <c r="D82" s="229"/>
      <c r="E82" s="229"/>
      <c r="F82" s="229"/>
      <c r="G82" s="12">
        <v>73</v>
      </c>
      <c r="H82" s="71"/>
      <c r="I82" s="71"/>
      <c r="J82" s="71"/>
      <c r="K82" s="71"/>
    </row>
    <row r="83" spans="1:11" ht="12.75" customHeight="1" x14ac:dyDescent="0.2">
      <c r="A83" s="229" t="s">
        <v>380</v>
      </c>
      <c r="B83" s="229"/>
      <c r="C83" s="229"/>
      <c r="D83" s="229"/>
      <c r="E83" s="229"/>
      <c r="F83" s="229"/>
      <c r="G83" s="12">
        <v>74</v>
      </c>
      <c r="H83" s="71"/>
      <c r="I83" s="71"/>
      <c r="J83" s="71"/>
      <c r="K83" s="71"/>
    </row>
    <row r="84" spans="1:11" x14ac:dyDescent="0.2">
      <c r="A84" s="231" t="s">
        <v>112</v>
      </c>
      <c r="B84" s="231"/>
      <c r="C84" s="231"/>
      <c r="D84" s="231"/>
      <c r="E84" s="231"/>
      <c r="F84" s="231"/>
      <c r="G84" s="232"/>
      <c r="H84" s="232"/>
      <c r="I84" s="232"/>
      <c r="J84" s="233"/>
      <c r="K84" s="233"/>
    </row>
    <row r="85" spans="1:11" ht="12.75" customHeight="1" x14ac:dyDescent="0.2">
      <c r="A85" s="235" t="s">
        <v>381</v>
      </c>
      <c r="B85" s="235"/>
      <c r="C85" s="235"/>
      <c r="D85" s="235"/>
      <c r="E85" s="235"/>
      <c r="F85" s="235"/>
      <c r="G85" s="12">
        <v>75</v>
      </c>
      <c r="H85" s="51">
        <f>H86+H87</f>
        <v>0</v>
      </c>
      <c r="I85" s="51">
        <f>I86+I87</f>
        <v>0</v>
      </c>
      <c r="J85" s="51">
        <f>J86+J87</f>
        <v>0</v>
      </c>
      <c r="K85" s="51">
        <f>K86+K87</f>
        <v>0</v>
      </c>
    </row>
    <row r="86" spans="1:11" ht="12.75" customHeight="1" x14ac:dyDescent="0.2">
      <c r="A86" s="236" t="s">
        <v>157</v>
      </c>
      <c r="B86" s="236"/>
      <c r="C86" s="236"/>
      <c r="D86" s="236"/>
      <c r="E86" s="236"/>
      <c r="F86" s="236"/>
      <c r="G86" s="11">
        <v>76</v>
      </c>
      <c r="H86" s="52">
        <v>0</v>
      </c>
      <c r="I86" s="52">
        <v>0</v>
      </c>
      <c r="J86" s="52">
        <v>0</v>
      </c>
      <c r="K86" s="52">
        <v>0</v>
      </c>
    </row>
    <row r="87" spans="1:11" ht="12.75" customHeight="1" x14ac:dyDescent="0.2">
      <c r="A87" s="236" t="s">
        <v>158</v>
      </c>
      <c r="B87" s="236"/>
      <c r="C87" s="236"/>
      <c r="D87" s="236"/>
      <c r="E87" s="236"/>
      <c r="F87" s="236"/>
      <c r="G87" s="11">
        <v>77</v>
      </c>
      <c r="H87" s="52">
        <v>0</v>
      </c>
      <c r="I87" s="52">
        <v>0</v>
      </c>
      <c r="J87" s="52">
        <v>0</v>
      </c>
      <c r="K87" s="52">
        <v>0</v>
      </c>
    </row>
    <row r="88" spans="1:11" x14ac:dyDescent="0.2">
      <c r="A88" s="237" t="s">
        <v>114</v>
      </c>
      <c r="B88" s="237"/>
      <c r="C88" s="237"/>
      <c r="D88" s="237"/>
      <c r="E88" s="237"/>
      <c r="F88" s="237"/>
      <c r="G88" s="238"/>
      <c r="H88" s="238"/>
      <c r="I88" s="238"/>
      <c r="J88" s="233"/>
      <c r="K88" s="233"/>
    </row>
    <row r="89" spans="1:11" ht="12.75" customHeight="1" x14ac:dyDescent="0.2">
      <c r="A89" s="206" t="s">
        <v>159</v>
      </c>
      <c r="B89" s="206"/>
      <c r="C89" s="206"/>
      <c r="D89" s="206"/>
      <c r="E89" s="206"/>
      <c r="F89" s="206"/>
      <c r="G89" s="11">
        <v>78</v>
      </c>
      <c r="H89" s="52">
        <v>0</v>
      </c>
      <c r="I89" s="52">
        <v>0</v>
      </c>
      <c r="J89" s="52">
        <v>0</v>
      </c>
      <c r="K89" s="52">
        <v>0</v>
      </c>
    </row>
    <row r="90" spans="1:11" ht="24" customHeight="1" x14ac:dyDescent="0.2">
      <c r="A90" s="192" t="s">
        <v>437</v>
      </c>
      <c r="B90" s="192"/>
      <c r="C90" s="192"/>
      <c r="D90" s="192"/>
      <c r="E90" s="192"/>
      <c r="F90" s="192"/>
      <c r="G90" s="12">
        <v>79</v>
      </c>
      <c r="H90" s="69">
        <f>H91+H98</f>
        <v>0</v>
      </c>
      <c r="I90" s="69">
        <f>I91+I98</f>
        <v>0</v>
      </c>
      <c r="J90" s="69">
        <f t="shared" ref="J90:K90" si="8">J91+J98</f>
        <v>0</v>
      </c>
      <c r="K90" s="69">
        <f t="shared" si="8"/>
        <v>0</v>
      </c>
    </row>
    <row r="91" spans="1:11" ht="24" customHeight="1" x14ac:dyDescent="0.2">
      <c r="A91" s="239" t="s">
        <v>444</v>
      </c>
      <c r="B91" s="239"/>
      <c r="C91" s="239"/>
      <c r="D91" s="239"/>
      <c r="E91" s="239"/>
      <c r="F91" s="239"/>
      <c r="G91" s="12">
        <v>80</v>
      </c>
      <c r="H91" s="69">
        <f>SUM(H92:H96)</f>
        <v>0</v>
      </c>
      <c r="I91" s="69">
        <f>SUM(I92:I96)</f>
        <v>0</v>
      </c>
      <c r="J91" s="69">
        <f t="shared" ref="J91:K91" si="9">SUM(J92:J96)</f>
        <v>0</v>
      </c>
      <c r="K91" s="69">
        <f t="shared" si="9"/>
        <v>0</v>
      </c>
    </row>
    <row r="92" spans="1:11" ht="25.5" customHeight="1" x14ac:dyDescent="0.2">
      <c r="A92" s="228" t="s">
        <v>382</v>
      </c>
      <c r="B92" s="228"/>
      <c r="C92" s="228"/>
      <c r="D92" s="228"/>
      <c r="E92" s="228"/>
      <c r="F92" s="228"/>
      <c r="G92" s="12">
        <v>81</v>
      </c>
      <c r="H92" s="52">
        <v>0</v>
      </c>
      <c r="I92" s="52">
        <v>0</v>
      </c>
      <c r="J92" s="52">
        <v>0</v>
      </c>
      <c r="K92" s="52">
        <v>0</v>
      </c>
    </row>
    <row r="93" spans="1:11" ht="38.25" customHeight="1" x14ac:dyDescent="0.2">
      <c r="A93" s="228" t="s">
        <v>383</v>
      </c>
      <c r="B93" s="228"/>
      <c r="C93" s="228"/>
      <c r="D93" s="228"/>
      <c r="E93" s="228"/>
      <c r="F93" s="228"/>
      <c r="G93" s="12">
        <v>82</v>
      </c>
      <c r="H93" s="52">
        <v>0</v>
      </c>
      <c r="I93" s="52">
        <v>0</v>
      </c>
      <c r="J93" s="52">
        <v>0</v>
      </c>
      <c r="K93" s="52">
        <v>0</v>
      </c>
    </row>
    <row r="94" spans="1:11" ht="38.25" customHeight="1" x14ac:dyDescent="0.2">
      <c r="A94" s="228" t="s">
        <v>384</v>
      </c>
      <c r="B94" s="228"/>
      <c r="C94" s="228"/>
      <c r="D94" s="228"/>
      <c r="E94" s="228"/>
      <c r="F94" s="228"/>
      <c r="G94" s="12">
        <v>83</v>
      </c>
      <c r="H94" s="52">
        <v>0</v>
      </c>
      <c r="I94" s="52">
        <v>0</v>
      </c>
      <c r="J94" s="52">
        <v>0</v>
      </c>
      <c r="K94" s="52">
        <v>0</v>
      </c>
    </row>
    <row r="95" spans="1:11" x14ac:dyDescent="0.2">
      <c r="A95" s="228" t="s">
        <v>385</v>
      </c>
      <c r="B95" s="228"/>
      <c r="C95" s="228"/>
      <c r="D95" s="228"/>
      <c r="E95" s="228"/>
      <c r="F95" s="228"/>
      <c r="G95" s="12">
        <v>84</v>
      </c>
      <c r="H95" s="52">
        <v>0</v>
      </c>
      <c r="I95" s="52">
        <v>0</v>
      </c>
      <c r="J95" s="52">
        <v>0</v>
      </c>
      <c r="K95" s="52">
        <v>0</v>
      </c>
    </row>
    <row r="96" spans="1:11" x14ac:dyDescent="0.2">
      <c r="A96" s="228" t="s">
        <v>386</v>
      </c>
      <c r="B96" s="228"/>
      <c r="C96" s="228"/>
      <c r="D96" s="228"/>
      <c r="E96" s="228"/>
      <c r="F96" s="228"/>
      <c r="G96" s="12">
        <v>85</v>
      </c>
      <c r="H96" s="52">
        <v>0</v>
      </c>
      <c r="I96" s="52">
        <v>0</v>
      </c>
      <c r="J96" s="52">
        <v>0</v>
      </c>
      <c r="K96" s="52">
        <v>0</v>
      </c>
    </row>
    <row r="97" spans="1:11" ht="26.25" customHeight="1" x14ac:dyDescent="0.2">
      <c r="A97" s="228" t="s">
        <v>387</v>
      </c>
      <c r="B97" s="228"/>
      <c r="C97" s="228"/>
      <c r="D97" s="228"/>
      <c r="E97" s="228"/>
      <c r="F97" s="228"/>
      <c r="G97" s="12">
        <v>86</v>
      </c>
      <c r="H97" s="52">
        <v>0</v>
      </c>
      <c r="I97" s="52">
        <v>0</v>
      </c>
      <c r="J97" s="52">
        <v>0</v>
      </c>
      <c r="K97" s="52">
        <v>0</v>
      </c>
    </row>
    <row r="98" spans="1:11" ht="25.5" customHeight="1" x14ac:dyDescent="0.2">
      <c r="A98" s="239" t="s">
        <v>438</v>
      </c>
      <c r="B98" s="239"/>
      <c r="C98" s="239"/>
      <c r="D98" s="239"/>
      <c r="E98" s="239"/>
      <c r="F98" s="239"/>
      <c r="G98" s="12">
        <v>87</v>
      </c>
      <c r="H98" s="69">
        <f>SUM(H99:H106)</f>
        <v>0</v>
      </c>
      <c r="I98" s="69">
        <f>SUM(I99:I106)</f>
        <v>0</v>
      </c>
      <c r="J98" s="69">
        <f t="shared" ref="J98:K98" si="10">SUM(J99:J106)</f>
        <v>0</v>
      </c>
      <c r="K98" s="69">
        <f t="shared" si="10"/>
        <v>0</v>
      </c>
    </row>
    <row r="99" spans="1:11" x14ac:dyDescent="0.2">
      <c r="A99" s="240" t="s">
        <v>160</v>
      </c>
      <c r="B99" s="240"/>
      <c r="C99" s="240"/>
      <c r="D99" s="240"/>
      <c r="E99" s="240"/>
      <c r="F99" s="240"/>
      <c r="G99" s="11">
        <v>88</v>
      </c>
      <c r="H99" s="52">
        <v>0</v>
      </c>
      <c r="I99" s="52">
        <v>0</v>
      </c>
      <c r="J99" s="52">
        <v>0</v>
      </c>
      <c r="K99" s="52">
        <v>0</v>
      </c>
    </row>
    <row r="100" spans="1:11" ht="36" customHeight="1" x14ac:dyDescent="0.2">
      <c r="A100" s="228" t="s">
        <v>388</v>
      </c>
      <c r="B100" s="228"/>
      <c r="C100" s="228"/>
      <c r="D100" s="228"/>
      <c r="E100" s="228"/>
      <c r="F100" s="228"/>
      <c r="G100" s="11">
        <v>89</v>
      </c>
      <c r="H100" s="52">
        <v>0</v>
      </c>
      <c r="I100" s="52">
        <v>0</v>
      </c>
      <c r="J100" s="52">
        <v>0</v>
      </c>
      <c r="K100" s="52">
        <v>0</v>
      </c>
    </row>
    <row r="101" spans="1:11" ht="22.15" customHeight="1" x14ac:dyDescent="0.2">
      <c r="A101" s="240" t="s">
        <v>161</v>
      </c>
      <c r="B101" s="240"/>
      <c r="C101" s="240"/>
      <c r="D101" s="240"/>
      <c r="E101" s="240"/>
      <c r="F101" s="240"/>
      <c r="G101" s="11">
        <v>90</v>
      </c>
      <c r="H101" s="52">
        <v>0</v>
      </c>
      <c r="I101" s="52">
        <v>0</v>
      </c>
      <c r="J101" s="52">
        <v>0</v>
      </c>
      <c r="K101" s="52">
        <v>0</v>
      </c>
    </row>
    <row r="102" spans="1:11" ht="22.15" customHeight="1" x14ac:dyDescent="0.2">
      <c r="A102" s="240" t="s">
        <v>162</v>
      </c>
      <c r="B102" s="240"/>
      <c r="C102" s="240"/>
      <c r="D102" s="240"/>
      <c r="E102" s="240"/>
      <c r="F102" s="240"/>
      <c r="G102" s="11">
        <v>91</v>
      </c>
      <c r="H102" s="52">
        <v>0</v>
      </c>
      <c r="I102" s="52">
        <v>0</v>
      </c>
      <c r="J102" s="52">
        <v>0</v>
      </c>
      <c r="K102" s="52">
        <v>0</v>
      </c>
    </row>
    <row r="103" spans="1:11" ht="22.15" customHeight="1" x14ac:dyDescent="0.2">
      <c r="A103" s="240" t="s">
        <v>163</v>
      </c>
      <c r="B103" s="240"/>
      <c r="C103" s="240"/>
      <c r="D103" s="240"/>
      <c r="E103" s="240"/>
      <c r="F103" s="240"/>
      <c r="G103" s="11">
        <v>92</v>
      </c>
      <c r="H103" s="52">
        <v>0</v>
      </c>
      <c r="I103" s="52">
        <v>0</v>
      </c>
      <c r="J103" s="52">
        <v>0</v>
      </c>
      <c r="K103" s="52">
        <v>0</v>
      </c>
    </row>
    <row r="104" spans="1:11" ht="12.75" customHeight="1" x14ac:dyDescent="0.2">
      <c r="A104" s="228" t="s">
        <v>389</v>
      </c>
      <c r="B104" s="228"/>
      <c r="C104" s="228"/>
      <c r="D104" s="228"/>
      <c r="E104" s="228"/>
      <c r="F104" s="228"/>
      <c r="G104" s="11">
        <v>93</v>
      </c>
      <c r="H104" s="52">
        <v>0</v>
      </c>
      <c r="I104" s="52">
        <v>0</v>
      </c>
      <c r="J104" s="52">
        <v>0</v>
      </c>
      <c r="K104" s="52">
        <v>0</v>
      </c>
    </row>
    <row r="105" spans="1:11" ht="26.25" customHeight="1" x14ac:dyDescent="0.2">
      <c r="A105" s="228" t="s">
        <v>390</v>
      </c>
      <c r="B105" s="228"/>
      <c r="C105" s="228"/>
      <c r="D105" s="228"/>
      <c r="E105" s="228"/>
      <c r="F105" s="228"/>
      <c r="G105" s="11">
        <v>94</v>
      </c>
      <c r="H105" s="52">
        <v>0</v>
      </c>
      <c r="I105" s="52">
        <v>0</v>
      </c>
      <c r="J105" s="52">
        <v>0</v>
      </c>
      <c r="K105" s="52">
        <v>0</v>
      </c>
    </row>
    <row r="106" spans="1:11" x14ac:dyDescent="0.2">
      <c r="A106" s="228" t="s">
        <v>391</v>
      </c>
      <c r="B106" s="228"/>
      <c r="C106" s="228"/>
      <c r="D106" s="228"/>
      <c r="E106" s="228"/>
      <c r="F106" s="228"/>
      <c r="G106" s="11">
        <v>95</v>
      </c>
      <c r="H106" s="52">
        <v>0</v>
      </c>
      <c r="I106" s="52">
        <v>0</v>
      </c>
      <c r="J106" s="52">
        <v>0</v>
      </c>
      <c r="K106" s="52">
        <v>0</v>
      </c>
    </row>
    <row r="107" spans="1:11" ht="24.75" customHeight="1" x14ac:dyDescent="0.2">
      <c r="A107" s="228" t="s">
        <v>392</v>
      </c>
      <c r="B107" s="228"/>
      <c r="C107" s="228"/>
      <c r="D107" s="228"/>
      <c r="E107" s="228"/>
      <c r="F107" s="228"/>
      <c r="G107" s="11">
        <v>96</v>
      </c>
      <c r="H107" s="52">
        <v>0</v>
      </c>
      <c r="I107" s="52">
        <v>0</v>
      </c>
      <c r="J107" s="52">
        <v>0</v>
      </c>
      <c r="K107" s="52">
        <v>0</v>
      </c>
    </row>
    <row r="108" spans="1:11" ht="22.9" customHeight="1" x14ac:dyDescent="0.2">
      <c r="A108" s="192" t="s">
        <v>439</v>
      </c>
      <c r="B108" s="192"/>
      <c r="C108" s="192"/>
      <c r="D108" s="192"/>
      <c r="E108" s="192"/>
      <c r="F108" s="192"/>
      <c r="G108" s="12">
        <v>97</v>
      </c>
      <c r="H108" s="69">
        <f>H91+H98-H107-H97</f>
        <v>0</v>
      </c>
      <c r="I108" s="69">
        <f>I91+I98-I107-I97</f>
        <v>0</v>
      </c>
      <c r="J108" s="69">
        <f t="shared" ref="J108:K108" si="11">J91+J98-J107-J97</f>
        <v>0</v>
      </c>
      <c r="K108" s="69">
        <f t="shared" si="11"/>
        <v>0</v>
      </c>
    </row>
    <row r="109" spans="1:11" ht="12.75" customHeight="1" x14ac:dyDescent="0.2">
      <c r="A109" s="192" t="s">
        <v>393</v>
      </c>
      <c r="B109" s="192"/>
      <c r="C109" s="192"/>
      <c r="D109" s="192"/>
      <c r="E109" s="192"/>
      <c r="F109" s="192"/>
      <c r="G109" s="12">
        <v>98</v>
      </c>
      <c r="H109" s="51">
        <f>H89+H108</f>
        <v>0</v>
      </c>
      <c r="I109" s="51">
        <f>I89+I108</f>
        <v>0</v>
      </c>
      <c r="J109" s="51">
        <f t="shared" ref="J109:K109" si="12">J89+J108</f>
        <v>0</v>
      </c>
      <c r="K109" s="51">
        <f t="shared" si="12"/>
        <v>0</v>
      </c>
    </row>
    <row r="110" spans="1:11" x14ac:dyDescent="0.2">
      <c r="A110" s="231" t="s">
        <v>164</v>
      </c>
      <c r="B110" s="231"/>
      <c r="C110" s="231"/>
      <c r="D110" s="231"/>
      <c r="E110" s="231"/>
      <c r="F110" s="231"/>
      <c r="G110" s="232"/>
      <c r="H110" s="232"/>
      <c r="I110" s="232"/>
      <c r="J110" s="233"/>
      <c r="K110" s="233"/>
    </row>
    <row r="111" spans="1:11" ht="12.75" customHeight="1" x14ac:dyDescent="0.2">
      <c r="A111" s="235" t="s">
        <v>394</v>
      </c>
      <c r="B111" s="235"/>
      <c r="C111" s="235"/>
      <c r="D111" s="235"/>
      <c r="E111" s="235"/>
      <c r="F111" s="235"/>
      <c r="G111" s="12">
        <v>99</v>
      </c>
      <c r="H111" s="51">
        <f>H112+H113</f>
        <v>0</v>
      </c>
      <c r="I111" s="51">
        <f>I112+I113</f>
        <v>0</v>
      </c>
      <c r="J111" s="51">
        <f>J112+J113</f>
        <v>0</v>
      </c>
      <c r="K111" s="51">
        <f>K112+K113</f>
        <v>0</v>
      </c>
    </row>
    <row r="112" spans="1:11" ht="12.75" customHeight="1" x14ac:dyDescent="0.2">
      <c r="A112" s="236" t="s">
        <v>113</v>
      </c>
      <c r="B112" s="236"/>
      <c r="C112" s="236"/>
      <c r="D112" s="236"/>
      <c r="E112" s="236"/>
      <c r="F112" s="236"/>
      <c r="G112" s="11">
        <v>100</v>
      </c>
      <c r="H112" s="52">
        <v>0</v>
      </c>
      <c r="I112" s="52">
        <v>0</v>
      </c>
      <c r="J112" s="52">
        <v>0</v>
      </c>
      <c r="K112" s="52">
        <v>0</v>
      </c>
    </row>
    <row r="113" spans="1:11" ht="12.75" customHeight="1" x14ac:dyDescent="0.2">
      <c r="A113" s="236" t="s">
        <v>165</v>
      </c>
      <c r="B113" s="236"/>
      <c r="C113" s="236"/>
      <c r="D113" s="236"/>
      <c r="E113" s="236"/>
      <c r="F113" s="236"/>
      <c r="G113" s="11">
        <v>101</v>
      </c>
      <c r="H113" s="52">
        <v>0</v>
      </c>
      <c r="I113" s="52">
        <v>0</v>
      </c>
      <c r="J113" s="52">
        <v>0</v>
      </c>
      <c r="K113" s="52">
        <v>0</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view="pageBreakPreview" topLeftCell="E16" zoomScale="90" zoomScaleNormal="100" zoomScaleSheetLayoutView="90" workbookViewId="0">
      <selection activeCell="H58" sqref="H58:I58"/>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41" t="s">
        <v>166</v>
      </c>
      <c r="B1" s="242"/>
      <c r="C1" s="242"/>
      <c r="D1" s="242"/>
      <c r="E1" s="242"/>
      <c r="F1" s="242"/>
      <c r="G1" s="242"/>
      <c r="H1" s="242"/>
      <c r="I1" s="242"/>
    </row>
    <row r="2" spans="1:9" x14ac:dyDescent="0.2">
      <c r="A2" s="243" t="str">
        <f>RDG!A2</f>
        <v>u razdoblju 01.01.2025 do 31.03.2025</v>
      </c>
      <c r="B2" s="196"/>
      <c r="C2" s="196"/>
      <c r="D2" s="196"/>
      <c r="E2" s="196"/>
      <c r="F2" s="196"/>
      <c r="G2" s="196"/>
      <c r="H2" s="196"/>
      <c r="I2" s="196"/>
    </row>
    <row r="3" spans="1:9" x14ac:dyDescent="0.2">
      <c r="A3" s="245" t="s">
        <v>448</v>
      </c>
      <c r="B3" s="246"/>
      <c r="C3" s="246"/>
      <c r="D3" s="246"/>
      <c r="E3" s="246"/>
      <c r="F3" s="246"/>
      <c r="G3" s="246"/>
      <c r="H3" s="246"/>
      <c r="I3" s="246"/>
    </row>
    <row r="4" spans="1:9" x14ac:dyDescent="0.2">
      <c r="A4" s="244" t="str">
        <f>Bilanca!A4</f>
        <v>Obveznik: INSTITUT IGH d.d.</v>
      </c>
      <c r="B4" s="199"/>
      <c r="C4" s="199"/>
      <c r="D4" s="199"/>
      <c r="E4" s="199"/>
      <c r="F4" s="199"/>
      <c r="G4" s="199"/>
      <c r="H4" s="199"/>
      <c r="I4" s="200"/>
    </row>
    <row r="5" spans="1:9" ht="23.25" x14ac:dyDescent="0.2">
      <c r="A5" s="249" t="s">
        <v>2</v>
      </c>
      <c r="B5" s="204"/>
      <c r="C5" s="204"/>
      <c r="D5" s="204"/>
      <c r="E5" s="204"/>
      <c r="F5" s="204"/>
      <c r="G5" s="60" t="s">
        <v>103</v>
      </c>
      <c r="H5" s="61" t="s">
        <v>301</v>
      </c>
      <c r="I5" s="61" t="s">
        <v>279</v>
      </c>
    </row>
    <row r="6" spans="1:9" x14ac:dyDescent="0.2">
      <c r="A6" s="250">
        <v>1</v>
      </c>
      <c r="B6" s="204"/>
      <c r="C6" s="204"/>
      <c r="D6" s="204"/>
      <c r="E6" s="204"/>
      <c r="F6" s="204"/>
      <c r="G6" s="62">
        <v>2</v>
      </c>
      <c r="H6" s="61" t="s">
        <v>167</v>
      </c>
      <c r="I6" s="61" t="s">
        <v>168</v>
      </c>
    </row>
    <row r="7" spans="1:9" x14ac:dyDescent="0.2">
      <c r="A7" s="251" t="s">
        <v>169</v>
      </c>
      <c r="B7" s="251"/>
      <c r="C7" s="251"/>
      <c r="D7" s="251"/>
      <c r="E7" s="251"/>
      <c r="F7" s="251"/>
      <c r="G7" s="251"/>
      <c r="H7" s="251"/>
      <c r="I7" s="251"/>
    </row>
    <row r="8" spans="1:9" ht="12.75" customHeight="1" x14ac:dyDescent="0.2">
      <c r="A8" s="190" t="s">
        <v>170</v>
      </c>
      <c r="B8" s="190"/>
      <c r="C8" s="190"/>
      <c r="D8" s="190"/>
      <c r="E8" s="190"/>
      <c r="F8" s="190"/>
      <c r="G8" s="63">
        <v>1</v>
      </c>
      <c r="H8" s="64">
        <f>RDG!H63</f>
        <v>534336</v>
      </c>
      <c r="I8" s="64">
        <f>RDG!J62</f>
        <v>-400314</v>
      </c>
    </row>
    <row r="9" spans="1:9" ht="12.75" customHeight="1" x14ac:dyDescent="0.2">
      <c r="A9" s="248" t="s">
        <v>171</v>
      </c>
      <c r="B9" s="248"/>
      <c r="C9" s="248"/>
      <c r="D9" s="248"/>
      <c r="E9" s="248"/>
      <c r="F9" s="248"/>
      <c r="G9" s="65">
        <v>2</v>
      </c>
      <c r="H9" s="66">
        <f>H10+H11+H12+H13+H14+H15+H16+H17</f>
        <v>-728717</v>
      </c>
      <c r="I9" s="66">
        <f>I10+I11+I12+I13+I14+I15+I16+I17</f>
        <v>4372938</v>
      </c>
    </row>
    <row r="10" spans="1:9" ht="12.75" customHeight="1" x14ac:dyDescent="0.2">
      <c r="A10" s="225" t="s">
        <v>172</v>
      </c>
      <c r="B10" s="225"/>
      <c r="C10" s="225"/>
      <c r="D10" s="225"/>
      <c r="E10" s="225"/>
      <c r="F10" s="225"/>
      <c r="G10" s="63">
        <v>3</v>
      </c>
      <c r="H10" s="64">
        <v>630214</v>
      </c>
      <c r="I10" s="64">
        <f>RDG!J24</f>
        <v>524582</v>
      </c>
    </row>
    <row r="11" spans="1:9" ht="22.15" customHeight="1" x14ac:dyDescent="0.2">
      <c r="A11" s="225" t="s">
        <v>173</v>
      </c>
      <c r="B11" s="225"/>
      <c r="C11" s="225"/>
      <c r="D11" s="225"/>
      <c r="E11" s="225"/>
      <c r="F11" s="225"/>
      <c r="G11" s="63">
        <v>4</v>
      </c>
      <c r="H11" s="64">
        <v>682057</v>
      </c>
      <c r="I11" s="64">
        <v>0</v>
      </c>
    </row>
    <row r="12" spans="1:9" ht="23.45" customHeight="1" x14ac:dyDescent="0.2">
      <c r="A12" s="225" t="s">
        <v>174</v>
      </c>
      <c r="B12" s="225"/>
      <c r="C12" s="225"/>
      <c r="D12" s="225"/>
      <c r="E12" s="225"/>
      <c r="F12" s="225"/>
      <c r="G12" s="63">
        <v>5</v>
      </c>
      <c r="H12" s="64">
        <v>0</v>
      </c>
      <c r="I12" s="64">
        <f>-RDG!J28</f>
        <v>-15600</v>
      </c>
    </row>
    <row r="13" spans="1:9" ht="12.75" customHeight="1" x14ac:dyDescent="0.2">
      <c r="A13" s="225" t="s">
        <v>175</v>
      </c>
      <c r="B13" s="225"/>
      <c r="C13" s="225"/>
      <c r="D13" s="225"/>
      <c r="E13" s="225"/>
      <c r="F13" s="225"/>
      <c r="G13" s="63">
        <v>6</v>
      </c>
      <c r="H13" s="64">
        <v>0</v>
      </c>
      <c r="I13" s="64">
        <f>RDG!J44</f>
        <v>165</v>
      </c>
    </row>
    <row r="14" spans="1:9" ht="12.75" customHeight="1" x14ac:dyDescent="0.2">
      <c r="A14" s="225" t="s">
        <v>176</v>
      </c>
      <c r="B14" s="225"/>
      <c r="C14" s="225"/>
      <c r="D14" s="225"/>
      <c r="E14" s="225"/>
      <c r="F14" s="225"/>
      <c r="G14" s="63">
        <v>7</v>
      </c>
      <c r="H14" s="64">
        <v>0</v>
      </c>
      <c r="I14" s="64">
        <f>-RDG!J51</f>
        <v>-71882</v>
      </c>
    </row>
    <row r="15" spans="1:9" ht="12.75" customHeight="1" x14ac:dyDescent="0.2">
      <c r="A15" s="225" t="s">
        <v>177</v>
      </c>
      <c r="B15" s="225"/>
      <c r="C15" s="225"/>
      <c r="D15" s="225"/>
      <c r="E15" s="225"/>
      <c r="F15" s="225"/>
      <c r="G15" s="63">
        <v>8</v>
      </c>
      <c r="H15" s="64">
        <v>0</v>
      </c>
      <c r="I15" s="64">
        <f>Bilanca!I98-Bilanca!H98</f>
        <v>2864</v>
      </c>
    </row>
    <row r="16" spans="1:9" ht="12.75" customHeight="1" x14ac:dyDescent="0.2">
      <c r="A16" s="225" t="s">
        <v>178</v>
      </c>
      <c r="B16" s="225"/>
      <c r="C16" s="225"/>
      <c r="D16" s="225"/>
      <c r="E16" s="225"/>
      <c r="F16" s="225"/>
      <c r="G16" s="63">
        <v>9</v>
      </c>
      <c r="H16" s="64">
        <v>0</v>
      </c>
      <c r="I16" s="64"/>
    </row>
    <row r="17" spans="1:9" ht="25.15" customHeight="1" x14ac:dyDescent="0.2">
      <c r="A17" s="225" t="s">
        <v>179</v>
      </c>
      <c r="B17" s="225"/>
      <c r="C17" s="225"/>
      <c r="D17" s="225"/>
      <c r="E17" s="225"/>
      <c r="F17" s="225"/>
      <c r="G17" s="63">
        <v>10</v>
      </c>
      <c r="H17" s="64">
        <f>-2076733+35745</f>
        <v>-2040988</v>
      </c>
      <c r="I17" s="64">
        <f>3968554-35745</f>
        <v>3932809</v>
      </c>
    </row>
    <row r="18" spans="1:9" ht="28.15" customHeight="1" x14ac:dyDescent="0.2">
      <c r="A18" s="247" t="s">
        <v>306</v>
      </c>
      <c r="B18" s="247"/>
      <c r="C18" s="247"/>
      <c r="D18" s="247"/>
      <c r="E18" s="247"/>
      <c r="F18" s="247"/>
      <c r="G18" s="65">
        <v>11</v>
      </c>
      <c r="H18" s="66">
        <f>H8+H9</f>
        <v>-194381</v>
      </c>
      <c r="I18" s="66">
        <f>I8+I9</f>
        <v>3972624</v>
      </c>
    </row>
    <row r="19" spans="1:9" ht="12.75" customHeight="1" x14ac:dyDescent="0.2">
      <c r="A19" s="248" t="s">
        <v>180</v>
      </c>
      <c r="B19" s="248"/>
      <c r="C19" s="248"/>
      <c r="D19" s="248"/>
      <c r="E19" s="248"/>
      <c r="F19" s="248"/>
      <c r="G19" s="65">
        <v>12</v>
      </c>
      <c r="H19" s="66">
        <f>H20+H21+H22+H23</f>
        <v>277476</v>
      </c>
      <c r="I19" s="66">
        <f>I20+I21+I22+I23</f>
        <v>-5148261</v>
      </c>
    </row>
    <row r="20" spans="1:9" ht="12.75" customHeight="1" x14ac:dyDescent="0.2">
      <c r="A20" s="225" t="s">
        <v>181</v>
      </c>
      <c r="B20" s="225"/>
      <c r="C20" s="225"/>
      <c r="D20" s="225"/>
      <c r="E20" s="225"/>
      <c r="F20" s="225"/>
      <c r="G20" s="63">
        <v>13</v>
      </c>
      <c r="H20" s="64">
        <v>719977</v>
      </c>
      <c r="I20" s="64">
        <v>67782</v>
      </c>
    </row>
    <row r="21" spans="1:9" ht="12.75" customHeight="1" x14ac:dyDescent="0.2">
      <c r="A21" s="225" t="s">
        <v>182</v>
      </c>
      <c r="B21" s="225"/>
      <c r="C21" s="225"/>
      <c r="D21" s="225"/>
      <c r="E21" s="225"/>
      <c r="F21" s="225"/>
      <c r="G21" s="63">
        <v>14</v>
      </c>
      <c r="H21" s="64">
        <v>-401631</v>
      </c>
      <c r="I21" s="64">
        <v>-21244</v>
      </c>
    </row>
    <row r="22" spans="1:9" ht="12.75" customHeight="1" x14ac:dyDescent="0.2">
      <c r="A22" s="225" t="s">
        <v>183</v>
      </c>
      <c r="B22" s="225"/>
      <c r="C22" s="225"/>
      <c r="D22" s="225"/>
      <c r="E22" s="225"/>
      <c r="F22" s="225"/>
      <c r="G22" s="63">
        <v>15</v>
      </c>
      <c r="H22" s="64">
        <v>0</v>
      </c>
      <c r="I22" s="64">
        <v>0</v>
      </c>
    </row>
    <row r="23" spans="1:9" ht="12.75" customHeight="1" x14ac:dyDescent="0.2">
      <c r="A23" s="225" t="s">
        <v>184</v>
      </c>
      <c r="B23" s="225"/>
      <c r="C23" s="225"/>
      <c r="D23" s="225"/>
      <c r="E23" s="225"/>
      <c r="F23" s="225"/>
      <c r="G23" s="63">
        <v>16</v>
      </c>
      <c r="H23" s="64">
        <v>-40870</v>
      </c>
      <c r="I23" s="64">
        <f>-242630-4952169</f>
        <v>-5194799</v>
      </c>
    </row>
    <row r="24" spans="1:9" ht="12.75" customHeight="1" x14ac:dyDescent="0.2">
      <c r="A24" s="247" t="s">
        <v>185</v>
      </c>
      <c r="B24" s="247"/>
      <c r="C24" s="247"/>
      <c r="D24" s="247"/>
      <c r="E24" s="247"/>
      <c r="F24" s="247"/>
      <c r="G24" s="65">
        <v>17</v>
      </c>
      <c r="H24" s="66">
        <f>H18+H19</f>
        <v>83095</v>
      </c>
      <c r="I24" s="66">
        <f>I18+I19</f>
        <v>-1175637</v>
      </c>
    </row>
    <row r="25" spans="1:9" ht="12.75" customHeight="1" x14ac:dyDescent="0.2">
      <c r="A25" s="190" t="s">
        <v>186</v>
      </c>
      <c r="B25" s="190"/>
      <c r="C25" s="190"/>
      <c r="D25" s="190"/>
      <c r="E25" s="190"/>
      <c r="F25" s="190"/>
      <c r="G25" s="63">
        <v>18</v>
      </c>
      <c r="H25" s="64">
        <v>0</v>
      </c>
      <c r="I25" s="64">
        <v>0</v>
      </c>
    </row>
    <row r="26" spans="1:9" ht="12.75" customHeight="1" x14ac:dyDescent="0.2">
      <c r="A26" s="190" t="s">
        <v>187</v>
      </c>
      <c r="B26" s="190"/>
      <c r="C26" s="190"/>
      <c r="D26" s="190"/>
      <c r="E26" s="190"/>
      <c r="F26" s="190"/>
      <c r="G26" s="63">
        <v>19</v>
      </c>
      <c r="H26" s="64">
        <v>0</v>
      </c>
      <c r="I26" s="64">
        <v>0</v>
      </c>
    </row>
    <row r="27" spans="1:9" ht="25.9" customHeight="1" x14ac:dyDescent="0.2">
      <c r="A27" s="252" t="s">
        <v>188</v>
      </c>
      <c r="B27" s="252"/>
      <c r="C27" s="252"/>
      <c r="D27" s="252"/>
      <c r="E27" s="252"/>
      <c r="F27" s="252"/>
      <c r="G27" s="65">
        <v>20</v>
      </c>
      <c r="H27" s="66">
        <f>H24+H25+H26</f>
        <v>83095</v>
      </c>
      <c r="I27" s="66">
        <f>I24+I25+I26</f>
        <v>-1175637</v>
      </c>
    </row>
    <row r="28" spans="1:9" x14ac:dyDescent="0.2">
      <c r="A28" s="251" t="s">
        <v>189</v>
      </c>
      <c r="B28" s="251"/>
      <c r="C28" s="251"/>
      <c r="D28" s="251"/>
      <c r="E28" s="251"/>
      <c r="F28" s="251"/>
      <c r="G28" s="251"/>
      <c r="H28" s="251"/>
      <c r="I28" s="251"/>
    </row>
    <row r="29" spans="1:9" ht="30.6" customHeight="1" x14ac:dyDescent="0.2">
      <c r="A29" s="190" t="s">
        <v>190</v>
      </c>
      <c r="B29" s="190"/>
      <c r="C29" s="190"/>
      <c r="D29" s="190"/>
      <c r="E29" s="190"/>
      <c r="F29" s="190"/>
      <c r="G29" s="63">
        <v>21</v>
      </c>
      <c r="H29" s="67">
        <v>0</v>
      </c>
      <c r="I29" s="67">
        <v>581546</v>
      </c>
    </row>
    <row r="30" spans="1:9" ht="12.75" customHeight="1" x14ac:dyDescent="0.2">
      <c r="A30" s="190" t="s">
        <v>191</v>
      </c>
      <c r="B30" s="190"/>
      <c r="C30" s="190"/>
      <c r="D30" s="190"/>
      <c r="E30" s="190"/>
      <c r="F30" s="190"/>
      <c r="G30" s="63">
        <v>22</v>
      </c>
      <c r="H30" s="67">
        <v>0</v>
      </c>
      <c r="I30" s="67">
        <v>0</v>
      </c>
    </row>
    <row r="31" spans="1:9" ht="12.75" customHeight="1" x14ac:dyDescent="0.2">
      <c r="A31" s="190" t="s">
        <v>192</v>
      </c>
      <c r="B31" s="190"/>
      <c r="C31" s="190"/>
      <c r="D31" s="190"/>
      <c r="E31" s="190"/>
      <c r="F31" s="190"/>
      <c r="G31" s="63">
        <v>23</v>
      </c>
      <c r="H31" s="67">
        <v>0</v>
      </c>
      <c r="I31" s="67">
        <v>0</v>
      </c>
    </row>
    <row r="32" spans="1:9" ht="12.75" customHeight="1" x14ac:dyDescent="0.2">
      <c r="A32" s="190" t="s">
        <v>193</v>
      </c>
      <c r="B32" s="190"/>
      <c r="C32" s="190"/>
      <c r="D32" s="190"/>
      <c r="E32" s="190"/>
      <c r="F32" s="190"/>
      <c r="G32" s="63">
        <v>24</v>
      </c>
      <c r="H32" s="67">
        <v>0</v>
      </c>
      <c r="I32" s="67">
        <v>0</v>
      </c>
    </row>
    <row r="33" spans="1:9" ht="12.75" customHeight="1" x14ac:dyDescent="0.2">
      <c r="A33" s="190" t="s">
        <v>194</v>
      </c>
      <c r="B33" s="190"/>
      <c r="C33" s="190"/>
      <c r="D33" s="190"/>
      <c r="E33" s="190"/>
      <c r="F33" s="190"/>
      <c r="G33" s="63">
        <v>25</v>
      </c>
      <c r="H33" s="67">
        <v>0</v>
      </c>
      <c r="I33" s="67">
        <v>508898</v>
      </c>
    </row>
    <row r="34" spans="1:9" ht="12.75" customHeight="1" x14ac:dyDescent="0.2">
      <c r="A34" s="190" t="s">
        <v>195</v>
      </c>
      <c r="B34" s="190"/>
      <c r="C34" s="190"/>
      <c r="D34" s="190"/>
      <c r="E34" s="190"/>
      <c r="F34" s="190"/>
      <c r="G34" s="63">
        <v>26</v>
      </c>
      <c r="H34" s="67">
        <v>0</v>
      </c>
      <c r="I34" s="67">
        <v>0</v>
      </c>
    </row>
    <row r="35" spans="1:9" ht="26.45" customHeight="1" x14ac:dyDescent="0.2">
      <c r="A35" s="247" t="s">
        <v>196</v>
      </c>
      <c r="B35" s="247"/>
      <c r="C35" s="247"/>
      <c r="D35" s="247"/>
      <c r="E35" s="247"/>
      <c r="F35" s="247"/>
      <c r="G35" s="65">
        <v>27</v>
      </c>
      <c r="H35" s="68">
        <f>H29+H30+H31+H32+H33+H34</f>
        <v>0</v>
      </c>
      <c r="I35" s="68">
        <f>I29+I30+I31+I32+I33+I34</f>
        <v>1090444</v>
      </c>
    </row>
    <row r="36" spans="1:9" ht="22.9" customHeight="1" x14ac:dyDescent="0.2">
      <c r="A36" s="190" t="s">
        <v>197</v>
      </c>
      <c r="B36" s="190"/>
      <c r="C36" s="190"/>
      <c r="D36" s="190"/>
      <c r="E36" s="190"/>
      <c r="F36" s="190"/>
      <c r="G36" s="63">
        <v>28</v>
      </c>
      <c r="H36" s="67">
        <v>0</v>
      </c>
      <c r="I36" s="67">
        <v>0</v>
      </c>
    </row>
    <row r="37" spans="1:9" ht="12.75" customHeight="1" x14ac:dyDescent="0.2">
      <c r="A37" s="190" t="s">
        <v>198</v>
      </c>
      <c r="B37" s="190"/>
      <c r="C37" s="190"/>
      <c r="D37" s="190"/>
      <c r="E37" s="190"/>
      <c r="F37" s="190"/>
      <c r="G37" s="63">
        <v>29</v>
      </c>
      <c r="H37" s="67">
        <v>0</v>
      </c>
      <c r="I37" s="67">
        <v>0</v>
      </c>
    </row>
    <row r="38" spans="1:9" ht="12.75" customHeight="1" x14ac:dyDescent="0.2">
      <c r="A38" s="190" t="s">
        <v>199</v>
      </c>
      <c r="B38" s="190"/>
      <c r="C38" s="190"/>
      <c r="D38" s="190"/>
      <c r="E38" s="190"/>
      <c r="F38" s="190"/>
      <c r="G38" s="63">
        <v>30</v>
      </c>
      <c r="H38" s="67">
        <v>-368930.10999999987</v>
      </c>
      <c r="I38" s="67">
        <v>0</v>
      </c>
    </row>
    <row r="39" spans="1:9" ht="12.75" customHeight="1" x14ac:dyDescent="0.2">
      <c r="A39" s="190" t="s">
        <v>200</v>
      </c>
      <c r="B39" s="190"/>
      <c r="C39" s="190"/>
      <c r="D39" s="190"/>
      <c r="E39" s="190"/>
      <c r="F39" s="190"/>
      <c r="G39" s="63">
        <v>31</v>
      </c>
      <c r="H39" s="67">
        <v>0</v>
      </c>
      <c r="I39" s="67">
        <v>0</v>
      </c>
    </row>
    <row r="40" spans="1:9" ht="12.75" customHeight="1" x14ac:dyDescent="0.2">
      <c r="A40" s="190" t="s">
        <v>201</v>
      </c>
      <c r="B40" s="190"/>
      <c r="C40" s="190"/>
      <c r="D40" s="190"/>
      <c r="E40" s="190"/>
      <c r="F40" s="190"/>
      <c r="G40" s="63">
        <v>32</v>
      </c>
      <c r="H40" s="67">
        <v>0</v>
      </c>
      <c r="I40" s="67">
        <v>0</v>
      </c>
    </row>
    <row r="41" spans="1:9" ht="24" customHeight="1" x14ac:dyDescent="0.2">
      <c r="A41" s="247" t="s">
        <v>202</v>
      </c>
      <c r="B41" s="247"/>
      <c r="C41" s="247"/>
      <c r="D41" s="247"/>
      <c r="E41" s="247"/>
      <c r="F41" s="247"/>
      <c r="G41" s="65">
        <v>33</v>
      </c>
      <c r="H41" s="68">
        <f>H36+H37+H38+H39+H40</f>
        <v>-368930.10999999987</v>
      </c>
      <c r="I41" s="68">
        <f>I36+I37+I38+I39+I40</f>
        <v>0</v>
      </c>
    </row>
    <row r="42" spans="1:9" ht="29.45" customHeight="1" x14ac:dyDescent="0.2">
      <c r="A42" s="252" t="s">
        <v>203</v>
      </c>
      <c r="B42" s="252"/>
      <c r="C42" s="252"/>
      <c r="D42" s="252"/>
      <c r="E42" s="252"/>
      <c r="F42" s="252"/>
      <c r="G42" s="65">
        <v>34</v>
      </c>
      <c r="H42" s="68">
        <f>H35+H41</f>
        <v>-368930.10999999987</v>
      </c>
      <c r="I42" s="68">
        <f>I35+I41</f>
        <v>1090444</v>
      </c>
    </row>
    <row r="43" spans="1:9" x14ac:dyDescent="0.2">
      <c r="A43" s="251" t="s">
        <v>204</v>
      </c>
      <c r="B43" s="251"/>
      <c r="C43" s="251"/>
      <c r="D43" s="251"/>
      <c r="E43" s="251"/>
      <c r="F43" s="251"/>
      <c r="G43" s="251"/>
      <c r="H43" s="251"/>
      <c r="I43" s="251"/>
    </row>
    <row r="44" spans="1:9" ht="12.75" customHeight="1" x14ac:dyDescent="0.2">
      <c r="A44" s="190" t="s">
        <v>205</v>
      </c>
      <c r="B44" s="190"/>
      <c r="C44" s="190"/>
      <c r="D44" s="190"/>
      <c r="E44" s="190"/>
      <c r="F44" s="190"/>
      <c r="G44" s="63">
        <v>35</v>
      </c>
      <c r="H44" s="67">
        <v>0</v>
      </c>
      <c r="I44" s="67">
        <v>0</v>
      </c>
    </row>
    <row r="45" spans="1:9" ht="25.15" customHeight="1" x14ac:dyDescent="0.2">
      <c r="A45" s="190" t="s">
        <v>206</v>
      </c>
      <c r="B45" s="190"/>
      <c r="C45" s="190"/>
      <c r="D45" s="190"/>
      <c r="E45" s="190"/>
      <c r="F45" s="190"/>
      <c r="G45" s="63">
        <v>36</v>
      </c>
      <c r="H45" s="67">
        <v>0</v>
      </c>
      <c r="I45" s="67">
        <v>0</v>
      </c>
    </row>
    <row r="46" spans="1:9" ht="12.75" customHeight="1" x14ac:dyDescent="0.2">
      <c r="A46" s="190" t="s">
        <v>207</v>
      </c>
      <c r="B46" s="190"/>
      <c r="C46" s="190"/>
      <c r="D46" s="190"/>
      <c r="E46" s="190"/>
      <c r="F46" s="190"/>
      <c r="G46" s="63">
        <v>37</v>
      </c>
      <c r="H46" s="67">
        <v>0</v>
      </c>
      <c r="I46" s="67">
        <v>0</v>
      </c>
    </row>
    <row r="47" spans="1:9" ht="12.75" customHeight="1" x14ac:dyDescent="0.2">
      <c r="A47" s="190" t="s">
        <v>208</v>
      </c>
      <c r="B47" s="190"/>
      <c r="C47" s="190"/>
      <c r="D47" s="190"/>
      <c r="E47" s="190"/>
      <c r="F47" s="190"/>
      <c r="G47" s="63">
        <v>38</v>
      </c>
      <c r="H47" s="67">
        <v>0</v>
      </c>
      <c r="I47" s="67">
        <v>0</v>
      </c>
    </row>
    <row r="48" spans="1:9" ht="22.15" customHeight="1" x14ac:dyDescent="0.2">
      <c r="A48" s="247" t="s">
        <v>209</v>
      </c>
      <c r="B48" s="247"/>
      <c r="C48" s="247"/>
      <c r="D48" s="247"/>
      <c r="E48" s="247"/>
      <c r="F48" s="247"/>
      <c r="G48" s="65">
        <v>39</v>
      </c>
      <c r="H48" s="68">
        <f>H44+H45+H46+H47</f>
        <v>0</v>
      </c>
      <c r="I48" s="68">
        <f>I44+I45+I46+I47</f>
        <v>0</v>
      </c>
    </row>
    <row r="49" spans="1:9" ht="24.6" customHeight="1" x14ac:dyDescent="0.2">
      <c r="A49" s="190" t="s">
        <v>305</v>
      </c>
      <c r="B49" s="190"/>
      <c r="C49" s="190"/>
      <c r="D49" s="190"/>
      <c r="E49" s="190"/>
      <c r="F49" s="190"/>
      <c r="G49" s="63">
        <v>40</v>
      </c>
      <c r="H49" s="67">
        <v>0</v>
      </c>
      <c r="I49" s="67">
        <v>0</v>
      </c>
    </row>
    <row r="50" spans="1:9" ht="12.75" customHeight="1" x14ac:dyDescent="0.2">
      <c r="A50" s="190" t="s">
        <v>210</v>
      </c>
      <c r="B50" s="190"/>
      <c r="C50" s="190"/>
      <c r="D50" s="190"/>
      <c r="E50" s="190"/>
      <c r="F50" s="190"/>
      <c r="G50" s="63">
        <v>41</v>
      </c>
      <c r="H50" s="67">
        <v>0</v>
      </c>
      <c r="I50" s="67">
        <v>0</v>
      </c>
    </row>
    <row r="51" spans="1:9" ht="12.75" customHeight="1" x14ac:dyDescent="0.2">
      <c r="A51" s="190" t="s">
        <v>211</v>
      </c>
      <c r="B51" s="190"/>
      <c r="C51" s="190"/>
      <c r="D51" s="190"/>
      <c r="E51" s="190"/>
      <c r="F51" s="190"/>
      <c r="G51" s="63">
        <v>42</v>
      </c>
      <c r="H51" s="67">
        <v>0</v>
      </c>
      <c r="I51" s="67">
        <v>0</v>
      </c>
    </row>
    <row r="52" spans="1:9" ht="22.9" customHeight="1" x14ac:dyDescent="0.2">
      <c r="A52" s="190" t="s">
        <v>212</v>
      </c>
      <c r="B52" s="190"/>
      <c r="C52" s="190"/>
      <c r="D52" s="190"/>
      <c r="E52" s="190"/>
      <c r="F52" s="190"/>
      <c r="G52" s="63">
        <v>43</v>
      </c>
      <c r="H52" s="67">
        <v>0</v>
      </c>
      <c r="I52" s="67">
        <v>0</v>
      </c>
    </row>
    <row r="53" spans="1:9" ht="12.75" customHeight="1" x14ac:dyDescent="0.2">
      <c r="A53" s="190" t="s">
        <v>213</v>
      </c>
      <c r="B53" s="190"/>
      <c r="C53" s="190"/>
      <c r="D53" s="190"/>
      <c r="E53" s="190"/>
      <c r="F53" s="190"/>
      <c r="G53" s="63">
        <v>44</v>
      </c>
      <c r="H53" s="67">
        <v>0</v>
      </c>
      <c r="I53" s="67">
        <v>0</v>
      </c>
    </row>
    <row r="54" spans="1:9" ht="30.6" customHeight="1" x14ac:dyDescent="0.2">
      <c r="A54" s="247" t="s">
        <v>214</v>
      </c>
      <c r="B54" s="247"/>
      <c r="C54" s="247"/>
      <c r="D54" s="247"/>
      <c r="E54" s="247"/>
      <c r="F54" s="247"/>
      <c r="G54" s="65">
        <v>45</v>
      </c>
      <c r="H54" s="68">
        <f>H49+H50+H51+H52+H53</f>
        <v>0</v>
      </c>
      <c r="I54" s="68">
        <f>I49+I50+I51+I52+I53</f>
        <v>0</v>
      </c>
    </row>
    <row r="55" spans="1:9" ht="29.45" customHeight="1" x14ac:dyDescent="0.2">
      <c r="A55" s="252" t="s">
        <v>215</v>
      </c>
      <c r="B55" s="252"/>
      <c r="C55" s="252"/>
      <c r="D55" s="252"/>
      <c r="E55" s="252"/>
      <c r="F55" s="252"/>
      <c r="G55" s="65">
        <v>46</v>
      </c>
      <c r="H55" s="68">
        <f>H48+H54</f>
        <v>0</v>
      </c>
      <c r="I55" s="68">
        <f>I48+I54</f>
        <v>0</v>
      </c>
    </row>
    <row r="56" spans="1:9" x14ac:dyDescent="0.2">
      <c r="A56" s="190" t="s">
        <v>216</v>
      </c>
      <c r="B56" s="190"/>
      <c r="C56" s="190"/>
      <c r="D56" s="190"/>
      <c r="E56" s="190"/>
      <c r="F56" s="190"/>
      <c r="G56" s="63">
        <v>47</v>
      </c>
      <c r="H56" s="67">
        <v>0</v>
      </c>
      <c r="I56" s="67">
        <v>0</v>
      </c>
    </row>
    <row r="57" spans="1:9" ht="26.45" customHeight="1" x14ac:dyDescent="0.2">
      <c r="A57" s="252" t="s">
        <v>217</v>
      </c>
      <c r="B57" s="252"/>
      <c r="C57" s="252"/>
      <c r="D57" s="252"/>
      <c r="E57" s="252"/>
      <c r="F57" s="252"/>
      <c r="G57" s="65">
        <v>48</v>
      </c>
      <c r="H57" s="68">
        <f>H27+H42+H55+H56</f>
        <v>-285835.10999999987</v>
      </c>
      <c r="I57" s="68">
        <f>I27+I42+I55+I56</f>
        <v>-85193</v>
      </c>
    </row>
    <row r="58" spans="1:9" x14ac:dyDescent="0.2">
      <c r="A58" s="253" t="s">
        <v>218</v>
      </c>
      <c r="B58" s="253"/>
      <c r="C58" s="253"/>
      <c r="D58" s="253"/>
      <c r="E58" s="253"/>
      <c r="F58" s="253"/>
      <c r="G58" s="63">
        <v>49</v>
      </c>
      <c r="H58" s="67">
        <v>409715</v>
      </c>
      <c r="I58" s="67">
        <f>H59</f>
        <v>123879.89000000013</v>
      </c>
    </row>
    <row r="59" spans="1:9" ht="31.15" customHeight="1" x14ac:dyDescent="0.2">
      <c r="A59" s="252" t="s">
        <v>219</v>
      </c>
      <c r="B59" s="252"/>
      <c r="C59" s="252"/>
      <c r="D59" s="252"/>
      <c r="E59" s="252"/>
      <c r="F59" s="252"/>
      <c r="G59" s="65">
        <v>50</v>
      </c>
      <c r="H59" s="68">
        <f>H57+H58</f>
        <v>123879.89000000013</v>
      </c>
      <c r="I59" s="68">
        <f>I57+I58</f>
        <v>38686.89000000013</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formula1>9999999998</formula1>
    </dataValidation>
    <dataValidation type="whole" operator="notEqual" allowBlank="1" showInputMessage="1" showErrorMessage="1" errorTitle="Pogrešan upis" error="Dopušten je upis samo cjelobrojnih vrijednosti ili nule" sqref="H39:I39 H42:I42 H55:I57 H8:I27">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formula1>0</formula1>
    </dataValidation>
    <dataValidation type="whole" operator="greaterThanOrEqual" allowBlank="1" showInputMessage="1" showErrorMessage="1" errorTitle="Pogrešan upis" error="Dopušten je upis samo pozitivnih cjelobrojnih vrijednosti ili nule" sqref="H29:I35 H14:I14 H44:I48 H58:I59 H10:I10">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view="pageBreakPreview" zoomScale="85" zoomScaleNormal="100" zoomScaleSheetLayoutView="85" workbookViewId="0">
      <selection activeCell="A10" sqref="A10:F10"/>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41" t="s">
        <v>220</v>
      </c>
      <c r="B1" s="242"/>
      <c r="C1" s="242"/>
      <c r="D1" s="242"/>
      <c r="E1" s="242"/>
      <c r="F1" s="242"/>
      <c r="G1" s="242"/>
      <c r="H1" s="242"/>
      <c r="I1" s="242"/>
    </row>
    <row r="2" spans="1:9" ht="12.75" customHeight="1" x14ac:dyDescent="0.2">
      <c r="A2" s="243" t="s">
        <v>328</v>
      </c>
      <c r="B2" s="196"/>
      <c r="C2" s="196"/>
      <c r="D2" s="196"/>
      <c r="E2" s="196"/>
      <c r="F2" s="196"/>
      <c r="G2" s="196"/>
      <c r="H2" s="196"/>
      <c r="I2" s="196"/>
    </row>
    <row r="3" spans="1:9" x14ac:dyDescent="0.2">
      <c r="A3" s="267" t="s">
        <v>448</v>
      </c>
      <c r="B3" s="268"/>
      <c r="C3" s="268"/>
      <c r="D3" s="268"/>
      <c r="E3" s="268"/>
      <c r="F3" s="268"/>
      <c r="G3" s="268"/>
      <c r="H3" s="268"/>
      <c r="I3" s="268"/>
    </row>
    <row r="4" spans="1:9" x14ac:dyDescent="0.2">
      <c r="A4" s="244" t="s">
        <v>329</v>
      </c>
      <c r="B4" s="199"/>
      <c r="C4" s="199"/>
      <c r="D4" s="199"/>
      <c r="E4" s="199"/>
      <c r="F4" s="199"/>
      <c r="G4" s="199"/>
      <c r="H4" s="199"/>
      <c r="I4" s="200"/>
    </row>
    <row r="5" spans="1:9" ht="24" thickBot="1" x14ac:dyDescent="0.25">
      <c r="A5" s="254" t="s">
        <v>2</v>
      </c>
      <c r="B5" s="255"/>
      <c r="C5" s="255"/>
      <c r="D5" s="255"/>
      <c r="E5" s="255"/>
      <c r="F5" s="256"/>
      <c r="G5" s="14" t="s">
        <v>103</v>
      </c>
      <c r="H5" s="20" t="s">
        <v>301</v>
      </c>
      <c r="I5" s="20" t="s">
        <v>279</v>
      </c>
    </row>
    <row r="6" spans="1:9" x14ac:dyDescent="0.2">
      <c r="A6" s="271">
        <v>1</v>
      </c>
      <c r="B6" s="272"/>
      <c r="C6" s="272"/>
      <c r="D6" s="272"/>
      <c r="E6" s="272"/>
      <c r="F6" s="273"/>
      <c r="G6" s="15">
        <v>2</v>
      </c>
      <c r="H6" s="21" t="s">
        <v>167</v>
      </c>
      <c r="I6" s="21" t="s">
        <v>168</v>
      </c>
    </row>
    <row r="7" spans="1:9" x14ac:dyDescent="0.2">
      <c r="A7" s="261" t="s">
        <v>169</v>
      </c>
      <c r="B7" s="262"/>
      <c r="C7" s="262"/>
      <c r="D7" s="262"/>
      <c r="E7" s="262"/>
      <c r="F7" s="262"/>
      <c r="G7" s="262"/>
      <c r="H7" s="262"/>
      <c r="I7" s="263"/>
    </row>
    <row r="8" spans="1:9" x14ac:dyDescent="0.2">
      <c r="A8" s="265" t="s">
        <v>221</v>
      </c>
      <c r="B8" s="265"/>
      <c r="C8" s="265"/>
      <c r="D8" s="265"/>
      <c r="E8" s="265"/>
      <c r="F8" s="265"/>
      <c r="G8" s="16">
        <v>1</v>
      </c>
      <c r="H8" s="23"/>
      <c r="I8" s="23"/>
    </row>
    <row r="9" spans="1:9" x14ac:dyDescent="0.2">
      <c r="A9" s="258" t="s">
        <v>222</v>
      </c>
      <c r="B9" s="258"/>
      <c r="C9" s="258"/>
      <c r="D9" s="258"/>
      <c r="E9" s="258"/>
      <c r="F9" s="258"/>
      <c r="G9" s="17">
        <v>2</v>
      </c>
      <c r="H9" s="24"/>
      <c r="I9" s="24"/>
    </row>
    <row r="10" spans="1:9" x14ac:dyDescent="0.2">
      <c r="A10" s="258" t="s">
        <v>223</v>
      </c>
      <c r="B10" s="258"/>
      <c r="C10" s="258"/>
      <c r="D10" s="258"/>
      <c r="E10" s="258"/>
      <c r="F10" s="258"/>
      <c r="G10" s="17">
        <v>3</v>
      </c>
      <c r="H10" s="24"/>
      <c r="I10" s="24"/>
    </row>
    <row r="11" spans="1:9" x14ac:dyDescent="0.2">
      <c r="A11" s="258" t="s">
        <v>224</v>
      </c>
      <c r="B11" s="258"/>
      <c r="C11" s="258"/>
      <c r="D11" s="258"/>
      <c r="E11" s="258"/>
      <c r="F11" s="258"/>
      <c r="G11" s="17">
        <v>4</v>
      </c>
      <c r="H11" s="24"/>
      <c r="I11" s="24"/>
    </row>
    <row r="12" spans="1:9" x14ac:dyDescent="0.2">
      <c r="A12" s="258" t="s">
        <v>395</v>
      </c>
      <c r="B12" s="258"/>
      <c r="C12" s="258"/>
      <c r="D12" s="258"/>
      <c r="E12" s="258"/>
      <c r="F12" s="258"/>
      <c r="G12" s="17">
        <v>5</v>
      </c>
      <c r="H12" s="24"/>
      <c r="I12" s="24"/>
    </row>
    <row r="13" spans="1:9" x14ac:dyDescent="0.2">
      <c r="A13" s="266" t="s">
        <v>396</v>
      </c>
      <c r="B13" s="266"/>
      <c r="C13" s="266"/>
      <c r="D13" s="266"/>
      <c r="E13" s="266"/>
      <c r="F13" s="266"/>
      <c r="G13" s="53">
        <v>6</v>
      </c>
      <c r="H13" s="56">
        <f>SUM(H8:H12)</f>
        <v>0</v>
      </c>
      <c r="I13" s="56">
        <f>SUM(I8:I12)</f>
        <v>0</v>
      </c>
    </row>
    <row r="14" spans="1:9" ht="12.75" customHeight="1" x14ac:dyDescent="0.2">
      <c r="A14" s="258" t="s">
        <v>397</v>
      </c>
      <c r="B14" s="258"/>
      <c r="C14" s="258"/>
      <c r="D14" s="258"/>
      <c r="E14" s="258"/>
      <c r="F14" s="258"/>
      <c r="G14" s="17">
        <v>7</v>
      </c>
      <c r="H14" s="24"/>
      <c r="I14" s="24"/>
    </row>
    <row r="15" spans="1:9" ht="12.75" customHeight="1" x14ac:dyDescent="0.2">
      <c r="A15" s="258" t="s">
        <v>398</v>
      </c>
      <c r="B15" s="258"/>
      <c r="C15" s="258"/>
      <c r="D15" s="258"/>
      <c r="E15" s="258"/>
      <c r="F15" s="258"/>
      <c r="G15" s="17">
        <v>8</v>
      </c>
      <c r="H15" s="24"/>
      <c r="I15" s="24"/>
    </row>
    <row r="16" spans="1:9" ht="12.75" customHeight="1" x14ac:dyDescent="0.2">
      <c r="A16" s="258" t="s">
        <v>399</v>
      </c>
      <c r="B16" s="258"/>
      <c r="C16" s="258"/>
      <c r="D16" s="258"/>
      <c r="E16" s="258"/>
      <c r="F16" s="258"/>
      <c r="G16" s="17">
        <v>9</v>
      </c>
      <c r="H16" s="24"/>
      <c r="I16" s="24"/>
    </row>
    <row r="17" spans="1:9" ht="12.75" customHeight="1" x14ac:dyDescent="0.2">
      <c r="A17" s="258" t="s">
        <v>400</v>
      </c>
      <c r="B17" s="258"/>
      <c r="C17" s="258"/>
      <c r="D17" s="258"/>
      <c r="E17" s="258"/>
      <c r="F17" s="258"/>
      <c r="G17" s="17">
        <v>10</v>
      </c>
      <c r="H17" s="24"/>
      <c r="I17" s="24"/>
    </row>
    <row r="18" spans="1:9" ht="12.75" customHeight="1" x14ac:dyDescent="0.2">
      <c r="A18" s="258" t="s">
        <v>401</v>
      </c>
      <c r="B18" s="258"/>
      <c r="C18" s="258"/>
      <c r="D18" s="258"/>
      <c r="E18" s="258"/>
      <c r="F18" s="258"/>
      <c r="G18" s="17">
        <v>11</v>
      </c>
      <c r="H18" s="24"/>
      <c r="I18" s="24"/>
    </row>
    <row r="19" spans="1:9" ht="12.75" customHeight="1" x14ac:dyDescent="0.2">
      <c r="A19" s="258" t="s">
        <v>402</v>
      </c>
      <c r="B19" s="258"/>
      <c r="C19" s="258"/>
      <c r="D19" s="258"/>
      <c r="E19" s="258"/>
      <c r="F19" s="258"/>
      <c r="G19" s="17">
        <v>12</v>
      </c>
      <c r="H19" s="24"/>
      <c r="I19" s="24"/>
    </row>
    <row r="20" spans="1:9" ht="26.25" customHeight="1" x14ac:dyDescent="0.2">
      <c r="A20" s="266" t="s">
        <v>403</v>
      </c>
      <c r="B20" s="266"/>
      <c r="C20" s="266"/>
      <c r="D20" s="266"/>
      <c r="E20" s="266"/>
      <c r="F20" s="266"/>
      <c r="G20" s="53">
        <v>13</v>
      </c>
      <c r="H20" s="56">
        <f>SUM(H14:H19)</f>
        <v>0</v>
      </c>
      <c r="I20" s="56">
        <f>SUM(I14:I19)</f>
        <v>0</v>
      </c>
    </row>
    <row r="21" spans="1:9" ht="27.6" customHeight="1" x14ac:dyDescent="0.2">
      <c r="A21" s="264" t="s">
        <v>404</v>
      </c>
      <c r="B21" s="264"/>
      <c r="C21" s="264"/>
      <c r="D21" s="264"/>
      <c r="E21" s="264"/>
      <c r="F21" s="264"/>
      <c r="G21" s="54">
        <v>14</v>
      </c>
      <c r="H21" s="25">
        <f>H13+H20</f>
        <v>0</v>
      </c>
      <c r="I21" s="25">
        <f>I13+I20</f>
        <v>0</v>
      </c>
    </row>
    <row r="22" spans="1:9" x14ac:dyDescent="0.2">
      <c r="A22" s="261" t="s">
        <v>189</v>
      </c>
      <c r="B22" s="262"/>
      <c r="C22" s="262"/>
      <c r="D22" s="262"/>
      <c r="E22" s="262"/>
      <c r="F22" s="262"/>
      <c r="G22" s="262"/>
      <c r="H22" s="262"/>
      <c r="I22" s="263"/>
    </row>
    <row r="23" spans="1:9" ht="26.45" customHeight="1" x14ac:dyDescent="0.2">
      <c r="A23" s="265" t="s">
        <v>225</v>
      </c>
      <c r="B23" s="265"/>
      <c r="C23" s="265"/>
      <c r="D23" s="265"/>
      <c r="E23" s="265"/>
      <c r="F23" s="265"/>
      <c r="G23" s="16">
        <v>15</v>
      </c>
      <c r="H23" s="23"/>
      <c r="I23" s="23"/>
    </row>
    <row r="24" spans="1:9" ht="12.75" customHeight="1" x14ac:dyDescent="0.2">
      <c r="A24" s="258" t="s">
        <v>226</v>
      </c>
      <c r="B24" s="258"/>
      <c r="C24" s="258"/>
      <c r="D24" s="258"/>
      <c r="E24" s="258"/>
      <c r="F24" s="258"/>
      <c r="G24" s="16">
        <v>16</v>
      </c>
      <c r="H24" s="24"/>
      <c r="I24" s="24"/>
    </row>
    <row r="25" spans="1:9" ht="12.75" customHeight="1" x14ac:dyDescent="0.2">
      <c r="A25" s="258" t="s">
        <v>227</v>
      </c>
      <c r="B25" s="258"/>
      <c r="C25" s="258"/>
      <c r="D25" s="258"/>
      <c r="E25" s="258"/>
      <c r="F25" s="258"/>
      <c r="G25" s="16">
        <v>17</v>
      </c>
      <c r="H25" s="24"/>
      <c r="I25" s="24"/>
    </row>
    <row r="26" spans="1:9" ht="12.75" customHeight="1" x14ac:dyDescent="0.2">
      <c r="A26" s="258" t="s">
        <v>228</v>
      </c>
      <c r="B26" s="258"/>
      <c r="C26" s="258"/>
      <c r="D26" s="258"/>
      <c r="E26" s="258"/>
      <c r="F26" s="258"/>
      <c r="G26" s="16">
        <v>18</v>
      </c>
      <c r="H26" s="24"/>
      <c r="I26" s="24"/>
    </row>
    <row r="27" spans="1:9" ht="12.75" customHeight="1" x14ac:dyDescent="0.2">
      <c r="A27" s="258" t="s">
        <v>229</v>
      </c>
      <c r="B27" s="258"/>
      <c r="C27" s="258"/>
      <c r="D27" s="258"/>
      <c r="E27" s="258"/>
      <c r="F27" s="258"/>
      <c r="G27" s="16">
        <v>19</v>
      </c>
      <c r="H27" s="24"/>
      <c r="I27" s="24"/>
    </row>
    <row r="28" spans="1:9" ht="12.75" customHeight="1" x14ac:dyDescent="0.2">
      <c r="A28" s="258" t="s">
        <v>230</v>
      </c>
      <c r="B28" s="258"/>
      <c r="C28" s="258"/>
      <c r="D28" s="258"/>
      <c r="E28" s="258"/>
      <c r="F28" s="258"/>
      <c r="G28" s="16">
        <v>20</v>
      </c>
      <c r="H28" s="24"/>
      <c r="I28" s="24"/>
    </row>
    <row r="29" spans="1:9" ht="24" customHeight="1" x14ac:dyDescent="0.2">
      <c r="A29" s="259" t="s">
        <v>405</v>
      </c>
      <c r="B29" s="259"/>
      <c r="C29" s="259"/>
      <c r="D29" s="259"/>
      <c r="E29" s="259"/>
      <c r="F29" s="259"/>
      <c r="G29" s="53">
        <v>21</v>
      </c>
      <c r="H29" s="57">
        <f>SUM(H23:H28)</f>
        <v>0</v>
      </c>
      <c r="I29" s="57">
        <f>SUM(I23:I28)</f>
        <v>0</v>
      </c>
    </row>
    <row r="30" spans="1:9" ht="27" customHeight="1" x14ac:dyDescent="0.2">
      <c r="A30" s="258" t="s">
        <v>231</v>
      </c>
      <c r="B30" s="258"/>
      <c r="C30" s="258"/>
      <c r="D30" s="258"/>
      <c r="E30" s="258"/>
      <c r="F30" s="258"/>
      <c r="G30" s="17">
        <v>22</v>
      </c>
      <c r="H30" s="24"/>
      <c r="I30" s="24"/>
    </row>
    <row r="31" spans="1:9" ht="12.75" customHeight="1" x14ac:dyDescent="0.2">
      <c r="A31" s="258" t="s">
        <v>232</v>
      </c>
      <c r="B31" s="258"/>
      <c r="C31" s="258"/>
      <c r="D31" s="258"/>
      <c r="E31" s="258"/>
      <c r="F31" s="258"/>
      <c r="G31" s="17">
        <v>23</v>
      </c>
      <c r="H31" s="24"/>
      <c r="I31" s="24"/>
    </row>
    <row r="32" spans="1:9" ht="12.75" customHeight="1" x14ac:dyDescent="0.2">
      <c r="A32" s="258" t="s">
        <v>406</v>
      </c>
      <c r="B32" s="258"/>
      <c r="C32" s="258"/>
      <c r="D32" s="258"/>
      <c r="E32" s="258"/>
      <c r="F32" s="258"/>
      <c r="G32" s="17">
        <v>24</v>
      </c>
      <c r="H32" s="24"/>
      <c r="I32" s="24"/>
    </row>
    <row r="33" spans="1:9" ht="12.75" customHeight="1" x14ac:dyDescent="0.2">
      <c r="A33" s="258" t="s">
        <v>233</v>
      </c>
      <c r="B33" s="258"/>
      <c r="C33" s="258"/>
      <c r="D33" s="258"/>
      <c r="E33" s="258"/>
      <c r="F33" s="258"/>
      <c r="G33" s="17">
        <v>25</v>
      </c>
      <c r="H33" s="24"/>
      <c r="I33" s="24"/>
    </row>
    <row r="34" spans="1:9" ht="12.75" customHeight="1" x14ac:dyDescent="0.2">
      <c r="A34" s="258" t="s">
        <v>234</v>
      </c>
      <c r="B34" s="258"/>
      <c r="C34" s="258"/>
      <c r="D34" s="258"/>
      <c r="E34" s="258"/>
      <c r="F34" s="258"/>
      <c r="G34" s="17">
        <v>26</v>
      </c>
      <c r="H34" s="24"/>
      <c r="I34" s="24"/>
    </row>
    <row r="35" spans="1:9" ht="25.9" customHeight="1" x14ac:dyDescent="0.2">
      <c r="A35" s="259" t="s">
        <v>407</v>
      </c>
      <c r="B35" s="259"/>
      <c r="C35" s="259"/>
      <c r="D35" s="259"/>
      <c r="E35" s="259"/>
      <c r="F35" s="259"/>
      <c r="G35" s="53">
        <v>27</v>
      </c>
      <c r="H35" s="57">
        <f>SUM(H30:H34)</f>
        <v>0</v>
      </c>
      <c r="I35" s="57">
        <f>SUM(I30:I34)</f>
        <v>0</v>
      </c>
    </row>
    <row r="36" spans="1:9" ht="28.15" customHeight="1" x14ac:dyDescent="0.2">
      <c r="A36" s="264" t="s">
        <v>408</v>
      </c>
      <c r="B36" s="264"/>
      <c r="C36" s="264"/>
      <c r="D36" s="264"/>
      <c r="E36" s="264"/>
      <c r="F36" s="264"/>
      <c r="G36" s="54">
        <v>28</v>
      </c>
      <c r="H36" s="58">
        <f>H29+H35</f>
        <v>0</v>
      </c>
      <c r="I36" s="58">
        <f>I29+I35</f>
        <v>0</v>
      </c>
    </row>
    <row r="37" spans="1:9" x14ac:dyDescent="0.2">
      <c r="A37" s="261" t="s">
        <v>204</v>
      </c>
      <c r="B37" s="262"/>
      <c r="C37" s="262"/>
      <c r="D37" s="262"/>
      <c r="E37" s="262"/>
      <c r="F37" s="262"/>
      <c r="G37" s="262">
        <v>0</v>
      </c>
      <c r="H37" s="262"/>
      <c r="I37" s="263"/>
    </row>
    <row r="38" spans="1:9" ht="12.75" customHeight="1" x14ac:dyDescent="0.2">
      <c r="A38" s="260" t="s">
        <v>235</v>
      </c>
      <c r="B38" s="260"/>
      <c r="C38" s="260"/>
      <c r="D38" s="260"/>
      <c r="E38" s="260"/>
      <c r="F38" s="260"/>
      <c r="G38" s="16">
        <v>29</v>
      </c>
      <c r="H38" s="23"/>
      <c r="I38" s="23"/>
    </row>
    <row r="39" spans="1:9" ht="25.15" customHeight="1" x14ac:dyDescent="0.2">
      <c r="A39" s="257" t="s">
        <v>236</v>
      </c>
      <c r="B39" s="257"/>
      <c r="C39" s="257"/>
      <c r="D39" s="257"/>
      <c r="E39" s="257"/>
      <c r="F39" s="257"/>
      <c r="G39" s="17">
        <v>30</v>
      </c>
      <c r="H39" s="24"/>
      <c r="I39" s="24"/>
    </row>
    <row r="40" spans="1:9" ht="12.75" customHeight="1" x14ac:dyDescent="0.2">
      <c r="A40" s="257" t="s">
        <v>237</v>
      </c>
      <c r="B40" s="257"/>
      <c r="C40" s="257"/>
      <c r="D40" s="257"/>
      <c r="E40" s="257"/>
      <c r="F40" s="257"/>
      <c r="G40" s="17">
        <v>31</v>
      </c>
      <c r="H40" s="24"/>
      <c r="I40" s="24"/>
    </row>
    <row r="41" spans="1:9" ht="12.75" customHeight="1" x14ac:dyDescent="0.2">
      <c r="A41" s="257" t="s">
        <v>238</v>
      </c>
      <c r="B41" s="257"/>
      <c r="C41" s="257"/>
      <c r="D41" s="257"/>
      <c r="E41" s="257"/>
      <c r="F41" s="257"/>
      <c r="G41" s="17">
        <v>32</v>
      </c>
      <c r="H41" s="24"/>
      <c r="I41" s="24"/>
    </row>
    <row r="42" spans="1:9" ht="25.9" customHeight="1" x14ac:dyDescent="0.2">
      <c r="A42" s="259" t="s">
        <v>409</v>
      </c>
      <c r="B42" s="259"/>
      <c r="C42" s="259"/>
      <c r="D42" s="259"/>
      <c r="E42" s="259"/>
      <c r="F42" s="259"/>
      <c r="G42" s="53">
        <v>33</v>
      </c>
      <c r="H42" s="57">
        <f>H41+H40+H39+H38</f>
        <v>0</v>
      </c>
      <c r="I42" s="57">
        <f>I41+I40+I39+I38</f>
        <v>0</v>
      </c>
    </row>
    <row r="43" spans="1:9" ht="24.6" customHeight="1" x14ac:dyDescent="0.2">
      <c r="A43" s="257" t="s">
        <v>239</v>
      </c>
      <c r="B43" s="257"/>
      <c r="C43" s="257"/>
      <c r="D43" s="257"/>
      <c r="E43" s="257"/>
      <c r="F43" s="257"/>
      <c r="G43" s="17">
        <v>34</v>
      </c>
      <c r="H43" s="24"/>
      <c r="I43" s="24"/>
    </row>
    <row r="44" spans="1:9" ht="12.75" customHeight="1" x14ac:dyDescent="0.2">
      <c r="A44" s="257" t="s">
        <v>240</v>
      </c>
      <c r="B44" s="257"/>
      <c r="C44" s="257"/>
      <c r="D44" s="257"/>
      <c r="E44" s="257"/>
      <c r="F44" s="257"/>
      <c r="G44" s="17">
        <v>35</v>
      </c>
      <c r="H44" s="24"/>
      <c r="I44" s="24"/>
    </row>
    <row r="45" spans="1:9" ht="12.75" customHeight="1" x14ac:dyDescent="0.2">
      <c r="A45" s="257" t="s">
        <v>241</v>
      </c>
      <c r="B45" s="257"/>
      <c r="C45" s="257"/>
      <c r="D45" s="257"/>
      <c r="E45" s="257"/>
      <c r="F45" s="257"/>
      <c r="G45" s="17">
        <v>36</v>
      </c>
      <c r="H45" s="24"/>
      <c r="I45" s="24"/>
    </row>
    <row r="46" spans="1:9" ht="21" customHeight="1" x14ac:dyDescent="0.2">
      <c r="A46" s="257" t="s">
        <v>242</v>
      </c>
      <c r="B46" s="257"/>
      <c r="C46" s="257"/>
      <c r="D46" s="257"/>
      <c r="E46" s="257"/>
      <c r="F46" s="257"/>
      <c r="G46" s="17">
        <v>37</v>
      </c>
      <c r="H46" s="24"/>
      <c r="I46" s="24"/>
    </row>
    <row r="47" spans="1:9" ht="12.75" customHeight="1" x14ac:dyDescent="0.2">
      <c r="A47" s="257" t="s">
        <v>243</v>
      </c>
      <c r="B47" s="257"/>
      <c r="C47" s="257"/>
      <c r="D47" s="257"/>
      <c r="E47" s="257"/>
      <c r="F47" s="257"/>
      <c r="G47" s="17">
        <v>38</v>
      </c>
      <c r="H47" s="24"/>
      <c r="I47" s="24"/>
    </row>
    <row r="48" spans="1:9" ht="22.9" customHeight="1" x14ac:dyDescent="0.2">
      <c r="A48" s="259" t="s">
        <v>410</v>
      </c>
      <c r="B48" s="259"/>
      <c r="C48" s="259"/>
      <c r="D48" s="259"/>
      <c r="E48" s="259"/>
      <c r="F48" s="259"/>
      <c r="G48" s="53">
        <v>39</v>
      </c>
      <c r="H48" s="57">
        <f>H47+H46+H45+H44+H43</f>
        <v>0</v>
      </c>
      <c r="I48" s="57">
        <f>I47+I46+I45+I44+I43</f>
        <v>0</v>
      </c>
    </row>
    <row r="49" spans="1:9" ht="25.9" customHeight="1" x14ac:dyDescent="0.2">
      <c r="A49" s="270" t="s">
        <v>445</v>
      </c>
      <c r="B49" s="270"/>
      <c r="C49" s="270"/>
      <c r="D49" s="270"/>
      <c r="E49" s="270"/>
      <c r="F49" s="270"/>
      <c r="G49" s="53">
        <v>40</v>
      </c>
      <c r="H49" s="57">
        <f>H48+H42</f>
        <v>0</v>
      </c>
      <c r="I49" s="57">
        <f>I48+I42</f>
        <v>0</v>
      </c>
    </row>
    <row r="50" spans="1:9" ht="12.75" customHeight="1" x14ac:dyDescent="0.2">
      <c r="A50" s="258" t="s">
        <v>244</v>
      </c>
      <c r="B50" s="258"/>
      <c r="C50" s="258"/>
      <c r="D50" s="258"/>
      <c r="E50" s="258"/>
      <c r="F50" s="258"/>
      <c r="G50" s="17">
        <v>41</v>
      </c>
      <c r="H50" s="24"/>
      <c r="I50" s="24"/>
    </row>
    <row r="51" spans="1:9" ht="25.9" customHeight="1" x14ac:dyDescent="0.2">
      <c r="A51" s="270" t="s">
        <v>411</v>
      </c>
      <c r="B51" s="270"/>
      <c r="C51" s="270"/>
      <c r="D51" s="270"/>
      <c r="E51" s="270"/>
      <c r="F51" s="270"/>
      <c r="G51" s="53">
        <v>42</v>
      </c>
      <c r="H51" s="57">
        <f>H21+H36+H49+H50</f>
        <v>0</v>
      </c>
      <c r="I51" s="57">
        <f>I21+I36+I49+I50</f>
        <v>0</v>
      </c>
    </row>
    <row r="52" spans="1:9" ht="12.75" customHeight="1" x14ac:dyDescent="0.2">
      <c r="A52" s="274" t="s">
        <v>218</v>
      </c>
      <c r="B52" s="274"/>
      <c r="C52" s="274"/>
      <c r="D52" s="274"/>
      <c r="E52" s="274"/>
      <c r="F52" s="274"/>
      <c r="G52" s="17">
        <v>43</v>
      </c>
      <c r="H52" s="24"/>
      <c r="I52" s="24"/>
    </row>
    <row r="53" spans="1:9" ht="31.9" customHeight="1" x14ac:dyDescent="0.2">
      <c r="A53" s="269" t="s">
        <v>412</v>
      </c>
      <c r="B53" s="269"/>
      <c r="C53" s="269"/>
      <c r="D53" s="269"/>
      <c r="E53" s="269"/>
      <c r="F53" s="269"/>
      <c r="G53" s="55">
        <v>44</v>
      </c>
      <c r="H53" s="59">
        <f>H52+H51</f>
        <v>0</v>
      </c>
      <c r="I53" s="59">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formula1>9999999999</formula1>
    </dataValidation>
    <dataValidation type="whole" operator="notEqual" allowBlank="1" showInputMessage="1" showErrorMessage="1" errorTitle="Pogrešan upis" error="Dopušten je upis samo cjelobrojnih vrijednosti" sqref="H17:I17 H20:I21 H33:I33 H36:I36 H49:I51">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formula1>0</formula1>
    </dataValidation>
    <dataValidation type="whole" operator="greaterThanOrEqual" allowBlank="1" showInputMessage="1" showErrorMessage="1" errorTitle="Pogrešan upis" error="Dopušten je upis samo pozitivnih cjelobrojnih vrijednosti" sqref="H8:I13 H23:I29 H52:I53 H38:I42">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3"/>
  <sheetViews>
    <sheetView view="pageBreakPreview" topLeftCell="K1" zoomScale="80" zoomScaleNormal="100" zoomScaleSheetLayoutView="80" workbookViewId="0">
      <selection activeCell="T12" sqref="T12"/>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75" t="s">
        <v>245</v>
      </c>
      <c r="B1" s="276"/>
      <c r="C1" s="276"/>
      <c r="D1" s="276"/>
      <c r="E1" s="276"/>
      <c r="F1" s="276"/>
      <c r="G1" s="276"/>
      <c r="H1" s="276"/>
      <c r="I1" s="276"/>
      <c r="J1" s="276"/>
      <c r="K1" s="26"/>
    </row>
    <row r="2" spans="1:25" ht="15.75" x14ac:dyDescent="0.2">
      <c r="A2" s="2"/>
      <c r="B2" s="3"/>
      <c r="C2" s="277" t="s">
        <v>246</v>
      </c>
      <c r="D2" s="277"/>
      <c r="E2" s="9">
        <v>45658</v>
      </c>
      <c r="F2" s="4" t="s">
        <v>0</v>
      </c>
      <c r="G2" s="9">
        <v>45747</v>
      </c>
      <c r="H2" s="27"/>
      <c r="I2" s="27"/>
      <c r="J2" s="27"/>
      <c r="K2" s="26"/>
      <c r="X2" s="28" t="s">
        <v>448</v>
      </c>
    </row>
    <row r="3" spans="1:25" ht="13.5" customHeight="1" thickBot="1" x14ac:dyDescent="0.25">
      <c r="A3" s="280" t="s">
        <v>247</v>
      </c>
      <c r="B3" s="281"/>
      <c r="C3" s="281"/>
      <c r="D3" s="281"/>
      <c r="E3" s="281"/>
      <c r="F3" s="281"/>
      <c r="G3" s="284" t="s">
        <v>3</v>
      </c>
      <c r="H3" s="286" t="s">
        <v>248</v>
      </c>
      <c r="I3" s="286"/>
      <c r="J3" s="286"/>
      <c r="K3" s="286"/>
      <c r="L3" s="286"/>
      <c r="M3" s="286"/>
      <c r="N3" s="286"/>
      <c r="O3" s="286"/>
      <c r="P3" s="286"/>
      <c r="Q3" s="286"/>
      <c r="R3" s="286"/>
      <c r="S3" s="286"/>
      <c r="T3" s="286"/>
      <c r="U3" s="286"/>
      <c r="V3" s="286"/>
      <c r="W3" s="286"/>
      <c r="X3" s="286" t="s">
        <v>249</v>
      </c>
      <c r="Y3" s="288" t="s">
        <v>250</v>
      </c>
    </row>
    <row r="4" spans="1:25" ht="90.75" thickBot="1" x14ac:dyDescent="0.25">
      <c r="A4" s="282"/>
      <c r="B4" s="283"/>
      <c r="C4" s="283"/>
      <c r="D4" s="283"/>
      <c r="E4" s="283"/>
      <c r="F4" s="283"/>
      <c r="G4" s="285"/>
      <c r="H4" s="29" t="s">
        <v>251</v>
      </c>
      <c r="I4" s="29" t="s">
        <v>252</v>
      </c>
      <c r="J4" s="29" t="s">
        <v>253</v>
      </c>
      <c r="K4" s="29" t="s">
        <v>254</v>
      </c>
      <c r="L4" s="29" t="s">
        <v>255</v>
      </c>
      <c r="M4" s="29" t="s">
        <v>256</v>
      </c>
      <c r="N4" s="29" t="s">
        <v>257</v>
      </c>
      <c r="O4" s="29" t="s">
        <v>258</v>
      </c>
      <c r="P4" s="70" t="s">
        <v>413</v>
      </c>
      <c r="Q4" s="29" t="s">
        <v>259</v>
      </c>
      <c r="R4" s="29" t="s">
        <v>260</v>
      </c>
      <c r="S4" s="70" t="s">
        <v>414</v>
      </c>
      <c r="T4" s="70" t="s">
        <v>415</v>
      </c>
      <c r="U4" s="29" t="s">
        <v>261</v>
      </c>
      <c r="V4" s="29" t="s">
        <v>262</v>
      </c>
      <c r="W4" s="29" t="s">
        <v>263</v>
      </c>
      <c r="X4" s="287"/>
      <c r="Y4" s="289"/>
    </row>
    <row r="5" spans="1:25" ht="22.5" x14ac:dyDescent="0.2">
      <c r="A5" s="290">
        <v>1</v>
      </c>
      <c r="B5" s="291"/>
      <c r="C5" s="291"/>
      <c r="D5" s="291"/>
      <c r="E5" s="291"/>
      <c r="F5" s="291"/>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
      <c r="A6" s="292" t="s">
        <v>264</v>
      </c>
      <c r="B6" s="292"/>
      <c r="C6" s="292"/>
      <c r="D6" s="292"/>
      <c r="E6" s="292"/>
      <c r="F6" s="292"/>
      <c r="G6" s="292"/>
      <c r="H6" s="292"/>
      <c r="I6" s="292"/>
      <c r="J6" s="292"/>
      <c r="K6" s="292"/>
      <c r="L6" s="292"/>
      <c r="M6" s="292"/>
      <c r="N6" s="293"/>
      <c r="O6" s="293"/>
      <c r="P6" s="293"/>
      <c r="Q6" s="293"/>
      <c r="R6" s="293"/>
      <c r="S6" s="293"/>
      <c r="T6" s="293"/>
      <c r="U6" s="293"/>
      <c r="V6" s="293"/>
      <c r="W6" s="293"/>
      <c r="X6" s="293"/>
      <c r="Y6" s="294"/>
    </row>
    <row r="7" spans="1:25" x14ac:dyDescent="0.2">
      <c r="A7" s="295" t="s">
        <v>298</v>
      </c>
      <c r="B7" s="295"/>
      <c r="C7" s="295"/>
      <c r="D7" s="295"/>
      <c r="E7" s="295"/>
      <c r="F7" s="295"/>
      <c r="G7" s="6">
        <v>1</v>
      </c>
      <c r="H7" s="33">
        <v>14814630</v>
      </c>
      <c r="I7" s="33">
        <v>-33895.11</v>
      </c>
      <c r="J7" s="33">
        <v>0</v>
      </c>
      <c r="K7" s="33">
        <v>191958.16</v>
      </c>
      <c r="L7" s="33">
        <v>400339.51</v>
      </c>
      <c r="M7" s="33">
        <v>0</v>
      </c>
      <c r="N7" s="33">
        <v>0</v>
      </c>
      <c r="O7" s="33">
        <v>1705823.87</v>
      </c>
      <c r="P7" s="33">
        <v>133710.93</v>
      </c>
      <c r="Q7" s="33">
        <v>0</v>
      </c>
      <c r="R7" s="33">
        <v>0</v>
      </c>
      <c r="S7" s="33">
        <v>0</v>
      </c>
      <c r="T7" s="33">
        <v>-39170.58</v>
      </c>
      <c r="U7" s="33">
        <v>-17174719.100000001</v>
      </c>
      <c r="V7" s="33">
        <v>6083780.71</v>
      </c>
      <c r="W7" s="34">
        <f>H7+I7+J7+K7-L7+M7+N7+O7+P7+Q7+R7+U7+V7+S7+T7</f>
        <v>5281779.3699999982</v>
      </c>
      <c r="X7" s="33"/>
      <c r="Y7" s="34">
        <f>W7+X7</f>
        <v>5281779.3699999982</v>
      </c>
    </row>
    <row r="8" spans="1:25" x14ac:dyDescent="0.2">
      <c r="A8" s="278" t="s">
        <v>265</v>
      </c>
      <c r="B8" s="278"/>
      <c r="C8" s="278"/>
      <c r="D8" s="278"/>
      <c r="E8" s="278"/>
      <c r="F8" s="278"/>
      <c r="G8" s="6">
        <v>2</v>
      </c>
      <c r="H8" s="33"/>
      <c r="I8" s="33"/>
      <c r="J8" s="33"/>
      <c r="K8" s="33"/>
      <c r="L8" s="33"/>
      <c r="M8" s="33"/>
      <c r="N8" s="33"/>
      <c r="O8" s="33"/>
      <c r="P8" s="33"/>
      <c r="Q8" s="33"/>
      <c r="R8" s="33"/>
      <c r="S8" s="33"/>
      <c r="T8" s="33"/>
      <c r="U8" s="33"/>
      <c r="V8" s="33"/>
      <c r="W8" s="34">
        <f t="shared" ref="W8:W9" si="0">H8+I8+J8+K8-L8+M8+N8+O8+P8+Q8+R8+U8+V8+S8+T8</f>
        <v>0</v>
      </c>
      <c r="X8" s="33"/>
      <c r="Y8" s="34">
        <f t="shared" ref="Y8:Y9" si="1">W8+X8</f>
        <v>0</v>
      </c>
    </row>
    <row r="9" spans="1:25" x14ac:dyDescent="0.2">
      <c r="A9" s="278" t="s">
        <v>266</v>
      </c>
      <c r="B9" s="278"/>
      <c r="C9" s="278"/>
      <c r="D9" s="278"/>
      <c r="E9" s="278"/>
      <c r="F9" s="278"/>
      <c r="G9" s="6">
        <v>3</v>
      </c>
      <c r="H9" s="33"/>
      <c r="I9" s="33"/>
      <c r="J9" s="33"/>
      <c r="K9" s="33"/>
      <c r="L9" s="33"/>
      <c r="M9" s="33"/>
      <c r="N9" s="33"/>
      <c r="O9" s="33"/>
      <c r="P9" s="33"/>
      <c r="Q9" s="33"/>
      <c r="R9" s="33"/>
      <c r="S9" s="33"/>
      <c r="T9" s="33"/>
      <c r="U9" s="33"/>
      <c r="V9" s="33"/>
      <c r="W9" s="34">
        <f t="shared" si="0"/>
        <v>0</v>
      </c>
      <c r="X9" s="33"/>
      <c r="Y9" s="34">
        <f t="shared" si="1"/>
        <v>0</v>
      </c>
    </row>
    <row r="10" spans="1:25" ht="24" customHeight="1" x14ac:dyDescent="0.2">
      <c r="A10" s="279" t="s">
        <v>299</v>
      </c>
      <c r="B10" s="279"/>
      <c r="C10" s="279"/>
      <c r="D10" s="279"/>
      <c r="E10" s="279"/>
      <c r="F10" s="279"/>
      <c r="G10" s="7">
        <v>4</v>
      </c>
      <c r="H10" s="34">
        <f>H7+H8+H9</f>
        <v>14814630</v>
      </c>
      <c r="I10" s="34">
        <f t="shared" ref="I10:Y10" si="2">I7+I8+I9</f>
        <v>-33895.11</v>
      </c>
      <c r="J10" s="34">
        <f t="shared" si="2"/>
        <v>0</v>
      </c>
      <c r="K10" s="34">
        <f>K7+K8+K9</f>
        <v>191958.16</v>
      </c>
      <c r="L10" s="34">
        <f t="shared" si="2"/>
        <v>400339.51</v>
      </c>
      <c r="M10" s="34">
        <f t="shared" si="2"/>
        <v>0</v>
      </c>
      <c r="N10" s="34">
        <f t="shared" si="2"/>
        <v>0</v>
      </c>
      <c r="O10" s="34">
        <f t="shared" si="2"/>
        <v>1705823.87</v>
      </c>
      <c r="P10" s="34">
        <f t="shared" si="2"/>
        <v>133710.93</v>
      </c>
      <c r="Q10" s="34">
        <f t="shared" si="2"/>
        <v>0</v>
      </c>
      <c r="R10" s="34">
        <f t="shared" si="2"/>
        <v>0</v>
      </c>
      <c r="S10" s="34">
        <f t="shared" si="2"/>
        <v>0</v>
      </c>
      <c r="T10" s="34">
        <f t="shared" si="2"/>
        <v>-39170.58</v>
      </c>
      <c r="U10" s="34">
        <f t="shared" si="2"/>
        <v>-17174719.100000001</v>
      </c>
      <c r="V10" s="34">
        <f t="shared" si="2"/>
        <v>6083780.71</v>
      </c>
      <c r="W10" s="34">
        <f t="shared" si="2"/>
        <v>5281779.3699999982</v>
      </c>
      <c r="X10" s="34">
        <f t="shared" si="2"/>
        <v>0</v>
      </c>
      <c r="Y10" s="34">
        <f t="shared" si="2"/>
        <v>5281779.3699999982</v>
      </c>
    </row>
    <row r="11" spans="1:25" x14ac:dyDescent="0.2">
      <c r="A11" s="278" t="s">
        <v>267</v>
      </c>
      <c r="B11" s="278"/>
      <c r="C11" s="278"/>
      <c r="D11" s="278"/>
      <c r="E11" s="278"/>
      <c r="F11" s="278"/>
      <c r="G11" s="6">
        <v>5</v>
      </c>
      <c r="H11" s="35">
        <v>0</v>
      </c>
      <c r="I11" s="35">
        <v>0</v>
      </c>
      <c r="J11" s="35">
        <v>0</v>
      </c>
      <c r="K11" s="35">
        <v>0</v>
      </c>
      <c r="L11" s="35">
        <v>0</v>
      </c>
      <c r="M11" s="35">
        <v>0</v>
      </c>
      <c r="N11" s="35">
        <v>0</v>
      </c>
      <c r="O11" s="35">
        <v>0</v>
      </c>
      <c r="P11" s="35">
        <v>0</v>
      </c>
      <c r="Q11" s="35">
        <v>0</v>
      </c>
      <c r="R11" s="35">
        <v>0</v>
      </c>
      <c r="S11" s="33"/>
      <c r="T11" s="33"/>
      <c r="U11" s="35">
        <v>0</v>
      </c>
      <c r="V11" s="33">
        <f>Bilanca!H95</f>
        <v>1239183</v>
      </c>
      <c r="W11" s="34">
        <f t="shared" ref="W11:W29" si="3">H11+I11+J11+K11-L11+M11+N11+O11+P11+Q11+R11+U11+V11+S11+T11</f>
        <v>1239183</v>
      </c>
      <c r="X11" s="33"/>
      <c r="Y11" s="34">
        <f t="shared" ref="Y11:Y29" si="4">W11+X11</f>
        <v>1239183</v>
      </c>
    </row>
    <row r="12" spans="1:25" x14ac:dyDescent="0.2">
      <c r="A12" s="278" t="s">
        <v>268</v>
      </c>
      <c r="B12" s="278"/>
      <c r="C12" s="278"/>
      <c r="D12" s="278"/>
      <c r="E12" s="278"/>
      <c r="F12" s="278"/>
      <c r="G12" s="6">
        <v>6</v>
      </c>
      <c r="H12" s="35">
        <v>0</v>
      </c>
      <c r="I12" s="35">
        <v>0</v>
      </c>
      <c r="J12" s="35">
        <v>0</v>
      </c>
      <c r="K12" s="35">
        <v>0</v>
      </c>
      <c r="L12" s="35">
        <v>0</v>
      </c>
      <c r="M12" s="35">
        <v>0</v>
      </c>
      <c r="N12" s="33"/>
      <c r="O12" s="35">
        <v>0</v>
      </c>
      <c r="P12" s="35">
        <v>0</v>
      </c>
      <c r="Q12" s="35">
        <v>0</v>
      </c>
      <c r="R12" s="35">
        <v>0</v>
      </c>
      <c r="S12" s="33"/>
      <c r="T12" s="33">
        <v>99134</v>
      </c>
      <c r="U12" s="35">
        <v>0</v>
      </c>
      <c r="V12" s="35">
        <v>0</v>
      </c>
      <c r="W12" s="34">
        <f t="shared" si="3"/>
        <v>99134</v>
      </c>
      <c r="X12" s="33"/>
      <c r="Y12" s="34">
        <f t="shared" si="4"/>
        <v>99134</v>
      </c>
    </row>
    <row r="13" spans="1:25" ht="26.25" customHeight="1" x14ac:dyDescent="0.2">
      <c r="A13" s="278" t="s">
        <v>269</v>
      </c>
      <c r="B13" s="278"/>
      <c r="C13" s="278"/>
      <c r="D13" s="278"/>
      <c r="E13" s="278"/>
      <c r="F13" s="278"/>
      <c r="G13" s="6">
        <v>7</v>
      </c>
      <c r="H13" s="35">
        <v>0</v>
      </c>
      <c r="I13" s="35">
        <v>0</v>
      </c>
      <c r="J13" s="35">
        <v>0</v>
      </c>
      <c r="K13" s="35">
        <v>0</v>
      </c>
      <c r="L13" s="35">
        <v>0</v>
      </c>
      <c r="M13" s="35">
        <v>0</v>
      </c>
      <c r="N13" s="35">
        <v>0</v>
      </c>
      <c r="O13" s="33">
        <v>-283236</v>
      </c>
      <c r="P13" s="35">
        <v>0</v>
      </c>
      <c r="Q13" s="35">
        <v>0</v>
      </c>
      <c r="R13" s="35">
        <v>0</v>
      </c>
      <c r="S13" s="33"/>
      <c r="T13" s="33"/>
      <c r="U13" s="33">
        <v>-719447.39</v>
      </c>
      <c r="V13" s="33"/>
      <c r="W13" s="34">
        <f t="shared" si="3"/>
        <v>-1002683.39</v>
      </c>
      <c r="X13" s="33"/>
      <c r="Y13" s="34">
        <f t="shared" si="4"/>
        <v>-1002683.39</v>
      </c>
    </row>
    <row r="14" spans="1:25" ht="39" customHeight="1" x14ac:dyDescent="0.2">
      <c r="A14" s="278" t="s">
        <v>419</v>
      </c>
      <c r="B14" s="278"/>
      <c r="C14" s="278"/>
      <c r="D14" s="278"/>
      <c r="E14" s="278"/>
      <c r="F14" s="278"/>
      <c r="G14" s="6">
        <v>8</v>
      </c>
      <c r="H14" s="35">
        <v>0</v>
      </c>
      <c r="I14" s="35">
        <v>0</v>
      </c>
      <c r="J14" s="35">
        <v>0</v>
      </c>
      <c r="K14" s="35">
        <v>0</v>
      </c>
      <c r="L14" s="35">
        <v>0</v>
      </c>
      <c r="M14" s="35">
        <v>0</v>
      </c>
      <c r="N14" s="35">
        <v>0</v>
      </c>
      <c r="O14" s="35">
        <v>0</v>
      </c>
      <c r="P14" s="33"/>
      <c r="Q14" s="35">
        <v>0</v>
      </c>
      <c r="R14" s="35">
        <v>0</v>
      </c>
      <c r="S14" s="33"/>
      <c r="T14" s="33"/>
      <c r="U14" s="33"/>
      <c r="V14" s="33"/>
      <c r="W14" s="34">
        <f t="shared" si="3"/>
        <v>0</v>
      </c>
      <c r="X14" s="33"/>
      <c r="Y14" s="34">
        <f t="shared" si="4"/>
        <v>0</v>
      </c>
    </row>
    <row r="15" spans="1:25" x14ac:dyDescent="0.2">
      <c r="A15" s="278" t="s">
        <v>270</v>
      </c>
      <c r="B15" s="278"/>
      <c r="C15" s="278"/>
      <c r="D15" s="278"/>
      <c r="E15" s="278"/>
      <c r="F15" s="278"/>
      <c r="G15" s="6">
        <v>9</v>
      </c>
      <c r="H15" s="35">
        <v>0</v>
      </c>
      <c r="I15" s="35">
        <v>0</v>
      </c>
      <c r="J15" s="35">
        <v>0</v>
      </c>
      <c r="K15" s="35">
        <v>0</v>
      </c>
      <c r="L15" s="35">
        <v>0</v>
      </c>
      <c r="M15" s="35">
        <v>0</v>
      </c>
      <c r="N15" s="35">
        <v>0</v>
      </c>
      <c r="O15" s="35">
        <v>0</v>
      </c>
      <c r="P15" s="35">
        <v>0</v>
      </c>
      <c r="Q15" s="33"/>
      <c r="R15" s="35">
        <v>0</v>
      </c>
      <c r="S15" s="33"/>
      <c r="T15" s="33"/>
      <c r="U15" s="33"/>
      <c r="V15" s="33"/>
      <c r="W15" s="34">
        <f t="shared" si="3"/>
        <v>0</v>
      </c>
      <c r="X15" s="33"/>
      <c r="Y15" s="34">
        <f t="shared" si="4"/>
        <v>0</v>
      </c>
    </row>
    <row r="16" spans="1:25" ht="28.5" customHeight="1" x14ac:dyDescent="0.2">
      <c r="A16" s="278" t="s">
        <v>271</v>
      </c>
      <c r="B16" s="278"/>
      <c r="C16" s="278"/>
      <c r="D16" s="278"/>
      <c r="E16" s="278"/>
      <c r="F16" s="278"/>
      <c r="G16" s="6">
        <v>10</v>
      </c>
      <c r="H16" s="35">
        <v>0</v>
      </c>
      <c r="I16" s="35">
        <v>0</v>
      </c>
      <c r="J16" s="35">
        <v>0</v>
      </c>
      <c r="K16" s="35">
        <v>0</v>
      </c>
      <c r="L16" s="35">
        <v>0</v>
      </c>
      <c r="M16" s="35">
        <v>0</v>
      </c>
      <c r="N16" s="35">
        <v>0</v>
      </c>
      <c r="O16" s="35">
        <v>0</v>
      </c>
      <c r="P16" s="35">
        <v>0</v>
      </c>
      <c r="Q16" s="35">
        <v>0</v>
      </c>
      <c r="R16" s="33"/>
      <c r="S16" s="33"/>
      <c r="T16" s="33"/>
      <c r="U16" s="33"/>
      <c r="V16" s="33"/>
      <c r="W16" s="34">
        <f t="shared" si="3"/>
        <v>0</v>
      </c>
      <c r="X16" s="33"/>
      <c r="Y16" s="34">
        <f t="shared" si="4"/>
        <v>0</v>
      </c>
    </row>
    <row r="17" spans="1:25" ht="23.25" customHeight="1" x14ac:dyDescent="0.2">
      <c r="A17" s="278" t="s">
        <v>272</v>
      </c>
      <c r="B17" s="278"/>
      <c r="C17" s="278"/>
      <c r="D17" s="278"/>
      <c r="E17" s="278"/>
      <c r="F17" s="278"/>
      <c r="G17" s="6">
        <v>11</v>
      </c>
      <c r="H17" s="35">
        <v>0</v>
      </c>
      <c r="I17" s="35">
        <v>0</v>
      </c>
      <c r="J17" s="35">
        <v>0</v>
      </c>
      <c r="K17" s="35">
        <v>0</v>
      </c>
      <c r="L17" s="35">
        <v>0</v>
      </c>
      <c r="M17" s="35">
        <v>0</v>
      </c>
      <c r="N17" s="33"/>
      <c r="O17" s="33"/>
      <c r="P17" s="33"/>
      <c r="Q17" s="33"/>
      <c r="R17" s="33"/>
      <c r="S17" s="33"/>
      <c r="T17" s="33"/>
      <c r="U17" s="33"/>
      <c r="V17" s="33"/>
      <c r="W17" s="34">
        <f t="shared" si="3"/>
        <v>0</v>
      </c>
      <c r="X17" s="33"/>
      <c r="Y17" s="34">
        <f t="shared" si="4"/>
        <v>0</v>
      </c>
    </row>
    <row r="18" spans="1:25" x14ac:dyDescent="0.2">
      <c r="A18" s="278" t="s">
        <v>273</v>
      </c>
      <c r="B18" s="278"/>
      <c r="C18" s="278"/>
      <c r="D18" s="278"/>
      <c r="E18" s="278"/>
      <c r="F18" s="278"/>
      <c r="G18" s="6">
        <v>12</v>
      </c>
      <c r="H18" s="35">
        <v>0</v>
      </c>
      <c r="I18" s="35">
        <v>0</v>
      </c>
      <c r="J18" s="35">
        <v>0</v>
      </c>
      <c r="K18" s="35">
        <v>0</v>
      </c>
      <c r="L18" s="35">
        <v>0</v>
      </c>
      <c r="M18" s="35">
        <v>0</v>
      </c>
      <c r="N18" s="33"/>
      <c r="O18" s="33"/>
      <c r="P18" s="33"/>
      <c r="Q18" s="33"/>
      <c r="R18" s="33"/>
      <c r="S18" s="33"/>
      <c r="T18" s="33"/>
      <c r="U18" s="33"/>
      <c r="V18" s="33"/>
      <c r="W18" s="34">
        <f t="shared" si="3"/>
        <v>0</v>
      </c>
      <c r="X18" s="33"/>
      <c r="Y18" s="34">
        <f t="shared" si="4"/>
        <v>0</v>
      </c>
    </row>
    <row r="19" spans="1:25" x14ac:dyDescent="0.2">
      <c r="A19" s="278" t="s">
        <v>274</v>
      </c>
      <c r="B19" s="278"/>
      <c r="C19" s="278"/>
      <c r="D19" s="278"/>
      <c r="E19" s="278"/>
      <c r="F19" s="278"/>
      <c r="G19" s="6">
        <v>13</v>
      </c>
      <c r="H19" s="33"/>
      <c r="I19" s="33"/>
      <c r="J19" s="33"/>
      <c r="K19" s="33"/>
      <c r="L19" s="33"/>
      <c r="M19" s="33"/>
      <c r="N19" s="33"/>
      <c r="O19" s="33"/>
      <c r="P19" s="33"/>
      <c r="Q19" s="33"/>
      <c r="R19" s="33"/>
      <c r="S19" s="33"/>
      <c r="T19" s="33"/>
      <c r="U19" s="33"/>
      <c r="V19" s="33"/>
      <c r="W19" s="34">
        <f t="shared" si="3"/>
        <v>0</v>
      </c>
      <c r="X19" s="33"/>
      <c r="Y19" s="34">
        <f t="shared" si="4"/>
        <v>0</v>
      </c>
    </row>
    <row r="20" spans="1:25" x14ac:dyDescent="0.2">
      <c r="A20" s="278" t="s">
        <v>275</v>
      </c>
      <c r="B20" s="278"/>
      <c r="C20" s="278"/>
      <c r="D20" s="278"/>
      <c r="E20" s="278"/>
      <c r="F20" s="278"/>
      <c r="G20" s="6">
        <v>14</v>
      </c>
      <c r="H20" s="35">
        <v>0</v>
      </c>
      <c r="I20" s="35">
        <v>0</v>
      </c>
      <c r="J20" s="35">
        <v>0</v>
      </c>
      <c r="K20" s="35">
        <v>0</v>
      </c>
      <c r="L20" s="35">
        <v>0</v>
      </c>
      <c r="M20" s="35">
        <v>0</v>
      </c>
      <c r="N20" s="33"/>
      <c r="O20" s="33"/>
      <c r="P20" s="33"/>
      <c r="Q20" s="33"/>
      <c r="R20" s="33"/>
      <c r="S20" s="33"/>
      <c r="T20" s="33"/>
      <c r="U20" s="33"/>
      <c r="V20" s="33"/>
      <c r="W20" s="34">
        <f t="shared" si="3"/>
        <v>0</v>
      </c>
      <c r="X20" s="33"/>
      <c r="Y20" s="34">
        <f t="shared" si="4"/>
        <v>0</v>
      </c>
    </row>
    <row r="21" spans="1:25" ht="30.75" customHeight="1" x14ac:dyDescent="0.2">
      <c r="A21" s="278" t="s">
        <v>420</v>
      </c>
      <c r="B21" s="278"/>
      <c r="C21" s="278"/>
      <c r="D21" s="278"/>
      <c r="E21" s="278"/>
      <c r="F21" s="278"/>
      <c r="G21" s="6">
        <v>15</v>
      </c>
      <c r="H21" s="33"/>
      <c r="I21" s="33"/>
      <c r="J21" s="33"/>
      <c r="K21" s="33"/>
      <c r="L21" s="33"/>
      <c r="M21" s="33"/>
      <c r="N21" s="33"/>
      <c r="O21" s="33"/>
      <c r="P21" s="33"/>
      <c r="Q21" s="33"/>
      <c r="R21" s="33"/>
      <c r="S21" s="33"/>
      <c r="T21" s="33"/>
      <c r="U21" s="33"/>
      <c r="V21" s="33"/>
      <c r="W21" s="34">
        <f t="shared" si="3"/>
        <v>0</v>
      </c>
      <c r="X21" s="33"/>
      <c r="Y21" s="34">
        <f t="shared" si="4"/>
        <v>0</v>
      </c>
    </row>
    <row r="22" spans="1:25" ht="28.5" customHeight="1" x14ac:dyDescent="0.2">
      <c r="A22" s="278" t="s">
        <v>421</v>
      </c>
      <c r="B22" s="278"/>
      <c r="C22" s="278"/>
      <c r="D22" s="278"/>
      <c r="E22" s="278"/>
      <c r="F22" s="278"/>
      <c r="G22" s="6">
        <v>16</v>
      </c>
      <c r="H22" s="33"/>
      <c r="I22" s="33"/>
      <c r="J22" s="33"/>
      <c r="K22" s="33"/>
      <c r="L22" s="33"/>
      <c r="M22" s="33"/>
      <c r="N22" s="33"/>
      <c r="O22" s="33"/>
      <c r="P22" s="33"/>
      <c r="Q22" s="33"/>
      <c r="R22" s="33"/>
      <c r="S22" s="33"/>
      <c r="T22" s="33"/>
      <c r="U22" s="33"/>
      <c r="V22" s="33"/>
      <c r="W22" s="34">
        <f t="shared" si="3"/>
        <v>0</v>
      </c>
      <c r="X22" s="33"/>
      <c r="Y22" s="34">
        <f t="shared" si="4"/>
        <v>0</v>
      </c>
    </row>
    <row r="23" spans="1:25" ht="26.25" customHeight="1" x14ac:dyDescent="0.2">
      <c r="A23" s="278" t="s">
        <v>422</v>
      </c>
      <c r="B23" s="278"/>
      <c r="C23" s="278"/>
      <c r="D23" s="278"/>
      <c r="E23" s="278"/>
      <c r="F23" s="278"/>
      <c r="G23" s="6">
        <v>17</v>
      </c>
      <c r="H23" s="33"/>
      <c r="I23" s="33"/>
      <c r="J23" s="33"/>
      <c r="K23" s="33"/>
      <c r="L23" s="33"/>
      <c r="M23" s="33"/>
      <c r="N23" s="33"/>
      <c r="O23" s="33"/>
      <c r="P23" s="33"/>
      <c r="Q23" s="33"/>
      <c r="R23" s="33"/>
      <c r="S23" s="33"/>
      <c r="T23" s="33"/>
      <c r="U23" s="33"/>
      <c r="V23" s="33"/>
      <c r="W23" s="34">
        <f t="shared" si="3"/>
        <v>0</v>
      </c>
      <c r="X23" s="33"/>
      <c r="Y23" s="34">
        <f t="shared" si="4"/>
        <v>0</v>
      </c>
    </row>
    <row r="24" spans="1:25" x14ac:dyDescent="0.2">
      <c r="A24" s="278" t="s">
        <v>276</v>
      </c>
      <c r="B24" s="278"/>
      <c r="C24" s="278"/>
      <c r="D24" s="278"/>
      <c r="E24" s="278"/>
      <c r="F24" s="278"/>
      <c r="G24" s="6">
        <v>18</v>
      </c>
      <c r="H24" s="33"/>
      <c r="I24" s="33"/>
      <c r="J24" s="33"/>
      <c r="K24" s="33"/>
      <c r="L24" s="33"/>
      <c r="M24" s="33"/>
      <c r="N24" s="33"/>
      <c r="O24" s="33"/>
      <c r="P24" s="33"/>
      <c r="Q24" s="33"/>
      <c r="R24" s="33"/>
      <c r="S24" s="33"/>
      <c r="T24" s="33"/>
      <c r="U24" s="33"/>
      <c r="V24" s="33"/>
      <c r="W24" s="34">
        <f t="shared" si="3"/>
        <v>0</v>
      </c>
      <c r="X24" s="33"/>
      <c r="Y24" s="34">
        <f t="shared" si="4"/>
        <v>0</v>
      </c>
    </row>
    <row r="25" spans="1:25" x14ac:dyDescent="0.2">
      <c r="A25" s="278" t="s">
        <v>423</v>
      </c>
      <c r="B25" s="278"/>
      <c r="C25" s="278"/>
      <c r="D25" s="278"/>
      <c r="E25" s="278"/>
      <c r="F25" s="278"/>
      <c r="G25" s="6">
        <v>19</v>
      </c>
      <c r="H25" s="33"/>
      <c r="I25" s="33"/>
      <c r="J25" s="33"/>
      <c r="K25" s="33"/>
      <c r="L25" s="33"/>
      <c r="M25" s="33"/>
      <c r="N25" s="33"/>
      <c r="O25" s="33"/>
      <c r="P25" s="33"/>
      <c r="Q25" s="33"/>
      <c r="R25" s="33"/>
      <c r="S25" s="33"/>
      <c r="T25" s="33"/>
      <c r="U25" s="33"/>
      <c r="V25" s="33"/>
      <c r="W25" s="34">
        <f t="shared" si="3"/>
        <v>0</v>
      </c>
      <c r="X25" s="33"/>
      <c r="Y25" s="34">
        <f t="shared" si="4"/>
        <v>0</v>
      </c>
    </row>
    <row r="26" spans="1:25" ht="12.75" customHeight="1" x14ac:dyDescent="0.2">
      <c r="A26" s="278" t="s">
        <v>431</v>
      </c>
      <c r="B26" s="278"/>
      <c r="C26" s="278"/>
      <c r="D26" s="278"/>
      <c r="E26" s="278"/>
      <c r="F26" s="278"/>
      <c r="G26" s="6">
        <v>20</v>
      </c>
      <c r="H26" s="33"/>
      <c r="I26" s="33"/>
      <c r="J26" s="33"/>
      <c r="K26" s="33"/>
      <c r="L26" s="33"/>
      <c r="M26" s="33"/>
      <c r="N26" s="33"/>
      <c r="O26" s="33"/>
      <c r="P26" s="33"/>
      <c r="Q26" s="33"/>
      <c r="R26" s="33"/>
      <c r="S26" s="33"/>
      <c r="T26" s="33"/>
      <c r="U26" s="33"/>
      <c r="V26" s="33"/>
      <c r="W26" s="34">
        <f t="shared" si="3"/>
        <v>0</v>
      </c>
      <c r="X26" s="33"/>
      <c r="Y26" s="34">
        <f t="shared" si="4"/>
        <v>0</v>
      </c>
    </row>
    <row r="27" spans="1:25" ht="12.75" customHeight="1" x14ac:dyDescent="0.2">
      <c r="A27" s="278" t="s">
        <v>424</v>
      </c>
      <c r="B27" s="278"/>
      <c r="C27" s="278"/>
      <c r="D27" s="278"/>
      <c r="E27" s="278"/>
      <c r="F27" s="278"/>
      <c r="G27" s="6">
        <v>21</v>
      </c>
      <c r="H27" s="33"/>
      <c r="I27" s="33"/>
      <c r="J27" s="33"/>
      <c r="K27" s="33"/>
      <c r="L27" s="33"/>
      <c r="M27" s="33"/>
      <c r="N27" s="33"/>
      <c r="O27" s="33"/>
      <c r="P27" s="33"/>
      <c r="Q27" s="33"/>
      <c r="R27" s="33"/>
      <c r="S27" s="33"/>
      <c r="T27" s="33"/>
      <c r="U27" s="33"/>
      <c r="V27" s="33"/>
      <c r="W27" s="34">
        <f t="shared" si="3"/>
        <v>0</v>
      </c>
      <c r="X27" s="33"/>
      <c r="Y27" s="34">
        <f t="shared" si="4"/>
        <v>0</v>
      </c>
    </row>
    <row r="28" spans="1:25" ht="12.75" customHeight="1" x14ac:dyDescent="0.2">
      <c r="A28" s="278" t="s">
        <v>425</v>
      </c>
      <c r="B28" s="278"/>
      <c r="C28" s="278"/>
      <c r="D28" s="278"/>
      <c r="E28" s="278"/>
      <c r="F28" s="278"/>
      <c r="G28" s="6">
        <v>22</v>
      </c>
      <c r="H28" s="33"/>
      <c r="I28" s="33"/>
      <c r="J28" s="33"/>
      <c r="K28" s="33"/>
      <c r="L28" s="33"/>
      <c r="M28" s="33"/>
      <c r="N28" s="33"/>
      <c r="O28" s="33"/>
      <c r="P28" s="33"/>
      <c r="Q28" s="33"/>
      <c r="R28" s="33"/>
      <c r="S28" s="33"/>
      <c r="T28" s="33"/>
      <c r="U28" s="33">
        <f>V7</f>
        <v>6083780.71</v>
      </c>
      <c r="V28" s="33">
        <f>-U28</f>
        <v>-6083780.71</v>
      </c>
      <c r="W28" s="34">
        <f t="shared" si="3"/>
        <v>0</v>
      </c>
      <c r="X28" s="33"/>
      <c r="Y28" s="34">
        <f t="shared" si="4"/>
        <v>0</v>
      </c>
    </row>
    <row r="29" spans="1:25" ht="12.75" customHeight="1" x14ac:dyDescent="0.2">
      <c r="A29" s="278" t="s">
        <v>426</v>
      </c>
      <c r="B29" s="278"/>
      <c r="C29" s="278"/>
      <c r="D29" s="278"/>
      <c r="E29" s="278"/>
      <c r="F29" s="278"/>
      <c r="G29" s="6">
        <v>23</v>
      </c>
      <c r="H29" s="33"/>
      <c r="I29" s="33"/>
      <c r="J29" s="33"/>
      <c r="K29" s="33"/>
      <c r="L29" s="33"/>
      <c r="M29" s="33"/>
      <c r="N29" s="33"/>
      <c r="O29" s="33"/>
      <c r="P29" s="33"/>
      <c r="Q29" s="33"/>
      <c r="R29" s="33"/>
      <c r="S29" s="33"/>
      <c r="T29" s="33"/>
      <c r="U29" s="33"/>
      <c r="V29" s="33"/>
      <c r="W29" s="34">
        <f t="shared" si="3"/>
        <v>0</v>
      </c>
      <c r="X29" s="33"/>
      <c r="Y29" s="34">
        <f t="shared" si="4"/>
        <v>0</v>
      </c>
    </row>
    <row r="30" spans="1:25" ht="21.75" customHeight="1" x14ac:dyDescent="0.2">
      <c r="A30" s="296" t="s">
        <v>427</v>
      </c>
      <c r="B30" s="296"/>
      <c r="C30" s="296"/>
      <c r="D30" s="296"/>
      <c r="E30" s="296"/>
      <c r="F30" s="296"/>
      <c r="G30" s="8">
        <v>24</v>
      </c>
      <c r="H30" s="36">
        <f>SUM(H10:H29)</f>
        <v>14814630</v>
      </c>
      <c r="I30" s="36">
        <f t="shared" ref="I30:Y30" si="5">SUM(I10:I29)</f>
        <v>-33895.11</v>
      </c>
      <c r="J30" s="36">
        <f t="shared" si="5"/>
        <v>0</v>
      </c>
      <c r="K30" s="36">
        <f t="shared" si="5"/>
        <v>191958.16</v>
      </c>
      <c r="L30" s="36">
        <f t="shared" si="5"/>
        <v>400339.51</v>
      </c>
      <c r="M30" s="36">
        <f t="shared" si="5"/>
        <v>0</v>
      </c>
      <c r="N30" s="36">
        <f t="shared" si="5"/>
        <v>0</v>
      </c>
      <c r="O30" s="36">
        <f t="shared" si="5"/>
        <v>1422587.87</v>
      </c>
      <c r="P30" s="36">
        <f t="shared" si="5"/>
        <v>133710.93</v>
      </c>
      <c r="Q30" s="36">
        <f t="shared" si="5"/>
        <v>0</v>
      </c>
      <c r="R30" s="36">
        <f t="shared" si="5"/>
        <v>0</v>
      </c>
      <c r="S30" s="36">
        <f t="shared" si="5"/>
        <v>0</v>
      </c>
      <c r="T30" s="36">
        <f t="shared" si="5"/>
        <v>59963.42</v>
      </c>
      <c r="U30" s="36">
        <f t="shared" si="5"/>
        <v>-11810385.780000001</v>
      </c>
      <c r="V30" s="36">
        <f t="shared" si="5"/>
        <v>1239183</v>
      </c>
      <c r="W30" s="36">
        <f t="shared" si="5"/>
        <v>5617412.9799999986</v>
      </c>
      <c r="X30" s="36">
        <f t="shared" si="5"/>
        <v>0</v>
      </c>
      <c r="Y30" s="36">
        <f t="shared" si="5"/>
        <v>5617412.9799999986</v>
      </c>
    </row>
    <row r="31" spans="1:25" x14ac:dyDescent="0.2">
      <c r="A31" s="297" t="s">
        <v>277</v>
      </c>
      <c r="B31" s="298"/>
      <c r="C31" s="298"/>
      <c r="D31" s="298"/>
      <c r="E31" s="298"/>
      <c r="F31" s="298"/>
      <c r="G31" s="298"/>
      <c r="H31" s="298"/>
      <c r="I31" s="298"/>
      <c r="J31" s="298"/>
      <c r="K31" s="298"/>
      <c r="L31" s="298"/>
      <c r="M31" s="298"/>
      <c r="N31" s="298"/>
      <c r="O31" s="298"/>
      <c r="P31" s="298"/>
      <c r="Q31" s="298"/>
      <c r="R31" s="298"/>
      <c r="S31" s="298"/>
      <c r="T31" s="298"/>
      <c r="U31" s="298"/>
      <c r="V31" s="298"/>
      <c r="W31" s="298"/>
      <c r="X31" s="298"/>
      <c r="Y31" s="298"/>
    </row>
    <row r="32" spans="1:25" ht="36.75" customHeight="1" x14ac:dyDescent="0.2">
      <c r="A32" s="299" t="s">
        <v>278</v>
      </c>
      <c r="B32" s="299"/>
      <c r="C32" s="299"/>
      <c r="D32" s="299"/>
      <c r="E32" s="299"/>
      <c r="F32" s="299"/>
      <c r="G32" s="7">
        <v>25</v>
      </c>
      <c r="H32" s="34">
        <f>SUM(H12:H20)</f>
        <v>0</v>
      </c>
      <c r="I32" s="34">
        <f t="shared" ref="I32:Y32" si="6">SUM(I12:I20)</f>
        <v>0</v>
      </c>
      <c r="J32" s="34">
        <f t="shared" si="6"/>
        <v>0</v>
      </c>
      <c r="K32" s="34">
        <f t="shared" si="6"/>
        <v>0</v>
      </c>
      <c r="L32" s="34">
        <f t="shared" si="6"/>
        <v>0</v>
      </c>
      <c r="M32" s="34">
        <f t="shared" si="6"/>
        <v>0</v>
      </c>
      <c r="N32" s="34">
        <f t="shared" si="6"/>
        <v>0</v>
      </c>
      <c r="O32" s="34">
        <f t="shared" si="6"/>
        <v>-283236</v>
      </c>
      <c r="P32" s="34">
        <f t="shared" si="6"/>
        <v>0</v>
      </c>
      <c r="Q32" s="34">
        <f t="shared" si="6"/>
        <v>0</v>
      </c>
      <c r="R32" s="34">
        <f t="shared" si="6"/>
        <v>0</v>
      </c>
      <c r="S32" s="34">
        <f t="shared" ref="S32:T32" si="7">SUM(S12:S20)</f>
        <v>0</v>
      </c>
      <c r="T32" s="34">
        <f t="shared" si="7"/>
        <v>99134</v>
      </c>
      <c r="U32" s="34">
        <f t="shared" si="6"/>
        <v>-719447.39</v>
      </c>
      <c r="V32" s="34">
        <f t="shared" si="6"/>
        <v>0</v>
      </c>
      <c r="W32" s="34">
        <f t="shared" si="6"/>
        <v>-903549.39</v>
      </c>
      <c r="X32" s="34">
        <f t="shared" si="6"/>
        <v>0</v>
      </c>
      <c r="Y32" s="34">
        <f t="shared" si="6"/>
        <v>-903549.39</v>
      </c>
    </row>
    <row r="33" spans="1:25" ht="31.5" customHeight="1" x14ac:dyDescent="0.2">
      <c r="A33" s="299" t="s">
        <v>428</v>
      </c>
      <c r="B33" s="299"/>
      <c r="C33" s="299"/>
      <c r="D33" s="299"/>
      <c r="E33" s="299"/>
      <c r="F33" s="299"/>
      <c r="G33" s="7">
        <v>26</v>
      </c>
      <c r="H33" s="34">
        <f>H11+H32</f>
        <v>0</v>
      </c>
      <c r="I33" s="34">
        <f t="shared" ref="I33:Y33" si="8">I11+I32</f>
        <v>0</v>
      </c>
      <c r="J33" s="34">
        <f t="shared" si="8"/>
        <v>0</v>
      </c>
      <c r="K33" s="34">
        <f t="shared" si="8"/>
        <v>0</v>
      </c>
      <c r="L33" s="34">
        <f t="shared" si="8"/>
        <v>0</v>
      </c>
      <c r="M33" s="34">
        <f t="shared" si="8"/>
        <v>0</v>
      </c>
      <c r="N33" s="34">
        <f t="shared" si="8"/>
        <v>0</v>
      </c>
      <c r="O33" s="34">
        <f t="shared" si="8"/>
        <v>-283236</v>
      </c>
      <c r="P33" s="34">
        <f t="shared" si="8"/>
        <v>0</v>
      </c>
      <c r="Q33" s="34">
        <f t="shared" si="8"/>
        <v>0</v>
      </c>
      <c r="R33" s="34">
        <f t="shared" si="8"/>
        <v>0</v>
      </c>
      <c r="S33" s="34">
        <f t="shared" ref="S33:T33" si="9">S11+S32</f>
        <v>0</v>
      </c>
      <c r="T33" s="34">
        <f t="shared" si="9"/>
        <v>99134</v>
      </c>
      <c r="U33" s="34">
        <f t="shared" si="8"/>
        <v>-719447.39</v>
      </c>
      <c r="V33" s="34">
        <f t="shared" si="8"/>
        <v>1239183</v>
      </c>
      <c r="W33" s="34">
        <f t="shared" si="8"/>
        <v>335633.61</v>
      </c>
      <c r="X33" s="34">
        <f t="shared" si="8"/>
        <v>0</v>
      </c>
      <c r="Y33" s="34">
        <f t="shared" si="8"/>
        <v>335633.61</v>
      </c>
    </row>
    <row r="34" spans="1:25" ht="30.75" customHeight="1" x14ac:dyDescent="0.2">
      <c r="A34" s="300" t="s">
        <v>429</v>
      </c>
      <c r="B34" s="300"/>
      <c r="C34" s="300"/>
      <c r="D34" s="300"/>
      <c r="E34" s="300"/>
      <c r="F34" s="300"/>
      <c r="G34" s="8">
        <v>27</v>
      </c>
      <c r="H34" s="36">
        <f>SUM(H21:H29)</f>
        <v>0</v>
      </c>
      <c r="I34" s="36">
        <f t="shared" ref="I34:Y34" si="10">SUM(I21:I29)</f>
        <v>0</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6083780.71</v>
      </c>
      <c r="V34" s="36">
        <f t="shared" si="10"/>
        <v>-6083780.71</v>
      </c>
      <c r="W34" s="36">
        <f t="shared" si="10"/>
        <v>0</v>
      </c>
      <c r="X34" s="36">
        <f t="shared" si="10"/>
        <v>0</v>
      </c>
      <c r="Y34" s="36">
        <f t="shared" si="10"/>
        <v>0</v>
      </c>
    </row>
    <row r="35" spans="1:25" x14ac:dyDescent="0.2">
      <c r="A35" s="297" t="s">
        <v>279</v>
      </c>
      <c r="B35" s="301"/>
      <c r="C35" s="301"/>
      <c r="D35" s="301"/>
      <c r="E35" s="301"/>
      <c r="F35" s="301"/>
      <c r="G35" s="301"/>
      <c r="H35" s="301"/>
      <c r="I35" s="301"/>
      <c r="J35" s="301"/>
      <c r="K35" s="301"/>
      <c r="L35" s="301"/>
      <c r="M35" s="301"/>
      <c r="N35" s="301"/>
      <c r="O35" s="301"/>
      <c r="P35" s="301"/>
      <c r="Q35" s="301"/>
      <c r="R35" s="301"/>
      <c r="S35" s="301"/>
      <c r="T35" s="301"/>
      <c r="U35" s="301"/>
      <c r="V35" s="301"/>
      <c r="W35" s="301"/>
      <c r="X35" s="301"/>
      <c r="Y35" s="301"/>
    </row>
    <row r="36" spans="1:25" ht="12.75" customHeight="1" x14ac:dyDescent="0.2">
      <c r="A36" s="295" t="s">
        <v>300</v>
      </c>
      <c r="B36" s="295"/>
      <c r="C36" s="295"/>
      <c r="D36" s="295"/>
      <c r="E36" s="295"/>
      <c r="F36" s="295"/>
      <c r="G36" s="6">
        <v>28</v>
      </c>
      <c r="H36" s="33">
        <f>H30</f>
        <v>14814630</v>
      </c>
      <c r="I36" s="33">
        <f t="shared" ref="I36:V36" si="12">I30</f>
        <v>-33895.11</v>
      </c>
      <c r="J36" s="33">
        <f t="shared" si="12"/>
        <v>0</v>
      </c>
      <c r="K36" s="33">
        <f t="shared" si="12"/>
        <v>191958.16</v>
      </c>
      <c r="L36" s="33">
        <f t="shared" si="12"/>
        <v>400339.51</v>
      </c>
      <c r="M36" s="33">
        <f t="shared" si="12"/>
        <v>0</v>
      </c>
      <c r="N36" s="33">
        <f t="shared" si="12"/>
        <v>0</v>
      </c>
      <c r="O36" s="33">
        <f t="shared" si="12"/>
        <v>1422587.87</v>
      </c>
      <c r="P36" s="33">
        <f t="shared" si="12"/>
        <v>133710.93</v>
      </c>
      <c r="Q36" s="33">
        <f t="shared" si="12"/>
        <v>0</v>
      </c>
      <c r="R36" s="33">
        <f t="shared" si="12"/>
        <v>0</v>
      </c>
      <c r="S36" s="33">
        <f t="shared" si="12"/>
        <v>0</v>
      </c>
      <c r="T36" s="33">
        <f t="shared" si="12"/>
        <v>59963.42</v>
      </c>
      <c r="U36" s="33">
        <f t="shared" si="12"/>
        <v>-11810385.780000001</v>
      </c>
      <c r="V36" s="33">
        <f t="shared" si="12"/>
        <v>1239183</v>
      </c>
      <c r="W36" s="37">
        <f>H36+I36+J36+K36-L36+M36+N36+O36+P36+Q36+R36+U36+V36+S36+T36</f>
        <v>5617412.9799999986</v>
      </c>
      <c r="X36" s="33"/>
      <c r="Y36" s="37">
        <f t="shared" ref="Y36:Y38" si="13">W36+X36</f>
        <v>5617412.9799999986</v>
      </c>
    </row>
    <row r="37" spans="1:25" ht="12.75" customHeight="1" x14ac:dyDescent="0.2">
      <c r="A37" s="278" t="s">
        <v>265</v>
      </c>
      <c r="B37" s="278"/>
      <c r="C37" s="278"/>
      <c r="D37" s="278"/>
      <c r="E37" s="278"/>
      <c r="F37" s="278"/>
      <c r="G37" s="6">
        <v>29</v>
      </c>
      <c r="H37" s="33"/>
      <c r="I37" s="33"/>
      <c r="J37" s="33"/>
      <c r="K37" s="33"/>
      <c r="L37" s="33"/>
      <c r="M37" s="33"/>
      <c r="N37" s="33"/>
      <c r="O37" s="33"/>
      <c r="P37" s="33"/>
      <c r="Q37" s="33"/>
      <c r="R37" s="33"/>
      <c r="S37" s="33"/>
      <c r="T37" s="33"/>
      <c r="U37" s="33"/>
      <c r="V37" s="33"/>
      <c r="W37" s="37">
        <f t="shared" ref="W37:W38" si="14">H37+I37+J37+K37-L37+M37+N37+O37+P37+Q37+R37+U37+V37+S37+T37</f>
        <v>0</v>
      </c>
      <c r="X37" s="33"/>
      <c r="Y37" s="37">
        <f t="shared" si="13"/>
        <v>0</v>
      </c>
    </row>
    <row r="38" spans="1:25" ht="12.75" customHeight="1" x14ac:dyDescent="0.2">
      <c r="A38" s="278" t="s">
        <v>266</v>
      </c>
      <c r="B38" s="278"/>
      <c r="C38" s="278"/>
      <c r="D38" s="278"/>
      <c r="E38" s="278"/>
      <c r="F38" s="278"/>
      <c r="G38" s="6">
        <v>30</v>
      </c>
      <c r="H38" s="33"/>
      <c r="I38" s="33"/>
      <c r="J38" s="33"/>
      <c r="K38" s="33"/>
      <c r="L38" s="33"/>
      <c r="M38" s="33"/>
      <c r="N38" s="33"/>
      <c r="O38" s="33"/>
      <c r="P38" s="33"/>
      <c r="Q38" s="33"/>
      <c r="R38" s="33"/>
      <c r="S38" s="33"/>
      <c r="T38" s="33"/>
      <c r="U38" s="33"/>
      <c r="V38" s="33"/>
      <c r="W38" s="37">
        <f t="shared" si="14"/>
        <v>0</v>
      </c>
      <c r="X38" s="33"/>
      <c r="Y38" s="37">
        <f t="shared" si="13"/>
        <v>0</v>
      </c>
    </row>
    <row r="39" spans="1:25" ht="25.5" customHeight="1" x14ac:dyDescent="0.2">
      <c r="A39" s="279" t="s">
        <v>430</v>
      </c>
      <c r="B39" s="279"/>
      <c r="C39" s="279"/>
      <c r="D39" s="279"/>
      <c r="E39" s="279"/>
      <c r="F39" s="279"/>
      <c r="G39" s="7">
        <v>31</v>
      </c>
      <c r="H39" s="34">
        <f>H36+H37+H38</f>
        <v>14814630</v>
      </c>
      <c r="I39" s="34">
        <f t="shared" ref="I39:Y39" si="15">I36+I37+I38</f>
        <v>-33895.11</v>
      </c>
      <c r="J39" s="34">
        <f t="shared" si="15"/>
        <v>0</v>
      </c>
      <c r="K39" s="34">
        <f t="shared" si="15"/>
        <v>191958.16</v>
      </c>
      <c r="L39" s="34">
        <f t="shared" si="15"/>
        <v>400339.51</v>
      </c>
      <c r="M39" s="34">
        <f t="shared" si="15"/>
        <v>0</v>
      </c>
      <c r="N39" s="34">
        <f t="shared" si="15"/>
        <v>0</v>
      </c>
      <c r="O39" s="34">
        <f t="shared" si="15"/>
        <v>1422587.87</v>
      </c>
      <c r="P39" s="34">
        <f t="shared" si="15"/>
        <v>133710.93</v>
      </c>
      <c r="Q39" s="34">
        <f t="shared" si="15"/>
        <v>0</v>
      </c>
      <c r="R39" s="34">
        <f t="shared" si="15"/>
        <v>0</v>
      </c>
      <c r="S39" s="34">
        <f t="shared" si="15"/>
        <v>0</v>
      </c>
      <c r="T39" s="34">
        <f t="shared" si="15"/>
        <v>59963.42</v>
      </c>
      <c r="U39" s="34">
        <f t="shared" si="15"/>
        <v>-11810385.780000001</v>
      </c>
      <c r="V39" s="34">
        <f t="shared" si="15"/>
        <v>1239183</v>
      </c>
      <c r="W39" s="34">
        <f t="shared" si="15"/>
        <v>5617412.9799999986</v>
      </c>
      <c r="X39" s="34">
        <f t="shared" si="15"/>
        <v>0</v>
      </c>
      <c r="Y39" s="34">
        <f t="shared" si="15"/>
        <v>5617412.9799999986</v>
      </c>
    </row>
    <row r="40" spans="1:25" ht="12.75" customHeight="1" x14ac:dyDescent="0.2">
      <c r="A40" s="278" t="s">
        <v>267</v>
      </c>
      <c r="B40" s="278"/>
      <c r="C40" s="278"/>
      <c r="D40" s="278"/>
      <c r="E40" s="278"/>
      <c r="F40" s="278"/>
      <c r="G40" s="6">
        <v>32</v>
      </c>
      <c r="H40" s="35">
        <v>0</v>
      </c>
      <c r="I40" s="35">
        <v>0</v>
      </c>
      <c r="J40" s="35">
        <v>0</v>
      </c>
      <c r="K40" s="35">
        <v>0</v>
      </c>
      <c r="L40" s="35">
        <v>0</v>
      </c>
      <c r="M40" s="35">
        <v>0</v>
      </c>
      <c r="N40" s="35">
        <v>0</v>
      </c>
      <c r="O40" s="35">
        <v>0</v>
      </c>
      <c r="P40" s="35">
        <v>0</v>
      </c>
      <c r="Q40" s="35">
        <v>0</v>
      </c>
      <c r="R40" s="35">
        <v>0</v>
      </c>
      <c r="S40" s="33"/>
      <c r="T40" s="33"/>
      <c r="U40" s="35">
        <v>0</v>
      </c>
      <c r="V40" s="33">
        <f>Bilanca!I95</f>
        <v>-381464</v>
      </c>
      <c r="W40" s="37">
        <f t="shared" ref="W40:W58" si="16">H40+I40+J40+K40-L40+M40+N40+O40+P40+Q40+R40+U40+V40+S40+T40</f>
        <v>-381464</v>
      </c>
      <c r="X40" s="33"/>
      <c r="Y40" s="37">
        <f t="shared" ref="Y40:Y58" si="17">W40+X40</f>
        <v>-381464</v>
      </c>
    </row>
    <row r="41" spans="1:25" ht="12.75" customHeight="1" x14ac:dyDescent="0.2">
      <c r="A41" s="278" t="s">
        <v>268</v>
      </c>
      <c r="B41" s="278"/>
      <c r="C41" s="278"/>
      <c r="D41" s="278"/>
      <c r="E41" s="278"/>
      <c r="F41" s="278"/>
      <c r="G41" s="6">
        <v>33</v>
      </c>
      <c r="H41" s="35">
        <v>0</v>
      </c>
      <c r="I41" s="35">
        <v>0</v>
      </c>
      <c r="J41" s="35">
        <v>0</v>
      </c>
      <c r="K41" s="35">
        <v>0</v>
      </c>
      <c r="L41" s="35">
        <v>0</v>
      </c>
      <c r="M41" s="35">
        <v>0</v>
      </c>
      <c r="N41" s="33"/>
      <c r="O41" s="35">
        <v>0</v>
      </c>
      <c r="P41" s="35">
        <v>0</v>
      </c>
      <c r="Q41" s="35">
        <v>0</v>
      </c>
      <c r="R41" s="35">
        <v>0</v>
      </c>
      <c r="S41" s="33"/>
      <c r="T41" s="33">
        <f>Bilanca!I90-Bilanca!H90</f>
        <v>0</v>
      </c>
      <c r="U41" s="35">
        <v>0</v>
      </c>
      <c r="V41" s="35">
        <v>0</v>
      </c>
      <c r="W41" s="37">
        <f t="shared" si="16"/>
        <v>0</v>
      </c>
      <c r="X41" s="33"/>
      <c r="Y41" s="37">
        <f t="shared" si="17"/>
        <v>0</v>
      </c>
    </row>
    <row r="42" spans="1:25" ht="27" customHeight="1" x14ac:dyDescent="0.2">
      <c r="A42" s="278" t="s">
        <v>280</v>
      </c>
      <c r="B42" s="278"/>
      <c r="C42" s="278"/>
      <c r="D42" s="278"/>
      <c r="E42" s="278"/>
      <c r="F42" s="278"/>
      <c r="G42" s="6">
        <v>34</v>
      </c>
      <c r="H42" s="35">
        <v>0</v>
      </c>
      <c r="I42" s="35">
        <v>0</v>
      </c>
      <c r="J42" s="35">
        <v>0</v>
      </c>
      <c r="K42" s="35">
        <v>0</v>
      </c>
      <c r="L42" s="35">
        <v>0</v>
      </c>
      <c r="M42" s="35">
        <v>0</v>
      </c>
      <c r="N42" s="35">
        <v>0</v>
      </c>
      <c r="O42" s="33">
        <f>Bilanca!I84-Bilanca!H84</f>
        <v>-85871</v>
      </c>
      <c r="P42" s="35">
        <v>0</v>
      </c>
      <c r="Q42" s="35">
        <v>0</v>
      </c>
      <c r="R42" s="35">
        <v>0</v>
      </c>
      <c r="S42" s="33"/>
      <c r="T42" s="33"/>
      <c r="U42" s="33">
        <f>-O42</f>
        <v>85871</v>
      </c>
      <c r="V42" s="33"/>
      <c r="W42" s="37">
        <f t="shared" si="16"/>
        <v>0</v>
      </c>
      <c r="X42" s="33"/>
      <c r="Y42" s="37">
        <f t="shared" si="17"/>
        <v>0</v>
      </c>
    </row>
    <row r="43" spans="1:25" ht="20.25" customHeight="1" x14ac:dyDescent="0.2">
      <c r="A43" s="278" t="s">
        <v>419</v>
      </c>
      <c r="B43" s="278"/>
      <c r="C43" s="278"/>
      <c r="D43" s="278"/>
      <c r="E43" s="278"/>
      <c r="F43" s="278"/>
      <c r="G43" s="6">
        <v>35</v>
      </c>
      <c r="H43" s="35">
        <v>0</v>
      </c>
      <c r="I43" s="35">
        <v>0</v>
      </c>
      <c r="J43" s="35">
        <v>0</v>
      </c>
      <c r="K43" s="35">
        <v>0</v>
      </c>
      <c r="L43" s="35">
        <v>0</v>
      </c>
      <c r="M43" s="35">
        <v>0</v>
      </c>
      <c r="N43" s="35">
        <v>0</v>
      </c>
      <c r="O43" s="35">
        <v>0</v>
      </c>
      <c r="P43" s="33"/>
      <c r="Q43" s="35">
        <v>0</v>
      </c>
      <c r="R43" s="35">
        <v>0</v>
      </c>
      <c r="S43" s="33"/>
      <c r="T43" s="33"/>
      <c r="U43" s="33"/>
      <c r="V43" s="33"/>
      <c r="W43" s="37">
        <f t="shared" si="16"/>
        <v>0</v>
      </c>
      <c r="X43" s="33"/>
      <c r="Y43" s="37">
        <f t="shared" si="17"/>
        <v>0</v>
      </c>
    </row>
    <row r="44" spans="1:25" ht="21" customHeight="1" x14ac:dyDescent="0.2">
      <c r="A44" s="278" t="s">
        <v>270</v>
      </c>
      <c r="B44" s="278"/>
      <c r="C44" s="278"/>
      <c r="D44" s="278"/>
      <c r="E44" s="278"/>
      <c r="F44" s="278"/>
      <c r="G44" s="6">
        <v>36</v>
      </c>
      <c r="H44" s="35">
        <v>0</v>
      </c>
      <c r="I44" s="35">
        <v>0</v>
      </c>
      <c r="J44" s="35">
        <v>0</v>
      </c>
      <c r="K44" s="35">
        <v>0</v>
      </c>
      <c r="L44" s="35">
        <v>0</v>
      </c>
      <c r="M44" s="35">
        <v>0</v>
      </c>
      <c r="N44" s="35">
        <v>0</v>
      </c>
      <c r="O44" s="35">
        <v>0</v>
      </c>
      <c r="P44" s="35">
        <v>0</v>
      </c>
      <c r="Q44" s="33"/>
      <c r="R44" s="35">
        <v>0</v>
      </c>
      <c r="S44" s="33"/>
      <c r="T44" s="33"/>
      <c r="U44" s="33"/>
      <c r="V44" s="33"/>
      <c r="W44" s="37">
        <f t="shared" si="16"/>
        <v>0</v>
      </c>
      <c r="X44" s="33"/>
      <c r="Y44" s="37">
        <f t="shared" si="17"/>
        <v>0</v>
      </c>
    </row>
    <row r="45" spans="1:25" ht="29.25" customHeight="1" x14ac:dyDescent="0.2">
      <c r="A45" s="278" t="s">
        <v>271</v>
      </c>
      <c r="B45" s="278"/>
      <c r="C45" s="278"/>
      <c r="D45" s="278"/>
      <c r="E45" s="278"/>
      <c r="F45" s="278"/>
      <c r="G45" s="6">
        <v>37</v>
      </c>
      <c r="H45" s="35">
        <v>0</v>
      </c>
      <c r="I45" s="35">
        <v>0</v>
      </c>
      <c r="J45" s="35">
        <v>0</v>
      </c>
      <c r="K45" s="35">
        <v>0</v>
      </c>
      <c r="L45" s="35">
        <v>0</v>
      </c>
      <c r="M45" s="35">
        <v>0</v>
      </c>
      <c r="N45" s="35">
        <v>0</v>
      </c>
      <c r="O45" s="35">
        <v>0</v>
      </c>
      <c r="P45" s="35">
        <v>0</v>
      </c>
      <c r="Q45" s="35">
        <v>0</v>
      </c>
      <c r="R45" s="33"/>
      <c r="S45" s="33"/>
      <c r="T45" s="33"/>
      <c r="U45" s="33"/>
      <c r="V45" s="33"/>
      <c r="W45" s="37">
        <f t="shared" si="16"/>
        <v>0</v>
      </c>
      <c r="X45" s="33"/>
      <c r="Y45" s="37">
        <f t="shared" si="17"/>
        <v>0</v>
      </c>
    </row>
    <row r="46" spans="1:25" ht="21" customHeight="1" x14ac:dyDescent="0.2">
      <c r="A46" s="278" t="s">
        <v>281</v>
      </c>
      <c r="B46" s="278"/>
      <c r="C46" s="278"/>
      <c r="D46" s="278"/>
      <c r="E46" s="278"/>
      <c r="F46" s="278"/>
      <c r="G46" s="6">
        <v>38</v>
      </c>
      <c r="H46" s="35">
        <v>0</v>
      </c>
      <c r="I46" s="35">
        <v>0</v>
      </c>
      <c r="J46" s="35">
        <v>0</v>
      </c>
      <c r="K46" s="35">
        <v>0</v>
      </c>
      <c r="L46" s="35">
        <v>0</v>
      </c>
      <c r="M46" s="35">
        <v>0</v>
      </c>
      <c r="N46" s="33"/>
      <c r="O46" s="33"/>
      <c r="P46" s="33"/>
      <c r="Q46" s="33"/>
      <c r="R46" s="33"/>
      <c r="S46" s="33"/>
      <c r="T46" s="33"/>
      <c r="U46" s="33"/>
      <c r="V46" s="33"/>
      <c r="W46" s="37">
        <f t="shared" si="16"/>
        <v>0</v>
      </c>
      <c r="X46" s="33"/>
      <c r="Y46" s="37">
        <f t="shared" si="17"/>
        <v>0</v>
      </c>
    </row>
    <row r="47" spans="1:25" ht="12.75" customHeight="1" x14ac:dyDescent="0.2">
      <c r="A47" s="278" t="s">
        <v>273</v>
      </c>
      <c r="B47" s="278"/>
      <c r="C47" s="278"/>
      <c r="D47" s="278"/>
      <c r="E47" s="278"/>
      <c r="F47" s="278"/>
      <c r="G47" s="6">
        <v>39</v>
      </c>
      <c r="H47" s="35">
        <v>0</v>
      </c>
      <c r="I47" s="35">
        <v>0</v>
      </c>
      <c r="J47" s="35">
        <v>0</v>
      </c>
      <c r="K47" s="35">
        <v>0</v>
      </c>
      <c r="L47" s="35">
        <v>0</v>
      </c>
      <c r="M47" s="35">
        <v>0</v>
      </c>
      <c r="N47" s="33"/>
      <c r="O47" s="33"/>
      <c r="P47" s="33"/>
      <c r="Q47" s="33"/>
      <c r="R47" s="33"/>
      <c r="S47" s="33"/>
      <c r="T47" s="33"/>
      <c r="U47" s="33"/>
      <c r="V47" s="33"/>
      <c r="W47" s="37">
        <f t="shared" si="16"/>
        <v>0</v>
      </c>
      <c r="X47" s="33"/>
      <c r="Y47" s="37">
        <f t="shared" si="17"/>
        <v>0</v>
      </c>
    </row>
    <row r="48" spans="1:25" ht="12.75" customHeight="1" x14ac:dyDescent="0.2">
      <c r="A48" s="278" t="s">
        <v>274</v>
      </c>
      <c r="B48" s="278"/>
      <c r="C48" s="278"/>
      <c r="D48" s="278"/>
      <c r="E48" s="278"/>
      <c r="F48" s="278"/>
      <c r="G48" s="6">
        <v>40</v>
      </c>
      <c r="H48" s="33"/>
      <c r="I48" s="33"/>
      <c r="J48" s="33"/>
      <c r="K48" s="33"/>
      <c r="L48" s="33"/>
      <c r="M48" s="33"/>
      <c r="N48" s="33"/>
      <c r="O48" s="33"/>
      <c r="P48" s="33"/>
      <c r="Q48" s="33"/>
      <c r="R48" s="33"/>
      <c r="S48" s="33"/>
      <c r="T48" s="33"/>
      <c r="U48" s="33">
        <v>-72831</v>
      </c>
      <c r="V48" s="33"/>
      <c r="W48" s="37">
        <f t="shared" si="16"/>
        <v>-72831</v>
      </c>
      <c r="X48" s="33"/>
      <c r="Y48" s="37">
        <f t="shared" si="17"/>
        <v>-72831</v>
      </c>
    </row>
    <row r="49" spans="1:25" ht="12.75" customHeight="1" x14ac:dyDescent="0.2">
      <c r="A49" s="278" t="s">
        <v>275</v>
      </c>
      <c r="B49" s="278"/>
      <c r="C49" s="278"/>
      <c r="D49" s="278"/>
      <c r="E49" s="278"/>
      <c r="F49" s="278"/>
      <c r="G49" s="6">
        <v>41</v>
      </c>
      <c r="H49" s="35">
        <v>0</v>
      </c>
      <c r="I49" s="35">
        <v>0</v>
      </c>
      <c r="J49" s="35">
        <v>0</v>
      </c>
      <c r="K49" s="35">
        <v>0</v>
      </c>
      <c r="L49" s="35">
        <v>0</v>
      </c>
      <c r="M49" s="35">
        <v>0</v>
      </c>
      <c r="N49" s="33"/>
      <c r="O49" s="33"/>
      <c r="P49" s="33"/>
      <c r="Q49" s="33"/>
      <c r="R49" s="33"/>
      <c r="S49" s="33"/>
      <c r="T49" s="33"/>
      <c r="U49" s="33"/>
      <c r="V49" s="33"/>
      <c r="W49" s="37">
        <f t="shared" si="16"/>
        <v>0</v>
      </c>
      <c r="X49" s="33"/>
      <c r="Y49" s="37">
        <f t="shared" si="17"/>
        <v>0</v>
      </c>
    </row>
    <row r="50" spans="1:25" ht="24" customHeight="1" x14ac:dyDescent="0.2">
      <c r="A50" s="278" t="s">
        <v>420</v>
      </c>
      <c r="B50" s="278"/>
      <c r="C50" s="278"/>
      <c r="D50" s="278"/>
      <c r="E50" s="278"/>
      <c r="F50" s="278"/>
      <c r="G50" s="6">
        <v>42</v>
      </c>
      <c r="H50" s="33"/>
      <c r="I50" s="33"/>
      <c r="J50" s="33"/>
      <c r="K50" s="33"/>
      <c r="L50" s="33"/>
      <c r="M50" s="33"/>
      <c r="N50" s="33"/>
      <c r="O50" s="33"/>
      <c r="P50" s="33"/>
      <c r="Q50" s="33"/>
      <c r="R50" s="33"/>
      <c r="S50" s="33"/>
      <c r="T50" s="33"/>
      <c r="U50" s="33"/>
      <c r="V50" s="33"/>
      <c r="W50" s="37">
        <f t="shared" si="16"/>
        <v>0</v>
      </c>
      <c r="X50" s="33"/>
      <c r="Y50" s="37">
        <f t="shared" si="17"/>
        <v>0</v>
      </c>
    </row>
    <row r="51" spans="1:25" ht="26.25" customHeight="1" x14ac:dyDescent="0.2">
      <c r="A51" s="278" t="s">
        <v>421</v>
      </c>
      <c r="B51" s="278"/>
      <c r="C51" s="278"/>
      <c r="D51" s="278"/>
      <c r="E51" s="278"/>
      <c r="F51" s="278"/>
      <c r="G51" s="6">
        <v>43</v>
      </c>
      <c r="H51" s="33"/>
      <c r="I51" s="33"/>
      <c r="J51" s="33"/>
      <c r="K51" s="33"/>
      <c r="L51" s="33"/>
      <c r="M51" s="33"/>
      <c r="N51" s="33"/>
      <c r="O51" s="33"/>
      <c r="P51" s="33"/>
      <c r="Q51" s="33"/>
      <c r="R51" s="33"/>
      <c r="S51" s="33"/>
      <c r="T51" s="33"/>
      <c r="U51" s="33"/>
      <c r="V51" s="33"/>
      <c r="W51" s="37">
        <f t="shared" si="16"/>
        <v>0</v>
      </c>
      <c r="X51" s="33"/>
      <c r="Y51" s="37">
        <f t="shared" si="17"/>
        <v>0</v>
      </c>
    </row>
    <row r="52" spans="1:25" ht="22.5" customHeight="1" x14ac:dyDescent="0.2">
      <c r="A52" s="278" t="s">
        <v>422</v>
      </c>
      <c r="B52" s="278"/>
      <c r="C52" s="278"/>
      <c r="D52" s="278"/>
      <c r="E52" s="278"/>
      <c r="F52" s="278"/>
      <c r="G52" s="6">
        <v>44</v>
      </c>
      <c r="H52" s="33"/>
      <c r="I52" s="33"/>
      <c r="J52" s="33"/>
      <c r="K52" s="33"/>
      <c r="L52" s="33"/>
      <c r="M52" s="33"/>
      <c r="N52" s="33"/>
      <c r="O52" s="33"/>
      <c r="P52" s="33"/>
      <c r="Q52" s="33"/>
      <c r="R52" s="33"/>
      <c r="S52" s="33"/>
      <c r="T52" s="33"/>
      <c r="U52" s="33"/>
      <c r="V52" s="33"/>
      <c r="W52" s="37">
        <f t="shared" si="16"/>
        <v>0</v>
      </c>
      <c r="X52" s="33"/>
      <c r="Y52" s="37">
        <f t="shared" si="17"/>
        <v>0</v>
      </c>
    </row>
    <row r="53" spans="1:25" ht="12.75" customHeight="1" x14ac:dyDescent="0.2">
      <c r="A53" s="278" t="s">
        <v>276</v>
      </c>
      <c r="B53" s="278"/>
      <c r="C53" s="278"/>
      <c r="D53" s="278"/>
      <c r="E53" s="278"/>
      <c r="F53" s="278"/>
      <c r="G53" s="6">
        <v>45</v>
      </c>
      <c r="H53" s="33"/>
      <c r="I53" s="33"/>
      <c r="J53" s="33"/>
      <c r="K53" s="33"/>
      <c r="L53" s="33"/>
      <c r="M53" s="33"/>
      <c r="N53" s="33"/>
      <c r="O53" s="33"/>
      <c r="P53" s="33"/>
      <c r="Q53" s="33"/>
      <c r="R53" s="33"/>
      <c r="S53" s="33"/>
      <c r="T53" s="33"/>
      <c r="U53" s="33"/>
      <c r="V53" s="33"/>
      <c r="W53" s="37">
        <f t="shared" si="16"/>
        <v>0</v>
      </c>
      <c r="X53" s="33"/>
      <c r="Y53" s="37">
        <f t="shared" si="17"/>
        <v>0</v>
      </c>
    </row>
    <row r="54" spans="1:25" ht="12.75" customHeight="1" x14ac:dyDescent="0.2">
      <c r="A54" s="278" t="s">
        <v>423</v>
      </c>
      <c r="B54" s="278"/>
      <c r="C54" s="278"/>
      <c r="D54" s="278"/>
      <c r="E54" s="278"/>
      <c r="F54" s="278"/>
      <c r="G54" s="6">
        <v>46</v>
      </c>
      <c r="H54" s="33"/>
      <c r="I54" s="33"/>
      <c r="J54" s="33"/>
      <c r="K54" s="33"/>
      <c r="L54" s="33"/>
      <c r="M54" s="33"/>
      <c r="N54" s="33"/>
      <c r="O54" s="33"/>
      <c r="P54" s="33"/>
      <c r="Q54" s="33"/>
      <c r="R54" s="33"/>
      <c r="S54" s="33"/>
      <c r="T54" s="33"/>
      <c r="U54" s="33"/>
      <c r="V54" s="33"/>
      <c r="W54" s="37">
        <f t="shared" si="16"/>
        <v>0</v>
      </c>
      <c r="X54" s="33"/>
      <c r="Y54" s="37">
        <f t="shared" si="17"/>
        <v>0</v>
      </c>
    </row>
    <row r="55" spans="1:25" ht="12.75" customHeight="1" x14ac:dyDescent="0.2">
      <c r="A55" s="278" t="s">
        <v>431</v>
      </c>
      <c r="B55" s="278"/>
      <c r="C55" s="278"/>
      <c r="D55" s="278"/>
      <c r="E55" s="278"/>
      <c r="F55" s="278"/>
      <c r="G55" s="6">
        <v>47</v>
      </c>
      <c r="H55" s="33"/>
      <c r="I55" s="33"/>
      <c r="J55" s="33"/>
      <c r="K55" s="33"/>
      <c r="L55" s="33"/>
      <c r="M55" s="33"/>
      <c r="N55" s="33"/>
      <c r="O55" s="33"/>
      <c r="P55" s="33"/>
      <c r="Q55" s="33"/>
      <c r="R55" s="33"/>
      <c r="S55" s="33"/>
      <c r="T55" s="33"/>
      <c r="U55" s="33"/>
      <c r="V55" s="33"/>
      <c r="W55" s="37">
        <f t="shared" si="16"/>
        <v>0</v>
      </c>
      <c r="X55" s="33"/>
      <c r="Y55" s="37">
        <f t="shared" si="17"/>
        <v>0</v>
      </c>
    </row>
    <row r="56" spans="1:25" ht="12.75" customHeight="1" x14ac:dyDescent="0.2">
      <c r="A56" s="278" t="s">
        <v>424</v>
      </c>
      <c r="B56" s="278"/>
      <c r="C56" s="278"/>
      <c r="D56" s="278"/>
      <c r="E56" s="278"/>
      <c r="F56" s="278"/>
      <c r="G56" s="6">
        <v>48</v>
      </c>
      <c r="H56" s="33"/>
      <c r="I56" s="33"/>
      <c r="J56" s="33"/>
      <c r="K56" s="33"/>
      <c r="L56" s="33"/>
      <c r="M56" s="33"/>
      <c r="N56" s="33"/>
      <c r="O56" s="33"/>
      <c r="P56" s="33"/>
      <c r="Q56" s="33"/>
      <c r="R56" s="33"/>
      <c r="S56" s="33"/>
      <c r="T56" s="33"/>
      <c r="U56" s="33"/>
      <c r="V56" s="33"/>
      <c r="W56" s="37">
        <f t="shared" si="16"/>
        <v>0</v>
      </c>
      <c r="X56" s="33"/>
      <c r="Y56" s="37">
        <f t="shared" si="17"/>
        <v>0</v>
      </c>
    </row>
    <row r="57" spans="1:25" ht="12.75" customHeight="1" x14ac:dyDescent="0.2">
      <c r="A57" s="278" t="s">
        <v>432</v>
      </c>
      <c r="B57" s="278"/>
      <c r="C57" s="278"/>
      <c r="D57" s="278"/>
      <c r="E57" s="278"/>
      <c r="F57" s="278"/>
      <c r="G57" s="6">
        <v>49</v>
      </c>
      <c r="H57" s="33"/>
      <c r="I57" s="33"/>
      <c r="J57" s="33"/>
      <c r="K57" s="33"/>
      <c r="L57" s="33"/>
      <c r="M57" s="33"/>
      <c r="N57" s="33"/>
      <c r="O57" s="33"/>
      <c r="P57" s="33"/>
      <c r="Q57" s="33"/>
      <c r="R57" s="33"/>
      <c r="S57" s="33"/>
      <c r="T57" s="33"/>
      <c r="U57" s="33">
        <f>V36</f>
        <v>1239183</v>
      </c>
      <c r="V57" s="33">
        <f>-U57</f>
        <v>-1239183</v>
      </c>
      <c r="W57" s="37">
        <f t="shared" si="16"/>
        <v>0</v>
      </c>
      <c r="X57" s="33"/>
      <c r="Y57" s="37">
        <f t="shared" si="17"/>
        <v>0</v>
      </c>
    </row>
    <row r="58" spans="1:25" ht="12.75" customHeight="1" x14ac:dyDescent="0.2">
      <c r="A58" s="278" t="s">
        <v>426</v>
      </c>
      <c r="B58" s="278"/>
      <c r="C58" s="278"/>
      <c r="D58" s="278"/>
      <c r="E58" s="278"/>
      <c r="F58" s="278"/>
      <c r="G58" s="6">
        <v>50</v>
      </c>
      <c r="H58" s="33"/>
      <c r="I58" s="33"/>
      <c r="J58" s="33"/>
      <c r="K58" s="33"/>
      <c r="L58" s="33"/>
      <c r="M58" s="33"/>
      <c r="N58" s="33"/>
      <c r="O58" s="33"/>
      <c r="P58" s="33"/>
      <c r="Q58" s="33"/>
      <c r="R58" s="33"/>
      <c r="S58" s="33"/>
      <c r="T58" s="33"/>
      <c r="U58" s="33"/>
      <c r="V58" s="33"/>
      <c r="W58" s="37">
        <f t="shared" si="16"/>
        <v>0</v>
      </c>
      <c r="X58" s="33"/>
      <c r="Y58" s="37">
        <f t="shared" si="17"/>
        <v>0</v>
      </c>
    </row>
    <row r="59" spans="1:25" ht="25.5" customHeight="1" x14ac:dyDescent="0.2">
      <c r="A59" s="296" t="s">
        <v>433</v>
      </c>
      <c r="B59" s="296"/>
      <c r="C59" s="296"/>
      <c r="D59" s="296"/>
      <c r="E59" s="296"/>
      <c r="F59" s="296"/>
      <c r="G59" s="8">
        <v>51</v>
      </c>
      <c r="H59" s="36">
        <f>SUM(H39:H58)</f>
        <v>14814630</v>
      </c>
      <c r="I59" s="36">
        <f t="shared" ref="I59:Y59" si="18">SUM(I39:I58)</f>
        <v>-33895.11</v>
      </c>
      <c r="J59" s="36">
        <f t="shared" si="18"/>
        <v>0</v>
      </c>
      <c r="K59" s="36">
        <f t="shared" si="18"/>
        <v>191958.16</v>
      </c>
      <c r="L59" s="36">
        <f t="shared" si="18"/>
        <v>400339.51</v>
      </c>
      <c r="M59" s="36">
        <f t="shared" si="18"/>
        <v>0</v>
      </c>
      <c r="N59" s="36">
        <f t="shared" si="18"/>
        <v>0</v>
      </c>
      <c r="O59" s="36">
        <f t="shared" si="18"/>
        <v>1336716.8700000001</v>
      </c>
      <c r="P59" s="36">
        <f t="shared" si="18"/>
        <v>133710.93</v>
      </c>
      <c r="Q59" s="36">
        <f t="shared" si="18"/>
        <v>0</v>
      </c>
      <c r="R59" s="36">
        <f t="shared" si="18"/>
        <v>0</v>
      </c>
      <c r="S59" s="36">
        <f t="shared" si="18"/>
        <v>0</v>
      </c>
      <c r="T59" s="36">
        <f t="shared" si="18"/>
        <v>59963.42</v>
      </c>
      <c r="U59" s="36">
        <f t="shared" si="18"/>
        <v>-10558162.780000001</v>
      </c>
      <c r="V59" s="36">
        <f t="shared" si="18"/>
        <v>-381464</v>
      </c>
      <c r="W59" s="36">
        <f t="shared" si="18"/>
        <v>5163117.9799999986</v>
      </c>
      <c r="X59" s="36">
        <f t="shared" si="18"/>
        <v>0</v>
      </c>
      <c r="Y59" s="36">
        <f t="shared" si="18"/>
        <v>5163117.9799999986</v>
      </c>
    </row>
    <row r="60" spans="1:25" x14ac:dyDescent="0.2">
      <c r="A60" s="297" t="s">
        <v>277</v>
      </c>
      <c r="B60" s="298"/>
      <c r="C60" s="298"/>
      <c r="D60" s="298"/>
      <c r="E60" s="298"/>
      <c r="F60" s="298"/>
      <c r="G60" s="298"/>
      <c r="H60" s="298"/>
      <c r="I60" s="298"/>
      <c r="J60" s="298"/>
      <c r="K60" s="298"/>
      <c r="L60" s="298"/>
      <c r="M60" s="298"/>
      <c r="N60" s="298"/>
      <c r="O60" s="298"/>
      <c r="P60" s="298"/>
      <c r="Q60" s="298"/>
      <c r="R60" s="298"/>
      <c r="S60" s="298"/>
      <c r="T60" s="298"/>
      <c r="U60" s="298"/>
      <c r="V60" s="298"/>
      <c r="W60" s="298"/>
      <c r="X60" s="298"/>
      <c r="Y60" s="298"/>
    </row>
    <row r="61" spans="1:25" ht="31.5" customHeight="1" x14ac:dyDescent="0.2">
      <c r="A61" s="299" t="s">
        <v>434</v>
      </c>
      <c r="B61" s="299"/>
      <c r="C61" s="299"/>
      <c r="D61" s="299"/>
      <c r="E61" s="299"/>
      <c r="F61" s="299"/>
      <c r="G61" s="7">
        <v>52</v>
      </c>
      <c r="H61" s="37">
        <f>SUM(H41:H49)</f>
        <v>0</v>
      </c>
      <c r="I61" s="37">
        <f t="shared" ref="I61:Y61" si="19">SUM(I41:I49)</f>
        <v>0</v>
      </c>
      <c r="J61" s="37">
        <f t="shared" si="19"/>
        <v>0</v>
      </c>
      <c r="K61" s="37">
        <f t="shared" si="19"/>
        <v>0</v>
      </c>
      <c r="L61" s="37">
        <f t="shared" si="19"/>
        <v>0</v>
      </c>
      <c r="M61" s="37">
        <f t="shared" si="19"/>
        <v>0</v>
      </c>
      <c r="N61" s="37">
        <f t="shared" si="19"/>
        <v>0</v>
      </c>
      <c r="O61" s="37">
        <f t="shared" si="19"/>
        <v>-85871</v>
      </c>
      <c r="P61" s="37">
        <f t="shared" si="19"/>
        <v>0</v>
      </c>
      <c r="Q61" s="37">
        <f t="shared" si="19"/>
        <v>0</v>
      </c>
      <c r="R61" s="37">
        <f t="shared" si="19"/>
        <v>0</v>
      </c>
      <c r="S61" s="37">
        <f t="shared" ref="S61:T61" si="20">SUM(S41:S49)</f>
        <v>0</v>
      </c>
      <c r="T61" s="37">
        <f t="shared" si="20"/>
        <v>0</v>
      </c>
      <c r="U61" s="37">
        <f t="shared" si="19"/>
        <v>13040</v>
      </c>
      <c r="V61" s="37">
        <f t="shared" si="19"/>
        <v>0</v>
      </c>
      <c r="W61" s="37">
        <f t="shared" si="19"/>
        <v>-72831</v>
      </c>
      <c r="X61" s="37">
        <f t="shared" si="19"/>
        <v>0</v>
      </c>
      <c r="Y61" s="37">
        <f t="shared" si="19"/>
        <v>-72831</v>
      </c>
    </row>
    <row r="62" spans="1:25" ht="27.75" customHeight="1" x14ac:dyDescent="0.2">
      <c r="A62" s="299" t="s">
        <v>435</v>
      </c>
      <c r="B62" s="299"/>
      <c r="C62" s="299"/>
      <c r="D62" s="299"/>
      <c r="E62" s="299"/>
      <c r="F62" s="299"/>
      <c r="G62" s="7">
        <v>53</v>
      </c>
      <c r="H62" s="37">
        <f>H40+H61</f>
        <v>0</v>
      </c>
      <c r="I62" s="37">
        <f t="shared" ref="I62:Y62" si="21">I40+I61</f>
        <v>0</v>
      </c>
      <c r="J62" s="37">
        <f t="shared" si="21"/>
        <v>0</v>
      </c>
      <c r="K62" s="37">
        <f t="shared" si="21"/>
        <v>0</v>
      </c>
      <c r="L62" s="37">
        <f t="shared" si="21"/>
        <v>0</v>
      </c>
      <c r="M62" s="37">
        <f t="shared" si="21"/>
        <v>0</v>
      </c>
      <c r="N62" s="37">
        <f t="shared" si="21"/>
        <v>0</v>
      </c>
      <c r="O62" s="37">
        <f t="shared" si="21"/>
        <v>-85871</v>
      </c>
      <c r="P62" s="37">
        <f t="shared" si="21"/>
        <v>0</v>
      </c>
      <c r="Q62" s="37">
        <f t="shared" si="21"/>
        <v>0</v>
      </c>
      <c r="R62" s="37">
        <f t="shared" si="21"/>
        <v>0</v>
      </c>
      <c r="S62" s="37">
        <f t="shared" ref="S62:T62" si="22">S40+S61</f>
        <v>0</v>
      </c>
      <c r="T62" s="37">
        <f t="shared" si="22"/>
        <v>0</v>
      </c>
      <c r="U62" s="37">
        <f t="shared" si="21"/>
        <v>13040</v>
      </c>
      <c r="V62" s="37">
        <f t="shared" si="21"/>
        <v>-381464</v>
      </c>
      <c r="W62" s="37">
        <f t="shared" si="21"/>
        <v>-454295</v>
      </c>
      <c r="X62" s="37">
        <f t="shared" si="21"/>
        <v>0</v>
      </c>
      <c r="Y62" s="37">
        <f t="shared" si="21"/>
        <v>-454295</v>
      </c>
    </row>
    <row r="63" spans="1:25" ht="29.25" customHeight="1" x14ac:dyDescent="0.2">
      <c r="A63" s="300" t="s">
        <v>436</v>
      </c>
      <c r="B63" s="300"/>
      <c r="C63" s="300"/>
      <c r="D63" s="300"/>
      <c r="E63" s="300"/>
      <c r="F63" s="300"/>
      <c r="G63" s="8">
        <v>54</v>
      </c>
      <c r="H63" s="38">
        <f>SUM(H50:H58)</f>
        <v>0</v>
      </c>
      <c r="I63" s="38">
        <f t="shared" ref="I63:Y63" si="23">SUM(I50:I58)</f>
        <v>0</v>
      </c>
      <c r="J63" s="38">
        <f t="shared" si="23"/>
        <v>0</v>
      </c>
      <c r="K63" s="38">
        <f t="shared" si="23"/>
        <v>0</v>
      </c>
      <c r="L63" s="38">
        <f t="shared" si="23"/>
        <v>0</v>
      </c>
      <c r="M63" s="38">
        <f t="shared" si="23"/>
        <v>0</v>
      </c>
      <c r="N63" s="38">
        <f t="shared" si="23"/>
        <v>0</v>
      </c>
      <c r="O63" s="38">
        <f t="shared" si="23"/>
        <v>0</v>
      </c>
      <c r="P63" s="38">
        <f t="shared" si="23"/>
        <v>0</v>
      </c>
      <c r="Q63" s="38">
        <f t="shared" si="23"/>
        <v>0</v>
      </c>
      <c r="R63" s="38">
        <f t="shared" si="23"/>
        <v>0</v>
      </c>
      <c r="S63" s="38">
        <f t="shared" ref="S63:T63" si="24">SUM(S50:S58)</f>
        <v>0</v>
      </c>
      <c r="T63" s="38">
        <f t="shared" si="24"/>
        <v>0</v>
      </c>
      <c r="U63" s="38">
        <f t="shared" si="23"/>
        <v>1239183</v>
      </c>
      <c r="V63" s="38">
        <f t="shared" si="23"/>
        <v>-1239183</v>
      </c>
      <c r="W63" s="38">
        <f t="shared" si="23"/>
        <v>0</v>
      </c>
      <c r="X63" s="38">
        <f t="shared" si="23"/>
        <v>0</v>
      </c>
      <c r="Y63" s="38">
        <f t="shared" si="23"/>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tabSelected="1" view="pageBreakPreview" zoomScale="60" zoomScaleNormal="90" workbookViewId="0">
      <selection activeCell="L6" sqref="L6"/>
    </sheetView>
  </sheetViews>
  <sheetFormatPr defaultRowHeight="12.75" x14ac:dyDescent="0.2"/>
  <cols>
    <col min="9" max="9" width="95" customWidth="1"/>
  </cols>
  <sheetData>
    <row r="1" spans="1:9" ht="30" customHeight="1" x14ac:dyDescent="0.2">
      <c r="A1" s="302" t="s">
        <v>463</v>
      </c>
      <c r="B1" s="302"/>
      <c r="C1" s="302"/>
      <c r="D1" s="302"/>
      <c r="E1" s="302"/>
      <c r="F1" s="302"/>
      <c r="G1" s="302"/>
      <c r="H1" s="302"/>
      <c r="I1" s="302"/>
    </row>
    <row r="2" spans="1:9" ht="30" customHeight="1" x14ac:dyDescent="0.2">
      <c r="A2" s="302"/>
      <c r="B2" s="302"/>
      <c r="C2" s="302"/>
      <c r="D2" s="302"/>
      <c r="E2" s="302"/>
      <c r="F2" s="302"/>
      <c r="G2" s="302"/>
      <c r="H2" s="302"/>
      <c r="I2" s="302"/>
    </row>
    <row r="3" spans="1:9" ht="30" customHeight="1" x14ac:dyDescent="0.2">
      <c r="A3" s="302"/>
      <c r="B3" s="302"/>
      <c r="C3" s="302"/>
      <c r="D3" s="302"/>
      <c r="E3" s="302"/>
      <c r="F3" s="302"/>
      <c r="G3" s="302"/>
      <c r="H3" s="302"/>
      <c r="I3" s="302"/>
    </row>
    <row r="4" spans="1:9" ht="49.5" customHeight="1" x14ac:dyDescent="0.2">
      <c r="A4" s="302"/>
      <c r="B4" s="302"/>
      <c r="C4" s="302"/>
      <c r="D4" s="302"/>
      <c r="E4" s="302"/>
      <c r="F4" s="302"/>
      <c r="G4" s="302"/>
      <c r="H4" s="302"/>
      <c r="I4" s="302"/>
    </row>
    <row r="5" spans="1:9" ht="49.5" customHeight="1" x14ac:dyDescent="0.2">
      <c r="A5" s="302"/>
      <c r="B5" s="302"/>
      <c r="C5" s="302"/>
      <c r="D5" s="302"/>
      <c r="E5" s="302"/>
      <c r="F5" s="302"/>
      <c r="G5" s="302"/>
      <c r="H5" s="302"/>
      <c r="I5" s="302"/>
    </row>
    <row r="6" spans="1:9" ht="49.5" customHeight="1" x14ac:dyDescent="0.2">
      <c r="A6" s="302"/>
      <c r="B6" s="302"/>
      <c r="C6" s="302"/>
      <c r="D6" s="302"/>
      <c r="E6" s="302"/>
      <c r="F6" s="302"/>
      <c r="G6" s="302"/>
      <c r="H6" s="302"/>
      <c r="I6" s="302"/>
    </row>
    <row r="7" spans="1:9" ht="49.5" customHeight="1" x14ac:dyDescent="0.2">
      <c r="A7" s="302"/>
      <c r="B7" s="302"/>
      <c r="C7" s="302"/>
      <c r="D7" s="302"/>
      <c r="E7" s="302"/>
      <c r="F7" s="302"/>
      <c r="G7" s="302"/>
      <c r="H7" s="302"/>
      <c r="I7" s="302"/>
    </row>
    <row r="8" spans="1:9" ht="49.5" customHeight="1" x14ac:dyDescent="0.2">
      <c r="A8" s="302"/>
      <c r="B8" s="302"/>
      <c r="C8" s="302"/>
      <c r="D8" s="302"/>
      <c r="E8" s="302"/>
      <c r="F8" s="302"/>
      <c r="G8" s="302"/>
      <c r="H8" s="302"/>
      <c r="I8" s="302"/>
    </row>
    <row r="9" spans="1:9" ht="49.5" customHeight="1" x14ac:dyDescent="0.2">
      <c r="A9" s="302"/>
      <c r="B9" s="302"/>
      <c r="C9" s="302"/>
      <c r="D9" s="302"/>
      <c r="E9" s="302"/>
      <c r="F9" s="302"/>
      <c r="G9" s="302"/>
      <c r="H9" s="302"/>
      <c r="I9" s="302"/>
    </row>
    <row r="10" spans="1:9" ht="49.5" customHeight="1" x14ac:dyDescent="0.2">
      <c r="A10" s="302"/>
      <c r="B10" s="302"/>
      <c r="C10" s="302"/>
      <c r="D10" s="302"/>
      <c r="E10" s="302"/>
      <c r="F10" s="302"/>
      <c r="G10" s="302"/>
      <c r="H10" s="302"/>
      <c r="I10" s="302"/>
    </row>
    <row r="11" spans="1:9" ht="49.5" customHeight="1" x14ac:dyDescent="0.2">
      <c r="A11" s="302"/>
      <c r="B11" s="302"/>
      <c r="C11" s="302"/>
      <c r="D11" s="302"/>
      <c r="E11" s="302"/>
      <c r="F11" s="302"/>
      <c r="G11" s="302"/>
      <c r="H11" s="302"/>
      <c r="I11" s="302"/>
    </row>
    <row r="12" spans="1:9" ht="49.5" customHeight="1" x14ac:dyDescent="0.2">
      <c r="A12" s="302"/>
      <c r="B12" s="302"/>
      <c r="C12" s="302"/>
      <c r="D12" s="302"/>
      <c r="E12" s="302"/>
      <c r="F12" s="302"/>
      <c r="G12" s="302"/>
      <c r="H12" s="302"/>
      <c r="I12" s="302"/>
    </row>
    <row r="13" spans="1:9" ht="49.5" customHeight="1" x14ac:dyDescent="0.2">
      <c r="A13" s="302"/>
      <c r="B13" s="302"/>
      <c r="C13" s="302"/>
      <c r="D13" s="302"/>
      <c r="E13" s="302"/>
      <c r="F13" s="302"/>
      <c r="G13" s="302"/>
      <c r="H13" s="302"/>
      <c r="I13" s="302"/>
    </row>
    <row r="14" spans="1:9" ht="49.5" customHeight="1" x14ac:dyDescent="0.2">
      <c r="A14" s="302"/>
      <c r="B14" s="302"/>
      <c r="C14" s="302"/>
      <c r="D14" s="302"/>
      <c r="E14" s="302"/>
      <c r="F14" s="302"/>
      <c r="G14" s="302"/>
      <c r="H14" s="302"/>
      <c r="I14" s="302"/>
    </row>
    <row r="15" spans="1:9" ht="49.5" customHeight="1" x14ac:dyDescent="0.2">
      <c r="A15" s="302"/>
      <c r="B15" s="302"/>
      <c r="C15" s="302"/>
      <c r="D15" s="302"/>
      <c r="E15" s="302"/>
      <c r="F15" s="302"/>
      <c r="G15" s="302"/>
      <c r="H15" s="302"/>
      <c r="I15" s="302"/>
    </row>
    <row r="16" spans="1:9" ht="49.5" customHeight="1" x14ac:dyDescent="0.2">
      <c r="A16" s="302"/>
      <c r="B16" s="302"/>
      <c r="C16" s="302"/>
      <c r="D16" s="302"/>
      <c r="E16" s="302"/>
      <c r="F16" s="302"/>
      <c r="G16" s="302"/>
      <c r="H16" s="302"/>
      <c r="I16" s="302"/>
    </row>
    <row r="17" spans="1:9" ht="49.5" customHeight="1" x14ac:dyDescent="0.2">
      <c r="A17" s="302"/>
      <c r="B17" s="302"/>
      <c r="C17" s="302"/>
      <c r="D17" s="302"/>
      <c r="E17" s="302"/>
      <c r="F17" s="302"/>
      <c r="G17" s="302"/>
      <c r="H17" s="302"/>
      <c r="I17" s="302"/>
    </row>
    <row r="18" spans="1:9" ht="49.5" customHeight="1" x14ac:dyDescent="0.2">
      <c r="A18" s="302"/>
      <c r="B18" s="302"/>
      <c r="C18" s="302"/>
      <c r="D18" s="302"/>
      <c r="E18" s="302"/>
      <c r="F18" s="302"/>
      <c r="G18" s="302"/>
      <c r="H18" s="302"/>
      <c r="I18" s="302"/>
    </row>
    <row r="19" spans="1:9" ht="49.5" customHeight="1" x14ac:dyDescent="0.2">
      <c r="A19" s="302"/>
      <c r="B19" s="302"/>
      <c r="C19" s="302"/>
      <c r="D19" s="302"/>
      <c r="E19" s="302"/>
      <c r="F19" s="302"/>
      <c r="G19" s="302"/>
      <c r="H19" s="302"/>
      <c r="I19" s="302"/>
    </row>
    <row r="20" spans="1:9" ht="49.5" customHeight="1" x14ac:dyDescent="0.2">
      <c r="A20" s="302"/>
      <c r="B20" s="302"/>
      <c r="C20" s="302"/>
      <c r="D20" s="302"/>
      <c r="E20" s="302"/>
      <c r="F20" s="302"/>
      <c r="G20" s="302"/>
      <c r="H20" s="302"/>
      <c r="I20" s="302"/>
    </row>
    <row r="21" spans="1:9" ht="49.5" customHeight="1" x14ac:dyDescent="0.2">
      <c r="A21" s="302"/>
      <c r="B21" s="302"/>
      <c r="C21" s="302"/>
      <c r="D21" s="302"/>
      <c r="E21" s="302"/>
      <c r="F21" s="302"/>
      <c r="G21" s="302"/>
      <c r="H21" s="302"/>
      <c r="I21" s="302"/>
    </row>
    <row r="22" spans="1:9" ht="49.5" customHeight="1" x14ac:dyDescent="0.2">
      <c r="A22" s="302"/>
      <c r="B22" s="302"/>
      <c r="C22" s="302"/>
      <c r="D22" s="302"/>
      <c r="E22" s="302"/>
      <c r="F22" s="302"/>
      <c r="G22" s="302"/>
      <c r="H22" s="302"/>
      <c r="I22" s="302"/>
    </row>
    <row r="23" spans="1:9" ht="49.5" customHeight="1" x14ac:dyDescent="0.2">
      <c r="A23" s="302"/>
      <c r="B23" s="302"/>
      <c r="C23" s="302"/>
      <c r="D23" s="302"/>
      <c r="E23" s="302"/>
      <c r="F23" s="302"/>
      <c r="G23" s="302"/>
      <c r="H23" s="302"/>
      <c r="I23" s="302"/>
    </row>
    <row r="24" spans="1:9" ht="49.5" customHeight="1" x14ac:dyDescent="0.2">
      <c r="A24" s="302"/>
      <c r="B24" s="302"/>
      <c r="C24" s="302"/>
      <c r="D24" s="302"/>
      <c r="E24" s="302"/>
      <c r="F24" s="302"/>
      <c r="G24" s="302"/>
      <c r="H24" s="302"/>
      <c r="I24" s="302"/>
    </row>
    <row r="25" spans="1:9" ht="54" customHeight="1" x14ac:dyDescent="0.2">
      <c r="A25" s="302"/>
      <c r="B25" s="302"/>
      <c r="C25" s="302"/>
      <c r="D25" s="302"/>
      <c r="E25" s="302"/>
      <c r="F25" s="302"/>
      <c r="G25" s="302"/>
      <c r="H25" s="302"/>
      <c r="I25" s="302"/>
    </row>
    <row r="26" spans="1:9" ht="21" customHeight="1" x14ac:dyDescent="0.2">
      <c r="A26" s="302"/>
      <c r="B26" s="302"/>
      <c r="C26" s="302"/>
      <c r="D26" s="302"/>
      <c r="E26" s="302"/>
      <c r="F26" s="302"/>
      <c r="G26" s="302"/>
      <c r="H26" s="302"/>
      <c r="I26" s="302"/>
    </row>
    <row r="27" spans="1:9" ht="21" customHeight="1" x14ac:dyDescent="0.2">
      <c r="A27" s="302"/>
      <c r="B27" s="302"/>
      <c r="C27" s="302"/>
      <c r="D27" s="302"/>
      <c r="E27" s="302"/>
      <c r="F27" s="302"/>
      <c r="G27" s="302"/>
      <c r="H27" s="302"/>
      <c r="I27" s="302"/>
    </row>
    <row r="28" spans="1:9" ht="21" customHeight="1" x14ac:dyDescent="0.2">
      <c r="A28" s="302"/>
      <c r="B28" s="302"/>
      <c r="C28" s="302"/>
      <c r="D28" s="302"/>
      <c r="E28" s="302"/>
      <c r="F28" s="302"/>
      <c r="G28" s="302"/>
      <c r="H28" s="302"/>
      <c r="I28" s="302"/>
    </row>
    <row r="29" spans="1:9" ht="21" customHeight="1" x14ac:dyDescent="0.2">
      <c r="A29" s="302"/>
      <c r="B29" s="302"/>
      <c r="C29" s="302"/>
      <c r="D29" s="302"/>
      <c r="E29" s="302"/>
      <c r="F29" s="302"/>
      <c r="G29" s="302"/>
      <c r="H29" s="302"/>
      <c r="I29" s="302"/>
    </row>
    <row r="30" spans="1:9" ht="21" customHeight="1" x14ac:dyDescent="0.2">
      <c r="A30" s="302"/>
      <c r="B30" s="302"/>
      <c r="C30" s="302"/>
      <c r="D30" s="302"/>
      <c r="E30" s="302"/>
      <c r="F30" s="302"/>
      <c r="G30" s="302"/>
      <c r="H30" s="302"/>
      <c r="I30" s="302"/>
    </row>
    <row r="31" spans="1:9" ht="21" customHeight="1" x14ac:dyDescent="0.2">
      <c r="A31" s="302"/>
      <c r="B31" s="302"/>
      <c r="C31" s="302"/>
      <c r="D31" s="302"/>
      <c r="E31" s="302"/>
      <c r="F31" s="302"/>
      <c r="G31" s="302"/>
      <c r="H31" s="302"/>
      <c r="I31" s="302"/>
    </row>
    <row r="32" spans="1:9" ht="21" customHeight="1" x14ac:dyDescent="0.2">
      <c r="A32" s="302"/>
      <c r="B32" s="302"/>
      <c r="C32" s="302"/>
      <c r="D32" s="302"/>
      <c r="E32" s="302"/>
      <c r="F32" s="302"/>
      <c r="G32" s="302"/>
      <c r="H32" s="302"/>
      <c r="I32" s="302"/>
    </row>
    <row r="33" spans="1:9" ht="21" customHeight="1" x14ac:dyDescent="0.2">
      <c r="A33" s="302"/>
      <c r="B33" s="302"/>
      <c r="C33" s="302"/>
      <c r="D33" s="302"/>
      <c r="E33" s="302"/>
      <c r="F33" s="302"/>
      <c r="G33" s="302"/>
      <c r="H33" s="302"/>
      <c r="I33" s="302"/>
    </row>
    <row r="34" spans="1:9" ht="21" customHeight="1" x14ac:dyDescent="0.2">
      <c r="A34" s="302"/>
      <c r="B34" s="302"/>
      <c r="C34" s="302"/>
      <c r="D34" s="302"/>
      <c r="E34" s="302"/>
      <c r="F34" s="302"/>
      <c r="G34" s="302"/>
      <c r="H34" s="302"/>
      <c r="I34" s="302"/>
    </row>
    <row r="35" spans="1:9" ht="21" customHeight="1" x14ac:dyDescent="0.2">
      <c r="A35" s="302"/>
      <c r="B35" s="302"/>
      <c r="C35" s="302"/>
      <c r="D35" s="302"/>
      <c r="E35" s="302"/>
      <c r="F35" s="302"/>
      <c r="G35" s="302"/>
      <c r="H35" s="302"/>
      <c r="I35" s="302"/>
    </row>
    <row r="36" spans="1:9" ht="21" customHeight="1" x14ac:dyDescent="0.2">
      <c r="A36" s="302"/>
      <c r="B36" s="302"/>
      <c r="C36" s="302"/>
      <c r="D36" s="302"/>
      <c r="E36" s="302"/>
      <c r="F36" s="302"/>
      <c r="G36" s="302"/>
      <c r="H36" s="302"/>
      <c r="I36" s="302"/>
    </row>
    <row r="37" spans="1:9" ht="21" customHeight="1" x14ac:dyDescent="0.2">
      <c r="A37" s="302"/>
      <c r="B37" s="302"/>
      <c r="C37" s="302"/>
      <c r="D37" s="302"/>
      <c r="E37" s="302"/>
      <c r="F37" s="302"/>
      <c r="G37" s="302"/>
      <c r="H37" s="302"/>
      <c r="I37" s="302"/>
    </row>
    <row r="38" spans="1:9" ht="21" customHeight="1" x14ac:dyDescent="0.2">
      <c r="A38" s="302"/>
      <c r="B38" s="302"/>
      <c r="C38" s="302"/>
      <c r="D38" s="302"/>
      <c r="E38" s="302"/>
      <c r="F38" s="302"/>
      <c r="G38" s="302"/>
      <c r="H38" s="302"/>
      <c r="I38" s="302"/>
    </row>
    <row r="39" spans="1:9" ht="21" customHeight="1" x14ac:dyDescent="0.2">
      <c r="A39" s="302"/>
      <c r="B39" s="302"/>
      <c r="C39" s="302"/>
      <c r="D39" s="302"/>
      <c r="E39" s="302"/>
      <c r="F39" s="302"/>
      <c r="G39" s="302"/>
      <c r="H39" s="302"/>
      <c r="I39" s="302"/>
    </row>
    <row r="40" spans="1:9" ht="20.25" customHeight="1" x14ac:dyDescent="0.2">
      <c r="A40" s="302"/>
      <c r="B40" s="302"/>
      <c r="C40" s="302"/>
      <c r="D40" s="302"/>
      <c r="E40" s="302"/>
      <c r="F40" s="302"/>
      <c r="G40" s="302"/>
      <c r="H40" s="302"/>
      <c r="I40" s="302"/>
    </row>
  </sheetData>
  <mergeCells count="1">
    <mergeCell ref="A1:I40"/>
  </mergeCells>
  <pageMargins left="0.7" right="0.7" top="0.75" bottom="0.75" header="0.3" footer="0.3"/>
  <pageSetup paperSize="9" scale="7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http://purl.org/dc/dcmitype/"/>
    <ds:schemaRef ds:uri="http://schemas.microsoft.com/office/infopath/2007/PartnerControls"/>
    <ds:schemaRef ds:uri="2090b57c-2e4d-4ed9-b313-510fc704fe75"/>
    <ds:schemaRef ds:uri="http://purl.org/dc/elements/1.1/"/>
    <ds:schemaRef ds:uri="http://schemas.microsoft.com/office/2006/documentManagement/types"/>
    <ds:schemaRef ds:uri="http://purl.org/dc/terms/"/>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Opći podaci</vt:lpstr>
      <vt:lpstr>Bilanca</vt:lpstr>
      <vt:lpstr>RDG</vt:lpstr>
      <vt:lpstr>NT_I</vt:lpstr>
      <vt:lpstr>NT_D</vt:lpstr>
      <vt:lpstr>PK</vt:lpstr>
      <vt:lpstr>Bilješke</vt:lpstr>
      <vt:lpstr>Bilješke!_Hlk160047679</vt:lpstr>
      <vt:lpstr>Bilješke!_Hlk181031889</vt:lpstr>
      <vt:lpstr>NT_D!Print_Area</vt:lpstr>
      <vt:lpstr>NT_I!Print_Area</vt:lpstr>
      <vt:lpstr>'Opći podaci'!Print_Area</vt:lpstr>
      <vt:lpstr>PK!Print_Area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Mijo Jozić</dc:creator>
  <cp:lastModifiedBy>Tatjana Bičanić</cp:lastModifiedBy>
  <cp:lastPrinted>2025-04-30T13:02:01Z</cp:lastPrinted>
  <dcterms:created xsi:type="dcterms:W3CDTF">2008-10-17T11:51:54Z</dcterms:created>
  <dcterms:modified xsi:type="dcterms:W3CDTF">2025-04-30T13:02:02Z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