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saveExternalLinkValues="0" codeName="ThisWorkbook" defaultThemeVersion="124226"/>
  <mc:AlternateContent xmlns:mc="http://schemas.openxmlformats.org/markup-compatibility/2006">
    <mc:Choice Requires="x15">
      <x15ac:absPath xmlns:x15ac="http://schemas.microsoft.com/office/spreadsheetml/2010/11/ac" url="Z:\XML Conversions\IGH_TFI_Q2_2026\"/>
    </mc:Choice>
  </mc:AlternateContent>
  <xr:revisionPtr revIDLastSave="0" documentId="13_ncr:1_{03FFD0C6-84DC-4916-A281-2C6298095C25}" xr6:coauthVersionLast="47" xr6:coauthVersionMax="47" xr10:uidLastSave="{00000000-0000-0000-0000-000000000000}"/>
  <bookViews>
    <workbookView xWindow="28680" yWindow="-120" windowWidth="29040" windowHeight="15720" xr2:uid="{00000000-000D-0000-FFFF-FFFF00000000}"/>
  </bookViews>
  <sheets>
    <sheet name="General data" sheetId="25" r:id="rId1"/>
    <sheet name="Balance sheet" sheetId="18" r:id="rId2"/>
    <sheet name="P&amp;L" sheetId="26" r:id="rId3"/>
    <sheet name="CF_I" sheetId="20" r:id="rId4"/>
    <sheet name="CF_D" sheetId="21" r:id="rId5"/>
    <sheet name="SOCE" sheetId="22" r:id="rId6"/>
    <sheet name="Notes" sheetId="24" r:id="rId7"/>
  </sheets>
  <externalReferences>
    <externalReference r:id="rId8"/>
  </externalReferences>
  <definedNames>
    <definedName name="_xlnm.Print_Area" localSheetId="1">'Balance sheet'!$A$1:$I$135</definedName>
    <definedName name="_xlnm.Print_Area" localSheetId="4">CF_D!$A$1:$I$53</definedName>
    <definedName name="_xlnm.Print_Area" localSheetId="3">CF_I!$A$1:$I$59</definedName>
    <definedName name="_xlnm.Print_Area" localSheetId="0">'General data'!$A$1:$N$61</definedName>
    <definedName name="_xlnm.Print_Area" localSheetId="5">SOCE!$A$1:$Z$63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58" i="20" l="1"/>
  <c r="H20" i="20"/>
  <c r="H10" i="18"/>
  <c r="H98" i="26" l="1"/>
  <c r="X41" i="22"/>
  <c r="X42" i="22"/>
  <c r="X43" i="22"/>
  <c r="X44" i="22"/>
  <c r="X45" i="22"/>
  <c r="X46" i="22"/>
  <c r="X47" i="22"/>
  <c r="X48" i="22"/>
  <c r="X49" i="22"/>
  <c r="X50" i="22"/>
  <c r="X51" i="22"/>
  <c r="X52" i="22"/>
  <c r="X53" i="22"/>
  <c r="X54" i="22"/>
  <c r="X55" i="22"/>
  <c r="X56" i="22"/>
  <c r="X57" i="22"/>
  <c r="X58" i="22"/>
  <c r="X40" i="22"/>
  <c r="X37" i="22"/>
  <c r="X38" i="22"/>
  <c r="X36" i="22"/>
  <c r="X12" i="22"/>
  <c r="X13" i="22"/>
  <c r="X14" i="22"/>
  <c r="X15" i="22"/>
  <c r="X16" i="22"/>
  <c r="X17" i="22"/>
  <c r="X18" i="22"/>
  <c r="X19" i="22"/>
  <c r="X20" i="22"/>
  <c r="X21" i="22"/>
  <c r="X22" i="22"/>
  <c r="X23" i="22"/>
  <c r="X24" i="22"/>
  <c r="X25" i="22"/>
  <c r="X26" i="22"/>
  <c r="X27" i="22"/>
  <c r="X28" i="22"/>
  <c r="X29" i="22"/>
  <c r="X11" i="22"/>
  <c r="V10" i="22"/>
  <c r="U10" i="22"/>
  <c r="U30" i="22" s="1"/>
  <c r="T10" i="22"/>
  <c r="W10" i="22"/>
  <c r="X8" i="22"/>
  <c r="X9" i="22"/>
  <c r="X7" i="22"/>
  <c r="U61" i="22"/>
  <c r="U62" i="22" s="1"/>
  <c r="U63" i="22"/>
  <c r="U39" i="22"/>
  <c r="U59" i="22" s="1"/>
  <c r="U32" i="22"/>
  <c r="U33" i="22" s="1"/>
  <c r="U34" i="22"/>
  <c r="I85" i="18"/>
  <c r="H85" i="18"/>
  <c r="X10" i="22" l="1"/>
  <c r="X30" i="22" s="1"/>
  <c r="X39" i="22"/>
  <c r="X59" i="22" s="1"/>
  <c r="X61" i="22"/>
  <c r="X62" i="22" s="1"/>
  <c r="X63" i="22"/>
  <c r="X34" i="22"/>
  <c r="X32" i="22"/>
  <c r="X33" i="22" s="1"/>
  <c r="J98" i="26" l="1"/>
  <c r="K98" i="26"/>
  <c r="I98" i="26"/>
  <c r="J91" i="26"/>
  <c r="K91" i="26"/>
  <c r="I91" i="26"/>
  <c r="H91" i="26"/>
  <c r="K90" i="26" l="1"/>
  <c r="J109" i="26"/>
  <c r="J110" i="26" s="1"/>
  <c r="H109" i="26"/>
  <c r="H110" i="26" s="1"/>
  <c r="K109" i="26"/>
  <c r="K110" i="26" s="1"/>
  <c r="J90" i="26"/>
  <c r="I109" i="26"/>
  <c r="I110" i="26" s="1"/>
  <c r="I90" i="26"/>
  <c r="H90" i="26"/>
  <c r="S61" i="22"/>
  <c r="S62" i="22" s="1"/>
  <c r="T61" i="22"/>
  <c r="T62" i="22" s="1"/>
  <c r="S63" i="22"/>
  <c r="T63" i="22"/>
  <c r="S32" i="22"/>
  <c r="S33" i="22" s="1"/>
  <c r="T32" i="22"/>
  <c r="T33" i="22" s="1"/>
  <c r="S34" i="22"/>
  <c r="T34" i="22"/>
  <c r="Z54" i="22"/>
  <c r="S39" i="22"/>
  <c r="S59" i="22" s="1"/>
  <c r="T39" i="22"/>
  <c r="T59" i="22" s="1"/>
  <c r="Z25" i="22"/>
  <c r="S10" i="22"/>
  <c r="S30" i="22" s="1"/>
  <c r="T30" i="22"/>
  <c r="I48" i="21"/>
  <c r="H48" i="21"/>
  <c r="I42" i="21"/>
  <c r="H42" i="21"/>
  <c r="I35" i="21"/>
  <c r="H35" i="21"/>
  <c r="I29" i="21"/>
  <c r="H29" i="21"/>
  <c r="I20" i="21"/>
  <c r="H20" i="21"/>
  <c r="I13" i="21"/>
  <c r="H13" i="21"/>
  <c r="K112" i="26"/>
  <c r="J112" i="26"/>
  <c r="I112" i="26"/>
  <c r="H112"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I78" i="18" l="1"/>
  <c r="H78" i="18"/>
  <c r="H54" i="20" l="1"/>
  <c r="H48" i="20"/>
  <c r="H41" i="20"/>
  <c r="H35" i="20"/>
  <c r="H19" i="20"/>
  <c r="I9" i="20"/>
  <c r="H118" i="18"/>
  <c r="H106" i="18"/>
  <c r="H99" i="18"/>
  <c r="H95" i="18"/>
  <c r="H92" i="18"/>
  <c r="H60" i="18"/>
  <c r="H53" i="18"/>
  <c r="H45" i="18"/>
  <c r="H38" i="18"/>
  <c r="H27" i="18"/>
  <c r="H17" i="18"/>
  <c r="H63" i="22"/>
  <c r="H61" i="22"/>
  <c r="H62" i="22" s="1"/>
  <c r="H39" i="22"/>
  <c r="H59" i="22" s="1"/>
  <c r="H34" i="22"/>
  <c r="H32" i="22"/>
  <c r="H33" i="22" s="1"/>
  <c r="K10" i="22"/>
  <c r="H42" i="20" l="1"/>
  <c r="H55" i="20"/>
  <c r="H9" i="18"/>
  <c r="H75" i="18"/>
  <c r="H134" i="18" s="1"/>
  <c r="H44" i="18"/>
  <c r="Y63" i="22"/>
  <c r="W63" i="22"/>
  <c r="V63" i="22"/>
  <c r="R63" i="22"/>
  <c r="Q63" i="22"/>
  <c r="P63" i="22"/>
  <c r="O63" i="22"/>
  <c r="N63" i="22"/>
  <c r="M63" i="22"/>
  <c r="L63" i="22"/>
  <c r="K63" i="22"/>
  <c r="J63" i="22"/>
  <c r="I63" i="22"/>
  <c r="Y61" i="22"/>
  <c r="Y62" i="22" s="1"/>
  <c r="W61" i="22"/>
  <c r="W62" i="22" s="1"/>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6" i="22"/>
  <c r="Z55" i="22"/>
  <c r="Z53" i="22"/>
  <c r="Z52" i="22"/>
  <c r="Z51" i="22"/>
  <c r="Z50" i="22"/>
  <c r="Z49" i="22"/>
  <c r="Z48" i="22"/>
  <c r="Z47" i="22"/>
  <c r="Z46" i="22"/>
  <c r="Z45" i="22"/>
  <c r="Z44" i="22"/>
  <c r="Z43" i="22"/>
  <c r="Z42" i="22"/>
  <c r="Z41" i="22"/>
  <c r="Z40" i="22"/>
  <c r="W39" i="22"/>
  <c r="W59" i="22" s="1"/>
  <c r="V39" i="22"/>
  <c r="V59" i="22" s="1"/>
  <c r="R39" i="22"/>
  <c r="R59" i="22" s="1"/>
  <c r="Q39" i="22"/>
  <c r="Q59" i="22" s="1"/>
  <c r="P39" i="22"/>
  <c r="P59" i="22" s="1"/>
  <c r="O39" i="22"/>
  <c r="O59" i="22" s="1"/>
  <c r="N39" i="22"/>
  <c r="N59" i="22" s="1"/>
  <c r="M39" i="22"/>
  <c r="M59" i="22" s="1"/>
  <c r="L39" i="22"/>
  <c r="L59" i="22" s="1"/>
  <c r="K39" i="22"/>
  <c r="K59" i="22" s="1"/>
  <c r="J39" i="22"/>
  <c r="J59" i="22" s="1"/>
  <c r="I39" i="22"/>
  <c r="I59" i="22" s="1"/>
  <c r="Z38" i="22"/>
  <c r="Z37"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Y36" i="22" s="1"/>
  <c r="Y39" i="22" s="1"/>
  <c r="Y59" i="22" s="1"/>
  <c r="W30" i="22"/>
  <c r="V30" i="22"/>
  <c r="R10" i="22"/>
  <c r="R30" i="22" s="1"/>
  <c r="Q10" i="22"/>
  <c r="Q30" i="22" s="1"/>
  <c r="P10" i="22"/>
  <c r="P30" i="22" s="1"/>
  <c r="O10" i="22"/>
  <c r="O30" i="22" s="1"/>
  <c r="N10" i="22"/>
  <c r="N30" i="22" s="1"/>
  <c r="M10" i="22"/>
  <c r="M30" i="22" s="1"/>
  <c r="L10" i="22"/>
  <c r="L30" i="22" s="1"/>
  <c r="K30" i="22"/>
  <c r="J10" i="22"/>
  <c r="J30" i="22" s="1"/>
  <c r="I10" i="22"/>
  <c r="I30" i="22" s="1"/>
  <c r="H10" i="22"/>
  <c r="H30" i="22" s="1"/>
  <c r="Z9" i="22"/>
  <c r="Z8" i="22"/>
  <c r="Z7" i="22"/>
  <c r="I54" i="20"/>
  <c r="I48" i="20"/>
  <c r="I41" i="20"/>
  <c r="I35" i="20"/>
  <c r="I19" i="20"/>
  <c r="I18" i="20"/>
  <c r="H9" i="20"/>
  <c r="H18" i="20" s="1"/>
  <c r="H24" i="20" s="1"/>
  <c r="H27" i="20" s="1"/>
  <c r="I118" i="18"/>
  <c r="I106" i="18"/>
  <c r="I99" i="18"/>
  <c r="I95" i="18"/>
  <c r="I92" i="18"/>
  <c r="I60" i="18"/>
  <c r="I53" i="18"/>
  <c r="I45" i="18"/>
  <c r="I38" i="18"/>
  <c r="I27" i="18"/>
  <c r="I17" i="18"/>
  <c r="I10" i="18"/>
  <c r="Z36" i="22" l="1"/>
  <c r="Z39" i="22" s="1"/>
  <c r="Z59" i="22" s="1"/>
  <c r="H57" i="20"/>
  <c r="H59" i="20" s="1"/>
  <c r="I24" i="20"/>
  <c r="I27" i="20" s="1"/>
  <c r="I55" i="20"/>
  <c r="H72" i="18"/>
  <c r="I44" i="18"/>
  <c r="I75" i="18"/>
  <c r="I134" i="18" s="1"/>
  <c r="Z63" i="22"/>
  <c r="I9" i="18"/>
  <c r="I42" i="20"/>
  <c r="Z61" i="22"/>
  <c r="Z62" i="22" s="1"/>
  <c r="Z32" i="22"/>
  <c r="Z33" i="22" s="1"/>
  <c r="Z34" i="22"/>
  <c r="Z10" i="22"/>
  <c r="Z30" i="22" s="1"/>
  <c r="I57" i="20" l="1"/>
  <c r="I59" i="20" s="1"/>
  <c r="I72" i="18"/>
</calcChain>
</file>

<file path=xl/sharedStrings.xml><?xml version="1.0" encoding="utf-8"?>
<sst xmlns="http://schemas.openxmlformats.org/spreadsheetml/2006/main" count="531" uniqueCount="464">
  <si>
    <t>Annex 1</t>
  </si>
  <si>
    <t>ISSUER’S GENERAL DATA</t>
  </si>
  <si>
    <t>Reporting period:</t>
  </si>
  <si>
    <t>to</t>
  </si>
  <si>
    <t>Year:</t>
  </si>
  <si>
    <t>Quarter:</t>
  </si>
  <si>
    <t xml:space="preserve">Quarterly financial statements </t>
  </si>
  <si>
    <t>Registration number (MB):</t>
  </si>
  <si>
    <t>Issuer’s home Member State code:</t>
  </si>
  <si>
    <t>Entity’s registration number (MBS):</t>
  </si>
  <si>
    <t>Personal identification number (OIB):</t>
  </si>
  <si>
    <t>LEI:</t>
  </si>
  <si>
    <t>Institution code:</t>
  </si>
  <si>
    <t>Name of the issuer:</t>
  </si>
  <si>
    <t>Postcode and town:</t>
  </si>
  <si>
    <t>Street and house number:</t>
  </si>
  <si>
    <t>E-mail address:</t>
  </si>
  <si>
    <t>Web address:</t>
  </si>
  <si>
    <t>Number of employees 
(end of the reporting period):</t>
  </si>
  <si>
    <t>Consolidated report:</t>
  </si>
  <si>
    <t xml:space="preserve">          (KN-not consolidated/KD-consolidated)</t>
  </si>
  <si>
    <t>KN</t>
  </si>
  <si>
    <t>KD</t>
  </si>
  <si>
    <t xml:space="preserve">Audited:   </t>
  </si>
  <si>
    <t>(RN-not audited/RD-audited)</t>
  </si>
  <si>
    <t>RN</t>
  </si>
  <si>
    <t>RD</t>
  </si>
  <si>
    <t>Names of subsidiaries (according to IFRS):</t>
  </si>
  <si>
    <t>Registered office:</t>
  </si>
  <si>
    <t>MB:</t>
  </si>
  <si>
    <t>Yes</t>
  </si>
  <si>
    <t>No</t>
  </si>
  <si>
    <t>Bookkeeping firm:</t>
  </si>
  <si>
    <t xml:space="preserve">    (Yes/No)</t>
  </si>
  <si>
    <t>(name of the bookkeeping firm)</t>
  </si>
  <si>
    <t>Contact person:</t>
  </si>
  <si>
    <t>(only name and surname of the contact person)</t>
  </si>
  <si>
    <t>Telephone:</t>
  </si>
  <si>
    <t>Audit firm:</t>
  </si>
  <si>
    <t>(name of the audit firm)</t>
  </si>
  <si>
    <t>Certified auditor:</t>
  </si>
  <si>
    <t>(name and surname)</t>
  </si>
  <si>
    <t>BALANCE SHEET</t>
  </si>
  <si>
    <t xml:space="preserve">in EUR </t>
  </si>
  <si>
    <t>Item</t>
  </si>
  <si>
    <r>
      <rPr>
        <b/>
        <sz val="9"/>
        <rFont val="Arial"/>
        <family val="2"/>
        <charset val="238"/>
      </rPr>
      <t xml:space="preserve">ADP
</t>
    </r>
    <r>
      <rPr>
        <b/>
        <sz val="7"/>
        <color rgb="FF000000"/>
        <rFont val="Arial"/>
        <family val="2"/>
        <charset val="238"/>
      </rPr>
      <t>code</t>
    </r>
  </si>
  <si>
    <t>Last day of the preceding business year</t>
  </si>
  <si>
    <t xml:space="preserve">At the reporting date of the current period
</t>
  </si>
  <si>
    <t>A) RECEIVABLES FOR SUBSCRIBED CAPITAL UNPAID</t>
  </si>
  <si>
    <r>
      <rPr>
        <b/>
        <sz val="9"/>
        <rFont val="Arial"/>
        <family val="2"/>
        <charset val="238"/>
      </rPr>
      <t xml:space="preserve">B)  FIXED ASSETS </t>
    </r>
    <r>
      <rPr>
        <sz val="9"/>
        <color rgb="FF000000"/>
        <rFont val="Arial"/>
        <family val="2"/>
        <charset val="238"/>
      </rPr>
      <t>(ADP 003+010+020+031+036)</t>
    </r>
  </si>
  <si>
    <t>I INTANGIBLE ASSETS (ADP 004 to 009)</t>
  </si>
  <si>
    <t xml:space="preserve">    1 Research and development</t>
  </si>
  <si>
    <t xml:space="preserve">    2 Concessions, patents, licences, trademarks, software and other rights</t>
  </si>
  <si>
    <t xml:space="preserve">    3 Goodwill</t>
  </si>
  <si>
    <t xml:space="preserve">    4 Advances for the purchase of intangible assets</t>
  </si>
  <si>
    <t xml:space="preserve">    5 Intangible assets in preparation</t>
  </si>
  <si>
    <t xml:space="preserve">    6 Other intangible assets</t>
  </si>
  <si>
    <t>II TANGIBLE ASSETS (ADP 011 to 019)</t>
  </si>
  <si>
    <t xml:space="preserve">    1 Land</t>
  </si>
  <si>
    <t xml:space="preserve">    2 Buildings</t>
  </si>
  <si>
    <t xml:space="preserve">    3 Plant and equipment </t>
  </si>
  <si>
    <t xml:space="preserve">    4 Tools, working inventory and transportation assets</t>
  </si>
  <si>
    <t xml:space="preserve">    5 Biological assets</t>
  </si>
  <si>
    <t xml:space="preserve">    6 Advances for the purchase of tangible assets</t>
  </si>
  <si>
    <t xml:space="preserve">    7 Tangible assets in preparation</t>
  </si>
  <si>
    <t xml:space="preserve">    8 Other tangible assets</t>
  </si>
  <si>
    <t xml:space="preserve">    9 Investment property</t>
  </si>
  <si>
    <t>III FIXED FINANCIAL ASSETS (ADP 021 to 030)</t>
  </si>
  <si>
    <t xml:space="preserve">     1 Investments in holdings (shares) of undertakings within the group</t>
  </si>
  <si>
    <t xml:space="preserve">     2 Investments in other securities of undertakings within the group</t>
  </si>
  <si>
    <t xml:space="preserve">     3 Loans, deposits, etc. to undertakings within the group</t>
  </si>
  <si>
    <t xml:space="preserve">     4Investments in holdings (shares) of companies linked by virtue of participating interests</t>
  </si>
  <si>
    <t xml:space="preserve">     5 Investment in other securities of companies linked by virtue of participating interests</t>
  </si>
  <si>
    <t xml:space="preserve">     6 Loans, deposits etc. to companies linked by virtue of participating interests</t>
  </si>
  <si>
    <t xml:space="preserve">     7 Investments in securities</t>
  </si>
  <si>
    <t xml:space="preserve">     8 Loans, deposits, etc. given</t>
  </si>
  <si>
    <t xml:space="preserve">     9 Other investments accounted for using the equity method</t>
  </si>
  <si>
    <t xml:space="preserve">   10  Other fixed financial assets</t>
  </si>
  <si>
    <t>IV RECEIVABLES (ADP 032 to 035)</t>
  </si>
  <si>
    <t xml:space="preserve">     1 Receivables from undertakings within the group </t>
  </si>
  <si>
    <t xml:space="preserve">     2 Receivables from companies linked by virtue of participating interests </t>
  </si>
  <si>
    <t xml:space="preserve">     3 Customer receivables </t>
  </si>
  <si>
    <t xml:space="preserve">     4 Other receivables</t>
  </si>
  <si>
    <t>V DEFERRED TAX ASSETS</t>
  </si>
  <si>
    <r>
      <rPr>
        <b/>
        <sz val="9"/>
        <rFont val="Arial"/>
        <family val="2"/>
        <charset val="238"/>
      </rPr>
      <t xml:space="preserve">C)  CURRENT ASSETS </t>
    </r>
    <r>
      <rPr>
        <sz val="9"/>
        <color rgb="FF000000"/>
        <rFont val="Arial"/>
        <family val="2"/>
        <charset val="238"/>
      </rPr>
      <t>(ADP 038+046+053+063)</t>
    </r>
  </si>
  <si>
    <t>I INVENTORIES (ADP 039 to 045)</t>
  </si>
  <si>
    <t xml:space="preserve">    1 Raw materials and consumables</t>
  </si>
  <si>
    <t xml:space="preserve">    2 Production in progress</t>
  </si>
  <si>
    <t xml:space="preserve">    3 Finished goods</t>
  </si>
  <si>
    <t xml:space="preserve">    4 Merchandise</t>
  </si>
  <si>
    <t xml:space="preserve">    5 Advances for inventories</t>
  </si>
  <si>
    <t xml:space="preserve">    6 Fixed assets held for sale</t>
  </si>
  <si>
    <t xml:space="preserve">    7 Biological assets</t>
  </si>
  <si>
    <t>II RECEIVABLES (ADP 047 to 052)</t>
  </si>
  <si>
    <t xml:space="preserve">    1 Receivables from undertakings within the group </t>
  </si>
  <si>
    <t xml:space="preserve">    2 Receivables from companies linked by virtue of participating interests</t>
  </si>
  <si>
    <t xml:space="preserve">    3 Customer receivables</t>
  </si>
  <si>
    <t xml:space="preserve">    4 Receivables from employees and members of the undertaking</t>
  </si>
  <si>
    <t xml:space="preserve">    5 Receivables from government and other institutions</t>
  </si>
  <si>
    <t xml:space="preserve">    6 Other receivables</t>
  </si>
  <si>
    <t>III CURRENT FINANCIAL ASSETS (ADP 054 to 062)</t>
  </si>
  <si>
    <t xml:space="preserve">     4 Investments in holdings (shares) of companies linked by virtue of participating interests</t>
  </si>
  <si>
    <t xml:space="preserve">     9 Other financial assets</t>
  </si>
  <si>
    <t>IV CASH AT BANK AND IN HAND</t>
  </si>
  <si>
    <t>D ) PREPAID EXPENSES AND ACCRUED INCOME</t>
  </si>
  <si>
    <r>
      <rPr>
        <b/>
        <sz val="9"/>
        <rFont val="Arial"/>
        <family val="2"/>
        <charset val="238"/>
      </rPr>
      <t xml:space="preserve">E)  TOTAL ASSETS </t>
    </r>
    <r>
      <rPr>
        <sz val="9"/>
        <color rgb="FF000000"/>
        <rFont val="Arial"/>
        <family val="2"/>
        <charset val="238"/>
      </rPr>
      <t>(ADP 001+002+037+064)</t>
    </r>
  </si>
  <si>
    <t>OFF-BALANCE SHEET ITEMS</t>
  </si>
  <si>
    <t>LIABILITIES</t>
  </si>
  <si>
    <r>
      <rPr>
        <b/>
        <sz val="9"/>
        <rFont val="Arial"/>
        <family val="2"/>
        <charset val="238"/>
      </rPr>
      <t xml:space="preserve">A)  CAPITAL AND RESERVES </t>
    </r>
    <r>
      <rPr>
        <sz val="9"/>
        <color rgb="FF000000"/>
        <rFont val="Arial"/>
        <family val="2"/>
        <charset val="238"/>
      </rPr>
      <t>(ADP 068 to 070+076+077+083+086+089)</t>
    </r>
  </si>
  <si>
    <t>I INITIAL (SUBSCRIBED) CAPITAL</t>
  </si>
  <si>
    <t>II CAPITAL RESERVES</t>
  </si>
  <si>
    <t>III RESERVES FROM PROFIT (ADP 071+072-073+074+075)</t>
  </si>
  <si>
    <t xml:space="preserve">     1 Legal reserves</t>
  </si>
  <si>
    <t xml:space="preserve">     2 Reserves for treasury shares</t>
  </si>
  <si>
    <t xml:space="preserve">     3 Treasury shares and holdings (deductible item)</t>
  </si>
  <si>
    <t xml:space="preserve">     4 Statutory reserves</t>
  </si>
  <si>
    <t xml:space="preserve">     5 Other reserves</t>
  </si>
  <si>
    <t>IV REVALUATION RESERVES</t>
  </si>
  <si>
    <t>V FAIR VALUE RESERVES AND OTHER (ADP 078 to 083)</t>
  </si>
  <si>
    <t xml:space="preserve">     1 Financial assets at fair value through other comprehensive income (i.e. available for sale)</t>
  </si>
  <si>
    <t xml:space="preserve">     2 Cash flow hedge - effective portion</t>
  </si>
  <si>
    <t xml:space="preserve">     3 Hedge of a net investment in a foreign operation - effective portion</t>
  </si>
  <si>
    <t xml:space="preserve">     4 Other fair value reserves</t>
  </si>
  <si>
    <t xml:space="preserve">     5 Exchange rate differences from translation of foreign operations (consolidation)</t>
  </si>
  <si>
    <t xml:space="preserve">     6 Exchange rate differences from translation into the presentation currency</t>
  </si>
  <si>
    <t>VI RETAINED PROFIT OR LOSS BROUGHT FORWARD (ADP 085-086)</t>
  </si>
  <si>
    <t xml:space="preserve">     1 Retained profit</t>
  </si>
  <si>
    <t xml:space="preserve">     2 Loss brought forward</t>
  </si>
  <si>
    <t>VII PROFIT OR LOSS FOR THE BUSINESS YEAR (ADP 088-089)</t>
  </si>
  <si>
    <t xml:space="preserve">     1 Profit for the business year</t>
  </si>
  <si>
    <t xml:space="preserve">     2 Loss for the business year</t>
  </si>
  <si>
    <t>VIII MINORITY (NON-CONTROLLING) INTEREST</t>
  </si>
  <si>
    <r>
      <rPr>
        <b/>
        <sz val="9"/>
        <rFont val="Arial"/>
        <family val="2"/>
        <charset val="238"/>
      </rPr>
      <t xml:space="preserve">B)  PROVISIONS </t>
    </r>
    <r>
      <rPr>
        <sz val="9"/>
        <color rgb="FF000000"/>
        <rFont val="Arial"/>
        <family val="2"/>
        <charset val="238"/>
      </rPr>
      <t>(ADP 092 to 097)</t>
    </r>
  </si>
  <si>
    <t xml:space="preserve">     1 Provisions for pensions, termination benefits and similar obligations</t>
  </si>
  <si>
    <t xml:space="preserve">     2 Provisions for tax liabilities</t>
  </si>
  <si>
    <t xml:space="preserve">     3 Provisions for ongoing legal cases</t>
  </si>
  <si>
    <t xml:space="preserve">     4 Provisions for renewal of natural resources</t>
  </si>
  <si>
    <t xml:space="preserve">     5 Provisions for warranty obligations</t>
  </si>
  <si>
    <t xml:space="preserve">     6 Other provisions</t>
  </si>
  <si>
    <r>
      <rPr>
        <b/>
        <sz val="9"/>
        <rFont val="Arial"/>
        <family val="2"/>
        <charset val="238"/>
      </rPr>
      <t xml:space="preserve">C)  LONG-TERM LIABILITIES </t>
    </r>
    <r>
      <rPr>
        <sz val="9"/>
        <color rgb="FF000000"/>
        <rFont val="Arial"/>
        <family val="2"/>
        <charset val="238"/>
      </rPr>
      <t>(ADP 099 to 109)</t>
    </r>
  </si>
  <si>
    <t xml:space="preserve">     1 Liabilities to undertakings within the group </t>
  </si>
  <si>
    <t xml:space="preserve">     2 Liabilities for loans, deposits, etc. of undertakings within the group</t>
  </si>
  <si>
    <t xml:space="preserve">     3 Liabilities to companies linked by virtue of participating interests </t>
  </si>
  <si>
    <t xml:space="preserve">     4 Liabilities for loans, deposits etc. of companies linked by virtue of participating interests</t>
  </si>
  <si>
    <t xml:space="preserve">     5 Liabilities for loans, deposits etc.</t>
  </si>
  <si>
    <t xml:space="preserve">     6 Liabilities to banks and other financial institutions</t>
  </si>
  <si>
    <t xml:space="preserve">     7 Liabilities for advance payments</t>
  </si>
  <si>
    <t xml:space="preserve">     8 Liabilities to suppliers</t>
  </si>
  <si>
    <t xml:space="preserve">     9 Liabilities for securities</t>
  </si>
  <si>
    <t xml:space="preserve">   10 Other long-term liabilities</t>
  </si>
  <si>
    <t xml:space="preserve">   11 Deferred tax liability</t>
  </si>
  <si>
    <r>
      <rPr>
        <b/>
        <sz val="9"/>
        <rFont val="Arial"/>
        <family val="2"/>
        <charset val="238"/>
      </rPr>
      <t xml:space="preserve">D)  SHORT-TERM LIABILITIES </t>
    </r>
    <r>
      <rPr>
        <sz val="9"/>
        <color rgb="FF000000"/>
        <rFont val="Arial"/>
        <family val="2"/>
        <charset val="238"/>
      </rPr>
      <t>(ADP 111 to 124)</t>
    </r>
  </si>
  <si>
    <t xml:space="preserve">   10 Liabilities to employees</t>
  </si>
  <si>
    <t xml:space="preserve">   11 Taxes, contributions and similar liabilities</t>
  </si>
  <si>
    <t xml:space="preserve">   12 Liabilities arising from the share in the result</t>
  </si>
  <si>
    <t xml:space="preserve">   13 Liabilities arising from fixed assets held for sale</t>
  </si>
  <si>
    <t xml:space="preserve">   14 Other short-term liabilities</t>
  </si>
  <si>
    <t>E) ACCRUALS AND DEFERRED INCOME</t>
  </si>
  <si>
    <r>
      <rPr>
        <b/>
        <sz val="9"/>
        <rFont val="Arial"/>
        <family val="2"/>
        <charset val="238"/>
      </rPr>
      <t xml:space="preserve">F)  TOTAL – LIABILITIES </t>
    </r>
    <r>
      <rPr>
        <sz val="9"/>
        <color rgb="FF000000"/>
        <rFont val="Arial"/>
        <family val="2"/>
        <charset val="238"/>
      </rPr>
      <t>(ADP 067+091+098+110+125)</t>
    </r>
  </si>
  <si>
    <t>G)  OFF-BALANCE SHEET ITEMS</t>
  </si>
  <si>
    <t>STATEMENT OF PROFIT OR LOSS</t>
  </si>
  <si>
    <t>for the period __.__.____ to __.__.____</t>
  </si>
  <si>
    <t>in EUR</t>
  </si>
  <si>
    <r>
      <rPr>
        <b/>
        <sz val="9"/>
        <rFont val="Arial"/>
        <family val="2"/>
        <charset val="238"/>
      </rPr>
      <t xml:space="preserve">ADP
</t>
    </r>
    <r>
      <rPr>
        <b/>
        <sz val="8"/>
        <color rgb="FF000000"/>
        <rFont val="Arial"/>
        <family val="2"/>
        <charset val="238"/>
      </rPr>
      <t>code</t>
    </r>
  </si>
  <si>
    <t>Same period of the previous year</t>
  </si>
  <si>
    <t>Current period</t>
  </si>
  <si>
    <t xml:space="preserve">Cumulative </t>
  </si>
  <si>
    <t>Quarter</t>
  </si>
  <si>
    <r>
      <rPr>
        <b/>
        <sz val="9"/>
        <color indexed="62"/>
        <rFont val="Arial"/>
        <family val="2"/>
        <charset val="238"/>
      </rPr>
      <t>I</t>
    </r>
    <r>
      <rPr>
        <b/>
        <sz val="9"/>
        <color indexed="62"/>
        <rFont val="Arial"/>
        <family val="2"/>
        <charset val="238"/>
      </rPr>
      <t xml:space="preserve"> </t>
    </r>
    <r>
      <rPr>
        <b/>
        <sz val="9"/>
        <color indexed="62"/>
        <rFont val="Arial"/>
        <family val="2"/>
        <charset val="238"/>
      </rPr>
      <t xml:space="preserve">OPERATING INCOME </t>
    </r>
    <r>
      <rPr>
        <sz val="9"/>
        <color indexed="62"/>
        <rFont val="Arial"/>
        <family val="2"/>
        <charset val="238"/>
      </rPr>
      <t>(ADP 002 to 006)</t>
    </r>
  </si>
  <si>
    <t xml:space="preserve">    1 Income from sales with undertakings within the group</t>
  </si>
  <si>
    <t xml:space="preserve">    2 Income from sales</t>
  </si>
  <si>
    <t xml:space="preserve">    3 Income from the use of own products, goods and services</t>
  </si>
  <si>
    <t xml:space="preserve">    4 Other operating income with undertakings within the group</t>
  </si>
  <si>
    <t xml:space="preserve">    5 Other operating income (outside the group)</t>
  </si>
  <si>
    <r>
      <rPr>
        <b/>
        <sz val="9"/>
        <color indexed="62"/>
        <rFont val="Arial"/>
        <family val="2"/>
        <charset val="238"/>
      </rPr>
      <t>II</t>
    </r>
    <r>
      <rPr>
        <b/>
        <sz val="9"/>
        <color indexed="62"/>
        <rFont val="Arial"/>
        <family val="2"/>
        <charset val="238"/>
      </rPr>
      <t xml:space="preserve"> </t>
    </r>
    <r>
      <rPr>
        <b/>
        <sz val="9"/>
        <color indexed="62"/>
        <rFont val="Arial"/>
        <family val="2"/>
        <charset val="238"/>
      </rPr>
      <t xml:space="preserve">OPERATING EXPENSES </t>
    </r>
    <r>
      <rPr>
        <sz val="9"/>
        <color indexed="62"/>
        <rFont val="Arial"/>
        <family val="2"/>
        <charset val="238"/>
      </rPr>
      <t>(ADP 08+009+013+017+018+019+022+029)</t>
    </r>
  </si>
  <si>
    <t xml:space="preserve">    1 Changes in inventories of work in progress and finished goods</t>
  </si>
  <si>
    <t xml:space="preserve">    2 Material costs (ADP 010 to 012)</t>
  </si>
  <si>
    <t xml:space="preserve">        a) Costs of raw materials and consumables </t>
  </si>
  <si>
    <t xml:space="preserve">        b) Costs of goods sold </t>
  </si>
  <si>
    <t xml:space="preserve">        c) Other external costs </t>
  </si>
  <si>
    <t xml:space="preserve">   3 Staff costs (ADP 014 to 016)</t>
  </si>
  <si>
    <t xml:space="preserve">        a) Net salaries and wages</t>
  </si>
  <si>
    <t xml:space="preserve">        b) Tax and contributions from salary costs</t>
  </si>
  <si>
    <t xml:space="preserve">        c) Contributions on salaries</t>
  </si>
  <si>
    <t xml:space="preserve">   4 Depreciation</t>
  </si>
  <si>
    <t xml:space="preserve">   5 Other costs</t>
  </si>
  <si>
    <t xml:space="preserve">   6 Value adjustments (ADP 020+021)</t>
  </si>
  <si>
    <t xml:space="preserve">       a) fixed assets other than financial assets</t>
  </si>
  <si>
    <t xml:space="preserve">       b) current assets other than financial assets</t>
  </si>
  <si>
    <t xml:space="preserve">   7 Provisions (ADP 023 to 028)</t>
  </si>
  <si>
    <t xml:space="preserve">       a) Provisions for pensions, termination benefits and similar obligations</t>
  </si>
  <si>
    <t xml:space="preserve">       b) Provisions for tax liabilities</t>
  </si>
  <si>
    <t xml:space="preserve">       c) Provisions for ongoing legal cases</t>
  </si>
  <si>
    <t xml:space="preserve">       d) Provisions for renewal of natural resources</t>
  </si>
  <si>
    <t xml:space="preserve">       e) Provisions for warranty obligations</t>
  </si>
  <si>
    <t xml:space="preserve">       f) Other provisions</t>
  </si>
  <si>
    <t xml:space="preserve">   8 Other operating expenses</t>
  </si>
  <si>
    <r>
      <rPr>
        <b/>
        <sz val="9"/>
        <color indexed="62"/>
        <rFont val="Arial"/>
        <family val="2"/>
        <charset val="238"/>
      </rPr>
      <t>III</t>
    </r>
    <r>
      <rPr>
        <b/>
        <sz val="9"/>
        <color indexed="62"/>
        <rFont val="Arial"/>
        <family val="2"/>
        <charset val="238"/>
      </rPr>
      <t xml:space="preserve"> </t>
    </r>
    <r>
      <rPr>
        <b/>
        <sz val="9"/>
        <color indexed="62"/>
        <rFont val="Arial"/>
        <family val="2"/>
        <charset val="238"/>
      </rPr>
      <t xml:space="preserve">FINANCIAL INCOME </t>
    </r>
    <r>
      <rPr>
        <sz val="9"/>
        <color indexed="62"/>
        <rFont val="Arial"/>
        <family val="2"/>
        <charset val="238"/>
      </rPr>
      <t>(ADP 031 to 040)</t>
    </r>
  </si>
  <si>
    <t xml:space="preserve">     1 Income from investments in holdings (shares) of undertakings within the group</t>
  </si>
  <si>
    <t xml:space="preserve">     2 Income from investments in holdings (shares) of companies linked by virtue of participating interests</t>
  </si>
  <si>
    <t xml:space="preserve">     3 Income from other long-term financial investment and loans granted to undertakings within the group</t>
  </si>
  <si>
    <t xml:space="preserve">     4 Other interest income from operations with undertakings within the group</t>
  </si>
  <si>
    <t xml:space="preserve">     5 Exchange rate differences and other financial income from operations with undertakings within the group</t>
  </si>
  <si>
    <t xml:space="preserve">     6 Income from other long-term financial investments and loans</t>
  </si>
  <si>
    <t xml:space="preserve">     7 Other interest income</t>
  </si>
  <si>
    <t xml:space="preserve">     8 Exchange rate differences and other financial income</t>
  </si>
  <si>
    <t xml:space="preserve">     9 Unrealised gains (income) from financial assets</t>
  </si>
  <si>
    <t xml:space="preserve">   10 Other financial income</t>
  </si>
  <si>
    <r>
      <rPr>
        <b/>
        <sz val="9"/>
        <color indexed="62"/>
        <rFont val="Arial"/>
        <family val="2"/>
        <charset val="238"/>
      </rPr>
      <t>IV</t>
    </r>
    <r>
      <rPr>
        <b/>
        <sz val="9"/>
        <color indexed="62"/>
        <rFont val="Arial"/>
        <family val="2"/>
        <charset val="238"/>
      </rPr>
      <t xml:space="preserve"> </t>
    </r>
    <r>
      <rPr>
        <b/>
        <sz val="9"/>
        <color indexed="62"/>
        <rFont val="Arial"/>
        <family val="2"/>
        <charset val="238"/>
      </rPr>
      <t xml:space="preserve">FINANCIAL EXPENSES </t>
    </r>
    <r>
      <rPr>
        <sz val="9"/>
        <color indexed="62"/>
        <rFont val="Arial"/>
        <family val="2"/>
        <charset val="238"/>
      </rPr>
      <t>(ADP 042 to 048)</t>
    </r>
  </si>
  <si>
    <t xml:space="preserve">    1 Interest expenses and similar expenses with undertakings within the group</t>
  </si>
  <si>
    <t>2 Exchange rate differences and other expenses from operations with undertakings within the group</t>
  </si>
  <si>
    <t>3 Interest expenses and similar expenses</t>
  </si>
  <si>
    <t>4 Exchange rate differences and other expenses</t>
  </si>
  <si>
    <t>5 Unrealised losses (expenses) from financial assets</t>
  </si>
  <si>
    <t>6 Value adjustments of financial assets (net)</t>
  </si>
  <si>
    <t>7 Other financial expenses</t>
  </si>
  <si>
    <t>V    SHARE IN PROFIT FROM UNDERTAKINGS LINKED BY VRITUE OF PARTICIPATING INTERESTS</t>
  </si>
  <si>
    <t>VI   SHARE IN PROFIT FROM JOINT VENTURES</t>
  </si>
  <si>
    <t>VII  SHARE IN LOSS OF COMPANIES LINKED BY VIRTUE OF PARTICIPATING INTEREST</t>
  </si>
  <si>
    <t>VIII SHARE IN LOSS OF JOINT VENTURES</t>
  </si>
  <si>
    <r>
      <rPr>
        <b/>
        <sz val="9"/>
        <color indexed="62"/>
        <rFont val="Arial"/>
        <family val="2"/>
        <charset val="238"/>
      </rPr>
      <t>IX</t>
    </r>
    <r>
      <rPr>
        <b/>
        <sz val="9"/>
        <color indexed="62"/>
        <rFont val="Arial"/>
        <family val="2"/>
        <charset val="238"/>
      </rPr>
      <t xml:space="preserve">   </t>
    </r>
    <r>
      <rPr>
        <b/>
        <sz val="9"/>
        <color indexed="62"/>
        <rFont val="Arial"/>
        <family val="2"/>
        <charset val="238"/>
      </rPr>
      <t xml:space="preserve">TOTAL INCOME </t>
    </r>
    <r>
      <rPr>
        <sz val="9"/>
        <color indexed="62"/>
        <rFont val="Arial"/>
        <family val="2"/>
        <charset val="238"/>
      </rPr>
      <t>(ADP 001+030+049 +050)</t>
    </r>
  </si>
  <si>
    <r>
      <rPr>
        <b/>
        <sz val="9"/>
        <color indexed="62"/>
        <rFont val="Arial"/>
        <family val="2"/>
        <charset val="238"/>
      </rPr>
      <t>X</t>
    </r>
    <r>
      <rPr>
        <b/>
        <sz val="9"/>
        <color indexed="62"/>
        <rFont val="Arial"/>
        <family val="2"/>
        <charset val="238"/>
      </rPr>
      <t xml:space="preserve">    </t>
    </r>
    <r>
      <rPr>
        <b/>
        <sz val="9"/>
        <color indexed="62"/>
        <rFont val="Arial"/>
        <family val="2"/>
        <charset val="238"/>
      </rPr>
      <t xml:space="preserve">TOTAL EXPENDITURE </t>
    </r>
    <r>
      <rPr>
        <sz val="9"/>
        <color indexed="62"/>
        <rFont val="Arial"/>
        <family val="2"/>
        <charset val="238"/>
      </rPr>
      <t>(ADP 007+041+051 + 052)</t>
    </r>
  </si>
  <si>
    <r>
      <rPr>
        <b/>
        <sz val="9"/>
        <color indexed="62"/>
        <rFont val="Arial"/>
        <family val="2"/>
        <charset val="238"/>
      </rPr>
      <t>XI</t>
    </r>
    <r>
      <rPr>
        <b/>
        <sz val="9"/>
        <color indexed="62"/>
        <rFont val="Arial"/>
        <family val="2"/>
        <charset val="238"/>
      </rPr>
      <t xml:space="preserve">   </t>
    </r>
    <r>
      <rPr>
        <b/>
        <sz val="9"/>
        <color indexed="62"/>
        <rFont val="Arial"/>
        <family val="2"/>
        <charset val="238"/>
      </rPr>
      <t xml:space="preserve">PRE-TAX PROFIT OR LOSS </t>
    </r>
    <r>
      <rPr>
        <sz val="9"/>
        <color indexed="62"/>
        <rFont val="Arial"/>
        <family val="2"/>
        <charset val="238"/>
      </rPr>
      <t>(ADP 053-054)</t>
    </r>
  </si>
  <si>
    <t xml:space="preserve">   1 Pre-tax profit (ADP 053-054)</t>
  </si>
  <si>
    <t xml:space="preserve">   2 Pre-tax loss (ADP 054-053)</t>
  </si>
  <si>
    <t>XII  INCOME TAX</t>
  </si>
  <si>
    <r>
      <rPr>
        <b/>
        <sz val="9"/>
        <color indexed="62"/>
        <rFont val="Arial"/>
        <family val="2"/>
        <charset val="238"/>
      </rPr>
      <t>XIII</t>
    </r>
    <r>
      <rPr>
        <b/>
        <sz val="9"/>
        <color indexed="62"/>
        <rFont val="Arial"/>
        <family val="2"/>
        <charset val="238"/>
      </rPr>
      <t xml:space="preserve"> </t>
    </r>
    <r>
      <rPr>
        <b/>
        <sz val="9"/>
        <color indexed="62"/>
        <rFont val="Arial"/>
        <family val="2"/>
        <charset val="238"/>
      </rPr>
      <t xml:space="preserve">PROFIT OR LOSS FOR THE PERIOD </t>
    </r>
    <r>
      <rPr>
        <sz val="9"/>
        <color indexed="62"/>
        <rFont val="Arial"/>
        <family val="2"/>
        <charset val="238"/>
      </rPr>
      <t>(ADP 055-059)</t>
    </r>
  </si>
  <si>
    <t xml:space="preserve">  1 Profit for the period (ADP 055-059)</t>
  </si>
  <si>
    <t xml:space="preserve">  2 Loss for the period (ADP 059-055)</t>
  </si>
  <si>
    <t>DISCONTINUED OPERATIONS (to be filled in by undertakings subject to IFRS only with discontinued operations)</t>
  </si>
  <si>
    <r>
      <rPr>
        <b/>
        <sz val="9"/>
        <color indexed="62"/>
        <rFont val="Arial"/>
        <family val="2"/>
        <charset val="238"/>
      </rPr>
      <t>XIV</t>
    </r>
    <r>
      <rPr>
        <b/>
        <sz val="9"/>
        <color indexed="62"/>
        <rFont val="Arial"/>
        <family val="2"/>
        <charset val="238"/>
      </rPr>
      <t xml:space="preserve"> </t>
    </r>
    <r>
      <rPr>
        <b/>
        <sz val="9"/>
        <color indexed="62"/>
        <rFont val="Arial"/>
        <family val="2"/>
        <charset val="238"/>
      </rPr>
      <t>PRE-TAX PROFIT OR LOSS OF DISCONTINUED OPERATIONS</t>
    </r>
    <r>
      <rPr>
        <sz val="9"/>
        <color indexed="62"/>
        <rFont val="Arial"/>
        <family val="2"/>
        <charset val="238"/>
      </rPr>
      <t xml:space="preserve">  (ADP 063-064)</t>
    </r>
  </si>
  <si>
    <t xml:space="preserve"> 1 Pre-tax profit from discontinued operations</t>
  </si>
  <si>
    <t xml:space="preserve"> 2 Pre-tax loss on discontinued operations</t>
  </si>
  <si>
    <t>XV INCOME TAX OF DISCONTINUED OPERATIONS</t>
  </si>
  <si>
    <t xml:space="preserve"> 1 Discontinued operations profit for the period (ADP 062-065)</t>
  </si>
  <si>
    <t xml:space="preserve"> 2 Discontinued operations loss for the period (ADP 065-062)</t>
  </si>
  <si>
    <t>TOTAL OPERATIONS (to be filled in only by undertakings subject to IFRS with discontinued operations)</t>
  </si>
  <si>
    <r>
      <rPr>
        <b/>
        <sz val="9"/>
        <color indexed="62"/>
        <rFont val="Arial"/>
        <family val="2"/>
        <charset val="238"/>
      </rPr>
      <t>XVI</t>
    </r>
    <r>
      <rPr>
        <b/>
        <sz val="9"/>
        <color indexed="62"/>
        <rFont val="Arial"/>
        <family val="2"/>
        <charset val="238"/>
      </rPr>
      <t xml:space="preserve"> </t>
    </r>
    <r>
      <rPr>
        <b/>
        <sz val="9"/>
        <color indexed="62"/>
        <rFont val="Arial"/>
        <family val="2"/>
        <charset val="238"/>
      </rPr>
      <t xml:space="preserve">PRE-TAX PROFIT OR LOSS </t>
    </r>
    <r>
      <rPr>
        <sz val="9"/>
        <color indexed="62"/>
        <rFont val="Arial"/>
        <family val="2"/>
        <charset val="238"/>
      </rPr>
      <t>(ADP 055+062)</t>
    </r>
  </si>
  <si>
    <t xml:space="preserve"> 1 Pre-tax profit (ADP 068)</t>
  </si>
  <si>
    <t xml:space="preserve"> 2 Pre-tax loss (ADP 068)</t>
  </si>
  <si>
    <r>
      <rPr>
        <b/>
        <sz val="9"/>
        <color indexed="62"/>
        <rFont val="Arial"/>
        <family val="2"/>
        <charset val="238"/>
      </rPr>
      <t>XVII</t>
    </r>
    <r>
      <rPr>
        <b/>
        <sz val="9"/>
        <color indexed="62"/>
        <rFont val="Arial"/>
        <family val="2"/>
        <charset val="238"/>
      </rPr>
      <t xml:space="preserve"> </t>
    </r>
    <r>
      <rPr>
        <b/>
        <sz val="9"/>
        <color indexed="62"/>
        <rFont val="Arial"/>
        <family val="2"/>
        <charset val="238"/>
      </rPr>
      <t xml:space="preserve">INCOME TAX </t>
    </r>
    <r>
      <rPr>
        <sz val="9"/>
        <color indexed="62"/>
        <rFont val="Arial"/>
        <family val="2"/>
        <charset val="238"/>
      </rPr>
      <t>(ADP 058+065)</t>
    </r>
  </si>
  <si>
    <r>
      <rPr>
        <b/>
        <sz val="9"/>
        <color indexed="62"/>
        <rFont val="Arial"/>
        <family val="2"/>
        <charset val="238"/>
      </rPr>
      <t>XVIII</t>
    </r>
    <r>
      <rPr>
        <b/>
        <sz val="9"/>
        <color indexed="62"/>
        <rFont val="Arial"/>
        <family val="2"/>
        <charset val="238"/>
      </rPr>
      <t xml:space="preserve"> </t>
    </r>
    <r>
      <rPr>
        <b/>
        <sz val="9"/>
        <color indexed="62"/>
        <rFont val="Arial"/>
        <family val="2"/>
        <charset val="238"/>
      </rPr>
      <t xml:space="preserve">PROFIT OR LOSS FOR THE PERIOD </t>
    </r>
    <r>
      <rPr>
        <sz val="9"/>
        <color indexed="62"/>
        <rFont val="Arial"/>
        <family val="2"/>
        <charset val="238"/>
      </rPr>
      <t>(ADP 068-071)</t>
    </r>
  </si>
  <si>
    <t xml:space="preserve"> 1 Profit for the period (ADP 068-071)</t>
  </si>
  <si>
    <t xml:space="preserve"> 2 Loss for the period (ADP 071-068)</t>
  </si>
  <si>
    <t>APPENDIX to the P&amp;L (to be filled in by undertakings that draw up consolidated annual financial statements)</t>
  </si>
  <si>
    <r>
      <rPr>
        <b/>
        <sz val="9"/>
        <color indexed="18"/>
        <rFont val="Arial"/>
        <family val="2"/>
        <charset val="238"/>
      </rPr>
      <t>XIX</t>
    </r>
    <r>
      <rPr>
        <b/>
        <sz val="9"/>
        <color indexed="18"/>
        <rFont val="Arial"/>
        <family val="2"/>
        <charset val="238"/>
      </rPr>
      <t xml:space="preserve"> </t>
    </r>
    <r>
      <rPr>
        <b/>
        <sz val="9"/>
        <color indexed="18"/>
        <rFont val="Arial"/>
        <family val="2"/>
        <charset val="238"/>
      </rPr>
      <t xml:space="preserve">PROFIT OR LOSS FOR THE PERIOD </t>
    </r>
    <r>
      <rPr>
        <sz val="9"/>
        <color indexed="18"/>
        <rFont val="Arial"/>
        <family val="2"/>
        <charset val="238"/>
      </rPr>
      <t>(ADP 076+077)</t>
    </r>
  </si>
  <si>
    <t xml:space="preserve"> 1 Attributable to owners of the parent</t>
  </si>
  <si>
    <t xml:space="preserve"> 2 Attributable to minority (non-controlling) interest</t>
  </si>
  <si>
    <t>STATEMENT OF OTHER COMPRHENSIVE INCOME (to be filled in by undertakings subject to IFRS)</t>
  </si>
  <si>
    <t xml:space="preserve">I PROFIT OR LOSS FOR THE PERIOD </t>
  </si>
  <si>
    <t xml:space="preserve">II OTHER COMPREHENSIVE INCOME/LOSS BEFORE TAX
    (ADP 80 + 87)   </t>
  </si>
  <si>
    <t>III Items that will not be reclassified to profit or loss (ADP 081 to 085)</t>
  </si>
  <si>
    <t>1 Changes in revaluation reserves of fixed tangible and intangible assets</t>
  </si>
  <si>
    <t>2 Profit or loss arising from subsequent measurement of equity securities at fair value through other comprehensive income</t>
  </si>
  <si>
    <t>3 Changes in the fair value of the financial liability at fair value through statement of profit or loss that is attributable to changes in the credit risk of that liability</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</si>
  <si>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</si>
  <si>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</si>
  <si>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</si>
  <si>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</si>
  <si>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</si>
  <si>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4 Profit or loss arising from effective cash flow hedging</t>
  </si>
  <si>
    <t>5 Profit or loss arising from effective hedge of a net investment in a foreign operation</t>
  </si>
  <si>
    <t>6 Share in other comprehensive income/loss of companies linked by virtue of participating interests</t>
  </si>
  <si>
    <t>APPENDIX to the Statement on comprehensive income (to be filled in by undertakings that draw up consolidated statements)</t>
  </si>
  <si>
    <t>1 Attributable to owners of the parent</t>
  </si>
  <si>
    <t>2 Attributable to minority (non-controlling) interest</t>
  </si>
  <si>
    <t>STATEMENT OF CASH FLOWS - indirect method</t>
  </si>
  <si>
    <t>3</t>
  </si>
  <si>
    <t>4</t>
  </si>
  <si>
    <t>Cash flow from operating activities</t>
  </si>
  <si>
    <t>1 Pre-tax profit</t>
  </si>
  <si>
    <t>2 Adjustments (ADP 003 to 010):</t>
  </si>
  <si>
    <t xml:space="preserve"> a) Depreciation</t>
  </si>
  <si>
    <t xml:space="preserve"> b) Gains and losses from sale and value adjustment of fixed tangible and intangible assets</t>
  </si>
  <si>
    <t xml:space="preserve"> c) Gains and losses from sale and unrealised gains and losses and 
value adjustment of financial assets</t>
  </si>
  <si>
    <t xml:space="preserve"> d) Interest and dividend income</t>
  </si>
  <si>
    <t xml:space="preserve"> e) Interest expenses</t>
  </si>
  <si>
    <t xml:space="preserve"> f) Provisions</t>
  </si>
  <si>
    <t xml:space="preserve"> g) Exchange rate differences (unrealised)</t>
  </si>
  <si>
    <t xml:space="preserve"> h) Other adjustments for non-cash transactions and unrealised gains and losses</t>
  </si>
  <si>
    <r>
      <rPr>
        <b/>
        <sz val="9"/>
        <rFont val="Arial"/>
        <family val="2"/>
        <charset val="238"/>
      </rPr>
      <t>I</t>
    </r>
    <r>
      <rPr>
        <b/>
        <sz val="9"/>
        <rFont val="Arial"/>
        <family val="2"/>
        <charset val="238"/>
      </rPr>
      <t xml:space="preserve">  </t>
    </r>
    <r>
      <rPr>
        <b/>
        <sz val="9"/>
        <rFont val="Arial"/>
        <family val="2"/>
        <charset val="238"/>
      </rPr>
      <t xml:space="preserve">Cash flow increase or decrease before changes in working capital </t>
    </r>
    <r>
      <rPr>
        <sz val="9"/>
        <color rgb="FF000000"/>
        <rFont val="Arial"/>
        <family val="2"/>
        <charset val="238"/>
      </rPr>
      <t>(ADP 001+002)</t>
    </r>
  </si>
  <si>
    <t>3 Changes in the working capital (ADP 013 to 016)</t>
  </si>
  <si>
    <t xml:space="preserve"> a) Increase or decrease in short-term liabilities</t>
  </si>
  <si>
    <t xml:space="preserve"> b) Increase or decrease in short-term receivables</t>
  </si>
  <si>
    <t xml:space="preserve"> c) Increase or decrease in inventories</t>
  </si>
  <si>
    <t xml:space="preserve"> d) Other increase or decrease in working capital</t>
  </si>
  <si>
    <r>
      <rPr>
        <b/>
        <sz val="9"/>
        <rFont val="Arial"/>
        <family val="2"/>
        <charset val="238"/>
      </rPr>
      <t>II</t>
    </r>
    <r>
      <rPr>
        <b/>
        <sz val="9"/>
        <rFont val="Arial"/>
        <family val="2"/>
        <charset val="238"/>
      </rPr>
      <t xml:space="preserve"> </t>
    </r>
    <r>
      <rPr>
        <b/>
        <sz val="9"/>
        <rFont val="Arial"/>
        <family val="2"/>
        <charset val="238"/>
      </rPr>
      <t xml:space="preserve">Cash from operations </t>
    </r>
    <r>
      <rPr>
        <sz val="9"/>
        <color rgb="FF000000"/>
        <rFont val="Arial"/>
        <family val="2"/>
        <charset val="238"/>
      </rPr>
      <t>(ADP 011+012)</t>
    </r>
  </si>
  <si>
    <t>4 Interest paid</t>
  </si>
  <si>
    <t>5 Income tax paid</t>
  </si>
  <si>
    <r>
      <rPr>
        <b/>
        <sz val="9"/>
        <color indexed="18"/>
        <rFont val="Arial"/>
        <family val="2"/>
        <charset val="238"/>
      </rPr>
      <t xml:space="preserve">A) NET CASH FLOW FROM OPERATING ACTIVITIES </t>
    </r>
    <r>
      <rPr>
        <sz val="9"/>
        <color indexed="18"/>
        <rFont val="Arial"/>
        <family val="2"/>
        <charset val="238"/>
      </rPr>
      <t>(ADP 017 to 019)</t>
    </r>
  </si>
  <si>
    <t>Cash flow from investment activities</t>
  </si>
  <si>
    <t>1 Cash receipts from sales of fixed tangible and intangible assets</t>
  </si>
  <si>
    <t>2 Cash receipts from sales of financial instruments</t>
  </si>
  <si>
    <t>3 Interest received</t>
  </si>
  <si>
    <t>4 Dividends received</t>
  </si>
  <si>
    <t>5 Cash receipts from repayment of loans and deposits</t>
  </si>
  <si>
    <t>6 Other cash receipts from investment activities</t>
  </si>
  <si>
    <r>
      <rPr>
        <b/>
        <sz val="9"/>
        <rFont val="Arial"/>
        <family val="2"/>
        <charset val="238"/>
      </rPr>
      <t>III</t>
    </r>
    <r>
      <rPr>
        <b/>
        <sz val="9"/>
        <rFont val="Arial"/>
        <family val="2"/>
        <charset val="238"/>
      </rPr>
      <t xml:space="preserve"> </t>
    </r>
    <r>
      <rPr>
        <b/>
        <sz val="9"/>
        <rFont val="Arial"/>
        <family val="2"/>
        <charset val="238"/>
      </rPr>
      <t xml:space="preserve">Total cash receipts from investment activities </t>
    </r>
    <r>
      <rPr>
        <sz val="9"/>
        <color rgb="FF000000"/>
        <rFont val="Arial"/>
        <family val="2"/>
        <charset val="238"/>
      </rPr>
      <t>(ADP 021 to 026)</t>
    </r>
  </si>
  <si>
    <t>1 Cash payments for the purchase of fixed tangible and intangible assets</t>
  </si>
  <si>
    <t>2 Cash payments for the acquisition of financial instruments</t>
  </si>
  <si>
    <t>3 Cash payments for loans and deposits for the period</t>
  </si>
  <si>
    <t>4 Acquisition of a subsidiary, net of cash acquired</t>
  </si>
  <si>
    <t>5 Other cash payments from investment activities</t>
  </si>
  <si>
    <r>
      <rPr>
        <b/>
        <sz val="9"/>
        <rFont val="Arial"/>
        <family val="2"/>
        <charset val="238"/>
      </rPr>
      <t>IV</t>
    </r>
    <r>
      <rPr>
        <b/>
        <sz val="9"/>
        <rFont val="Arial"/>
        <family val="2"/>
        <charset val="238"/>
      </rPr>
      <t xml:space="preserve"> </t>
    </r>
    <r>
      <rPr>
        <b/>
        <sz val="9"/>
        <rFont val="Arial"/>
        <family val="2"/>
        <charset val="238"/>
      </rPr>
      <t xml:space="preserve">Total cash payments from investment activities </t>
    </r>
    <r>
      <rPr>
        <sz val="9"/>
        <color rgb="FF000000"/>
        <rFont val="Arial"/>
        <family val="2"/>
        <charset val="238"/>
      </rPr>
      <t>(ADP 028 to 032)</t>
    </r>
  </si>
  <si>
    <r>
      <rPr>
        <b/>
        <sz val="9"/>
        <color indexed="18"/>
        <rFont val="Arial"/>
        <family val="2"/>
        <charset val="238"/>
      </rPr>
      <t xml:space="preserve">B) NET CASH FLOW FROM INVESTMENT ACTIVITIES </t>
    </r>
    <r>
      <rPr>
        <sz val="9"/>
        <color indexed="18"/>
        <rFont val="Arial"/>
        <family val="2"/>
        <charset val="238"/>
      </rPr>
      <t>(ADP 027+033)</t>
    </r>
  </si>
  <si>
    <t>Cash flow from financing activities</t>
  </si>
  <si>
    <t>1 Cash receipts from the increase in initial (subscribed) capital</t>
  </si>
  <si>
    <t>2 Cash receipts from the issue of equity financial instruments and debt financial instruments</t>
  </si>
  <si>
    <t>3 Cash receipts from credit principals, loans and other borrowings</t>
  </si>
  <si>
    <t>4 Other cash receipts from financing activities</t>
  </si>
  <si>
    <r>
      <rPr>
        <b/>
        <sz val="9"/>
        <rFont val="Arial"/>
        <family val="2"/>
        <charset val="238"/>
      </rPr>
      <t>V</t>
    </r>
    <r>
      <rPr>
        <b/>
        <sz val="9"/>
        <rFont val="Arial"/>
        <family val="2"/>
        <charset val="238"/>
      </rPr>
      <t xml:space="preserve"> </t>
    </r>
    <r>
      <rPr>
        <b/>
        <sz val="9"/>
        <rFont val="Arial"/>
        <family val="2"/>
        <charset val="238"/>
      </rPr>
      <t xml:space="preserve">Total cash receipts from financing activities </t>
    </r>
    <r>
      <rPr>
        <sz val="9"/>
        <color rgb="FF000000"/>
        <rFont val="Arial"/>
        <family val="2"/>
        <charset val="238"/>
      </rPr>
      <t>(ADP 035 to 038)</t>
    </r>
  </si>
  <si>
    <t>1 Cash payments for the repayment of credit principals, loans and other borrowings and debt financial instruments</t>
  </si>
  <si>
    <t>2 Cash payments for dividends</t>
  </si>
  <si>
    <t xml:space="preserve">3 Cash payments for finance lease </t>
  </si>
  <si>
    <t>4 Cash payments for the redemption of own shares and decrease in initial
(subscribed) capital</t>
  </si>
  <si>
    <t>5 Other cash payments from financing activities</t>
  </si>
  <si>
    <r>
      <rPr>
        <b/>
        <sz val="9"/>
        <rFont val="Arial"/>
        <family val="2"/>
        <charset val="238"/>
      </rPr>
      <t>VI</t>
    </r>
    <r>
      <rPr>
        <b/>
        <sz val="9"/>
        <rFont val="Arial"/>
        <family val="2"/>
        <charset val="238"/>
      </rPr>
      <t xml:space="preserve"> </t>
    </r>
    <r>
      <rPr>
        <b/>
        <sz val="9"/>
        <rFont val="Arial"/>
        <family val="2"/>
        <charset val="238"/>
      </rPr>
      <t xml:space="preserve">Total cash payments from financing activities </t>
    </r>
    <r>
      <rPr>
        <sz val="9"/>
        <color rgb="FF000000"/>
        <rFont val="Arial"/>
        <family val="2"/>
        <charset val="238"/>
      </rPr>
      <t>(ADP 040 to 044)</t>
    </r>
  </si>
  <si>
    <r>
      <rPr>
        <b/>
        <sz val="9"/>
        <color indexed="18"/>
        <rFont val="Arial"/>
        <family val="2"/>
        <charset val="238"/>
      </rPr>
      <t xml:space="preserve">C) NET CASH FLOW FROM FINANCING ACTIVITIES </t>
    </r>
    <r>
      <rPr>
        <sz val="9"/>
        <color indexed="18"/>
        <rFont val="Arial"/>
        <family val="2"/>
        <charset val="238"/>
      </rPr>
      <t>(ADP 039+045)</t>
    </r>
  </si>
  <si>
    <t>1 Unrealised exchange rate differences in respect of cash and cash equivalents</t>
  </si>
  <si>
    <r>
      <rPr>
        <b/>
        <sz val="9"/>
        <color indexed="18"/>
        <rFont val="Arial"/>
        <family val="2"/>
        <charset val="238"/>
      </rPr>
      <t xml:space="preserve">D) NET INCREASE OR DECREASE IN CASH FLOW </t>
    </r>
    <r>
      <rPr>
        <sz val="9"/>
        <color indexed="18"/>
        <rFont val="Arial"/>
        <family val="2"/>
        <charset val="238"/>
      </rPr>
      <t>(ADP 020+034+046+047)</t>
    </r>
  </si>
  <si>
    <t>E) CASH AND CASH EQUIVALENTS AT THE BEGINNING OF THE PERIOD</t>
  </si>
  <si>
    <r>
      <rPr>
        <b/>
        <sz val="9"/>
        <color indexed="18"/>
        <rFont val="Arial"/>
        <family val="2"/>
        <charset val="238"/>
      </rPr>
      <t xml:space="preserve">F) CASH AND CASH EQUIVALENTS AT THE END OF THE PERIOD </t>
    </r>
    <r>
      <rPr>
        <sz val="9"/>
        <color indexed="18"/>
        <rFont val="Arial"/>
        <family val="2"/>
        <charset val="238"/>
      </rPr>
      <t>(ADP 048+049)</t>
    </r>
  </si>
  <si>
    <t>STATEMENT OF CASH FLOWS - direct method</t>
  </si>
  <si>
    <t>Submitter: ____________________________________________________________________</t>
  </si>
  <si>
    <t xml:space="preserve">  1 Cash receipts from customers</t>
  </si>
  <si>
    <t xml:space="preserve">  2 Cash receipts from royalties, fees, commissions and other revenue</t>
  </si>
  <si>
    <t xml:space="preserve">  3 Cash receipts from insurance premiums</t>
  </si>
  <si>
    <t xml:space="preserve">  4 Cash receipts from tax refund</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</si>
  <si>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</si>
  <si>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</si>
  <si>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</si>
  <si>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</si>
  <si>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</si>
  <si>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</si>
  <si>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</si>
  <si>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</si>
  <si>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</si>
  <si>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r>
      <rPr>
        <b/>
        <sz val="9"/>
        <color indexed="18"/>
        <rFont val="Arial"/>
        <family val="2"/>
        <charset val="238"/>
      </rPr>
      <t xml:space="preserve">A) NET CASH FLOW FROM OPERATING ACTIVITIES </t>
    </r>
    <r>
      <rPr>
        <sz val="9"/>
        <color indexed="18"/>
        <rFont val="Arial"/>
        <family val="2"/>
        <charset val="238"/>
      </rPr>
      <t>(ADP 006 + 013)</t>
    </r>
  </si>
  <si>
    <t xml:space="preserve"> 1 Cash receipts from sales of fixed tangible and intangible assets</t>
  </si>
  <si>
    <t xml:space="preserve"> 2 Cash receipts from sales of financial instruments</t>
  </si>
  <si>
    <t xml:space="preserve"> 3 Interest received</t>
  </si>
  <si>
    <t xml:space="preserve"> 4 Dividends received</t>
  </si>
  <si>
    <t xml:space="preserve"> 5 Cash receipts from the repayment of loans and deposits</t>
  </si>
  <si>
    <t xml:space="preserve"> 6 Other cash receipts from investment activities</t>
  </si>
  <si>
    <r>
      <rPr>
        <b/>
        <sz val="9"/>
        <rFont val="Arial"/>
        <family val="2"/>
        <charset val="238"/>
      </rPr>
      <t>III</t>
    </r>
    <r>
      <rPr>
        <b/>
        <sz val="9"/>
        <rFont val="Arial"/>
        <family val="2"/>
        <charset val="238"/>
      </rPr>
      <t xml:space="preserve"> </t>
    </r>
    <r>
      <rPr>
        <b/>
        <sz val="9"/>
        <rFont val="Arial"/>
        <family val="2"/>
        <charset val="238"/>
      </rPr>
      <t xml:space="preserve">Total cash receipts from investment activities </t>
    </r>
    <r>
      <rPr>
        <sz val="9"/>
        <color rgb="FF000000"/>
        <rFont val="Arial"/>
        <family val="2"/>
        <charset val="238"/>
      </rPr>
      <t>(ADP 015 to 020)</t>
    </r>
  </si>
  <si>
    <t xml:space="preserve"> 1 Cash payments for the purchase of fixed tangible and intangible assets</t>
  </si>
  <si>
    <t xml:space="preserve"> 2 Cash payments for the acquisition of financial instruments</t>
  </si>
  <si>
    <t xml:space="preserve"> 3 Cash payments for loans and deposits</t>
  </si>
  <si>
    <t xml:space="preserve"> 4 Acquisition of a subsidiary, net of cash acquired</t>
  </si>
  <si>
    <t xml:space="preserve"> 5 Other cash payments from investment activities</t>
  </si>
  <si>
    <r>
      <rPr>
        <b/>
        <sz val="9"/>
        <rFont val="Arial"/>
        <family val="2"/>
        <charset val="238"/>
      </rPr>
      <t>IV</t>
    </r>
    <r>
      <rPr>
        <b/>
        <sz val="9"/>
        <rFont val="Arial"/>
        <family val="2"/>
        <charset val="238"/>
      </rPr>
      <t xml:space="preserve"> </t>
    </r>
    <r>
      <rPr>
        <b/>
        <sz val="9"/>
        <rFont val="Arial"/>
        <family val="2"/>
        <charset val="238"/>
      </rPr>
      <t xml:space="preserve">Total cash payments from investment activities </t>
    </r>
    <r>
      <rPr>
        <sz val="9"/>
        <color rgb="FF000000"/>
        <rFont val="Arial"/>
        <family val="2"/>
        <charset val="238"/>
      </rPr>
      <t>(ADP 022 to 026)</t>
    </r>
  </si>
  <si>
    <r>
      <rPr>
        <b/>
        <sz val="9"/>
        <color indexed="18"/>
        <rFont val="Arial"/>
        <family val="2"/>
        <charset val="238"/>
      </rPr>
      <t xml:space="preserve">B) NET CASH FLOW FROM INVESTMENT ACTIVITIES </t>
    </r>
    <r>
      <rPr>
        <sz val="9"/>
        <color indexed="18"/>
        <rFont val="Arial"/>
        <family val="2"/>
        <charset val="238"/>
      </rPr>
      <t>(ADP 021 + 027)</t>
    </r>
  </si>
  <si>
    <t xml:space="preserve">     1 Cash receipts from the increase in initial (subscribed) capital</t>
  </si>
  <si>
    <t xml:space="preserve">     2 Cash receipts the from issue of equity financial instruments and debt financial instruments</t>
  </si>
  <si>
    <t xml:space="preserve">     3 Cash receipts from credit principals, loans and other borrowings</t>
  </si>
  <si>
    <t xml:space="preserve">     4 Other cash receipts from financing activities</t>
  </si>
  <si>
    <r>
      <rPr>
        <b/>
        <sz val="9"/>
        <rFont val="Arial"/>
        <family val="2"/>
        <charset val="238"/>
      </rPr>
      <t>V</t>
    </r>
    <r>
      <rPr>
        <b/>
        <sz val="9"/>
        <rFont val="Arial"/>
        <family val="2"/>
        <charset val="238"/>
      </rPr>
      <t xml:space="preserve"> </t>
    </r>
    <r>
      <rPr>
        <b/>
        <sz val="9"/>
        <rFont val="Arial"/>
        <family val="2"/>
        <charset val="238"/>
      </rPr>
      <t xml:space="preserve">Total cash receipts from financing activities </t>
    </r>
    <r>
      <rPr>
        <sz val="9"/>
        <color rgb="FF000000"/>
        <rFont val="Arial"/>
        <family val="2"/>
        <charset val="238"/>
      </rPr>
      <t>(ADP 029 to 032)</t>
    </r>
  </si>
  <si>
    <t xml:space="preserve">     1 Cash payments for the repayment of credit principals, loans and
other borrowings and debt financial instruments</t>
  </si>
  <si>
    <t xml:space="preserve">     2 Cash payments for dividends</t>
  </si>
  <si>
    <t xml:space="preserve">     3 Cash payments for finance lease </t>
  </si>
  <si>
    <t xml:space="preserve">     4 Cash payments for the redemption of own shares and decrease in initial
(subscribed) capital</t>
  </si>
  <si>
    <t xml:space="preserve">     5 Other cash payments from financing activities</t>
  </si>
  <si>
    <r>
      <rPr>
        <b/>
        <sz val="9"/>
        <rFont val="Arial"/>
        <family val="2"/>
        <charset val="238"/>
      </rPr>
      <t>VI</t>
    </r>
    <r>
      <rPr>
        <b/>
        <sz val="9"/>
        <rFont val="Arial"/>
        <family val="2"/>
        <charset val="238"/>
      </rPr>
      <t xml:space="preserve"> </t>
    </r>
    <r>
      <rPr>
        <b/>
        <sz val="9"/>
        <rFont val="Arial"/>
        <family val="2"/>
        <charset val="238"/>
      </rPr>
      <t xml:space="preserve">Total cash payments from financing activities </t>
    </r>
    <r>
      <rPr>
        <sz val="9"/>
        <color rgb="FF000000"/>
        <rFont val="Arial"/>
        <family val="2"/>
        <charset val="238"/>
      </rPr>
      <t>(ADP 034 to 038)</t>
    </r>
  </si>
  <si>
    <r>
      <rPr>
        <b/>
        <sz val="9"/>
        <color indexed="18"/>
        <rFont val="Arial"/>
        <family val="2"/>
        <charset val="238"/>
      </rPr>
      <t xml:space="preserve">C) NET CASH FLOW FROM FINANCING ACTIVITIES </t>
    </r>
    <r>
      <rPr>
        <sz val="9"/>
        <color indexed="18"/>
        <rFont val="Arial"/>
        <family val="2"/>
        <charset val="238"/>
      </rPr>
      <t>(ADP 033+039)</t>
    </r>
  </si>
  <si>
    <t xml:space="preserve">  1 Unrealised exchange rate differences in respect of cash and cash equivalents</t>
  </si>
  <si>
    <r>
      <rPr>
        <b/>
        <sz val="9"/>
        <color indexed="18"/>
        <rFont val="Arial"/>
        <family val="2"/>
        <charset val="238"/>
      </rPr>
      <t xml:space="preserve">D) NET INCREASE OR DECREASE IN CASH FLOW </t>
    </r>
    <r>
      <rPr>
        <sz val="9"/>
        <color indexed="18"/>
        <rFont val="Arial"/>
        <family val="2"/>
        <charset val="238"/>
      </rPr>
      <t>(ADP 014 + 028 + 040 + 041)</t>
    </r>
  </si>
  <si>
    <r>
      <rPr>
        <b/>
        <sz val="9"/>
        <color indexed="18"/>
        <rFont val="Arial"/>
        <family val="2"/>
        <charset val="238"/>
      </rPr>
      <t xml:space="preserve">F) CASH AND CASH EQUIVALENTS AT THE END OF THE PERIOD </t>
    </r>
    <r>
      <rPr>
        <sz val="9"/>
        <color indexed="18"/>
        <rFont val="Arial"/>
        <family val="2"/>
        <charset val="238"/>
      </rPr>
      <t>(ADP 042+043)</t>
    </r>
  </si>
  <si>
    <t>STATEMENT OF CHANGES IN EQUITY</t>
  </si>
  <si>
    <t>for the period from</t>
  </si>
  <si>
    <r>
      <rPr>
        <b/>
        <sz val="8"/>
        <color indexed="9"/>
        <rFont val="Arial"/>
        <family val="2"/>
        <charset val="238"/>
      </rPr>
      <t xml:space="preserve">ADP
</t>
    </r>
    <r>
      <rPr>
        <b/>
        <sz val="7"/>
        <color indexed="9"/>
        <rFont val="Arial"/>
        <family val="2"/>
        <charset val="238"/>
      </rPr>
      <t>code</t>
    </r>
  </si>
  <si>
    <t>Attributable to owners of the parent</t>
  </si>
  <si>
    <r>
      <rPr>
        <b/>
        <sz val="8"/>
        <color indexed="9"/>
        <rFont val="Arial"/>
        <family val="2"/>
        <charset val="238"/>
      </rPr>
      <t xml:space="preserve">Minority </t>
    </r>
    <r>
      <rPr>
        <b/>
        <sz val="7"/>
        <color indexed="9"/>
        <rFont val="Arial"/>
        <family val="2"/>
        <charset val="238"/>
      </rPr>
      <t>(non-controlling)</t>
    </r>
    <r>
      <rPr>
        <b/>
        <sz val="8"/>
        <color indexed="9"/>
        <rFont val="Arial"/>
        <family val="2"/>
        <charset val="238"/>
      </rPr>
      <t xml:space="preserve">
 interest</t>
    </r>
  </si>
  <si>
    <t>Total capital and reserves</t>
  </si>
  <si>
    <t>Initial (subscribed) capital</t>
  </si>
  <si>
    <t>Capital reserves</t>
  </si>
  <si>
    <t>Legal reserves</t>
  </si>
  <si>
    <t>Reserves for treasury shares</t>
  </si>
  <si>
    <t>Treasury shares and holdings (deductible item)</t>
  </si>
  <si>
    <t>Statutory reserves</t>
  </si>
  <si>
    <t>Other reserves</t>
  </si>
  <si>
    <t>Revaluation reserves</t>
  </si>
  <si>
    <t>Financial assets at fair value through other comprehensive income (available for sale)</t>
  </si>
  <si>
    <t>Cash flow hedge - effective portion</t>
  </si>
  <si>
    <t>Hedge of a net investment in a foreign operation - effective portion</t>
  </si>
  <si>
    <t>Other fair value reserves</t>
  </si>
  <si>
    <t>Exchange rate differences from translation of foreign operations</t>
  </si>
  <si>
    <t>Exchange rate differences from translation into the presentation currency</t>
  </si>
  <si>
    <t>Retained profit / loss brought forward</t>
  </si>
  <si>
    <t>Profit/loss for the business year</t>
  </si>
  <si>
    <t>Total attributable to owners of the parent</t>
  </si>
  <si>
    <t>5</t>
  </si>
  <si>
    <t>6</t>
  </si>
  <si>
    <t>7</t>
  </si>
  <si>
    <t>8</t>
  </si>
  <si>
    <t>9</t>
  </si>
  <si>
    <t>10</t>
  </si>
  <si>
    <t>11</t>
  </si>
  <si>
    <t>12</t>
  </si>
  <si>
    <t>13</t>
  </si>
  <si>
    <t>14</t>
  </si>
  <si>
    <t>15</t>
  </si>
  <si>
    <t>19 (3 to 6 - 7
 + 8 to 18)</t>
  </si>
  <si>
    <t>21 (19+20)</t>
  </si>
  <si>
    <t>Previous period</t>
  </si>
  <si>
    <t>1 Balance on the first day of the previous business year</t>
  </si>
  <si>
    <t>2 Changes in accounting policies</t>
  </si>
  <si>
    <t>3 Correction of errors</t>
  </si>
  <si>
    <r>
      <rPr>
        <b/>
        <sz val="8"/>
        <rFont val="Arial"/>
        <family val="2"/>
        <charset val="238"/>
      </rPr>
      <t>4</t>
    </r>
    <r>
      <rPr>
        <b/>
        <sz val="8"/>
        <rFont val="Arial"/>
        <family val="2"/>
        <charset val="238"/>
      </rPr>
      <t xml:space="preserve"> </t>
    </r>
    <r>
      <rPr>
        <b/>
        <sz val="8"/>
        <rFont val="Arial"/>
        <family val="2"/>
        <charset val="238"/>
      </rPr>
      <t xml:space="preserve">Balance on the first day of the previous business year (restated) </t>
    </r>
    <r>
      <rPr>
        <sz val="8"/>
        <color rgb="FF000000"/>
        <rFont val="Arial"/>
        <family val="2"/>
        <charset val="238"/>
      </rPr>
      <t>(ADP 01 to 03)</t>
    </r>
  </si>
  <si>
    <t>5 Profit/loss of the period</t>
  </si>
  <si>
    <t>6 Exchange rate differences from translation of foreign operations</t>
  </si>
  <si>
    <t>7 Changes in revaluation reserves of fixed tangible and intangible assets</t>
  </si>
  <si>
    <t>8 Profit or loss arising from subsequent measurement of financial assets at fair value through other comprehensive income (available for sale)</t>
  </si>
  <si>
    <t>9 Profit or loss arising from effective cash flow hedge</t>
  </si>
  <si>
    <t>10 Profit or loss arising from effective hedge of a net investment in a foreign operation</t>
  </si>
  <si>
    <t>11 Share in other comprehensive income/loss of companies linked by virtue of participating interests</t>
  </si>
  <si>
    <t>12 Actuarial gains/losses on the defined benefit obligation</t>
  </si>
  <si>
    <t>13 Other changes in equity unrelated to owners</t>
  </si>
  <si>
    <t>14 Tax on transactions recognised directly in equity</t>
  </si>
  <si>
    <t>15 Decrease in initial (subscribed) capital (other than that arising from the pre-bankruptcy settlement procedure and arising from the reinvestment of profit)</t>
  </si>
  <si>
    <t>16 Decrease in initial (subscribed) capital arising from the pre-bankruptcy settlement procedure</t>
  </si>
  <si>
    <t>17 Decrease in initial (subscribed) capital arising from the reinvestment of profit</t>
  </si>
  <si>
    <t>18 Redemption of treasury shares/holdings</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</si>
  <si>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</si>
  <si>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</si>
  <si>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</si>
  <si>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</si>
  <si>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</si>
  <si>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r>
      <rPr>
        <b/>
        <sz val="8"/>
        <rFont val="Arial"/>
        <family val="2"/>
        <charset val="238"/>
      </rPr>
      <t>24</t>
    </r>
    <r>
      <rPr>
        <b/>
        <sz val="8"/>
        <rFont val="Arial"/>
        <family val="2"/>
        <charset val="238"/>
      </rPr>
      <t xml:space="preserve"> </t>
    </r>
    <r>
      <rPr>
        <b/>
        <sz val="8"/>
        <rFont val="Arial"/>
        <family val="2"/>
        <charset val="238"/>
      </rPr>
      <t xml:space="preserve">Balance on the last day of the previous business year reporting period </t>
    </r>
    <r>
      <rPr>
        <sz val="8"/>
        <color rgb="FF000000"/>
        <rFont val="Arial"/>
        <family val="2"/>
        <charset val="238"/>
      </rPr>
      <t>(ADP 04 to 23)</t>
    </r>
  </si>
  <si>
    <t>APPENDIX TO THE STATEMENT OF CHANGES IN EQUITY (to be filled in by undertakings that draw up financial statements in accordance with the IFRS)</t>
  </si>
  <si>
    <r>
      <rPr>
        <b/>
        <sz val="8"/>
        <color indexed="18"/>
        <rFont val="Arial"/>
        <family val="2"/>
        <charset val="238"/>
      </rPr>
      <t xml:space="preserve">   </t>
    </r>
    <r>
      <rPr>
        <b/>
        <sz val="8"/>
        <color indexed="18"/>
        <rFont val="Arial"/>
        <family val="2"/>
        <charset val="238"/>
      </rPr>
      <t>I</t>
    </r>
    <r>
      <rPr>
        <b/>
        <sz val="8"/>
        <color indexed="18"/>
        <rFont val="Arial"/>
        <family val="2"/>
        <charset val="238"/>
      </rPr>
      <t xml:space="preserve"> </t>
    </r>
    <r>
      <rPr>
        <b/>
        <sz val="8"/>
        <color indexed="18"/>
        <rFont val="Arial"/>
        <family val="2"/>
        <charset val="238"/>
      </rPr>
      <t xml:space="preserve">OTHER COMPREHENSIVE INCOME OF THE PREVIOUS PERIOD, NET OF TAX </t>
    </r>
    <r>
      <rPr>
        <sz val="8"/>
        <color indexed="18"/>
        <rFont val="Arial"/>
        <family val="2"/>
        <charset val="238"/>
      </rPr>
      <t>(ADP 06 to 14)</t>
    </r>
  </si>
  <si>
    <r>
      <rPr>
        <b/>
        <sz val="8"/>
        <color indexed="18"/>
        <rFont val="Arial"/>
        <family val="2"/>
        <charset val="238"/>
      </rPr>
      <t xml:space="preserve">  </t>
    </r>
    <r>
      <rPr>
        <b/>
        <sz val="8"/>
        <color indexed="18"/>
        <rFont val="Arial"/>
        <family val="2"/>
        <charset val="238"/>
      </rPr>
      <t>II</t>
    </r>
    <r>
      <rPr>
        <b/>
        <sz val="8"/>
        <color indexed="18"/>
        <rFont val="Arial"/>
        <family val="2"/>
        <charset val="238"/>
      </rPr>
      <t xml:space="preserve"> </t>
    </r>
    <r>
      <rPr>
        <b/>
        <sz val="8"/>
        <color indexed="18"/>
        <rFont val="Arial"/>
        <family val="2"/>
        <charset val="238"/>
      </rPr>
      <t xml:space="preserve">COMPREHENSIVE INCOME OR LOSS FOR THE PREVIOUS PERIOD </t>
    </r>
    <r>
      <rPr>
        <sz val="8"/>
        <color indexed="18"/>
        <rFont val="Arial"/>
        <family val="2"/>
        <charset val="238"/>
      </rPr>
      <t>(ADP 05+25)</t>
    </r>
  </si>
  <si>
    <r>
      <rPr>
        <b/>
        <sz val="8"/>
        <color indexed="18"/>
        <rFont val="Arial"/>
        <family val="2"/>
        <charset val="238"/>
      </rPr>
      <t>III</t>
    </r>
    <r>
      <rPr>
        <b/>
        <sz val="8"/>
        <color indexed="18"/>
        <rFont val="Arial"/>
        <family val="2"/>
        <charset val="238"/>
      </rPr>
      <t xml:space="preserve"> </t>
    </r>
    <r>
      <rPr>
        <b/>
        <sz val="8"/>
        <color indexed="18"/>
        <rFont val="Arial"/>
        <family val="2"/>
        <charset val="238"/>
      </rPr>
      <t xml:space="preserve">TRANSACTIONS WITH OWNERS IN THE PREVIOUS PERIOD RECOGNISED DIRECTLY IN EQUITY  </t>
    </r>
    <r>
      <rPr>
        <sz val="8"/>
        <color indexed="18"/>
        <rFont val="Arial"/>
        <family val="2"/>
        <charset val="238"/>
      </rPr>
      <t>(ADP 15 to 23)</t>
    </r>
  </si>
  <si>
    <t>1 Balance on the first day of the current business year</t>
  </si>
  <si>
    <r>
      <rPr>
        <b/>
        <sz val="8"/>
        <rFont val="Arial"/>
        <family val="2"/>
        <charset val="238"/>
      </rPr>
      <t>4</t>
    </r>
    <r>
      <rPr>
        <b/>
        <sz val="8"/>
        <rFont val="Arial"/>
        <family val="2"/>
        <charset val="238"/>
      </rPr>
      <t xml:space="preserve"> </t>
    </r>
    <r>
      <rPr>
        <b/>
        <sz val="8"/>
        <rFont val="Arial"/>
        <family val="2"/>
        <charset val="238"/>
      </rPr>
      <t xml:space="preserve">Balance on the first day of the current business year (restated) </t>
    </r>
    <r>
      <rPr>
        <sz val="8"/>
        <color rgb="FF000000"/>
        <rFont val="Arial"/>
        <family val="2"/>
        <charset val="238"/>
      </rPr>
      <t>(ADP 28 to 30)</t>
    </r>
  </si>
  <si>
    <t>22 Carryforward per annual plan</t>
  </si>
  <si>
    <r>
      <rPr>
        <b/>
        <sz val="8"/>
        <rFont val="Arial"/>
        <family val="2"/>
        <charset val="238"/>
      </rPr>
      <t>24</t>
    </r>
    <r>
      <rPr>
        <b/>
        <sz val="8"/>
        <rFont val="Arial"/>
        <family val="2"/>
        <charset val="238"/>
      </rPr>
      <t xml:space="preserve"> </t>
    </r>
    <r>
      <rPr>
        <b/>
        <sz val="8"/>
        <rFont val="Arial"/>
        <family val="2"/>
        <charset val="238"/>
      </rPr>
      <t xml:space="preserve">Balance on the last day of the current business year reporting period </t>
    </r>
    <r>
      <rPr>
        <sz val="8"/>
        <color rgb="FF000000"/>
        <rFont val="Arial"/>
        <family val="2"/>
        <charset val="238"/>
      </rPr>
      <t>(ADP 31 to 50)</t>
    </r>
  </si>
  <si>
    <r>
      <rPr>
        <b/>
        <sz val="8"/>
        <color indexed="18"/>
        <rFont val="Arial"/>
        <family val="2"/>
        <charset val="238"/>
      </rPr>
      <t xml:space="preserve">   </t>
    </r>
    <r>
      <rPr>
        <b/>
        <sz val="8"/>
        <color indexed="18"/>
        <rFont val="Arial"/>
        <family val="2"/>
        <charset val="238"/>
      </rPr>
      <t>I</t>
    </r>
    <r>
      <rPr>
        <b/>
        <sz val="8"/>
        <color indexed="18"/>
        <rFont val="Arial"/>
        <family val="2"/>
        <charset val="238"/>
      </rPr>
      <t xml:space="preserve"> </t>
    </r>
    <r>
      <rPr>
        <b/>
        <sz val="8"/>
        <color indexed="18"/>
        <rFont val="Arial"/>
        <family val="2"/>
        <charset val="238"/>
      </rPr>
      <t xml:space="preserve">OTHER COMPREHENSIVE INCOME FOR THE CURRENT PERIOD, NET OF TAX </t>
    </r>
    <r>
      <rPr>
        <sz val="8"/>
        <color indexed="18"/>
        <rFont val="Arial"/>
        <family val="2"/>
        <charset val="238"/>
      </rPr>
      <t>(ADP 33 to 41)</t>
    </r>
  </si>
  <si>
    <r>
      <rPr>
        <b/>
        <sz val="8"/>
        <color indexed="18"/>
        <rFont val="Arial"/>
        <family val="2"/>
        <charset val="238"/>
      </rPr>
      <t xml:space="preserve">  </t>
    </r>
    <r>
      <rPr>
        <b/>
        <sz val="8"/>
        <color indexed="18"/>
        <rFont val="Arial"/>
        <family val="2"/>
        <charset val="238"/>
      </rPr>
      <t>II</t>
    </r>
    <r>
      <rPr>
        <b/>
        <sz val="8"/>
        <color indexed="18"/>
        <rFont val="Arial"/>
        <family val="2"/>
        <charset val="238"/>
      </rPr>
      <t xml:space="preserve"> </t>
    </r>
    <r>
      <rPr>
        <b/>
        <sz val="8"/>
        <color indexed="18"/>
        <rFont val="Arial"/>
        <family val="2"/>
        <charset val="238"/>
      </rPr>
      <t xml:space="preserve">COMPREHENSIVE INCOME OR LOSS FOR THE CURRENT PERIOD </t>
    </r>
    <r>
      <rPr>
        <sz val="8"/>
        <color indexed="18"/>
        <rFont val="Arial"/>
        <family val="2"/>
        <charset val="238"/>
      </rPr>
      <t>(ADP 3252)</t>
    </r>
  </si>
  <si>
    <r>
      <rPr>
        <b/>
        <sz val="8"/>
        <color indexed="18"/>
        <rFont val="Arial"/>
        <family val="2"/>
        <charset val="238"/>
      </rPr>
      <t>III</t>
    </r>
    <r>
      <rPr>
        <b/>
        <sz val="8"/>
        <color indexed="18"/>
        <rFont val="Arial"/>
        <family val="2"/>
        <charset val="238"/>
      </rPr>
      <t xml:space="preserve"> </t>
    </r>
    <r>
      <rPr>
        <b/>
        <sz val="8"/>
        <color indexed="18"/>
        <rFont val="Arial"/>
        <family val="2"/>
        <charset val="238"/>
      </rPr>
      <t xml:space="preserve">TRANSACTIONS WITH OWNERS IN THE CURRENT PERIOD RECOGNISED DIRECTLY IN EQUITY </t>
    </r>
    <r>
      <rPr>
        <sz val="8"/>
        <color indexed="18"/>
        <rFont val="Arial"/>
        <family val="2"/>
        <charset val="238"/>
      </rPr>
      <t>(ADP 42 to 50)</t>
    </r>
  </si>
  <si>
    <t>2 Exchange rate differences from translation into the presentation currency</t>
  </si>
  <si>
    <t>VII COMPREHENSIVE INCOME OR LOSS FOR THE PERIOD (ADP 101+102)</t>
  </si>
  <si>
    <t>3 Profit or loss arising from subsequent measurement of debt securities at fair value through other comprehensive income</t>
  </si>
  <si>
    <t>7 Changes in fair value of the time value of an option</t>
  </si>
  <si>
    <t>8 Changes in fair value of the forward elements of forward contracts</t>
  </si>
  <si>
    <t>9 Other items that may be reclassified to profit or loss</t>
  </si>
  <si>
    <t>10 Income tax relating to items that may be reclassified to profit or loss</t>
  </si>
  <si>
    <t>V NET OTHER COMPREHENSIVE INCOME OR LOSS (ADP 080+087 - 086 - 097)</t>
  </si>
  <si>
    <t>VI COMPREHENSIVE INCOME OR LOSS FOR THE PERIOD (ADP 078+099)</t>
  </si>
  <si>
    <t>03750272</t>
  </si>
  <si>
    <t>HR</t>
  </si>
  <si>
    <t>080000959</t>
  </si>
  <si>
    <t>79766124714</t>
  </si>
  <si>
    <t>74780000W0UQ8MF2FU71</t>
  </si>
  <si>
    <t>1461</t>
  </si>
  <si>
    <t>INSTITUT IGH d.d.</t>
  </si>
  <si>
    <t>Zagreb</t>
  </si>
  <si>
    <t>Janka Rakuše 1</t>
  </si>
  <si>
    <t>igh@igh.hr</t>
  </si>
  <si>
    <t>http:/www.igh.hr</t>
  </si>
  <si>
    <t>Submitter: INSTITUT IGH d.d.</t>
  </si>
  <si>
    <t>Submitter:  INSTITUT IGH d.d.</t>
  </si>
  <si>
    <t>balance as at 30.06.2026.</t>
  </si>
  <si>
    <t>for the period 01.01.2026 do 30.06.2026</t>
  </si>
  <si>
    <t xml:space="preserve">NOTES TO FINANCIAL STATEMENTS - TFI
(drawn up for quarterly/half-year reporting periods)
Name of the issuer:  INSTITUT IGH, d.d.
Personal identification number (OIB):   79766124714
Reporting period: 1st January, 2026 to 30th June, 2026
Notes to financial statements for quarterly/half-year periods include:
a) explanation of business events relevant to understanding changes in the statement of financial position and financial performance for the reporting semi-annual period of the issuer with respect to the last business year: information is provided regarding these events and relevant information published in the last annual financial statement is updated (items 15 to 15C IAS 34 - Interim financial reporting).
There were no significant business events.
b) information on the access to the latest annual financial statements, for the purpose of understanding information published in the notes to financial statements drawn up for the semi-annual reporting period.
Consolidated and non-consolidated financial statements for the period 1st January to 30th June, 2026 are available at the Company's website https://www.igh.hr/.
c) a statement explaining that the same accounting policies are applied while drawing up financial statements for the semi-annual reporting period as in the latest annual financial statements or, in the case where the accounting policies have changed, a description of the nature and effect of the changes (item 16.A (a) IAS 34 - Interim financial reporting).
The financial statements have been prepared in accordance with the International Financial Reporting Standards adopted by the European Union (IFRS) which are in force in the European Union.
d) a description of the financial performance in the case of the issuer whose business is seasonal (items 37 and 38 IAS 34 - Interim financial reporting).
There is no activity of a seasonal nature, with significantly increased business activity during the spring and autumn months. 
e) other comments prescribed by IAS 34 - Interim financial reporting    - Assets with the right of use are shown within long-term tangible assets according to the type of asset, while liabilities based on leases are shown within the positions of long-term and short-term liabilities.
 Assets with the right of use are shown within long-term tangible assets according to the type of asset, while lease liabilities are shown within the positions of long-term and short-term liabilities, which total 2,4 million euros. Property with the right of use is carried out in accordance with IAS-16.
Reservations due to court cases on June 30, 2026. they amount to EUR 21 thousand, and in comparison to the previous quarter, a write-off of provisions due to court disputes was made..
The costs of employees in the current period amounted to EUR 4,4 million and there it is decreased for 550 thousand euros compared to the same period of the previous year.
f) in the notes to quarterly periods financial statements, in addition to the information stated above, information in respect of the following matters shall be disclosed:
1. undertaking’s name, registered office (address), legal form, country of establishment, entity’s registration number and, if applicable, the indication whether the undertaking is undergoing liquidation, bankruptcy proceedings, shortened termination proceedings or extraordinary administration: 
INSTITUTE IGH Zagreb, Janka Rakuše 1, dioničko društvo, Croatia, MBS: 03750272, OIB:79766124714
2. adopted accounting policies (only an indication of whether there has been a change from the previous period):
There were no changes in accounting policies compared to the previous reporting period.
3. the total amount of any financial commitments, guarantees or contingencies that are not included in the balance sheet, and an indication of the nature and form of any valuable security which has been provided; any commitments concerning pensions of the undertaking within the group or company linked by virtue of participating interest shall be disclosed separately.
The Group has obligations under issued bank guarantees for good performance in the amount of EUR 4,7 million.
4.  the amount and nature of individual items of income or expenditure which are of exceptional size or incidence.
More significant items of income are shown as other income, and they refer primarily to income based on the write-off of liabilities, income from rent, and cancellation of reservations.
5. amounts owed by the undertaking and falling due after more than five years, as well as the total debts of the undertaking covered by valuable security furnished by the undertaking, specifying the type and form of security.
There are no obligations that mature after more than five years.
6. average number of employees during the financial year - 261
7. where, in accordance with the regulations, the undertaking capitalised on the cost of salaries in part or in full, information on the amount of the total cost of employees during the year broken down into the amount directly debiting the costs of the period and the amount capitalised on the value of the assets during the period, showing separately the total amount of net salaries and the amount of taxes, contributions from salaries and contributions on salaries.
In the business year, there was no capitalization of salary expenses. Employee expenses broken down into the total amount of net salaries, and the amount of taxes, contributions from salaries and contributions to salaries are shown in the profit and loss account as a direct debit to the expenses of the period.       
                                                                                                                                                                                                                                                                                                                                                    8. where a provision for deferred tax is recognised in the balance sheet, the deferred tax balances at the end of the financial year, and the movement in those balances during the financial year.
Deferred tax liability is recognized in the balance sheet based on the revoke of revaluation reserves.
9. the name and registered office of each of the undertakings in which the undertaking, either itself or through a person acting in their own name but on the undertaking's behalf, holds a participating interest, showing the proportion of the capital held, the amount of capital and reserves, and the profit or loss for the latest financial year of the undertaking concerned for which financial statements have been adopted; the information concerning capital and reserves and the profit or loss may be omitted where the undertaking concerned does not publish its balance sheet and is not controlled by another undertaking
Affiliated companies:
ELPIDA d.o.o., Ventilatorska 24, Lučko, Hrvatska	
INSTITUT ZA INFRASTRUKTURNE PROJEKTE, Sofija, Bugarska	
PRVI CRNOGORSKI AUTOPUT d.o.o., Podgorica,	Crna Gora	
IGH ITALY SRL, Palmanova, Italia
10. the number and the nominal value or, in the absence of a nominal value, the accounting par value of the shares subscribed during the financial year within the limits of the authorised capital     
During Q2-2026, there were no registration of new shares.                                                                                                                                                                                              
11. the existence of any participation certificates, convertible debentures, warrants, options or similar securities or rights, with an indication of their number and the rights they confer
There is none                                                                                                                                                                                                                     
12. the name, registered office and legal form of each of the undertakings of which the undertaking is a member having unlimited liability
AFFILIATED COMPANIES:
IGH PROJEKTIRANJE d.o.o., Zagreb, REPUBLIKA HRVATSKA - 100,00%
INCRO d.o.o., Zagreb, REPUBLIKA HRVATSKA - 100,00%
IGH BUSINESS ADVISORY SERVICES d.o.o., Zagreb, REPUBLIKA HRVATSKA - 100,00%
ETZ d.d., Zagreb, REPUBLIKA HRVATSKA	 - 86,00%
INSTITUT IGH d.o.o. Mostar, BOSNA I HERCEGOVINA - 100,00%
Companies DP AQUA d.o.o. and SLAVONIJA CENTAR d.o.o. with 5th June, 2024  were placed in the regular liquidation procedure since they were inactive. Both companies were deleted from the court register in 2025. The company Marterra d.o.o. was declared bankrupt in January 2025 and is not included in the consolidation since Institut IGH d.d. does not have management control. On 29.12.2025. the bankruptcy proceedings were concluded by a Decision of the Commercial Court in Zagreb.
13. the name and registered office of the undertaking which draws up the consolidated financial statements of the largest group of undertakings of which the undertaking forms part as a controlled group member
 There is none 
14. the name and registered office of the undertaking which draws up the consolidated financial statements of the smallest group of undertakings of which the undertaking forms part as a controlled group member and which is also included in the group of undertakings referred to in point 13
There is none
15. the place where copies of the consolidated financial statements referred to in points 13 and 14 may be obtained, provided that they are available
There is none
16. the nature and business purpose of the undertaking's arrangements that are not included in the balance sheet and the financial impact on the undertaking of those arrangements, provided that the risks or benefits arising from such arrangements are material and in so far as the disclosure of such risks or benefits is necessary for the purposes of assessing the financial position of the undertaking – 
There is none
17. the nature and the financial effect of material events arising after the balance sheet date which are not reflected in the profit and loss account or balance sheet
There is no significant event after the balance sheet date
(koji se sastavljaju za tromjesečna razdoblja)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</si>
</sst>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8"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b/>
      <sz val="7"/>
      <color rgb="FF000000"/>
      <name val="Arial"/>
      <family val="2"/>
      <charset val="238"/>
    </font>
    <font>
      <sz val="9"/>
      <color rgb="FF000000"/>
      <name val="Arial"/>
      <family val="2"/>
      <charset val="238"/>
    </font>
    <font>
      <b/>
      <sz val="8"/>
      <color rgb="FF000000"/>
      <name val="Arial"/>
      <family val="2"/>
      <charset val="238"/>
    </font>
    <font>
      <sz val="8"/>
      <color rgb="FF00000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8"/>
      </left>
      <right style="thin">
        <color indexed="8"/>
      </right>
      <top style="thin">
        <color indexed="22"/>
      </top>
      <bottom style="thin">
        <color indexed="22"/>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282">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xf>
    <xf numFmtId="164" fontId="4" fillId="9" borderId="12" xfId="0" applyNumberFormat="1" applyFont="1" applyFill="1" applyBorder="1" applyAlignment="1">
      <alignment horizontal="center" vertical="center"/>
    </xf>
    <xf numFmtId="0" fontId="11" fillId="0" borderId="0" xfId="3" applyAlignment="1">
      <alignment wrapText="1"/>
    </xf>
    <xf numFmtId="164" fontId="4" fillId="0" borderId="11" xfId="0" applyNumberFormat="1" applyFont="1" applyBorder="1" applyAlignment="1">
      <alignment horizontal="center" vertical="center"/>
    </xf>
    <xf numFmtId="164" fontId="4" fillId="0" borderId="7" xfId="0" applyNumberFormat="1" applyFont="1" applyBorder="1" applyAlignment="1">
      <alignment horizontal="center" vertical="center"/>
    </xf>
    <xf numFmtId="3" fontId="11" fillId="0" borderId="0" xfId="3" applyNumberFormat="1"/>
    <xf numFmtId="3" fontId="11" fillId="0" borderId="0" xfId="3" applyNumberFormat="1" applyAlignment="1">
      <alignment wrapText="1"/>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1" fontId="4" fillId="12" borderId="17" xfId="4" applyNumberFormat="1" applyFont="1" applyFill="1" applyBorder="1" applyAlignment="1" applyProtection="1">
      <alignment horizontal="center" vertical="center"/>
      <protection locked="0"/>
    </xf>
    <xf numFmtId="0" fontId="4" fillId="12" borderId="17" xfId="4" applyFont="1" applyFill="1" applyBorder="1" applyAlignment="1" applyProtection="1">
      <alignment horizontal="center" vertical="center"/>
      <protection locked="0"/>
    </xf>
    <xf numFmtId="49" fontId="4" fillId="12" borderId="17" xfId="4" applyNumberFormat="1" applyFont="1" applyFill="1" applyBorder="1" applyAlignment="1" applyProtection="1">
      <alignment horizontal="center" vertical="center"/>
      <protection locked="0"/>
    </xf>
    <xf numFmtId="164" fontId="4" fillId="11" borderId="12" xfId="0" applyNumberFormat="1" applyFont="1" applyFill="1" applyBorder="1" applyAlignment="1">
      <alignment horizontal="center" vertical="center"/>
    </xf>
    <xf numFmtId="3" fontId="2" fillId="0" borderId="0" xfId="5" applyNumberFormat="1"/>
    <xf numFmtId="0" fontId="2" fillId="0" borderId="0" xfId="5"/>
    <xf numFmtId="3" fontId="18" fillId="3" borderId="12" xfId="5" applyNumberFormat="1" applyFont="1" applyFill="1" applyBorder="1" applyAlignment="1">
      <alignment horizontal="center" vertical="center" wrapText="1"/>
    </xf>
    <xf numFmtId="0" fontId="18" fillId="3" borderId="12" xfId="5" applyFont="1" applyFill="1" applyBorder="1" applyAlignment="1">
      <alignment horizontal="center" vertical="center"/>
    </xf>
    <xf numFmtId="164" fontId="4" fillId="9" borderId="7" xfId="0" applyNumberFormat="1" applyFont="1" applyFill="1" applyBorder="1" applyAlignment="1">
      <alignment horizontal="center" vertical="center"/>
    </xf>
    <xf numFmtId="164" fontId="4" fillId="9" borderId="8" xfId="0" applyNumberFormat="1" applyFont="1" applyFill="1" applyBorder="1" applyAlignment="1">
      <alignment horizontal="center" vertical="center"/>
    </xf>
    <xf numFmtId="164" fontId="4" fillId="0" borderId="8" xfId="0" applyNumberFormat="1" applyFont="1" applyBorder="1" applyAlignment="1">
      <alignment horizontal="center" vertical="center"/>
    </xf>
    <xf numFmtId="0" fontId="4" fillId="3" borderId="12" xfId="3" applyFont="1" applyFill="1" applyBorder="1" applyAlignment="1">
      <alignment horizontal="center" vertical="center" wrapText="1"/>
    </xf>
    <xf numFmtId="3" fontId="18" fillId="3" borderId="12" xfId="3" applyNumberFormat="1" applyFont="1" applyFill="1" applyBorder="1" applyAlignment="1">
      <alignment horizontal="center" vertical="center" wrapText="1"/>
    </xf>
    <xf numFmtId="0" fontId="18" fillId="3" borderId="12" xfId="3"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0" fontId="30" fillId="0" borderId="0" xfId="4" applyFont="1" applyProtection="1">
      <protection locked="0"/>
    </xf>
    <xf numFmtId="0" fontId="32" fillId="0" borderId="0" xfId="4" applyFont="1" applyProtection="1">
      <protection locked="0"/>
    </xf>
    <xf numFmtId="0" fontId="1" fillId="0" borderId="0" xfId="4" applyProtection="1">
      <protection locked="0"/>
    </xf>
    <xf numFmtId="0" fontId="30" fillId="15" borderId="0" xfId="4" applyFont="1" applyFill="1" applyProtection="1">
      <protection locked="0"/>
    </xf>
    <xf numFmtId="0" fontId="32" fillId="15" borderId="0" xfId="4" applyFont="1" applyFill="1" applyProtection="1">
      <protection locked="0"/>
    </xf>
    <xf numFmtId="0" fontId="1" fillId="15" borderId="0" xfId="4" applyFill="1" applyProtection="1">
      <protection locked="0"/>
    </xf>
    <xf numFmtId="0" fontId="28" fillId="11" borderId="13" xfId="4" applyFont="1" applyFill="1" applyBorder="1" applyProtection="1">
      <protection locked="0"/>
    </xf>
    <xf numFmtId="0" fontId="28" fillId="11" borderId="14" xfId="4" applyFont="1" applyFill="1" applyBorder="1" applyProtection="1">
      <protection locked="0"/>
    </xf>
    <xf numFmtId="0" fontId="28"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8" fillId="3" borderId="12" xfId="0" applyFont="1" applyFill="1" applyBorder="1" applyAlignment="1">
      <alignment horizontal="center" vertical="center"/>
    </xf>
    <xf numFmtId="0" fontId="4" fillId="3" borderId="12" xfId="0" applyFont="1" applyFill="1" applyBorder="1" applyAlignment="1">
      <alignment horizontal="center" vertical="center" wrapText="1"/>
    </xf>
    <xf numFmtId="0" fontId="28" fillId="11" borderId="0" xfId="4" applyFont="1" applyFill="1" applyAlignment="1" applyProtection="1">
      <alignment wrapText="1"/>
      <protection locked="0"/>
    </xf>
    <xf numFmtId="0" fontId="28" fillId="11" borderId="0" xfId="4" applyFont="1" applyFill="1" applyProtection="1">
      <protection locked="0"/>
    </xf>
    <xf numFmtId="0" fontId="4" fillId="12" borderId="15" xfId="4" applyFont="1" applyFill="1" applyBorder="1" applyAlignment="1" applyProtection="1">
      <alignment horizontal="center" vertical="center"/>
      <protection locked="0"/>
    </xf>
    <xf numFmtId="0" fontId="28" fillId="11" borderId="0" xfId="4" applyFont="1" applyFill="1" applyAlignment="1" applyProtection="1">
      <alignment vertical="top" wrapText="1"/>
      <protection locked="0"/>
    </xf>
    <xf numFmtId="0" fontId="28" fillId="11" borderId="0" xfId="4" applyFont="1" applyFill="1" applyAlignment="1" applyProtection="1">
      <alignment vertical="top"/>
      <protection locked="0"/>
    </xf>
    <xf numFmtId="0" fontId="25" fillId="11" borderId="1" xfId="4" applyFont="1" applyFill="1" applyBorder="1"/>
    <xf numFmtId="0" fontId="1" fillId="11" borderId="10" xfId="4" applyFill="1" applyBorder="1"/>
    <xf numFmtId="0" fontId="27" fillId="11" borderId="13" xfId="4" applyFont="1" applyFill="1" applyBorder="1" applyAlignment="1">
      <alignment horizontal="center" vertical="center"/>
    </xf>
    <xf numFmtId="0" fontId="27" fillId="11" borderId="0" xfId="4" applyFont="1" applyFill="1" applyAlignment="1">
      <alignment horizontal="center" vertical="center"/>
    </xf>
    <xf numFmtId="0" fontId="27" fillId="11" borderId="14" xfId="4" applyFont="1" applyFill="1" applyBorder="1" applyAlignment="1">
      <alignment horizontal="center" vertical="center"/>
    </xf>
    <xf numFmtId="0" fontId="5" fillId="11" borderId="0" xfId="4" applyFont="1" applyFill="1" applyAlignment="1">
      <alignment horizontal="center" vertical="center"/>
    </xf>
    <xf numFmtId="0" fontId="5" fillId="11" borderId="16" xfId="4" applyFont="1" applyFill="1" applyBorder="1" applyAlignment="1">
      <alignment vertical="center"/>
    </xf>
    <xf numFmtId="0" fontId="4" fillId="11" borderId="13"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14"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14" xfId="4" applyFill="1" applyBorder="1"/>
    <xf numFmtId="0" fontId="28" fillId="11" borderId="13" xfId="4" applyFont="1" applyFill="1" applyBorder="1" applyAlignment="1">
      <alignment wrapText="1"/>
    </xf>
    <xf numFmtId="0" fontId="28" fillId="11" borderId="14" xfId="4" applyFont="1" applyFill="1" applyBorder="1" applyAlignment="1">
      <alignment wrapText="1"/>
    </xf>
    <xf numFmtId="0" fontId="28" fillId="11" borderId="13" xfId="4" applyFont="1" applyFill="1" applyBorder="1"/>
    <xf numFmtId="0" fontId="28" fillId="11" borderId="0" xfId="4" applyFont="1" applyFill="1"/>
    <xf numFmtId="0" fontId="28" fillId="11" borderId="0" xfId="4" applyFont="1" applyFill="1" applyAlignment="1">
      <alignment wrapText="1"/>
    </xf>
    <xf numFmtId="0" fontId="28" fillId="11" borderId="14" xfId="4" applyFont="1" applyFill="1" applyBorder="1"/>
    <xf numFmtId="0" fontId="5" fillId="11" borderId="0" xfId="4" applyFont="1" applyFill="1" applyAlignment="1">
      <alignment horizontal="right" vertical="center" wrapText="1"/>
    </xf>
    <xf numFmtId="0" fontId="29" fillId="11" borderId="14" xfId="4" applyFont="1" applyFill="1" applyBorder="1" applyAlignment="1">
      <alignment vertical="center"/>
    </xf>
    <xf numFmtId="0" fontId="5" fillId="11" borderId="13" xfId="4" applyFont="1" applyFill="1" applyBorder="1" applyAlignment="1">
      <alignment horizontal="right" vertical="center" wrapText="1"/>
    </xf>
    <xf numFmtId="0" fontId="29" fillId="11" borderId="0" xfId="4" applyFont="1" applyFill="1" applyAlignment="1">
      <alignment vertical="center"/>
    </xf>
    <xf numFmtId="0" fontId="28" fillId="11" borderId="0" xfId="4" applyFont="1" applyFill="1" applyAlignment="1">
      <alignment vertical="top"/>
    </xf>
    <xf numFmtId="0" fontId="4" fillId="11" borderId="0" xfId="4" applyFont="1" applyFill="1" applyAlignment="1">
      <alignment vertical="center"/>
    </xf>
    <xf numFmtId="0" fontId="28" fillId="11" borderId="0" xfId="4" applyFont="1" applyFill="1" applyAlignment="1">
      <alignment vertical="center"/>
    </xf>
    <xf numFmtId="0" fontId="28" fillId="11" borderId="14" xfId="4" applyFont="1" applyFill="1" applyBorder="1" applyAlignment="1">
      <alignment vertical="center"/>
    </xf>
    <xf numFmtId="0" fontId="31" fillId="11" borderId="0" xfId="4" applyFont="1" applyFill="1" applyAlignment="1">
      <alignment vertical="center"/>
    </xf>
    <xf numFmtId="0" fontId="31" fillId="11" borderId="14" xfId="4" applyFont="1" applyFill="1" applyBorder="1" applyAlignment="1">
      <alignment vertical="center"/>
    </xf>
    <xf numFmtId="0" fontId="4" fillId="11" borderId="0" xfId="4" applyFont="1" applyFill="1" applyAlignment="1">
      <alignment horizontal="center" vertical="center"/>
    </xf>
    <xf numFmtId="0" fontId="5" fillId="11" borderId="14" xfId="4" applyFont="1" applyFill="1" applyBorder="1" applyAlignment="1">
      <alignment horizontal="center" vertical="center"/>
    </xf>
    <xf numFmtId="0" fontId="28" fillId="11" borderId="13" xfId="4" applyFont="1" applyFill="1" applyBorder="1" applyAlignment="1">
      <alignment vertical="top"/>
    </xf>
    <xf numFmtId="0" fontId="31" fillId="11" borderId="14" xfId="4" applyFont="1" applyFill="1" applyBorder="1"/>
    <xf numFmtId="0" fontId="1" fillId="11" borderId="3" xfId="4" applyFill="1" applyBorder="1"/>
    <xf numFmtId="0" fontId="1" fillId="11" borderId="2" xfId="4" applyFill="1" applyBorder="1"/>
    <xf numFmtId="0" fontId="1" fillId="11" borderId="15" xfId="4" applyFill="1" applyBorder="1"/>
    <xf numFmtId="4" fontId="5" fillId="0" borderId="12" xfId="0" applyNumberFormat="1" applyFont="1" applyBorder="1" applyAlignment="1" applyProtection="1">
      <alignment horizontal="right" vertical="center" shrinkToFit="1"/>
      <protection locked="0"/>
    </xf>
    <xf numFmtId="4" fontId="23" fillId="9" borderId="12" xfId="0" applyNumberFormat="1" applyFont="1" applyFill="1" applyBorder="1" applyAlignment="1" applyProtection="1">
      <alignment horizontal="right" vertical="center" shrinkToFit="1"/>
      <protection locked="0"/>
    </xf>
    <xf numFmtId="4" fontId="5" fillId="9" borderId="12" xfId="0"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lignment horizontal="right" vertical="center" shrinkToFit="1"/>
    </xf>
    <xf numFmtId="4" fontId="5"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lignment vertical="center"/>
    </xf>
    <xf numFmtId="4" fontId="5" fillId="9" borderId="12" xfId="0" applyNumberFormat="1" applyFont="1" applyFill="1" applyBorder="1" applyAlignment="1">
      <alignment vertical="center"/>
    </xf>
    <xf numFmtId="4" fontId="17" fillId="10" borderId="12" xfId="0" applyNumberFormat="1" applyFont="1" applyFill="1" applyBorder="1" applyAlignment="1">
      <alignment horizontal="right" vertical="center" wrapText="1"/>
    </xf>
    <xf numFmtId="4" fontId="17" fillId="10" borderId="12" xfId="0" applyNumberFormat="1" applyFont="1" applyFill="1" applyBorder="1" applyAlignment="1">
      <alignment vertical="center" wrapText="1"/>
    </xf>
    <xf numFmtId="0" fontId="18" fillId="3" borderId="12" xfId="3" applyFont="1" applyFill="1" applyBorder="1" applyAlignment="1">
      <alignment horizontal="center" vertical="center"/>
    </xf>
    <xf numFmtId="4" fontId="5" fillId="0" borderId="11" xfId="0" applyNumberFormat="1" applyFont="1" applyBorder="1" applyAlignment="1" applyProtection="1">
      <alignment vertical="center"/>
      <protection locked="0"/>
    </xf>
    <xf numFmtId="4" fontId="5" fillId="0" borderId="7" xfId="0" applyNumberFormat="1" applyFont="1" applyBorder="1" applyAlignment="1" applyProtection="1">
      <alignment vertical="center"/>
      <protection locked="0"/>
    </xf>
    <xf numFmtId="4" fontId="5" fillId="9" borderId="7" xfId="0" applyNumberFormat="1" applyFont="1" applyFill="1" applyBorder="1" applyAlignment="1" applyProtection="1">
      <alignment vertical="center"/>
      <protection locked="0"/>
    </xf>
    <xf numFmtId="4" fontId="17" fillId="10" borderId="8" xfId="0" applyNumberFormat="1" applyFont="1" applyFill="1" applyBorder="1" applyAlignment="1">
      <alignment vertical="center"/>
    </xf>
    <xf numFmtId="4" fontId="17" fillId="9" borderId="7" xfId="0" applyNumberFormat="1" applyFont="1" applyFill="1" applyBorder="1" applyAlignment="1">
      <alignment vertical="center"/>
    </xf>
    <xf numFmtId="4" fontId="17" fillId="9" borderId="8" xfId="0" applyNumberFormat="1" applyFont="1" applyFill="1" applyBorder="1" applyAlignment="1">
      <alignment vertical="center"/>
    </xf>
    <xf numFmtId="4" fontId="17" fillId="0" borderId="8" xfId="0" applyNumberFormat="1" applyFont="1" applyBorder="1" applyAlignment="1">
      <alignment vertical="center"/>
    </xf>
    <xf numFmtId="3" fontId="9" fillId="3" borderId="12" xfId="0" applyNumberFormat="1" applyFont="1" applyFill="1" applyBorder="1" applyAlignment="1">
      <alignment horizontal="center" vertical="center" wrapText="1"/>
    </xf>
    <xf numFmtId="3" fontId="33" fillId="3" borderId="12" xfId="0" applyNumberFormat="1" applyFont="1" applyFill="1" applyBorder="1" applyAlignment="1">
      <alignment horizontal="center" vertical="center" wrapText="1"/>
    </xf>
    <xf numFmtId="49" fontId="9" fillId="3" borderId="12"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165" fontId="18" fillId="0" borderId="12" xfId="0" applyNumberFormat="1" applyFont="1" applyBorder="1" applyAlignment="1">
      <alignment horizontal="center" vertical="center"/>
    </xf>
    <xf numFmtId="165" fontId="18" fillId="9" borderId="12" xfId="0" applyNumberFormat="1" applyFont="1" applyFill="1" applyBorder="1" applyAlignment="1">
      <alignment horizontal="center" vertical="center"/>
    </xf>
    <xf numFmtId="4" fontId="3" fillId="8" borderId="12" xfId="0" applyNumberFormat="1" applyFont="1" applyFill="1" applyBorder="1" applyAlignment="1">
      <alignment vertical="center" shrinkToFit="1"/>
    </xf>
    <xf numFmtId="4" fontId="3" fillId="0" borderId="12" xfId="0" applyNumberFormat="1" applyFont="1" applyBorder="1" applyAlignment="1" applyProtection="1">
      <alignment vertical="center" shrinkToFit="1"/>
      <protection locked="0"/>
    </xf>
    <xf numFmtId="4" fontId="22" fillId="0" borderId="12" xfId="0" applyNumberFormat="1" applyFont="1" applyBorder="1" applyAlignment="1">
      <alignment vertical="center" shrinkToFit="1"/>
    </xf>
    <xf numFmtId="4" fontId="22" fillId="9" borderId="12" xfId="0" applyNumberFormat="1" applyFont="1" applyFill="1" applyBorder="1" applyAlignment="1">
      <alignment vertical="center" shrinkToFit="1"/>
    </xf>
    <xf numFmtId="3" fontId="17" fillId="0" borderId="12" xfId="5" applyNumberFormat="1" applyFont="1" applyBorder="1" applyAlignment="1" applyProtection="1">
      <alignment horizontal="right" vertical="center" shrinkToFit="1"/>
      <protection locked="0"/>
    </xf>
    <xf numFmtId="3" fontId="5" fillId="0" borderId="12" xfId="0" applyNumberFormat="1" applyFont="1" applyBorder="1" applyAlignment="1" applyProtection="1">
      <alignment horizontal="right" vertical="center" wrapText="1"/>
      <protection locked="0"/>
    </xf>
    <xf numFmtId="3" fontId="5" fillId="0" borderId="12" xfId="0" applyNumberFormat="1" applyFont="1" applyBorder="1" applyAlignment="1" applyProtection="1">
      <alignment vertical="center" wrapText="1"/>
      <protection locked="0"/>
    </xf>
    <xf numFmtId="3" fontId="3" fillId="0" borderId="18" xfId="0" applyNumberFormat="1" applyFont="1" applyBorder="1" applyAlignment="1" applyProtection="1">
      <alignment vertical="center" shrinkToFit="1"/>
      <protection locked="0"/>
    </xf>
    <xf numFmtId="4" fontId="5" fillId="11" borderId="12" xfId="0" applyNumberFormat="1" applyFont="1" applyFill="1" applyBorder="1" applyAlignment="1" applyProtection="1">
      <alignment horizontal="right" vertical="center" shrinkToFit="1"/>
      <protection locked="0"/>
    </xf>
    <xf numFmtId="4" fontId="5" fillId="0" borderId="12" xfId="5" applyNumberFormat="1" applyFont="1" applyBorder="1" applyAlignment="1" applyProtection="1">
      <alignment vertical="center"/>
      <protection locked="0"/>
    </xf>
    <xf numFmtId="4" fontId="5" fillId="0" borderId="12" xfId="0" applyNumberFormat="1" applyFont="1" applyBorder="1" applyAlignment="1" applyProtection="1">
      <alignment horizontal="right" vertical="center" wrapText="1"/>
      <protection locked="0"/>
    </xf>
    <xf numFmtId="4" fontId="5" fillId="0" borderId="12" xfId="0" applyNumberFormat="1" applyFont="1" applyBorder="1" applyAlignment="1" applyProtection="1">
      <alignment vertical="center" wrapText="1"/>
      <protection locked="0"/>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0" fillId="0" borderId="0" xfId="0" applyAlignment="1" applyProtection="1">
      <alignment horizontal="center" wrapText="1"/>
      <protection locked="0"/>
    </xf>
    <xf numFmtId="0" fontId="5" fillId="0" borderId="12" xfId="0" applyFont="1" applyBorder="1" applyAlignment="1">
      <alignment horizontal="left" vertical="center" wrapText="1"/>
    </xf>
    <xf numFmtId="0" fontId="18" fillId="2" borderId="4" xfId="3"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20" fillId="0" borderId="12" xfId="0" applyFont="1" applyBorder="1" applyAlignment="1">
      <alignment horizontal="left" vertical="center" wrapText="1"/>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10" borderId="12" xfId="0" applyFont="1" applyFill="1" applyBorder="1" applyAlignment="1">
      <alignment horizontal="left" vertical="center" wrapText="1"/>
    </xf>
    <xf numFmtId="0" fontId="5" fillId="10" borderId="12" xfId="0" applyFont="1" applyFill="1" applyBorder="1" applyAlignment="1">
      <alignment horizontal="left" vertical="center" wrapText="1"/>
    </xf>
    <xf numFmtId="0" fontId="4" fillId="3" borderId="12" xfId="3" applyFont="1" applyFill="1" applyBorder="1" applyAlignment="1">
      <alignment horizontal="center" vertical="center" wrapText="1"/>
    </xf>
    <xf numFmtId="0" fontId="0" fillId="0" borderId="12" xfId="0" applyBorder="1" applyAlignment="1">
      <alignment horizontal="center" vertical="center" wrapText="1"/>
    </xf>
    <xf numFmtId="0" fontId="18" fillId="3" borderId="12" xfId="3" applyFont="1" applyFill="1" applyBorder="1" applyAlignment="1">
      <alignment horizontal="center" vertical="center" wrapText="1"/>
    </xf>
    <xf numFmtId="0" fontId="12" fillId="7" borderId="12" xfId="0" applyFont="1" applyFill="1" applyBorder="1" applyAlignment="1">
      <alignment horizontal="left" vertical="center" wrapText="1" shrinkToFit="1"/>
    </xf>
    <xf numFmtId="0" fontId="12" fillId="10" borderId="12" xfId="0" applyFont="1" applyFill="1" applyBorder="1" applyAlignment="1">
      <alignment horizontal="left" vertical="center" wrapText="1"/>
    </xf>
    <xf numFmtId="0" fontId="12" fillId="0" borderId="12" xfId="0" applyFont="1" applyBorder="1" applyAlignment="1">
      <alignment horizontal="left" vertical="center" wrapText="1"/>
    </xf>
    <xf numFmtId="0" fontId="24" fillId="11" borderId="9" xfId="4" applyFont="1" applyFill="1" applyBorder="1" applyAlignment="1">
      <alignment vertical="center"/>
    </xf>
    <xf numFmtId="0" fontId="24" fillId="11" borderId="1" xfId="4" applyFont="1" applyFill="1" applyBorder="1" applyAlignment="1">
      <alignment vertical="center"/>
    </xf>
    <xf numFmtId="0" fontId="27" fillId="11" borderId="13" xfId="4" applyFont="1" applyFill="1" applyBorder="1" applyAlignment="1">
      <alignment horizontal="center" vertical="center"/>
    </xf>
    <xf numFmtId="0" fontId="27" fillId="11" borderId="0" xfId="4" applyFont="1" applyFill="1" applyAlignment="1">
      <alignment horizontal="center" vertical="center"/>
    </xf>
    <xf numFmtId="0" fontId="27" fillId="11" borderId="14" xfId="4" applyFont="1" applyFill="1" applyBorder="1" applyAlignment="1">
      <alignment horizontal="center" vertical="center"/>
    </xf>
    <xf numFmtId="0" fontId="4" fillId="11" borderId="13"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15" xfId="4" applyNumberFormat="1" applyFont="1" applyFill="1" applyBorder="1" applyAlignment="1" applyProtection="1">
      <alignment horizontal="center" vertical="center"/>
      <protection locked="0"/>
    </xf>
    <xf numFmtId="0" fontId="4" fillId="0" borderId="13" xfId="4" applyFont="1" applyBorder="1" applyAlignment="1">
      <alignment horizontal="center" vertical="center" wrapText="1"/>
    </xf>
    <xf numFmtId="0" fontId="4" fillId="0" borderId="0" xfId="4" applyFont="1" applyAlignment="1">
      <alignment horizontal="center" vertical="center" wrapText="1"/>
    </xf>
    <xf numFmtId="0" fontId="4" fillId="0" borderId="14" xfId="4" applyFont="1" applyBorder="1" applyAlignment="1">
      <alignment horizontal="center" vertical="center" wrapText="1"/>
    </xf>
    <xf numFmtId="0" fontId="5" fillId="11" borderId="13" xfId="4" applyFont="1" applyFill="1" applyBorder="1" applyAlignment="1">
      <alignment horizontal="right" vertical="center" wrapText="1"/>
    </xf>
    <xf numFmtId="0" fontId="5" fillId="11" borderId="14"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15" xfId="4" applyNumberFormat="1" applyFont="1" applyFill="1" applyBorder="1" applyAlignment="1" applyProtection="1">
      <alignment horizontal="center" vertical="center"/>
      <protection locked="0"/>
    </xf>
    <xf numFmtId="0" fontId="28" fillId="11" borderId="13" xfId="4" applyFont="1" applyFill="1" applyBorder="1" applyAlignment="1">
      <alignment wrapText="1"/>
    </xf>
    <xf numFmtId="0" fontId="28" fillId="11" borderId="0" xfId="4" applyFont="1" applyFill="1" applyAlignment="1">
      <alignment wrapText="1"/>
    </xf>
    <xf numFmtId="0" fontId="28" fillId="11" borderId="0" xfId="4" applyFont="1" applyFill="1"/>
    <xf numFmtId="0" fontId="26" fillId="11" borderId="13" xfId="4" applyFont="1" applyFill="1" applyBorder="1" applyAlignment="1">
      <alignment horizontal="center" vertical="center" wrapText="1"/>
    </xf>
    <xf numFmtId="0" fontId="26" fillId="11" borderId="0" xfId="4" applyFont="1" applyFill="1" applyAlignment="1">
      <alignment horizontal="center" vertical="center" wrapText="1"/>
    </xf>
    <xf numFmtId="0" fontId="5" fillId="11" borderId="13" xfId="4" applyFont="1" applyFill="1" applyBorder="1" applyAlignment="1">
      <alignment horizontal="right" vertical="center"/>
    </xf>
    <xf numFmtId="0" fontId="5" fillId="11" borderId="14" xfId="4" applyFont="1" applyFill="1" applyBorder="1" applyAlignment="1">
      <alignment horizontal="right" vertical="center"/>
    </xf>
    <xf numFmtId="0" fontId="5" fillId="11" borderId="0" xfId="4" applyFont="1" applyFill="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15" xfId="4" applyFont="1" applyFill="1" applyBorder="1" applyAlignment="1" applyProtection="1">
      <alignment horizontal="center" vertical="center"/>
      <protection locked="0"/>
    </xf>
    <xf numFmtId="0" fontId="28" fillId="11" borderId="13" xfId="4" applyFont="1" applyFill="1" applyBorder="1" applyAlignment="1">
      <alignment vertical="center" wrapText="1"/>
    </xf>
    <xf numFmtId="0" fontId="28" fillId="11" borderId="0" xfId="4" applyFont="1" applyFill="1" applyAlignment="1">
      <alignment vertical="center" wrapText="1"/>
    </xf>
    <xf numFmtId="0" fontId="5" fillId="11" borderId="0" xfId="4" applyFont="1" applyFill="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15" xfId="4" applyFont="1" applyFill="1" applyBorder="1" applyAlignment="1" applyProtection="1">
      <alignment vertical="center"/>
      <protection locked="0"/>
    </xf>
    <xf numFmtId="0" fontId="29" fillId="11" borderId="13" xfId="4" applyFont="1" applyFill="1" applyBorder="1" applyAlignment="1">
      <alignment vertical="center"/>
    </xf>
    <xf numFmtId="0" fontId="29" fillId="11" borderId="0" xfId="4" applyFont="1" applyFill="1" applyAlignment="1">
      <alignment vertical="center"/>
    </xf>
    <xf numFmtId="0" fontId="28" fillId="11" borderId="0" xfId="4" applyFont="1" applyFill="1" applyProtection="1">
      <protection locked="0"/>
    </xf>
    <xf numFmtId="0" fontId="5" fillId="11" borderId="0" xfId="4" applyFont="1" applyFill="1" applyAlignment="1">
      <alignment vertical="center"/>
    </xf>
    <xf numFmtId="0" fontId="28" fillId="12" borderId="3" xfId="4" applyFont="1" applyFill="1" applyBorder="1" applyProtection="1">
      <protection locked="0"/>
    </xf>
    <xf numFmtId="0" fontId="28" fillId="12" borderId="2" xfId="4" applyFont="1" applyFill="1" applyBorder="1" applyProtection="1">
      <protection locked="0"/>
    </xf>
    <xf numFmtId="0" fontId="28" fillId="12" borderId="15" xfId="4" applyFont="1" applyFill="1" applyBorder="1" applyProtection="1">
      <protection locked="0"/>
    </xf>
    <xf numFmtId="0" fontId="5" fillId="11" borderId="13" xfId="4" applyFont="1" applyFill="1" applyBorder="1" applyAlignment="1">
      <alignment horizontal="center" vertical="center"/>
    </xf>
    <xf numFmtId="0" fontId="5" fillId="11" borderId="0" xfId="4" applyFont="1" applyFill="1" applyAlignment="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15" xfId="4" applyFont="1" applyFill="1" applyBorder="1" applyAlignment="1" applyProtection="1">
      <alignment horizontal="right" vertical="center"/>
      <protection locked="0"/>
    </xf>
    <xf numFmtId="0" fontId="28" fillId="11" borderId="0" xfId="4" applyFont="1" applyFill="1" applyAlignment="1" applyProtection="1">
      <alignment vertical="top" wrapText="1"/>
      <protection locked="0"/>
    </xf>
    <xf numFmtId="0" fontId="28" fillId="11" borderId="0" xfId="4" applyFont="1" applyFill="1" applyAlignment="1">
      <alignment vertical="top"/>
    </xf>
    <xf numFmtId="0" fontId="28" fillId="11" borderId="0" xfId="4" applyFont="1" applyFill="1" applyAlignment="1" applyProtection="1">
      <alignment vertical="top"/>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15" xfId="4" applyNumberFormat="1" applyFont="1" applyFill="1" applyBorder="1" applyAlignment="1" applyProtection="1">
      <alignment vertical="center"/>
      <protection locked="0"/>
    </xf>
    <xf numFmtId="0" fontId="5" fillId="11" borderId="14" xfId="4" applyFont="1" applyFill="1" applyBorder="1" applyAlignment="1">
      <alignment horizontal="center" vertical="center"/>
    </xf>
    <xf numFmtId="0" fontId="5" fillId="11" borderId="13" xfId="4" applyFont="1" applyFill="1" applyBorder="1" applyAlignment="1">
      <alignment horizontal="left" vertical="center"/>
    </xf>
    <xf numFmtId="0" fontId="5" fillId="11" borderId="0" xfId="4" applyFont="1" applyFill="1" applyAlignment="1">
      <alignment horizontal="left" vertical="center"/>
    </xf>
    <xf numFmtId="0" fontId="5" fillId="11" borderId="0" xfId="4" applyFont="1" applyFill="1" applyAlignment="1">
      <alignment vertical="top"/>
    </xf>
    <xf numFmtId="0" fontId="28" fillId="12" borderId="3" xfId="4" applyFont="1" applyFill="1" applyBorder="1" applyAlignment="1" applyProtection="1">
      <alignment vertical="center"/>
      <protection locked="0"/>
    </xf>
    <xf numFmtId="0" fontId="28" fillId="12" borderId="2" xfId="4" applyFont="1" applyFill="1" applyBorder="1" applyAlignment="1" applyProtection="1">
      <alignment vertical="center"/>
      <protection locked="0"/>
    </xf>
    <xf numFmtId="0" fontId="28" fillId="12" borderId="1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5" fillId="9" borderId="12" xfId="0" applyFont="1" applyFill="1" applyBorder="1" applyAlignment="1">
      <alignment horizontal="left" vertical="center" wrapText="1"/>
    </xf>
    <xf numFmtId="0" fontId="4" fillId="9" borderId="12" xfId="0" applyFont="1" applyFill="1" applyBorder="1" applyAlignment="1">
      <alignment horizontal="left" vertical="center" wrapText="1"/>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18" fillId="3" borderId="12" xfId="0" applyFont="1" applyFill="1" applyBorder="1" applyAlignment="1">
      <alignment horizontal="center" vertical="center"/>
    </xf>
    <xf numFmtId="0" fontId="0" fillId="0" borderId="12" xfId="0" applyBorder="1" applyAlignment="1">
      <alignment horizontal="center" vertical="center"/>
    </xf>
    <xf numFmtId="0" fontId="4" fillId="3" borderId="12" xfId="0" applyFont="1" applyFill="1" applyBorder="1" applyAlignment="1">
      <alignment horizontal="center" vertical="center" wrapText="1"/>
    </xf>
    <xf numFmtId="0" fontId="11" fillId="4" borderId="12" xfId="0" applyFont="1" applyFill="1" applyBorder="1" applyAlignment="1" applyProtection="1">
      <alignment horizontal="left" vertical="center" wrapText="1"/>
      <protection locked="0"/>
    </xf>
    <xf numFmtId="0" fontId="4" fillId="0" borderId="12" xfId="0" applyFont="1" applyBorder="1" applyAlignment="1">
      <alignment horizontal="left" vertical="center" wrapText="1"/>
    </xf>
    <xf numFmtId="0" fontId="5" fillId="11" borderId="12" xfId="0" applyFont="1" applyFill="1" applyBorder="1" applyAlignment="1">
      <alignment horizontal="left" vertical="center" wrapText="1"/>
    </xf>
    <xf numFmtId="0" fontId="4" fillId="4" borderId="12" xfId="0" applyFont="1" applyFill="1" applyBorder="1" applyAlignment="1" applyProtection="1">
      <alignment horizontal="left" vertical="center" wrapText="1"/>
      <protection locked="0"/>
    </xf>
    <xf numFmtId="0" fontId="5" fillId="4" borderId="12" xfId="0" applyFont="1" applyFill="1" applyBorder="1" applyAlignment="1" applyProtection="1">
      <alignment vertical="center"/>
      <protection locked="0"/>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12" xfId="5" applyFont="1" applyFill="1" applyBorder="1" applyAlignment="1">
      <alignment horizontal="center" vertical="center" wrapText="1"/>
    </xf>
    <xf numFmtId="0" fontId="2" fillId="0" borderId="12" xfId="5" applyBorder="1" applyAlignment="1">
      <alignment horizontal="center" vertical="center" wrapText="1"/>
    </xf>
    <xf numFmtId="3" fontId="18" fillId="3" borderId="12" xfId="5" applyNumberFormat="1" applyFont="1" applyFill="1" applyBorder="1" applyAlignment="1">
      <alignment horizontal="center" vertical="center" wrapText="1"/>
    </xf>
    <xf numFmtId="3" fontId="2" fillId="0" borderId="12" xfId="5" applyNumberFormat="1" applyBorder="1" applyAlignment="1">
      <alignment horizontal="center" vertical="center" wrapText="1"/>
    </xf>
    <xf numFmtId="0" fontId="15" fillId="9" borderId="12" xfId="0" applyFont="1" applyFill="1" applyBorder="1" applyAlignment="1">
      <alignment horizontal="left" vertical="center" wrapText="1"/>
    </xf>
    <xf numFmtId="0" fontId="18" fillId="3" borderId="12" xfId="5" applyFont="1" applyFill="1" applyBorder="1" applyAlignment="1">
      <alignment horizontal="center" vertical="center"/>
    </xf>
    <xf numFmtId="0" fontId="2" fillId="0" borderId="12" xfId="5" applyBorder="1" applyAlignment="1">
      <alignment horizontal="center" vertical="center"/>
    </xf>
    <xf numFmtId="0" fontId="5" fillId="0" borderId="12" xfId="0" applyFont="1" applyBorder="1" applyAlignment="1">
      <alignment horizontal="left" vertical="center" wrapText="1" indent="1"/>
    </xf>
    <xf numFmtId="0" fontId="5" fillId="9" borderId="12" xfId="0" applyFont="1" applyFill="1" applyBorder="1" applyAlignment="1">
      <alignment horizontal="left" vertical="center" wrapText="1" indent="1"/>
    </xf>
    <xf numFmtId="0" fontId="15" fillId="0" borderId="12" xfId="0" applyFont="1" applyBorder="1" applyAlignment="1">
      <alignment horizontal="left" vertical="center" wrapText="1"/>
    </xf>
    <xf numFmtId="0" fontId="12" fillId="4" borderId="12" xfId="5" applyFont="1" applyFill="1" applyBorder="1" applyAlignment="1">
      <alignment horizontal="left" vertical="center" wrapText="1"/>
    </xf>
    <xf numFmtId="0" fontId="12" fillId="4" borderId="12" xfId="5" applyFont="1" applyFill="1" applyBorder="1" applyAlignment="1">
      <alignment vertical="center" wrapText="1"/>
    </xf>
    <xf numFmtId="0" fontId="2" fillId="0" borderId="12" xfId="5" applyBorder="1"/>
    <xf numFmtId="0" fontId="5" fillId="11" borderId="12" xfId="0" applyFont="1" applyFill="1" applyBorder="1" applyAlignment="1">
      <alignment horizontal="left" vertical="center" wrapText="1" indent="1"/>
    </xf>
    <xf numFmtId="0" fontId="12" fillId="9" borderId="12" xfId="0" applyFont="1" applyFill="1" applyBorder="1" applyAlignment="1">
      <alignment horizontal="left" vertical="center" wrapText="1"/>
    </xf>
    <xf numFmtId="0" fontId="12" fillId="0" borderId="12" xfId="0" applyFont="1" applyBorder="1" applyAlignment="1">
      <alignment horizontal="left" vertical="center" wrapText="1" indent="1"/>
    </xf>
    <xf numFmtId="0" fontId="4" fillId="4" borderId="12" xfId="5" applyFont="1" applyFill="1" applyBorder="1" applyAlignment="1">
      <alignment horizontal="left" vertical="center" wrapText="1"/>
    </xf>
    <xf numFmtId="0" fontId="4" fillId="4" borderId="12" xfId="5" applyFont="1" applyFill="1" applyBorder="1" applyAlignment="1">
      <alignment vertical="center" wrapText="1"/>
    </xf>
    <xf numFmtId="0" fontId="4" fillId="9" borderId="12" xfId="0" applyFont="1" applyFill="1" applyBorder="1" applyAlignment="1">
      <alignment horizontal="left" vertical="center" wrapText="1" indent="1"/>
    </xf>
    <xf numFmtId="0" fontId="5" fillId="0" borderId="12" xfId="5" applyFont="1" applyBorder="1" applyAlignment="1">
      <alignment horizontal="left" vertical="center" wrapText="1" indent="1"/>
    </xf>
    <xf numFmtId="0" fontId="5" fillId="0" borderId="7" xfId="0" applyFont="1" applyBorder="1" applyAlignment="1">
      <alignment horizontal="left" vertical="center" wrapText="1"/>
    </xf>
    <xf numFmtId="0" fontId="5" fillId="0" borderId="7" xfId="0" applyFont="1" applyBorder="1" applyAlignment="1">
      <alignment horizontal="left" vertical="center" wrapText="1" indent="1"/>
    </xf>
    <xf numFmtId="0" fontId="4" fillId="9" borderId="7" xfId="0" applyFont="1" applyFill="1" applyBorder="1" applyAlignment="1">
      <alignment horizontal="left" vertical="center" wrapText="1"/>
    </xf>
    <xf numFmtId="0" fontId="5" fillId="0" borderId="11" xfId="0" applyFont="1" applyBorder="1" applyAlignment="1">
      <alignment horizontal="left" vertical="center" wrapText="1"/>
    </xf>
    <xf numFmtId="0" fontId="12" fillId="7" borderId="9"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10" xfId="0" applyFont="1" applyFill="1" applyBorder="1" applyAlignment="1">
      <alignment horizontal="left" vertical="center" shrinkToFit="1"/>
    </xf>
    <xf numFmtId="0" fontId="12" fillId="9" borderId="8" xfId="0" applyFont="1" applyFill="1" applyBorder="1" applyAlignment="1">
      <alignment horizontal="left" vertical="center" wrapText="1"/>
    </xf>
    <xf numFmtId="0" fontId="5" fillId="0" borderId="11" xfId="0" applyFont="1" applyBorder="1" applyAlignment="1">
      <alignment horizontal="left" vertical="center" wrapText="1" indent="1"/>
    </xf>
    <xf numFmtId="0" fontId="4" fillId="9" borderId="7"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8" xfId="0" applyFont="1" applyBorder="1" applyAlignment="1">
      <alignment horizontal="left" vertical="center" wrapText="1"/>
    </xf>
    <xf numFmtId="0" fontId="12" fillId="9" borderId="7" xfId="0" applyFont="1" applyFill="1" applyBorder="1" applyAlignment="1">
      <alignment horizontal="left" vertical="center" wrapText="1"/>
    </xf>
    <xf numFmtId="0" fontId="12" fillId="0" borderId="7" xfId="0" applyFont="1" applyBorder="1" applyAlignment="1">
      <alignment horizontal="left" vertical="center" wrapText="1"/>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3" fillId="0" borderId="12" xfId="0" applyFont="1" applyBorder="1" applyAlignment="1">
      <alignment horizontal="left" vertical="center" wrapText="1"/>
    </xf>
    <xf numFmtId="0" fontId="18" fillId="9" borderId="12" xfId="0" applyFont="1" applyFill="1" applyBorder="1" applyAlignment="1">
      <alignment horizontal="left" vertical="center" wrapText="1"/>
    </xf>
    <xf numFmtId="0" fontId="9" fillId="3" borderId="12" xfId="0" applyFont="1" applyFill="1" applyBorder="1" applyAlignment="1">
      <alignment horizontal="center" vertical="center" wrapText="1"/>
    </xf>
    <xf numFmtId="0" fontId="3" fillId="0" borderId="12" xfId="0" applyFont="1" applyBorder="1" applyAlignment="1">
      <alignment horizontal="center" vertical="center" wrapText="1"/>
    </xf>
    <xf numFmtId="0" fontId="3" fillId="0" borderId="12" xfId="0" applyFont="1" applyBorder="1"/>
    <xf numFmtId="3" fontId="9" fillId="3" borderId="12" xfId="0" applyNumberFormat="1" applyFont="1" applyFill="1" applyBorder="1" applyAlignment="1">
      <alignment horizontal="center" vertical="center" wrapText="1"/>
    </xf>
    <xf numFmtId="3" fontId="3" fillId="0" borderId="12" xfId="0" applyNumberFormat="1" applyFont="1" applyBorder="1"/>
    <xf numFmtId="49" fontId="9" fillId="3" borderId="12" xfId="0" applyNumberFormat="1" applyFont="1" applyFill="1" applyBorder="1" applyAlignment="1">
      <alignment horizontal="center" vertical="center" wrapText="1"/>
    </xf>
    <xf numFmtId="0" fontId="19" fillId="6" borderId="12" xfId="0" applyFont="1" applyFill="1" applyBorder="1" applyAlignment="1">
      <alignment horizontal="left" vertical="center"/>
    </xf>
    <xf numFmtId="0" fontId="21" fillId="6" borderId="12" xfId="0" applyFont="1" applyFill="1" applyBorder="1" applyAlignment="1">
      <alignment vertical="center"/>
    </xf>
    <xf numFmtId="0" fontId="3" fillId="0" borderId="12" xfId="0" applyFont="1" applyBorder="1" applyAlignment="1">
      <alignment vertical="center"/>
    </xf>
    <xf numFmtId="0" fontId="18" fillId="0" borderId="12" xfId="0" applyFont="1" applyBorder="1" applyAlignment="1">
      <alignment horizontal="left" vertical="center" wrapText="1"/>
    </xf>
    <xf numFmtId="0" fontId="19" fillId="9" borderId="12" xfId="0" applyFont="1" applyFill="1" applyBorder="1" applyAlignment="1">
      <alignment horizontal="left" vertical="center" wrapText="1"/>
    </xf>
    <xf numFmtId="0" fontId="2" fillId="0" borderId="0" xfId="0" applyFont="1" applyAlignment="1">
      <alignment horizontal="left" vertical="top" wrapText="1"/>
    </xf>
    <xf numFmtId="0" fontId="2" fillId="0" borderId="0" xfId="0" applyFont="1" applyAlignment="1">
      <alignment horizontal="left" vertical="top"/>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szaja\Documents\2026\REPORTS\Q2-2026\KONSOLIDACIJA\IGH_TFI_Q2_2026_KD_RN_HR.XLSX" TargetMode="External"/><Relationship Id="rId1" Type="http://schemas.openxmlformats.org/officeDocument/2006/relationships/externalLinkPath" Target="file:///C:\Users\szaja\Documents\2026\REPORTS\Q2-2026\KONSOLIDACIJA\IGH_TFI_Q2_2026_KD_RN_H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pći podaci"/>
      <sheetName val="Bilanca"/>
      <sheetName val="RDG"/>
      <sheetName val="NT_I"/>
      <sheetName val="NT_D"/>
      <sheetName val="PK"/>
      <sheetName val="Bilješke"/>
    </sheetNames>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2"/>
  <sheetViews>
    <sheetView tabSelected="1" view="pageBreakPreview" topLeftCell="A23" zoomScaleNormal="100" zoomScaleSheetLayoutView="100" workbookViewId="0">
      <selection activeCell="C30" sqref="C30"/>
    </sheetView>
  </sheetViews>
  <sheetFormatPr defaultColWidth="9.109375" defaultRowHeight="14.4" x14ac:dyDescent="0.3"/>
  <cols>
    <col min="1" max="8" width="9.109375" style="35"/>
    <col min="9" max="9" width="15.33203125" style="35" customWidth="1"/>
    <col min="10" max="10" width="9.109375" style="35"/>
    <col min="11" max="13" width="9.109375" style="33"/>
    <col min="14" max="14" width="9.109375" style="34"/>
    <col min="15" max="20" width="9.109375" style="33"/>
    <col min="21" max="16384" width="9.109375" style="35"/>
  </cols>
  <sheetData>
    <row r="1" spans="1:20" ht="15.6" x14ac:dyDescent="0.3">
      <c r="A1" s="145" t="s">
        <v>0</v>
      </c>
      <c r="B1" s="146"/>
      <c r="C1" s="146"/>
      <c r="D1" s="51"/>
      <c r="E1" s="51"/>
      <c r="F1" s="51"/>
      <c r="G1" s="51"/>
      <c r="H1" s="51"/>
      <c r="I1" s="51"/>
      <c r="J1" s="52"/>
    </row>
    <row r="2" spans="1:20" ht="14.4" customHeight="1" x14ac:dyDescent="0.3">
      <c r="A2" s="147" t="s">
        <v>1</v>
      </c>
      <c r="B2" s="148"/>
      <c r="C2" s="148"/>
      <c r="D2" s="148"/>
      <c r="E2" s="148"/>
      <c r="F2" s="148"/>
      <c r="G2" s="148"/>
      <c r="H2" s="148"/>
      <c r="I2" s="148"/>
      <c r="J2" s="149"/>
      <c r="N2" s="34">
        <v>1</v>
      </c>
    </row>
    <row r="3" spans="1:20" x14ac:dyDescent="0.3">
      <c r="A3" s="53"/>
      <c r="B3" s="54"/>
      <c r="C3" s="54"/>
      <c r="D3" s="54"/>
      <c r="E3" s="54"/>
      <c r="F3" s="54"/>
      <c r="G3" s="54"/>
      <c r="H3" s="54"/>
      <c r="I3" s="54"/>
      <c r="J3" s="55"/>
      <c r="N3" s="34">
        <v>2</v>
      </c>
    </row>
    <row r="4" spans="1:20" ht="33.6" customHeight="1" x14ac:dyDescent="0.3">
      <c r="A4" s="150" t="s">
        <v>2</v>
      </c>
      <c r="B4" s="151"/>
      <c r="C4" s="151"/>
      <c r="D4" s="151"/>
      <c r="E4" s="152">
        <v>46023</v>
      </c>
      <c r="F4" s="153"/>
      <c r="G4" s="56" t="s">
        <v>3</v>
      </c>
      <c r="H4" s="152">
        <v>46203</v>
      </c>
      <c r="I4" s="153"/>
      <c r="J4" s="57"/>
      <c r="N4" s="34">
        <v>3</v>
      </c>
    </row>
    <row r="5" spans="1:20" s="33" customFormat="1" ht="10.199999999999999" customHeight="1" x14ac:dyDescent="0.3">
      <c r="A5" s="154"/>
      <c r="B5" s="155"/>
      <c r="C5" s="155"/>
      <c r="D5" s="155"/>
      <c r="E5" s="155"/>
      <c r="F5" s="155"/>
      <c r="G5" s="155"/>
      <c r="H5" s="155"/>
      <c r="I5" s="155"/>
      <c r="J5" s="156"/>
      <c r="N5" s="34">
        <v>4</v>
      </c>
    </row>
    <row r="6" spans="1:20" ht="20.399999999999999" customHeight="1" x14ac:dyDescent="0.3">
      <c r="A6" s="58"/>
      <c r="B6" s="59" t="s">
        <v>4</v>
      </c>
      <c r="C6" s="60"/>
      <c r="D6" s="60"/>
      <c r="E6" s="17">
        <v>2026</v>
      </c>
      <c r="F6" s="61"/>
      <c r="G6" s="56"/>
      <c r="H6" s="61"/>
      <c r="I6" s="62"/>
      <c r="J6" s="63"/>
    </row>
    <row r="7" spans="1:20" s="38" customFormat="1" ht="10.95" customHeight="1" x14ac:dyDescent="0.3">
      <c r="A7" s="58"/>
      <c r="B7" s="60"/>
      <c r="C7" s="60"/>
      <c r="D7" s="60"/>
      <c r="E7" s="64"/>
      <c r="F7" s="64"/>
      <c r="G7" s="56"/>
      <c r="H7" s="61"/>
      <c r="I7" s="62"/>
      <c r="J7" s="63"/>
      <c r="K7" s="36"/>
      <c r="L7" s="36"/>
      <c r="M7" s="36"/>
      <c r="N7" s="37"/>
      <c r="O7" s="36"/>
      <c r="P7" s="36"/>
      <c r="Q7" s="36"/>
      <c r="R7" s="36"/>
      <c r="S7" s="36"/>
      <c r="T7" s="36"/>
    </row>
    <row r="8" spans="1:20" ht="20.399999999999999" customHeight="1" x14ac:dyDescent="0.3">
      <c r="A8" s="58"/>
      <c r="B8" s="59" t="s">
        <v>5</v>
      </c>
      <c r="C8" s="60"/>
      <c r="D8" s="60"/>
      <c r="E8" s="17">
        <v>2</v>
      </c>
      <c r="F8" s="61"/>
      <c r="G8" s="56"/>
      <c r="H8" s="61"/>
      <c r="I8" s="62"/>
      <c r="J8" s="63"/>
    </row>
    <row r="9" spans="1:20" s="38" customFormat="1" ht="10.95" customHeight="1" x14ac:dyDescent="0.3">
      <c r="A9" s="58"/>
      <c r="B9" s="60"/>
      <c r="C9" s="60"/>
      <c r="D9" s="60"/>
      <c r="E9" s="64"/>
      <c r="F9" s="64"/>
      <c r="G9" s="56"/>
      <c r="H9" s="64"/>
      <c r="I9" s="65"/>
      <c r="J9" s="63"/>
      <c r="K9" s="36"/>
      <c r="L9" s="36"/>
      <c r="M9" s="36"/>
      <c r="N9" s="37"/>
      <c r="O9" s="36"/>
      <c r="P9" s="36"/>
      <c r="Q9" s="36"/>
      <c r="R9" s="36"/>
      <c r="S9" s="36"/>
      <c r="T9" s="36"/>
    </row>
    <row r="10" spans="1:20" ht="37.950000000000003" customHeight="1" x14ac:dyDescent="0.3">
      <c r="A10" s="164" t="s">
        <v>6</v>
      </c>
      <c r="B10" s="165"/>
      <c r="C10" s="165"/>
      <c r="D10" s="165"/>
      <c r="E10" s="165"/>
      <c r="F10" s="165"/>
      <c r="G10" s="165"/>
      <c r="H10" s="165"/>
      <c r="I10" s="165"/>
      <c r="J10" s="66"/>
    </row>
    <row r="11" spans="1:20" ht="24.6" customHeight="1" x14ac:dyDescent="0.3">
      <c r="A11" s="166" t="s">
        <v>7</v>
      </c>
      <c r="B11" s="167"/>
      <c r="C11" s="159" t="s">
        <v>448</v>
      </c>
      <c r="D11" s="160"/>
      <c r="E11" s="67"/>
      <c r="F11" s="168" t="s">
        <v>8</v>
      </c>
      <c r="G11" s="158"/>
      <c r="H11" s="169" t="s">
        <v>449</v>
      </c>
      <c r="I11" s="170"/>
      <c r="J11" s="68"/>
    </row>
    <row r="12" spans="1:20" ht="14.4" customHeight="1" x14ac:dyDescent="0.3">
      <c r="A12" s="69"/>
      <c r="B12" s="70"/>
      <c r="C12" s="70"/>
      <c r="D12" s="70"/>
      <c r="E12" s="162"/>
      <c r="F12" s="162"/>
      <c r="G12" s="162"/>
      <c r="H12" s="162"/>
      <c r="I12" s="71"/>
      <c r="J12" s="68"/>
    </row>
    <row r="13" spans="1:20" ht="21" customHeight="1" x14ac:dyDescent="0.3">
      <c r="A13" s="157" t="s">
        <v>9</v>
      </c>
      <c r="B13" s="158"/>
      <c r="C13" s="159" t="s">
        <v>450</v>
      </c>
      <c r="D13" s="160"/>
      <c r="E13" s="161"/>
      <c r="F13" s="162"/>
      <c r="G13" s="162"/>
      <c r="H13" s="162"/>
      <c r="I13" s="71"/>
      <c r="J13" s="68"/>
    </row>
    <row r="14" spans="1:20" ht="10.95" customHeight="1" x14ac:dyDescent="0.3">
      <c r="A14" s="67"/>
      <c r="B14" s="71"/>
      <c r="C14" s="47"/>
      <c r="D14" s="47"/>
      <c r="E14" s="163"/>
      <c r="F14" s="163"/>
      <c r="G14" s="163"/>
      <c r="H14" s="163"/>
      <c r="I14" s="70"/>
      <c r="J14" s="72"/>
    </row>
    <row r="15" spans="1:20" ht="22.95" customHeight="1" x14ac:dyDescent="0.3">
      <c r="A15" s="157" t="s">
        <v>10</v>
      </c>
      <c r="B15" s="158"/>
      <c r="C15" s="159" t="s">
        <v>451</v>
      </c>
      <c r="D15" s="160"/>
      <c r="E15" s="177"/>
      <c r="F15" s="178"/>
      <c r="G15" s="73" t="s">
        <v>11</v>
      </c>
      <c r="H15" s="169" t="s">
        <v>452</v>
      </c>
      <c r="I15" s="170"/>
      <c r="J15" s="74"/>
    </row>
    <row r="16" spans="1:20" ht="10.95" customHeight="1" x14ac:dyDescent="0.3">
      <c r="A16" s="67"/>
      <c r="B16" s="71"/>
      <c r="C16" s="70"/>
      <c r="D16" s="70"/>
      <c r="E16" s="163"/>
      <c r="F16" s="163"/>
      <c r="G16" s="179"/>
      <c r="H16" s="179"/>
      <c r="I16" s="70"/>
      <c r="J16" s="72"/>
    </row>
    <row r="17" spans="1:10" ht="22.95" customHeight="1" x14ac:dyDescent="0.3">
      <c r="A17" s="75"/>
      <c r="B17" s="73" t="s">
        <v>12</v>
      </c>
      <c r="C17" s="159" t="s">
        <v>453</v>
      </c>
      <c r="D17" s="160"/>
      <c r="E17" s="76"/>
      <c r="F17" s="76"/>
      <c r="G17" s="76"/>
      <c r="H17" s="76"/>
      <c r="I17" s="76"/>
      <c r="J17" s="74"/>
    </row>
    <row r="18" spans="1:10" x14ac:dyDescent="0.3">
      <c r="A18" s="171"/>
      <c r="B18" s="172"/>
      <c r="C18" s="163"/>
      <c r="D18" s="163"/>
      <c r="E18" s="163"/>
      <c r="F18" s="163"/>
      <c r="G18" s="163"/>
      <c r="H18" s="163"/>
      <c r="I18" s="70"/>
      <c r="J18" s="72"/>
    </row>
    <row r="19" spans="1:10" x14ac:dyDescent="0.3">
      <c r="A19" s="166" t="s">
        <v>13</v>
      </c>
      <c r="B19" s="173"/>
      <c r="C19" s="174" t="s">
        <v>454</v>
      </c>
      <c r="D19" s="175"/>
      <c r="E19" s="175"/>
      <c r="F19" s="175"/>
      <c r="G19" s="175"/>
      <c r="H19" s="175"/>
      <c r="I19" s="175"/>
      <c r="J19" s="176"/>
    </row>
    <row r="20" spans="1:10" x14ac:dyDescent="0.3">
      <c r="A20" s="69"/>
      <c r="B20" s="70"/>
      <c r="C20" s="77"/>
      <c r="D20" s="70"/>
      <c r="E20" s="163"/>
      <c r="F20" s="163"/>
      <c r="G20" s="163"/>
      <c r="H20" s="163"/>
      <c r="I20" s="70"/>
      <c r="J20" s="72"/>
    </row>
    <row r="21" spans="1:10" x14ac:dyDescent="0.3">
      <c r="A21" s="166" t="s">
        <v>14</v>
      </c>
      <c r="B21" s="173"/>
      <c r="C21" s="169">
        <v>10000</v>
      </c>
      <c r="D21" s="170"/>
      <c r="E21" s="163"/>
      <c r="F21" s="163"/>
      <c r="G21" s="174" t="s">
        <v>455</v>
      </c>
      <c r="H21" s="175"/>
      <c r="I21" s="175"/>
      <c r="J21" s="176"/>
    </row>
    <row r="22" spans="1:10" x14ac:dyDescent="0.3">
      <c r="A22" s="69"/>
      <c r="B22" s="70"/>
      <c r="C22" s="70"/>
      <c r="D22" s="70"/>
      <c r="E22" s="163"/>
      <c r="F22" s="163"/>
      <c r="G22" s="163"/>
      <c r="H22" s="163"/>
      <c r="I22" s="70"/>
      <c r="J22" s="72"/>
    </row>
    <row r="23" spans="1:10" x14ac:dyDescent="0.3">
      <c r="A23" s="166" t="s">
        <v>15</v>
      </c>
      <c r="B23" s="173"/>
      <c r="C23" s="174" t="s">
        <v>456</v>
      </c>
      <c r="D23" s="175"/>
      <c r="E23" s="175"/>
      <c r="F23" s="175"/>
      <c r="G23" s="175"/>
      <c r="H23" s="175"/>
      <c r="I23" s="175"/>
      <c r="J23" s="176"/>
    </row>
    <row r="24" spans="1:10" x14ac:dyDescent="0.3">
      <c r="A24" s="69"/>
      <c r="B24" s="70"/>
      <c r="C24" s="47"/>
      <c r="D24" s="70"/>
      <c r="E24" s="163"/>
      <c r="F24" s="163"/>
      <c r="G24" s="163"/>
      <c r="H24" s="163"/>
      <c r="I24" s="70"/>
      <c r="J24" s="72"/>
    </row>
    <row r="25" spans="1:10" x14ac:dyDescent="0.3">
      <c r="A25" s="166" t="s">
        <v>16</v>
      </c>
      <c r="B25" s="173"/>
      <c r="C25" s="181" t="s">
        <v>457</v>
      </c>
      <c r="D25" s="182"/>
      <c r="E25" s="182"/>
      <c r="F25" s="182"/>
      <c r="G25" s="182"/>
      <c r="H25" s="182"/>
      <c r="I25" s="182"/>
      <c r="J25" s="183"/>
    </row>
    <row r="26" spans="1:10" x14ac:dyDescent="0.3">
      <c r="A26" s="69"/>
      <c r="B26" s="70"/>
      <c r="C26" s="77"/>
      <c r="D26" s="70"/>
      <c r="E26" s="163"/>
      <c r="F26" s="163"/>
      <c r="G26" s="163"/>
      <c r="H26" s="163"/>
      <c r="I26" s="70"/>
      <c r="J26" s="72"/>
    </row>
    <row r="27" spans="1:10" x14ac:dyDescent="0.3">
      <c r="A27" s="166" t="s">
        <v>17</v>
      </c>
      <c r="B27" s="173"/>
      <c r="C27" s="181" t="s">
        <v>458</v>
      </c>
      <c r="D27" s="182"/>
      <c r="E27" s="182"/>
      <c r="F27" s="182"/>
      <c r="G27" s="182"/>
      <c r="H27" s="182"/>
      <c r="I27" s="182"/>
      <c r="J27" s="183"/>
    </row>
    <row r="28" spans="1:10" ht="13.95" customHeight="1" x14ac:dyDescent="0.3">
      <c r="A28" s="69"/>
      <c r="B28" s="70"/>
      <c r="C28" s="77"/>
      <c r="D28" s="70"/>
      <c r="E28" s="163"/>
      <c r="F28" s="163"/>
      <c r="G28" s="163"/>
      <c r="H28" s="163"/>
      <c r="I28" s="70"/>
      <c r="J28" s="72"/>
    </row>
    <row r="29" spans="1:10" ht="22.95" customHeight="1" x14ac:dyDescent="0.3">
      <c r="A29" s="157" t="s">
        <v>18</v>
      </c>
      <c r="B29" s="173"/>
      <c r="C29" s="18">
        <v>261</v>
      </c>
      <c r="D29" s="78"/>
      <c r="E29" s="180"/>
      <c r="F29" s="180"/>
      <c r="G29" s="180"/>
      <c r="H29" s="180"/>
      <c r="I29" s="79"/>
      <c r="J29" s="80"/>
    </row>
    <row r="30" spans="1:10" x14ac:dyDescent="0.3">
      <c r="A30" s="69"/>
      <c r="B30" s="70"/>
      <c r="C30" s="70"/>
      <c r="D30" s="70"/>
      <c r="E30" s="163"/>
      <c r="F30" s="163"/>
      <c r="G30" s="163"/>
      <c r="H30" s="163"/>
      <c r="I30" s="79"/>
      <c r="J30" s="80"/>
    </row>
    <row r="31" spans="1:10" x14ac:dyDescent="0.3">
      <c r="A31" s="166" t="s">
        <v>19</v>
      </c>
      <c r="B31" s="173"/>
      <c r="C31" s="19" t="s">
        <v>22</v>
      </c>
      <c r="D31" s="184" t="s">
        <v>20</v>
      </c>
      <c r="E31" s="185"/>
      <c r="F31" s="185"/>
      <c r="G31" s="185"/>
      <c r="H31" s="70"/>
      <c r="I31" s="81" t="s">
        <v>21</v>
      </c>
      <c r="J31" s="82" t="s">
        <v>22</v>
      </c>
    </row>
    <row r="32" spans="1:10" x14ac:dyDescent="0.3">
      <c r="A32" s="166"/>
      <c r="B32" s="173"/>
      <c r="C32" s="83"/>
      <c r="D32" s="56"/>
      <c r="E32" s="178"/>
      <c r="F32" s="178"/>
      <c r="G32" s="178"/>
      <c r="H32" s="178"/>
      <c r="I32" s="79"/>
      <c r="J32" s="80"/>
    </row>
    <row r="33" spans="1:10" x14ac:dyDescent="0.3">
      <c r="A33" s="166" t="s">
        <v>23</v>
      </c>
      <c r="B33" s="173"/>
      <c r="C33" s="18" t="s">
        <v>25</v>
      </c>
      <c r="D33" s="184" t="s">
        <v>24</v>
      </c>
      <c r="E33" s="185"/>
      <c r="F33" s="185"/>
      <c r="G33" s="185"/>
      <c r="H33" s="76"/>
      <c r="I33" s="81" t="s">
        <v>25</v>
      </c>
      <c r="J33" s="82" t="s">
        <v>26</v>
      </c>
    </row>
    <row r="34" spans="1:10" x14ac:dyDescent="0.3">
      <c r="A34" s="69"/>
      <c r="B34" s="70"/>
      <c r="C34" s="70"/>
      <c r="D34" s="70"/>
      <c r="E34" s="163"/>
      <c r="F34" s="163"/>
      <c r="G34" s="163"/>
      <c r="H34" s="163"/>
      <c r="I34" s="70"/>
      <c r="J34" s="72"/>
    </row>
    <row r="35" spans="1:10" x14ac:dyDescent="0.3">
      <c r="A35" s="184" t="s">
        <v>27</v>
      </c>
      <c r="B35" s="185"/>
      <c r="C35" s="185"/>
      <c r="D35" s="185"/>
      <c r="E35" s="185" t="s">
        <v>28</v>
      </c>
      <c r="F35" s="185"/>
      <c r="G35" s="185"/>
      <c r="H35" s="185"/>
      <c r="I35" s="185"/>
      <c r="J35" s="84" t="s">
        <v>29</v>
      </c>
    </row>
    <row r="36" spans="1:10" x14ac:dyDescent="0.3">
      <c r="A36" s="69"/>
      <c r="B36" s="70"/>
      <c r="C36" s="70"/>
      <c r="D36" s="70"/>
      <c r="E36" s="163"/>
      <c r="F36" s="163"/>
      <c r="G36" s="163"/>
      <c r="H36" s="163"/>
      <c r="I36" s="70"/>
      <c r="J36" s="80"/>
    </row>
    <row r="37" spans="1:10" x14ac:dyDescent="0.3">
      <c r="A37" s="186"/>
      <c r="B37" s="187"/>
      <c r="C37" s="187"/>
      <c r="D37" s="187"/>
      <c r="E37" s="186"/>
      <c r="F37" s="187"/>
      <c r="G37" s="187"/>
      <c r="H37" s="187"/>
      <c r="I37" s="188"/>
      <c r="J37" s="48"/>
    </row>
    <row r="38" spans="1:10" x14ac:dyDescent="0.3">
      <c r="A38" s="39"/>
      <c r="B38" s="47"/>
      <c r="C38" s="50"/>
      <c r="D38" s="189"/>
      <c r="E38" s="189"/>
      <c r="F38" s="189"/>
      <c r="G38" s="189"/>
      <c r="H38" s="189"/>
      <c r="I38" s="189"/>
      <c r="J38" s="40"/>
    </row>
    <row r="39" spans="1:10" x14ac:dyDescent="0.3">
      <c r="A39" s="186"/>
      <c r="B39" s="187"/>
      <c r="C39" s="187"/>
      <c r="D39" s="188"/>
      <c r="E39" s="186"/>
      <c r="F39" s="187"/>
      <c r="G39" s="187"/>
      <c r="H39" s="187"/>
      <c r="I39" s="188"/>
      <c r="J39" s="18"/>
    </row>
    <row r="40" spans="1:10" x14ac:dyDescent="0.3">
      <c r="A40" s="39"/>
      <c r="B40" s="47"/>
      <c r="C40" s="50"/>
      <c r="D40" s="49"/>
      <c r="E40" s="189"/>
      <c r="F40" s="189"/>
      <c r="G40" s="189"/>
      <c r="H40" s="189"/>
      <c r="I40" s="46"/>
      <c r="J40" s="40"/>
    </row>
    <row r="41" spans="1:10" x14ac:dyDescent="0.3">
      <c r="A41" s="186"/>
      <c r="B41" s="187"/>
      <c r="C41" s="187"/>
      <c r="D41" s="188"/>
      <c r="E41" s="186"/>
      <c r="F41" s="187"/>
      <c r="G41" s="187"/>
      <c r="H41" s="187"/>
      <c r="I41" s="188"/>
      <c r="J41" s="18"/>
    </row>
    <row r="42" spans="1:10" x14ac:dyDescent="0.3">
      <c r="A42" s="39"/>
      <c r="B42" s="47"/>
      <c r="C42" s="50"/>
      <c r="D42" s="49"/>
      <c r="E42" s="189"/>
      <c r="F42" s="189"/>
      <c r="G42" s="189"/>
      <c r="H42" s="189"/>
      <c r="I42" s="46"/>
      <c r="J42" s="40"/>
    </row>
    <row r="43" spans="1:10" x14ac:dyDescent="0.3">
      <c r="A43" s="186"/>
      <c r="B43" s="187"/>
      <c r="C43" s="187"/>
      <c r="D43" s="188"/>
      <c r="E43" s="186"/>
      <c r="F43" s="187"/>
      <c r="G43" s="187"/>
      <c r="H43" s="187"/>
      <c r="I43" s="188"/>
      <c r="J43" s="18"/>
    </row>
    <row r="44" spans="1:10" x14ac:dyDescent="0.3">
      <c r="A44" s="41"/>
      <c r="B44" s="50"/>
      <c r="C44" s="191"/>
      <c r="D44" s="191"/>
      <c r="E44" s="179"/>
      <c r="F44" s="179"/>
      <c r="G44" s="191"/>
      <c r="H44" s="191"/>
      <c r="I44" s="191"/>
      <c r="J44" s="40"/>
    </row>
    <row r="45" spans="1:10" x14ac:dyDescent="0.3">
      <c r="A45" s="186"/>
      <c r="B45" s="187"/>
      <c r="C45" s="187"/>
      <c r="D45" s="188"/>
      <c r="E45" s="186"/>
      <c r="F45" s="187"/>
      <c r="G45" s="187"/>
      <c r="H45" s="187"/>
      <c r="I45" s="188"/>
      <c r="J45" s="18"/>
    </row>
    <row r="46" spans="1:10" x14ac:dyDescent="0.3">
      <c r="A46" s="41"/>
      <c r="B46" s="50"/>
      <c r="C46" s="50"/>
      <c r="D46" s="47"/>
      <c r="E46" s="179"/>
      <c r="F46" s="179"/>
      <c r="G46" s="191"/>
      <c r="H46" s="191"/>
      <c r="I46" s="47"/>
      <c r="J46" s="40"/>
    </row>
    <row r="47" spans="1:10" x14ac:dyDescent="0.3">
      <c r="A47" s="186"/>
      <c r="B47" s="187"/>
      <c r="C47" s="187"/>
      <c r="D47" s="188"/>
      <c r="E47" s="186"/>
      <c r="F47" s="187"/>
      <c r="G47" s="187"/>
      <c r="H47" s="187"/>
      <c r="I47" s="188"/>
      <c r="J47" s="18"/>
    </row>
    <row r="48" spans="1:10" x14ac:dyDescent="0.3">
      <c r="A48" s="85"/>
      <c r="B48" s="77"/>
      <c r="C48" s="77"/>
      <c r="D48" s="70"/>
      <c r="E48" s="163"/>
      <c r="F48" s="163"/>
      <c r="G48" s="190"/>
      <c r="H48" s="190"/>
      <c r="I48" s="70"/>
      <c r="J48" s="86" t="s">
        <v>30</v>
      </c>
    </row>
    <row r="49" spans="1:10" x14ac:dyDescent="0.3">
      <c r="A49" s="85"/>
      <c r="B49" s="77"/>
      <c r="C49" s="77"/>
      <c r="D49" s="70"/>
      <c r="E49" s="163"/>
      <c r="F49" s="163"/>
      <c r="G49" s="190"/>
      <c r="H49" s="190"/>
      <c r="I49" s="70"/>
      <c r="J49" s="86" t="s">
        <v>31</v>
      </c>
    </row>
    <row r="50" spans="1:10" ht="14.4" customHeight="1" x14ac:dyDescent="0.3">
      <c r="A50" s="157" t="s">
        <v>32</v>
      </c>
      <c r="B50" s="168"/>
      <c r="C50" s="169"/>
      <c r="D50" s="170"/>
      <c r="E50" s="196" t="s">
        <v>33</v>
      </c>
      <c r="F50" s="197"/>
      <c r="G50" s="174"/>
      <c r="H50" s="175"/>
      <c r="I50" s="175"/>
      <c r="J50" s="176"/>
    </row>
    <row r="51" spans="1:10" x14ac:dyDescent="0.3">
      <c r="A51" s="85"/>
      <c r="B51" s="77"/>
      <c r="C51" s="190"/>
      <c r="D51" s="190"/>
      <c r="E51" s="163"/>
      <c r="F51" s="163"/>
      <c r="G51" s="198" t="s">
        <v>34</v>
      </c>
      <c r="H51" s="198"/>
      <c r="I51" s="198"/>
      <c r="J51" s="63"/>
    </row>
    <row r="52" spans="1:10" ht="13.95" customHeight="1" x14ac:dyDescent="0.3">
      <c r="A52" s="157" t="s">
        <v>35</v>
      </c>
      <c r="B52" s="168"/>
      <c r="C52" s="174"/>
      <c r="D52" s="175"/>
      <c r="E52" s="175"/>
      <c r="F52" s="175"/>
      <c r="G52" s="175"/>
      <c r="H52" s="175"/>
      <c r="I52" s="175"/>
      <c r="J52" s="176"/>
    </row>
    <row r="53" spans="1:10" x14ac:dyDescent="0.3">
      <c r="A53" s="69"/>
      <c r="B53" s="70"/>
      <c r="C53" s="180" t="s">
        <v>36</v>
      </c>
      <c r="D53" s="180"/>
      <c r="E53" s="180"/>
      <c r="F53" s="180"/>
      <c r="G53" s="180"/>
      <c r="H53" s="180"/>
      <c r="I53" s="180"/>
      <c r="J53" s="72"/>
    </row>
    <row r="54" spans="1:10" x14ac:dyDescent="0.3">
      <c r="A54" s="157" t="s">
        <v>37</v>
      </c>
      <c r="B54" s="168"/>
      <c r="C54" s="192"/>
      <c r="D54" s="193"/>
      <c r="E54" s="194"/>
      <c r="F54" s="163"/>
      <c r="G54" s="163"/>
      <c r="H54" s="185"/>
      <c r="I54" s="185"/>
      <c r="J54" s="195"/>
    </row>
    <row r="55" spans="1:10" x14ac:dyDescent="0.3">
      <c r="A55" s="69"/>
      <c r="B55" s="70"/>
      <c r="C55" s="77"/>
      <c r="D55" s="70"/>
      <c r="E55" s="163"/>
      <c r="F55" s="163"/>
      <c r="G55" s="163"/>
      <c r="H55" s="163"/>
      <c r="I55" s="70"/>
      <c r="J55" s="72"/>
    </row>
    <row r="56" spans="1:10" ht="14.4" customHeight="1" x14ac:dyDescent="0.3">
      <c r="A56" s="157" t="s">
        <v>16</v>
      </c>
      <c r="B56" s="168"/>
      <c r="C56" s="199"/>
      <c r="D56" s="200"/>
      <c r="E56" s="200"/>
      <c r="F56" s="200"/>
      <c r="G56" s="200"/>
      <c r="H56" s="200"/>
      <c r="I56" s="200"/>
      <c r="J56" s="201"/>
    </row>
    <row r="57" spans="1:10" x14ac:dyDescent="0.3">
      <c r="A57" s="69"/>
      <c r="B57" s="70"/>
      <c r="C57" s="70"/>
      <c r="D57" s="70"/>
      <c r="E57" s="163"/>
      <c r="F57" s="163"/>
      <c r="G57" s="163"/>
      <c r="H57" s="163"/>
      <c r="I57" s="70"/>
      <c r="J57" s="72"/>
    </row>
    <row r="58" spans="1:10" x14ac:dyDescent="0.3">
      <c r="A58" s="157" t="s">
        <v>38</v>
      </c>
      <c r="B58" s="168"/>
      <c r="C58" s="199"/>
      <c r="D58" s="200"/>
      <c r="E58" s="200"/>
      <c r="F58" s="200"/>
      <c r="G58" s="200"/>
      <c r="H58" s="200"/>
      <c r="I58" s="200"/>
      <c r="J58" s="201"/>
    </row>
    <row r="59" spans="1:10" ht="14.4" customHeight="1" x14ac:dyDescent="0.3">
      <c r="A59" s="69"/>
      <c r="B59" s="70"/>
      <c r="C59" s="202" t="s">
        <v>39</v>
      </c>
      <c r="D59" s="202"/>
      <c r="E59" s="202"/>
      <c r="F59" s="202"/>
      <c r="G59" s="70"/>
      <c r="H59" s="70"/>
      <c r="I59" s="70"/>
      <c r="J59" s="72"/>
    </row>
    <row r="60" spans="1:10" x14ac:dyDescent="0.3">
      <c r="A60" s="157" t="s">
        <v>40</v>
      </c>
      <c r="B60" s="168"/>
      <c r="C60" s="199"/>
      <c r="D60" s="200"/>
      <c r="E60" s="200"/>
      <c r="F60" s="200"/>
      <c r="G60" s="200"/>
      <c r="H60" s="200"/>
      <c r="I60" s="200"/>
      <c r="J60" s="201"/>
    </row>
    <row r="61" spans="1:10" ht="14.4" customHeight="1" x14ac:dyDescent="0.3">
      <c r="A61" s="87"/>
      <c r="B61" s="88"/>
      <c r="C61" s="203" t="s">
        <v>41</v>
      </c>
      <c r="D61" s="203"/>
      <c r="E61" s="203"/>
      <c r="F61" s="203"/>
      <c r="G61" s="203"/>
      <c r="H61" s="88"/>
      <c r="I61" s="88"/>
      <c r="J61" s="89"/>
    </row>
    <row r="68" ht="27" customHeight="1" x14ac:dyDescent="0.3"/>
    <row r="72" ht="38.4" customHeight="1" x14ac:dyDescent="0.3"/>
  </sheetData>
  <sheetProtection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6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5"/>
  <sheetViews>
    <sheetView view="pageBreakPreview" topLeftCell="A110" zoomScaleNormal="100" zoomScaleSheetLayoutView="100" workbookViewId="0">
      <selection activeCell="H73" sqref="H73:I73"/>
    </sheetView>
  </sheetViews>
  <sheetFormatPr defaultColWidth="8.88671875" defaultRowHeight="13.2" x14ac:dyDescent="0.25"/>
  <cols>
    <col min="1" max="7" width="8.88671875" style="42"/>
    <col min="8" max="9" width="16.44140625" style="43" customWidth="1"/>
    <col min="10" max="10" width="10.33203125" style="42" bestFit="1" customWidth="1"/>
    <col min="11" max="16384" width="8.88671875" style="42"/>
  </cols>
  <sheetData>
    <row r="1" spans="1:9" x14ac:dyDescent="0.25">
      <c r="A1" s="206" t="s">
        <v>42</v>
      </c>
      <c r="B1" s="207"/>
      <c r="C1" s="207"/>
      <c r="D1" s="207"/>
      <c r="E1" s="207"/>
      <c r="F1" s="207"/>
      <c r="G1" s="207"/>
      <c r="H1" s="207"/>
      <c r="I1" s="207"/>
    </row>
    <row r="2" spans="1:9" x14ac:dyDescent="0.25">
      <c r="A2" s="208" t="s">
        <v>461</v>
      </c>
      <c r="B2" s="129"/>
      <c r="C2" s="129"/>
      <c r="D2" s="129"/>
      <c r="E2" s="129"/>
      <c r="F2" s="129"/>
      <c r="G2" s="129"/>
      <c r="H2" s="129"/>
      <c r="I2" s="129"/>
    </row>
    <row r="3" spans="1:9" x14ac:dyDescent="0.25">
      <c r="A3" s="209" t="s">
        <v>43</v>
      </c>
      <c r="B3" s="209"/>
      <c r="C3" s="209"/>
      <c r="D3" s="209"/>
      <c r="E3" s="209"/>
      <c r="F3" s="209"/>
      <c r="G3" s="209"/>
      <c r="H3" s="209"/>
      <c r="I3" s="209"/>
    </row>
    <row r="4" spans="1:9" x14ac:dyDescent="0.25">
      <c r="A4" s="210" t="s">
        <v>459</v>
      </c>
      <c r="B4" s="132"/>
      <c r="C4" s="132"/>
      <c r="D4" s="132"/>
      <c r="E4" s="132"/>
      <c r="F4" s="132"/>
      <c r="G4" s="132"/>
      <c r="H4" s="132"/>
      <c r="I4" s="133"/>
    </row>
    <row r="5" spans="1:9" ht="30.6" x14ac:dyDescent="0.25">
      <c r="A5" s="213" t="s">
        <v>44</v>
      </c>
      <c r="B5" s="140"/>
      <c r="C5" s="140"/>
      <c r="D5" s="140"/>
      <c r="E5" s="140"/>
      <c r="F5" s="140"/>
      <c r="G5" s="45" t="s">
        <v>45</v>
      </c>
      <c r="H5" s="6" t="s">
        <v>46</v>
      </c>
      <c r="I5" s="6" t="s">
        <v>47</v>
      </c>
    </row>
    <row r="6" spans="1:9" x14ac:dyDescent="0.25">
      <c r="A6" s="211">
        <v>1</v>
      </c>
      <c r="B6" s="212"/>
      <c r="C6" s="212"/>
      <c r="D6" s="212"/>
      <c r="E6" s="212"/>
      <c r="F6" s="212"/>
      <c r="G6" s="44">
        <v>2</v>
      </c>
      <c r="H6" s="6">
        <v>3</v>
      </c>
      <c r="I6" s="6">
        <v>4</v>
      </c>
    </row>
    <row r="7" spans="1:9" x14ac:dyDescent="0.25">
      <c r="A7" s="214"/>
      <c r="B7" s="214"/>
      <c r="C7" s="214"/>
      <c r="D7" s="214"/>
      <c r="E7" s="214"/>
      <c r="F7" s="214"/>
      <c r="G7" s="214"/>
      <c r="H7" s="214"/>
      <c r="I7" s="214"/>
    </row>
    <row r="8" spans="1:9" ht="12.75" customHeight="1" x14ac:dyDescent="0.25">
      <c r="A8" s="215" t="s">
        <v>48</v>
      </c>
      <c r="B8" s="215"/>
      <c r="C8" s="215"/>
      <c r="D8" s="215"/>
      <c r="E8" s="215"/>
      <c r="F8" s="215"/>
      <c r="G8" s="7">
        <v>1</v>
      </c>
      <c r="H8" s="90">
        <v>0</v>
      </c>
      <c r="I8" s="90">
        <v>0</v>
      </c>
    </row>
    <row r="9" spans="1:9" ht="12.75" customHeight="1" x14ac:dyDescent="0.25">
      <c r="A9" s="205" t="s">
        <v>49</v>
      </c>
      <c r="B9" s="205"/>
      <c r="C9" s="205"/>
      <c r="D9" s="205"/>
      <c r="E9" s="205"/>
      <c r="F9" s="205"/>
      <c r="G9" s="8">
        <v>2</v>
      </c>
      <c r="H9" s="91">
        <f>H10+H17+H27+H38+H43</f>
        <v>9371002</v>
      </c>
      <c r="I9" s="91">
        <f>I10+I17+I27+I38+I43</f>
        <v>8293291</v>
      </c>
    </row>
    <row r="10" spans="1:9" ht="12.75" customHeight="1" x14ac:dyDescent="0.25">
      <c r="A10" s="204" t="s">
        <v>50</v>
      </c>
      <c r="B10" s="204"/>
      <c r="C10" s="204"/>
      <c r="D10" s="204"/>
      <c r="E10" s="204"/>
      <c r="F10" s="204"/>
      <c r="G10" s="8">
        <v>3</v>
      </c>
      <c r="H10" s="91">
        <f>H11+H12+H13+H14+H15+H16</f>
        <v>11770</v>
      </c>
      <c r="I10" s="91">
        <f>I11+I12+I13+I14+I15+I16</f>
        <v>7020</v>
      </c>
    </row>
    <row r="11" spans="1:9" ht="12.75" customHeight="1" x14ac:dyDescent="0.25">
      <c r="A11" s="130" t="s">
        <v>51</v>
      </c>
      <c r="B11" s="130"/>
      <c r="C11" s="130"/>
      <c r="D11" s="130"/>
      <c r="E11" s="130"/>
      <c r="F11" s="130"/>
      <c r="G11" s="7">
        <v>4</v>
      </c>
      <c r="H11" s="90">
        <v>0</v>
      </c>
      <c r="I11" s="90">
        <v>0</v>
      </c>
    </row>
    <row r="12" spans="1:9" ht="22.95" customHeight="1" x14ac:dyDescent="0.25">
      <c r="A12" s="130" t="s">
        <v>52</v>
      </c>
      <c r="B12" s="130"/>
      <c r="C12" s="130"/>
      <c r="D12" s="130"/>
      <c r="E12" s="130"/>
      <c r="F12" s="130"/>
      <c r="G12" s="7">
        <v>5</v>
      </c>
      <c r="H12" s="90">
        <v>5248</v>
      </c>
      <c r="I12" s="90">
        <v>498</v>
      </c>
    </row>
    <row r="13" spans="1:9" ht="12.75" customHeight="1" x14ac:dyDescent="0.25">
      <c r="A13" s="130" t="s">
        <v>53</v>
      </c>
      <c r="B13" s="130"/>
      <c r="C13" s="130"/>
      <c r="D13" s="130"/>
      <c r="E13" s="130"/>
      <c r="F13" s="130"/>
      <c r="G13" s="7">
        <v>6</v>
      </c>
      <c r="H13" s="90">
        <v>4280</v>
      </c>
      <c r="I13" s="90">
        <v>4280</v>
      </c>
    </row>
    <row r="14" spans="1:9" ht="12.75" customHeight="1" x14ac:dyDescent="0.25">
      <c r="A14" s="130" t="s">
        <v>54</v>
      </c>
      <c r="B14" s="130"/>
      <c r="C14" s="130"/>
      <c r="D14" s="130"/>
      <c r="E14" s="130"/>
      <c r="F14" s="130"/>
      <c r="G14" s="7">
        <v>7</v>
      </c>
      <c r="H14" s="90">
        <v>0</v>
      </c>
      <c r="I14" s="90">
        <v>0</v>
      </c>
    </row>
    <row r="15" spans="1:9" ht="12.75" customHeight="1" x14ac:dyDescent="0.25">
      <c r="A15" s="130" t="s">
        <v>55</v>
      </c>
      <c r="B15" s="130"/>
      <c r="C15" s="130"/>
      <c r="D15" s="130"/>
      <c r="E15" s="130"/>
      <c r="F15" s="130"/>
      <c r="G15" s="7">
        <v>8</v>
      </c>
      <c r="H15" s="90">
        <v>2242</v>
      </c>
      <c r="I15" s="90">
        <v>2242</v>
      </c>
    </row>
    <row r="16" spans="1:9" ht="12.75" customHeight="1" x14ac:dyDescent="0.25">
      <c r="A16" s="130" t="s">
        <v>56</v>
      </c>
      <c r="B16" s="130"/>
      <c r="C16" s="130"/>
      <c r="D16" s="130"/>
      <c r="E16" s="130"/>
      <c r="F16" s="130"/>
      <c r="G16" s="7">
        <v>9</v>
      </c>
      <c r="H16" s="90">
        <v>0</v>
      </c>
      <c r="I16" s="90">
        <v>0</v>
      </c>
    </row>
    <row r="17" spans="1:9" ht="12.75" customHeight="1" x14ac:dyDescent="0.25">
      <c r="A17" s="204" t="s">
        <v>57</v>
      </c>
      <c r="B17" s="204"/>
      <c r="C17" s="204"/>
      <c r="D17" s="204"/>
      <c r="E17" s="204"/>
      <c r="F17" s="204"/>
      <c r="G17" s="8">
        <v>10</v>
      </c>
      <c r="H17" s="91">
        <f>H18+H19+H20+H21+H22+H23+H24+H25+H26</f>
        <v>7276646</v>
      </c>
      <c r="I17" s="91">
        <f>I18+I19+I20+I21+I22+I23+I24+I25+I26</f>
        <v>6196904</v>
      </c>
    </row>
    <row r="18" spans="1:9" ht="12.75" customHeight="1" x14ac:dyDescent="0.25">
      <c r="A18" s="130" t="s">
        <v>58</v>
      </c>
      <c r="B18" s="130"/>
      <c r="C18" s="130"/>
      <c r="D18" s="130"/>
      <c r="E18" s="130"/>
      <c r="F18" s="130"/>
      <c r="G18" s="7">
        <v>11</v>
      </c>
      <c r="H18" s="90">
        <v>874691</v>
      </c>
      <c r="I18" s="90">
        <v>874691</v>
      </c>
    </row>
    <row r="19" spans="1:9" ht="12.75" customHeight="1" x14ac:dyDescent="0.25">
      <c r="A19" s="130" t="s">
        <v>59</v>
      </c>
      <c r="B19" s="130"/>
      <c r="C19" s="130"/>
      <c r="D19" s="130"/>
      <c r="E19" s="130"/>
      <c r="F19" s="130"/>
      <c r="G19" s="7">
        <v>12</v>
      </c>
      <c r="H19" s="90">
        <v>1450119</v>
      </c>
      <c r="I19" s="90">
        <v>1418852</v>
      </c>
    </row>
    <row r="20" spans="1:9" ht="12.75" customHeight="1" x14ac:dyDescent="0.25">
      <c r="A20" s="130" t="s">
        <v>60</v>
      </c>
      <c r="B20" s="130"/>
      <c r="C20" s="130"/>
      <c r="D20" s="130"/>
      <c r="E20" s="130"/>
      <c r="F20" s="130"/>
      <c r="G20" s="7">
        <v>13</v>
      </c>
      <c r="H20" s="90">
        <v>4135943</v>
      </c>
      <c r="I20" s="90">
        <v>3123169</v>
      </c>
    </row>
    <row r="21" spans="1:9" ht="12.75" customHeight="1" x14ac:dyDescent="0.25">
      <c r="A21" s="130" t="s">
        <v>61</v>
      </c>
      <c r="B21" s="130"/>
      <c r="C21" s="130"/>
      <c r="D21" s="130"/>
      <c r="E21" s="130"/>
      <c r="F21" s="130"/>
      <c r="G21" s="7">
        <v>14</v>
      </c>
      <c r="H21" s="90">
        <v>396518</v>
      </c>
      <c r="I21" s="90">
        <v>321078</v>
      </c>
    </row>
    <row r="22" spans="1:9" ht="12.75" customHeight="1" x14ac:dyDescent="0.25">
      <c r="A22" s="130" t="s">
        <v>62</v>
      </c>
      <c r="B22" s="130"/>
      <c r="C22" s="130"/>
      <c r="D22" s="130"/>
      <c r="E22" s="130"/>
      <c r="F22" s="130"/>
      <c r="G22" s="7">
        <v>15</v>
      </c>
      <c r="H22" s="90">
        <v>0</v>
      </c>
      <c r="I22" s="90">
        <v>0</v>
      </c>
    </row>
    <row r="23" spans="1:9" ht="12.75" customHeight="1" x14ac:dyDescent="0.25">
      <c r="A23" s="130" t="s">
        <v>63</v>
      </c>
      <c r="B23" s="130"/>
      <c r="C23" s="130"/>
      <c r="D23" s="130"/>
      <c r="E23" s="130"/>
      <c r="F23" s="130"/>
      <c r="G23" s="7">
        <v>16</v>
      </c>
      <c r="H23" s="90">
        <v>29086</v>
      </c>
      <c r="I23" s="90">
        <v>29086</v>
      </c>
    </row>
    <row r="24" spans="1:9" ht="12.75" customHeight="1" x14ac:dyDescent="0.25">
      <c r="A24" s="130" t="s">
        <v>64</v>
      </c>
      <c r="B24" s="130"/>
      <c r="C24" s="130"/>
      <c r="D24" s="130"/>
      <c r="E24" s="130"/>
      <c r="F24" s="130"/>
      <c r="G24" s="7">
        <v>17</v>
      </c>
      <c r="H24" s="90">
        <v>271117</v>
      </c>
      <c r="I24" s="90">
        <v>310856</v>
      </c>
    </row>
    <row r="25" spans="1:9" ht="12.75" customHeight="1" x14ac:dyDescent="0.25">
      <c r="A25" s="130" t="s">
        <v>65</v>
      </c>
      <c r="B25" s="130"/>
      <c r="C25" s="130"/>
      <c r="D25" s="130"/>
      <c r="E25" s="130"/>
      <c r="F25" s="130"/>
      <c r="G25" s="7">
        <v>18</v>
      </c>
      <c r="H25" s="90">
        <v>40424</v>
      </c>
      <c r="I25" s="90">
        <v>40424</v>
      </c>
    </row>
    <row r="26" spans="1:9" ht="12.75" customHeight="1" x14ac:dyDescent="0.25">
      <c r="A26" s="130" t="s">
        <v>66</v>
      </c>
      <c r="B26" s="130"/>
      <c r="C26" s="130"/>
      <c r="D26" s="130"/>
      <c r="E26" s="130"/>
      <c r="F26" s="130"/>
      <c r="G26" s="7">
        <v>19</v>
      </c>
      <c r="H26" s="90">
        <v>78748</v>
      </c>
      <c r="I26" s="90">
        <v>78748</v>
      </c>
    </row>
    <row r="27" spans="1:9" ht="12.75" customHeight="1" x14ac:dyDescent="0.25">
      <c r="A27" s="204" t="s">
        <v>67</v>
      </c>
      <c r="B27" s="204"/>
      <c r="C27" s="204"/>
      <c r="D27" s="204"/>
      <c r="E27" s="204"/>
      <c r="F27" s="204"/>
      <c r="G27" s="8">
        <v>20</v>
      </c>
      <c r="H27" s="91">
        <f>SUM(H28:H37)</f>
        <v>2068715</v>
      </c>
      <c r="I27" s="91">
        <f>SUM(I28:I37)</f>
        <v>2075409</v>
      </c>
    </row>
    <row r="28" spans="1:9" ht="12.75" customHeight="1" x14ac:dyDescent="0.25">
      <c r="A28" s="130" t="s">
        <v>68</v>
      </c>
      <c r="B28" s="130"/>
      <c r="C28" s="130"/>
      <c r="D28" s="130"/>
      <c r="E28" s="130"/>
      <c r="F28" s="130"/>
      <c r="G28" s="7">
        <v>21</v>
      </c>
      <c r="H28" s="90">
        <v>0</v>
      </c>
      <c r="I28" s="90">
        <v>0</v>
      </c>
    </row>
    <row r="29" spans="1:9" ht="12.75" customHeight="1" x14ac:dyDescent="0.25">
      <c r="A29" s="130" t="s">
        <v>69</v>
      </c>
      <c r="B29" s="130"/>
      <c r="C29" s="130"/>
      <c r="D29" s="130"/>
      <c r="E29" s="130"/>
      <c r="F29" s="130"/>
      <c r="G29" s="7">
        <v>22</v>
      </c>
      <c r="H29" s="90">
        <v>0</v>
      </c>
      <c r="I29" s="90">
        <v>0</v>
      </c>
    </row>
    <row r="30" spans="1:9" ht="12.75" customHeight="1" x14ac:dyDescent="0.25">
      <c r="A30" s="130" t="s">
        <v>70</v>
      </c>
      <c r="B30" s="130"/>
      <c r="C30" s="130"/>
      <c r="D30" s="130"/>
      <c r="E30" s="130"/>
      <c r="F30" s="130"/>
      <c r="G30" s="7">
        <v>23</v>
      </c>
      <c r="H30" s="90">
        <v>0</v>
      </c>
      <c r="I30" s="90">
        <v>0</v>
      </c>
    </row>
    <row r="31" spans="1:9" ht="24" customHeight="1" x14ac:dyDescent="0.25">
      <c r="A31" s="130" t="s">
        <v>71</v>
      </c>
      <c r="B31" s="130"/>
      <c r="C31" s="130"/>
      <c r="D31" s="130"/>
      <c r="E31" s="130"/>
      <c r="F31" s="130"/>
      <c r="G31" s="7">
        <v>24</v>
      </c>
      <c r="H31" s="90">
        <v>1990842</v>
      </c>
      <c r="I31" s="90">
        <v>1990842</v>
      </c>
    </row>
    <row r="32" spans="1:9" ht="23.4" customHeight="1" x14ac:dyDescent="0.25">
      <c r="A32" s="130" t="s">
        <v>72</v>
      </c>
      <c r="B32" s="130"/>
      <c r="C32" s="130"/>
      <c r="D32" s="130"/>
      <c r="E32" s="130"/>
      <c r="F32" s="130"/>
      <c r="G32" s="7">
        <v>25</v>
      </c>
      <c r="H32" s="90">
        <v>0</v>
      </c>
      <c r="I32" s="90">
        <v>0</v>
      </c>
    </row>
    <row r="33" spans="1:9" ht="21.6" customHeight="1" x14ac:dyDescent="0.25">
      <c r="A33" s="130" t="s">
        <v>73</v>
      </c>
      <c r="B33" s="130"/>
      <c r="C33" s="130"/>
      <c r="D33" s="130"/>
      <c r="E33" s="130"/>
      <c r="F33" s="130"/>
      <c r="G33" s="7">
        <v>26</v>
      </c>
      <c r="H33" s="90">
        <v>0</v>
      </c>
      <c r="I33" s="90">
        <v>0</v>
      </c>
    </row>
    <row r="34" spans="1:9" ht="12.75" customHeight="1" x14ac:dyDescent="0.25">
      <c r="A34" s="130" t="s">
        <v>74</v>
      </c>
      <c r="B34" s="130"/>
      <c r="C34" s="130"/>
      <c r="D34" s="130"/>
      <c r="E34" s="130"/>
      <c r="F34" s="130"/>
      <c r="G34" s="7">
        <v>27</v>
      </c>
      <c r="H34" s="90">
        <v>0</v>
      </c>
      <c r="I34" s="90">
        <v>0</v>
      </c>
    </row>
    <row r="35" spans="1:9" ht="12.75" customHeight="1" x14ac:dyDescent="0.25">
      <c r="A35" s="130" t="s">
        <v>75</v>
      </c>
      <c r="B35" s="130"/>
      <c r="C35" s="130"/>
      <c r="D35" s="130"/>
      <c r="E35" s="130"/>
      <c r="F35" s="130"/>
      <c r="G35" s="7">
        <v>28</v>
      </c>
      <c r="H35" s="90">
        <v>77873</v>
      </c>
      <c r="I35" s="90">
        <v>84567</v>
      </c>
    </row>
    <row r="36" spans="1:9" ht="12.75" customHeight="1" x14ac:dyDescent="0.25">
      <c r="A36" s="130" t="s">
        <v>76</v>
      </c>
      <c r="B36" s="130"/>
      <c r="C36" s="130"/>
      <c r="D36" s="130"/>
      <c r="E36" s="130"/>
      <c r="F36" s="130"/>
      <c r="G36" s="7">
        <v>29</v>
      </c>
      <c r="H36" s="90">
        <v>0</v>
      </c>
      <c r="I36" s="90">
        <v>0</v>
      </c>
    </row>
    <row r="37" spans="1:9" ht="12.75" customHeight="1" x14ac:dyDescent="0.25">
      <c r="A37" s="130" t="s">
        <v>77</v>
      </c>
      <c r="B37" s="130"/>
      <c r="C37" s="130"/>
      <c r="D37" s="130"/>
      <c r="E37" s="130"/>
      <c r="F37" s="130"/>
      <c r="G37" s="7">
        <v>30</v>
      </c>
      <c r="H37" s="90">
        <v>0</v>
      </c>
      <c r="I37" s="90">
        <v>0</v>
      </c>
    </row>
    <row r="38" spans="1:9" ht="12.75" customHeight="1" x14ac:dyDescent="0.25">
      <c r="A38" s="204" t="s">
        <v>78</v>
      </c>
      <c r="B38" s="204"/>
      <c r="C38" s="204"/>
      <c r="D38" s="204"/>
      <c r="E38" s="204"/>
      <c r="F38" s="204"/>
      <c r="G38" s="8">
        <v>31</v>
      </c>
      <c r="H38" s="91">
        <f>H39+H40+H41+H42</f>
        <v>13871</v>
      </c>
      <c r="I38" s="91">
        <f>I39+I40+I41+I42</f>
        <v>13958</v>
      </c>
    </row>
    <row r="39" spans="1:9" ht="12.75" customHeight="1" x14ac:dyDescent="0.25">
      <c r="A39" s="130" t="s">
        <v>79</v>
      </c>
      <c r="B39" s="130"/>
      <c r="C39" s="130"/>
      <c r="D39" s="130"/>
      <c r="E39" s="130"/>
      <c r="F39" s="130"/>
      <c r="G39" s="7">
        <v>32</v>
      </c>
      <c r="H39" s="90">
        <v>0</v>
      </c>
      <c r="I39" s="90">
        <v>0</v>
      </c>
    </row>
    <row r="40" spans="1:9" ht="12.75" customHeight="1" x14ac:dyDescent="0.25">
      <c r="A40" s="130" t="s">
        <v>80</v>
      </c>
      <c r="B40" s="130"/>
      <c r="C40" s="130"/>
      <c r="D40" s="130"/>
      <c r="E40" s="130"/>
      <c r="F40" s="130"/>
      <c r="G40" s="7">
        <v>33</v>
      </c>
      <c r="H40" s="90">
        <v>0</v>
      </c>
      <c r="I40" s="90">
        <v>0</v>
      </c>
    </row>
    <row r="41" spans="1:9" ht="12.75" customHeight="1" x14ac:dyDescent="0.25">
      <c r="A41" s="130" t="s">
        <v>81</v>
      </c>
      <c r="B41" s="130"/>
      <c r="C41" s="130"/>
      <c r="D41" s="130"/>
      <c r="E41" s="130"/>
      <c r="F41" s="130"/>
      <c r="G41" s="7">
        <v>34</v>
      </c>
      <c r="H41" s="90">
        <v>0</v>
      </c>
      <c r="I41" s="90">
        <v>0</v>
      </c>
    </row>
    <row r="42" spans="1:9" ht="12.75" customHeight="1" x14ac:dyDescent="0.25">
      <c r="A42" s="130" t="s">
        <v>82</v>
      </c>
      <c r="B42" s="130"/>
      <c r="C42" s="130"/>
      <c r="D42" s="130"/>
      <c r="E42" s="130"/>
      <c r="F42" s="130"/>
      <c r="G42" s="7">
        <v>35</v>
      </c>
      <c r="H42" s="90">
        <v>13871</v>
      </c>
      <c r="I42" s="90">
        <v>13958</v>
      </c>
    </row>
    <row r="43" spans="1:9" ht="12.75" customHeight="1" x14ac:dyDescent="0.25">
      <c r="A43" s="130" t="s">
        <v>83</v>
      </c>
      <c r="B43" s="130"/>
      <c r="C43" s="130"/>
      <c r="D43" s="130"/>
      <c r="E43" s="130"/>
      <c r="F43" s="130"/>
      <c r="G43" s="7">
        <v>36</v>
      </c>
      <c r="H43" s="90">
        <v>0</v>
      </c>
      <c r="I43" s="90">
        <v>0</v>
      </c>
    </row>
    <row r="44" spans="1:9" ht="12.75" customHeight="1" x14ac:dyDescent="0.25">
      <c r="A44" s="205" t="s">
        <v>84</v>
      </c>
      <c r="B44" s="205"/>
      <c r="C44" s="205"/>
      <c r="D44" s="205"/>
      <c r="E44" s="205"/>
      <c r="F44" s="205"/>
      <c r="G44" s="8">
        <v>37</v>
      </c>
      <c r="H44" s="91">
        <f>H45+H53+H60+H70</f>
        <v>6834802</v>
      </c>
      <c r="I44" s="91">
        <f>I45+I53+I60+I70</f>
        <v>7247334</v>
      </c>
    </row>
    <row r="45" spans="1:9" ht="12.75" customHeight="1" x14ac:dyDescent="0.25">
      <c r="A45" s="204" t="s">
        <v>85</v>
      </c>
      <c r="B45" s="204"/>
      <c r="C45" s="204"/>
      <c r="D45" s="204"/>
      <c r="E45" s="204"/>
      <c r="F45" s="204"/>
      <c r="G45" s="8">
        <v>38</v>
      </c>
      <c r="H45" s="91">
        <f>SUM(H46:H52)</f>
        <v>75619</v>
      </c>
      <c r="I45" s="91">
        <f>SUM(I46:I52)</f>
        <v>75619</v>
      </c>
    </row>
    <row r="46" spans="1:9" ht="12.75" customHeight="1" x14ac:dyDescent="0.25">
      <c r="A46" s="130" t="s">
        <v>86</v>
      </c>
      <c r="B46" s="130"/>
      <c r="C46" s="130"/>
      <c r="D46" s="130"/>
      <c r="E46" s="130"/>
      <c r="F46" s="130"/>
      <c r="G46" s="7">
        <v>39</v>
      </c>
      <c r="H46" s="90">
        <v>0</v>
      </c>
      <c r="I46" s="90">
        <v>0</v>
      </c>
    </row>
    <row r="47" spans="1:9" ht="12.75" customHeight="1" x14ac:dyDescent="0.25">
      <c r="A47" s="130" t="s">
        <v>87</v>
      </c>
      <c r="B47" s="130"/>
      <c r="C47" s="130"/>
      <c r="D47" s="130"/>
      <c r="E47" s="130"/>
      <c r="F47" s="130"/>
      <c r="G47" s="7">
        <v>40</v>
      </c>
      <c r="H47" s="90">
        <v>75619</v>
      </c>
      <c r="I47" s="90">
        <v>75619</v>
      </c>
    </row>
    <row r="48" spans="1:9" ht="12.75" customHeight="1" x14ac:dyDescent="0.25">
      <c r="A48" s="130" t="s">
        <v>88</v>
      </c>
      <c r="B48" s="130"/>
      <c r="C48" s="130"/>
      <c r="D48" s="130"/>
      <c r="E48" s="130"/>
      <c r="F48" s="130"/>
      <c r="G48" s="7">
        <v>41</v>
      </c>
      <c r="H48" s="90">
        <v>0</v>
      </c>
      <c r="I48" s="90">
        <v>0</v>
      </c>
    </row>
    <row r="49" spans="1:9" ht="12.75" customHeight="1" x14ac:dyDescent="0.25">
      <c r="A49" s="130" t="s">
        <v>89</v>
      </c>
      <c r="B49" s="130"/>
      <c r="C49" s="130"/>
      <c r="D49" s="130"/>
      <c r="E49" s="130"/>
      <c r="F49" s="130"/>
      <c r="G49" s="7">
        <v>42</v>
      </c>
      <c r="H49" s="90">
        <v>0</v>
      </c>
      <c r="I49" s="90">
        <v>0</v>
      </c>
    </row>
    <row r="50" spans="1:9" ht="12.75" customHeight="1" x14ac:dyDescent="0.25">
      <c r="A50" s="130" t="s">
        <v>90</v>
      </c>
      <c r="B50" s="130"/>
      <c r="C50" s="130"/>
      <c r="D50" s="130"/>
      <c r="E50" s="130"/>
      <c r="F50" s="130"/>
      <c r="G50" s="7">
        <v>43</v>
      </c>
      <c r="H50" s="90">
        <v>0</v>
      </c>
      <c r="I50" s="90">
        <v>0</v>
      </c>
    </row>
    <row r="51" spans="1:9" ht="12.75" customHeight="1" x14ac:dyDescent="0.25">
      <c r="A51" s="130" t="s">
        <v>91</v>
      </c>
      <c r="B51" s="130"/>
      <c r="C51" s="130"/>
      <c r="D51" s="130"/>
      <c r="E51" s="130"/>
      <c r="F51" s="130"/>
      <c r="G51" s="7">
        <v>44</v>
      </c>
      <c r="H51" s="90">
        <v>0</v>
      </c>
      <c r="I51" s="90">
        <v>0</v>
      </c>
    </row>
    <row r="52" spans="1:9" ht="12.75" customHeight="1" x14ac:dyDescent="0.25">
      <c r="A52" s="130" t="s">
        <v>92</v>
      </c>
      <c r="B52" s="130"/>
      <c r="C52" s="130"/>
      <c r="D52" s="130"/>
      <c r="E52" s="130"/>
      <c r="F52" s="130"/>
      <c r="G52" s="7">
        <v>45</v>
      </c>
      <c r="H52" s="90">
        <v>0</v>
      </c>
      <c r="I52" s="90">
        <v>0</v>
      </c>
    </row>
    <row r="53" spans="1:9" ht="12.75" customHeight="1" x14ac:dyDescent="0.25">
      <c r="A53" s="204" t="s">
        <v>93</v>
      </c>
      <c r="B53" s="204"/>
      <c r="C53" s="204"/>
      <c r="D53" s="204"/>
      <c r="E53" s="204"/>
      <c r="F53" s="204"/>
      <c r="G53" s="8">
        <v>46</v>
      </c>
      <c r="H53" s="91">
        <f>SUM(H54:H59)</f>
        <v>3870475</v>
      </c>
      <c r="I53" s="91">
        <f>SUM(I54:I59)</f>
        <v>4373599</v>
      </c>
    </row>
    <row r="54" spans="1:9" ht="12.75" customHeight="1" x14ac:dyDescent="0.25">
      <c r="A54" s="130" t="s">
        <v>94</v>
      </c>
      <c r="B54" s="130"/>
      <c r="C54" s="130"/>
      <c r="D54" s="130"/>
      <c r="E54" s="130"/>
      <c r="F54" s="130"/>
      <c r="G54" s="7">
        <v>47</v>
      </c>
      <c r="H54" s="90">
        <v>0</v>
      </c>
      <c r="I54" s="90">
        <v>0</v>
      </c>
    </row>
    <row r="55" spans="1:9" ht="12.75" customHeight="1" x14ac:dyDescent="0.25">
      <c r="A55" s="130" t="s">
        <v>95</v>
      </c>
      <c r="B55" s="130"/>
      <c r="C55" s="130"/>
      <c r="D55" s="130"/>
      <c r="E55" s="130"/>
      <c r="F55" s="130"/>
      <c r="G55" s="7">
        <v>48</v>
      </c>
      <c r="H55" s="90">
        <v>6145</v>
      </c>
      <c r="I55" s="90">
        <v>6145</v>
      </c>
    </row>
    <row r="56" spans="1:9" ht="12.75" customHeight="1" x14ac:dyDescent="0.25">
      <c r="A56" s="130" t="s">
        <v>96</v>
      </c>
      <c r="B56" s="130"/>
      <c r="C56" s="130"/>
      <c r="D56" s="130"/>
      <c r="E56" s="130"/>
      <c r="F56" s="130"/>
      <c r="G56" s="7">
        <v>49</v>
      </c>
      <c r="H56" s="90">
        <v>2389350</v>
      </c>
      <c r="I56" s="90">
        <v>2554863</v>
      </c>
    </row>
    <row r="57" spans="1:9" ht="12.75" customHeight="1" x14ac:dyDescent="0.25">
      <c r="A57" s="130" t="s">
        <v>97</v>
      </c>
      <c r="B57" s="130"/>
      <c r="C57" s="130"/>
      <c r="D57" s="130"/>
      <c r="E57" s="130"/>
      <c r="F57" s="130"/>
      <c r="G57" s="7">
        <v>50</v>
      </c>
      <c r="H57" s="90">
        <v>137427</v>
      </c>
      <c r="I57" s="90">
        <v>133498</v>
      </c>
    </row>
    <row r="58" spans="1:9" ht="12.75" customHeight="1" x14ac:dyDescent="0.25">
      <c r="A58" s="130" t="s">
        <v>98</v>
      </c>
      <c r="B58" s="130"/>
      <c r="C58" s="130"/>
      <c r="D58" s="130"/>
      <c r="E58" s="130"/>
      <c r="F58" s="130"/>
      <c r="G58" s="7">
        <v>51</v>
      </c>
      <c r="H58" s="90">
        <v>423706</v>
      </c>
      <c r="I58" s="90">
        <v>573394</v>
      </c>
    </row>
    <row r="59" spans="1:9" ht="12.75" customHeight="1" x14ac:dyDescent="0.25">
      <c r="A59" s="130" t="s">
        <v>99</v>
      </c>
      <c r="B59" s="130"/>
      <c r="C59" s="130"/>
      <c r="D59" s="130"/>
      <c r="E59" s="130"/>
      <c r="F59" s="130"/>
      <c r="G59" s="7">
        <v>52</v>
      </c>
      <c r="H59" s="90">
        <v>913847</v>
      </c>
      <c r="I59" s="90">
        <v>1105699</v>
      </c>
    </row>
    <row r="60" spans="1:9" ht="12.75" customHeight="1" x14ac:dyDescent="0.25">
      <c r="A60" s="204" t="s">
        <v>100</v>
      </c>
      <c r="B60" s="204"/>
      <c r="C60" s="204"/>
      <c r="D60" s="204"/>
      <c r="E60" s="204"/>
      <c r="F60" s="204"/>
      <c r="G60" s="8">
        <v>53</v>
      </c>
      <c r="H60" s="91">
        <f>SUM(H61:H69)</f>
        <v>2809741</v>
      </c>
      <c r="I60" s="91">
        <f>SUM(I61:I69)</f>
        <v>2704278</v>
      </c>
    </row>
    <row r="61" spans="1:9" ht="12.75" customHeight="1" x14ac:dyDescent="0.25">
      <c r="A61" s="130" t="s">
        <v>68</v>
      </c>
      <c r="B61" s="130"/>
      <c r="C61" s="130"/>
      <c r="D61" s="130"/>
      <c r="E61" s="130"/>
      <c r="F61" s="130"/>
      <c r="G61" s="7">
        <v>54</v>
      </c>
      <c r="H61" s="90">
        <v>0</v>
      </c>
      <c r="I61" s="90">
        <v>0</v>
      </c>
    </row>
    <row r="62" spans="1:9" ht="27.6" customHeight="1" x14ac:dyDescent="0.25">
      <c r="A62" s="130" t="s">
        <v>69</v>
      </c>
      <c r="B62" s="130"/>
      <c r="C62" s="130"/>
      <c r="D62" s="130"/>
      <c r="E62" s="130"/>
      <c r="F62" s="130"/>
      <c r="G62" s="7">
        <v>55</v>
      </c>
      <c r="H62" s="90">
        <v>0</v>
      </c>
      <c r="I62" s="90">
        <v>0</v>
      </c>
    </row>
    <row r="63" spans="1:9" ht="12.75" customHeight="1" x14ac:dyDescent="0.25">
      <c r="A63" s="130" t="s">
        <v>70</v>
      </c>
      <c r="B63" s="130"/>
      <c r="C63" s="130"/>
      <c r="D63" s="130"/>
      <c r="E63" s="130"/>
      <c r="F63" s="130"/>
      <c r="G63" s="7">
        <v>56</v>
      </c>
      <c r="H63" s="90">
        <v>0</v>
      </c>
      <c r="I63" s="90">
        <v>0</v>
      </c>
    </row>
    <row r="64" spans="1:9" ht="25.95" customHeight="1" x14ac:dyDescent="0.25">
      <c r="A64" s="130" t="s">
        <v>101</v>
      </c>
      <c r="B64" s="130"/>
      <c r="C64" s="130"/>
      <c r="D64" s="130"/>
      <c r="E64" s="130"/>
      <c r="F64" s="130"/>
      <c r="G64" s="7">
        <v>57</v>
      </c>
      <c r="H64" s="90">
        <v>0</v>
      </c>
      <c r="I64" s="90">
        <v>0</v>
      </c>
    </row>
    <row r="65" spans="1:9" ht="21.6" customHeight="1" x14ac:dyDescent="0.25">
      <c r="A65" s="130" t="s">
        <v>72</v>
      </c>
      <c r="B65" s="130"/>
      <c r="C65" s="130"/>
      <c r="D65" s="130"/>
      <c r="E65" s="130"/>
      <c r="F65" s="130"/>
      <c r="G65" s="7">
        <v>58</v>
      </c>
      <c r="H65" s="90">
        <v>0</v>
      </c>
      <c r="I65" s="90">
        <v>0</v>
      </c>
    </row>
    <row r="66" spans="1:9" ht="21.6" customHeight="1" x14ac:dyDescent="0.25">
      <c r="A66" s="130" t="s">
        <v>73</v>
      </c>
      <c r="B66" s="130"/>
      <c r="C66" s="130"/>
      <c r="D66" s="130"/>
      <c r="E66" s="130"/>
      <c r="F66" s="130"/>
      <c r="G66" s="7">
        <v>59</v>
      </c>
      <c r="H66" s="90">
        <v>0</v>
      </c>
      <c r="I66" s="90">
        <v>0</v>
      </c>
    </row>
    <row r="67" spans="1:9" ht="12.75" customHeight="1" x14ac:dyDescent="0.25">
      <c r="A67" s="130" t="s">
        <v>74</v>
      </c>
      <c r="B67" s="130"/>
      <c r="C67" s="130"/>
      <c r="D67" s="130"/>
      <c r="E67" s="130"/>
      <c r="F67" s="130"/>
      <c r="G67" s="7">
        <v>60</v>
      </c>
      <c r="H67" s="90">
        <v>3539</v>
      </c>
      <c r="I67" s="90">
        <v>3539</v>
      </c>
    </row>
    <row r="68" spans="1:9" ht="12.75" customHeight="1" x14ac:dyDescent="0.25">
      <c r="A68" s="130" t="s">
        <v>75</v>
      </c>
      <c r="B68" s="130"/>
      <c r="C68" s="130"/>
      <c r="D68" s="130"/>
      <c r="E68" s="130"/>
      <c r="F68" s="130"/>
      <c r="G68" s="7">
        <v>61</v>
      </c>
      <c r="H68" s="90">
        <v>2784854</v>
      </c>
      <c r="I68" s="90">
        <v>2679391</v>
      </c>
    </row>
    <row r="69" spans="1:9" ht="12.75" customHeight="1" x14ac:dyDescent="0.25">
      <c r="A69" s="130" t="s">
        <v>102</v>
      </c>
      <c r="B69" s="130"/>
      <c r="C69" s="130"/>
      <c r="D69" s="130"/>
      <c r="E69" s="130"/>
      <c r="F69" s="130"/>
      <c r="G69" s="7">
        <v>62</v>
      </c>
      <c r="H69" s="90">
        <v>21348</v>
      </c>
      <c r="I69" s="90">
        <v>21348</v>
      </c>
    </row>
    <row r="70" spans="1:9" ht="12.75" customHeight="1" x14ac:dyDescent="0.25">
      <c r="A70" s="130" t="s">
        <v>103</v>
      </c>
      <c r="B70" s="130"/>
      <c r="C70" s="130"/>
      <c r="D70" s="130"/>
      <c r="E70" s="130"/>
      <c r="F70" s="130"/>
      <c r="G70" s="7">
        <v>63</v>
      </c>
      <c r="H70" s="90">
        <v>78967</v>
      </c>
      <c r="I70" s="90">
        <v>93838</v>
      </c>
    </row>
    <row r="71" spans="1:9" ht="12.75" customHeight="1" x14ac:dyDescent="0.25">
      <c r="A71" s="215" t="s">
        <v>104</v>
      </c>
      <c r="B71" s="215"/>
      <c r="C71" s="215"/>
      <c r="D71" s="215"/>
      <c r="E71" s="215"/>
      <c r="F71" s="215"/>
      <c r="G71" s="7">
        <v>64</v>
      </c>
      <c r="H71" s="90">
        <v>2238823</v>
      </c>
      <c r="I71" s="90">
        <v>3259052</v>
      </c>
    </row>
    <row r="72" spans="1:9" ht="12.75" customHeight="1" x14ac:dyDescent="0.25">
      <c r="A72" s="205" t="s">
        <v>105</v>
      </c>
      <c r="B72" s="205"/>
      <c r="C72" s="205"/>
      <c r="D72" s="205"/>
      <c r="E72" s="205"/>
      <c r="F72" s="205"/>
      <c r="G72" s="8">
        <v>65</v>
      </c>
      <c r="H72" s="91">
        <f>H8+H9+H44+H71</f>
        <v>18444627</v>
      </c>
      <c r="I72" s="91">
        <f>I8+I9+I44+I71</f>
        <v>18799677</v>
      </c>
    </row>
    <row r="73" spans="1:9" ht="12.75" customHeight="1" x14ac:dyDescent="0.25">
      <c r="A73" s="215" t="s">
        <v>106</v>
      </c>
      <c r="B73" s="215"/>
      <c r="C73" s="215"/>
      <c r="D73" s="215"/>
      <c r="E73" s="215"/>
      <c r="F73" s="215"/>
      <c r="G73" s="7">
        <v>66</v>
      </c>
      <c r="H73" s="90">
        <v>4035627</v>
      </c>
      <c r="I73" s="90">
        <v>4780518</v>
      </c>
    </row>
    <row r="74" spans="1:9" x14ac:dyDescent="0.25">
      <c r="A74" s="217" t="s">
        <v>107</v>
      </c>
      <c r="B74" s="218"/>
      <c r="C74" s="218"/>
      <c r="D74" s="218"/>
      <c r="E74" s="218"/>
      <c r="F74" s="218"/>
      <c r="G74" s="218"/>
      <c r="H74" s="218"/>
      <c r="I74" s="218"/>
    </row>
    <row r="75" spans="1:9" ht="12.75" customHeight="1" x14ac:dyDescent="0.25">
      <c r="A75" s="205" t="s">
        <v>108</v>
      </c>
      <c r="B75" s="205"/>
      <c r="C75" s="205"/>
      <c r="D75" s="205"/>
      <c r="E75" s="205"/>
      <c r="F75" s="205"/>
      <c r="G75" s="8">
        <v>67</v>
      </c>
      <c r="H75" s="92">
        <f>H76+H77+H78+H84+H85+H92+H95+H98</f>
        <v>4646756</v>
      </c>
      <c r="I75" s="92">
        <f>I76+I77+I78+I84+I85+I92+I95+I98</f>
        <v>4490049</v>
      </c>
    </row>
    <row r="76" spans="1:9" ht="12.75" customHeight="1" x14ac:dyDescent="0.25">
      <c r="A76" s="130" t="s">
        <v>109</v>
      </c>
      <c r="B76" s="130"/>
      <c r="C76" s="130"/>
      <c r="D76" s="130"/>
      <c r="E76" s="130"/>
      <c r="F76" s="130"/>
      <c r="G76" s="7">
        <v>68</v>
      </c>
      <c r="H76" s="90">
        <v>14814630</v>
      </c>
      <c r="I76" s="90">
        <v>14814630</v>
      </c>
    </row>
    <row r="77" spans="1:9" ht="12.75" customHeight="1" x14ac:dyDescent="0.25">
      <c r="A77" s="130" t="s">
        <v>110</v>
      </c>
      <c r="B77" s="130"/>
      <c r="C77" s="130"/>
      <c r="D77" s="130"/>
      <c r="E77" s="130"/>
      <c r="F77" s="130"/>
      <c r="G77" s="7">
        <v>69</v>
      </c>
      <c r="H77" s="90">
        <v>-33895</v>
      </c>
      <c r="I77" s="90">
        <v>-33895</v>
      </c>
    </row>
    <row r="78" spans="1:9" ht="12.75" customHeight="1" x14ac:dyDescent="0.25">
      <c r="A78" s="204" t="s">
        <v>111</v>
      </c>
      <c r="B78" s="204"/>
      <c r="C78" s="204"/>
      <c r="D78" s="204"/>
      <c r="E78" s="204"/>
      <c r="F78" s="204"/>
      <c r="G78" s="8">
        <v>70</v>
      </c>
      <c r="H78" s="92">
        <f>SUM(H79:H83)</f>
        <v>-291606</v>
      </c>
      <c r="I78" s="92">
        <f>SUM(I79:I83)</f>
        <v>-291606</v>
      </c>
    </row>
    <row r="79" spans="1:9" ht="12.75" customHeight="1" x14ac:dyDescent="0.25">
      <c r="A79" s="130" t="s">
        <v>112</v>
      </c>
      <c r="B79" s="130"/>
      <c r="C79" s="130"/>
      <c r="D79" s="130"/>
      <c r="E79" s="130"/>
      <c r="F79" s="130"/>
      <c r="G79" s="7">
        <v>71</v>
      </c>
      <c r="H79" s="90">
        <v>0</v>
      </c>
      <c r="I79" s="90">
        <v>0</v>
      </c>
    </row>
    <row r="80" spans="1:9" ht="12.75" customHeight="1" x14ac:dyDescent="0.25">
      <c r="A80" s="130" t="s">
        <v>113</v>
      </c>
      <c r="B80" s="130"/>
      <c r="C80" s="130"/>
      <c r="D80" s="130"/>
      <c r="E80" s="130"/>
      <c r="F80" s="130"/>
      <c r="G80" s="7">
        <v>72</v>
      </c>
      <c r="H80" s="90">
        <v>191958</v>
      </c>
      <c r="I80" s="90">
        <v>191958</v>
      </c>
    </row>
    <row r="81" spans="1:9" ht="12.75" customHeight="1" x14ac:dyDescent="0.25">
      <c r="A81" s="130" t="s">
        <v>114</v>
      </c>
      <c r="B81" s="130"/>
      <c r="C81" s="130"/>
      <c r="D81" s="130"/>
      <c r="E81" s="130"/>
      <c r="F81" s="130"/>
      <c r="G81" s="7">
        <v>73</v>
      </c>
      <c r="H81" s="90">
        <v>-483564</v>
      </c>
      <c r="I81" s="90">
        <v>-483564</v>
      </c>
    </row>
    <row r="82" spans="1:9" ht="12.75" customHeight="1" x14ac:dyDescent="0.25">
      <c r="A82" s="130" t="s">
        <v>115</v>
      </c>
      <c r="B82" s="130"/>
      <c r="C82" s="130"/>
      <c r="D82" s="130"/>
      <c r="E82" s="130"/>
      <c r="F82" s="130"/>
      <c r="G82" s="7">
        <v>74</v>
      </c>
      <c r="H82" s="90">
        <v>0</v>
      </c>
      <c r="I82" s="90">
        <v>0</v>
      </c>
    </row>
    <row r="83" spans="1:9" ht="12.75" customHeight="1" x14ac:dyDescent="0.25">
      <c r="A83" s="130" t="s">
        <v>116</v>
      </c>
      <c r="B83" s="130"/>
      <c r="C83" s="130"/>
      <c r="D83" s="130"/>
      <c r="E83" s="130"/>
      <c r="F83" s="130"/>
      <c r="G83" s="7">
        <v>75</v>
      </c>
      <c r="H83" s="90">
        <v>0</v>
      </c>
      <c r="I83" s="90">
        <v>0</v>
      </c>
    </row>
    <row r="84" spans="1:9" ht="12.75" customHeight="1" x14ac:dyDescent="0.25">
      <c r="A84" s="216" t="s">
        <v>117</v>
      </c>
      <c r="B84" s="216"/>
      <c r="C84" s="216"/>
      <c r="D84" s="216"/>
      <c r="E84" s="216"/>
      <c r="F84" s="216"/>
      <c r="G84" s="20">
        <v>76</v>
      </c>
      <c r="H84" s="122">
        <v>1867917</v>
      </c>
      <c r="I84" s="122">
        <v>1706048</v>
      </c>
    </row>
    <row r="85" spans="1:9" ht="12.75" customHeight="1" x14ac:dyDescent="0.25">
      <c r="A85" s="204" t="s">
        <v>118</v>
      </c>
      <c r="B85" s="204"/>
      <c r="C85" s="204"/>
      <c r="D85" s="204"/>
      <c r="E85" s="204"/>
      <c r="F85" s="204"/>
      <c r="G85" s="8">
        <v>77</v>
      </c>
      <c r="H85" s="91">
        <f>H86+H87+H88+H89+H90+H91</f>
        <v>197139</v>
      </c>
      <c r="I85" s="91">
        <f>I86+I87+I88+I89+I90+I91</f>
        <v>196411</v>
      </c>
    </row>
    <row r="86" spans="1:9" ht="25.5" customHeight="1" x14ac:dyDescent="0.25">
      <c r="A86" s="130" t="s">
        <v>119</v>
      </c>
      <c r="B86" s="130"/>
      <c r="C86" s="130"/>
      <c r="D86" s="130"/>
      <c r="E86" s="130"/>
      <c r="F86" s="130"/>
      <c r="G86" s="7">
        <v>78</v>
      </c>
      <c r="H86" s="90">
        <v>133711</v>
      </c>
      <c r="I86" s="90">
        <v>133711</v>
      </c>
    </row>
    <row r="87" spans="1:9" ht="12.75" customHeight="1" x14ac:dyDescent="0.25">
      <c r="A87" s="130" t="s">
        <v>120</v>
      </c>
      <c r="B87" s="130"/>
      <c r="C87" s="130"/>
      <c r="D87" s="130"/>
      <c r="E87" s="130"/>
      <c r="F87" s="130"/>
      <c r="G87" s="7">
        <v>79</v>
      </c>
      <c r="H87" s="90">
        <v>0</v>
      </c>
      <c r="I87" s="90">
        <v>0</v>
      </c>
    </row>
    <row r="88" spans="1:9" ht="12.75" customHeight="1" x14ac:dyDescent="0.25">
      <c r="A88" s="130" t="s">
        <v>121</v>
      </c>
      <c r="B88" s="130"/>
      <c r="C88" s="130"/>
      <c r="D88" s="130"/>
      <c r="E88" s="130"/>
      <c r="F88" s="130"/>
      <c r="G88" s="7">
        <v>80</v>
      </c>
      <c r="H88" s="90">
        <v>0</v>
      </c>
      <c r="I88" s="90">
        <v>0</v>
      </c>
    </row>
    <row r="89" spans="1:9" ht="12.75" customHeight="1" x14ac:dyDescent="0.25">
      <c r="A89" s="130" t="s">
        <v>122</v>
      </c>
      <c r="B89" s="130"/>
      <c r="C89" s="130"/>
      <c r="D89" s="130"/>
      <c r="E89" s="130"/>
      <c r="F89" s="130"/>
      <c r="G89" s="7">
        <v>81</v>
      </c>
      <c r="H89" s="90">
        <v>0</v>
      </c>
      <c r="I89" s="90">
        <v>0</v>
      </c>
    </row>
    <row r="90" spans="1:9" ht="26.25" customHeight="1" x14ac:dyDescent="0.25">
      <c r="A90" s="130" t="s">
        <v>123</v>
      </c>
      <c r="B90" s="130"/>
      <c r="C90" s="130"/>
      <c r="D90" s="130"/>
      <c r="E90" s="130"/>
      <c r="F90" s="130"/>
      <c r="G90" s="7">
        <v>82</v>
      </c>
      <c r="H90" s="90">
        <v>63428</v>
      </c>
      <c r="I90" s="90">
        <v>62700</v>
      </c>
    </row>
    <row r="91" spans="1:9" x14ac:dyDescent="0.25">
      <c r="A91" s="130" t="s">
        <v>124</v>
      </c>
      <c r="B91" s="130"/>
      <c r="C91" s="130"/>
      <c r="D91" s="130"/>
      <c r="E91" s="130"/>
      <c r="F91" s="130"/>
      <c r="G91" s="7">
        <v>83</v>
      </c>
      <c r="H91" s="90">
        <v>0</v>
      </c>
      <c r="I91" s="90">
        <v>0</v>
      </c>
    </row>
    <row r="92" spans="1:9" ht="12.75" customHeight="1" x14ac:dyDescent="0.25">
      <c r="A92" s="204" t="s">
        <v>125</v>
      </c>
      <c r="B92" s="204"/>
      <c r="C92" s="204"/>
      <c r="D92" s="204"/>
      <c r="E92" s="204"/>
      <c r="F92" s="204"/>
      <c r="G92" s="8">
        <v>84</v>
      </c>
      <c r="H92" s="91">
        <f>H93-H94</f>
        <v>-12923527</v>
      </c>
      <c r="I92" s="91">
        <f>I93-I94</f>
        <v>-11888372</v>
      </c>
    </row>
    <row r="93" spans="1:9" ht="12.75" customHeight="1" x14ac:dyDescent="0.25">
      <c r="A93" s="130" t="s">
        <v>126</v>
      </c>
      <c r="B93" s="130"/>
      <c r="C93" s="130"/>
      <c r="D93" s="130"/>
      <c r="E93" s="130"/>
      <c r="F93" s="130"/>
      <c r="G93" s="7">
        <v>85</v>
      </c>
      <c r="H93" s="90">
        <v>0</v>
      </c>
      <c r="I93" s="90">
        <v>0</v>
      </c>
    </row>
    <row r="94" spans="1:9" ht="12.75" customHeight="1" x14ac:dyDescent="0.25">
      <c r="A94" s="130" t="s">
        <v>127</v>
      </c>
      <c r="B94" s="130"/>
      <c r="C94" s="130"/>
      <c r="D94" s="130"/>
      <c r="E94" s="130"/>
      <c r="F94" s="130"/>
      <c r="G94" s="7">
        <v>86</v>
      </c>
      <c r="H94" s="90">
        <v>12923527</v>
      </c>
      <c r="I94" s="90">
        <v>11888372</v>
      </c>
    </row>
    <row r="95" spans="1:9" ht="12.75" customHeight="1" x14ac:dyDescent="0.25">
      <c r="A95" s="204" t="s">
        <v>128</v>
      </c>
      <c r="B95" s="204"/>
      <c r="C95" s="204"/>
      <c r="D95" s="204"/>
      <c r="E95" s="204"/>
      <c r="F95" s="204"/>
      <c r="G95" s="8">
        <v>87</v>
      </c>
      <c r="H95" s="91">
        <f>H96-H97</f>
        <v>953810</v>
      </c>
      <c r="I95" s="91">
        <f>I96-I97</f>
        <v>-75455</v>
      </c>
    </row>
    <row r="96" spans="1:9" ht="12.75" customHeight="1" x14ac:dyDescent="0.25">
      <c r="A96" s="130" t="s">
        <v>129</v>
      </c>
      <c r="B96" s="130"/>
      <c r="C96" s="130"/>
      <c r="D96" s="130"/>
      <c r="E96" s="130"/>
      <c r="F96" s="130"/>
      <c r="G96" s="7">
        <v>88</v>
      </c>
      <c r="H96" s="90">
        <v>953810</v>
      </c>
      <c r="I96" s="90">
        <v>0</v>
      </c>
    </row>
    <row r="97" spans="1:9" ht="12.75" customHeight="1" x14ac:dyDescent="0.25">
      <c r="A97" s="130" t="s">
        <v>130</v>
      </c>
      <c r="B97" s="130"/>
      <c r="C97" s="130"/>
      <c r="D97" s="130"/>
      <c r="E97" s="130"/>
      <c r="F97" s="130"/>
      <c r="G97" s="7">
        <v>89</v>
      </c>
      <c r="H97" s="90">
        <v>0</v>
      </c>
      <c r="I97" s="90">
        <v>75455</v>
      </c>
    </row>
    <row r="98" spans="1:9" ht="12.75" customHeight="1" x14ac:dyDescent="0.25">
      <c r="A98" s="130" t="s">
        <v>131</v>
      </c>
      <c r="B98" s="130"/>
      <c r="C98" s="130"/>
      <c r="D98" s="130"/>
      <c r="E98" s="130"/>
      <c r="F98" s="130"/>
      <c r="G98" s="7">
        <v>90</v>
      </c>
      <c r="H98" s="90">
        <v>62288</v>
      </c>
      <c r="I98" s="90">
        <v>62288</v>
      </c>
    </row>
    <row r="99" spans="1:9" ht="12.75" customHeight="1" x14ac:dyDescent="0.25">
      <c r="A99" s="205" t="s">
        <v>132</v>
      </c>
      <c r="B99" s="205"/>
      <c r="C99" s="205"/>
      <c r="D99" s="205"/>
      <c r="E99" s="205"/>
      <c r="F99" s="205"/>
      <c r="G99" s="8">
        <v>91</v>
      </c>
      <c r="H99" s="91">
        <f>SUM(H100:H105)</f>
        <v>276665</v>
      </c>
      <c r="I99" s="91">
        <f>SUM(I100:I105)</f>
        <v>96026</v>
      </c>
    </row>
    <row r="100" spans="1:9" ht="12.75" customHeight="1" x14ac:dyDescent="0.25">
      <c r="A100" s="130" t="s">
        <v>133</v>
      </c>
      <c r="B100" s="130"/>
      <c r="C100" s="130"/>
      <c r="D100" s="130"/>
      <c r="E100" s="130"/>
      <c r="F100" s="130"/>
      <c r="G100" s="7">
        <v>92</v>
      </c>
      <c r="H100" s="90">
        <v>77518</v>
      </c>
      <c r="I100" s="90">
        <v>77518</v>
      </c>
    </row>
    <row r="101" spans="1:9" ht="12.75" customHeight="1" x14ac:dyDescent="0.25">
      <c r="A101" s="130" t="s">
        <v>134</v>
      </c>
      <c r="B101" s="130"/>
      <c r="C101" s="130"/>
      <c r="D101" s="130"/>
      <c r="E101" s="130"/>
      <c r="F101" s="130"/>
      <c r="G101" s="7">
        <v>93</v>
      </c>
      <c r="H101" s="90">
        <v>0</v>
      </c>
      <c r="I101" s="90">
        <v>0</v>
      </c>
    </row>
    <row r="102" spans="1:9" ht="12.75" customHeight="1" x14ac:dyDescent="0.25">
      <c r="A102" s="130" t="s">
        <v>135</v>
      </c>
      <c r="B102" s="130"/>
      <c r="C102" s="130"/>
      <c r="D102" s="130"/>
      <c r="E102" s="130"/>
      <c r="F102" s="130"/>
      <c r="G102" s="7">
        <v>94</v>
      </c>
      <c r="H102" s="90">
        <v>199147</v>
      </c>
      <c r="I102" s="90">
        <v>18508</v>
      </c>
    </row>
    <row r="103" spans="1:9" ht="12.75" customHeight="1" x14ac:dyDescent="0.25">
      <c r="A103" s="130" t="s">
        <v>136</v>
      </c>
      <c r="B103" s="130"/>
      <c r="C103" s="130"/>
      <c r="D103" s="130"/>
      <c r="E103" s="130"/>
      <c r="F103" s="130"/>
      <c r="G103" s="7">
        <v>95</v>
      </c>
      <c r="H103" s="90">
        <v>0</v>
      </c>
      <c r="I103" s="90">
        <v>0</v>
      </c>
    </row>
    <row r="104" spans="1:9" ht="12.75" customHeight="1" x14ac:dyDescent="0.25">
      <c r="A104" s="130" t="s">
        <v>137</v>
      </c>
      <c r="B104" s="130"/>
      <c r="C104" s="130"/>
      <c r="D104" s="130"/>
      <c r="E104" s="130"/>
      <c r="F104" s="130"/>
      <c r="G104" s="7">
        <v>96</v>
      </c>
      <c r="H104" s="90">
        <v>0</v>
      </c>
      <c r="I104" s="90">
        <v>0</v>
      </c>
    </row>
    <row r="105" spans="1:9" ht="12.75" customHeight="1" x14ac:dyDescent="0.25">
      <c r="A105" s="130" t="s">
        <v>138</v>
      </c>
      <c r="B105" s="130"/>
      <c r="C105" s="130"/>
      <c r="D105" s="130"/>
      <c r="E105" s="130"/>
      <c r="F105" s="130"/>
      <c r="G105" s="7">
        <v>97</v>
      </c>
      <c r="H105" s="90">
        <v>0</v>
      </c>
      <c r="I105" s="90">
        <v>0</v>
      </c>
    </row>
    <row r="106" spans="1:9" ht="12.75" customHeight="1" x14ac:dyDescent="0.25">
      <c r="A106" s="205" t="s">
        <v>139</v>
      </c>
      <c r="B106" s="205"/>
      <c r="C106" s="205"/>
      <c r="D106" s="205"/>
      <c r="E106" s="205"/>
      <c r="F106" s="205"/>
      <c r="G106" s="8">
        <v>98</v>
      </c>
      <c r="H106" s="91">
        <f>SUM(H107:H117)</f>
        <v>3253047</v>
      </c>
      <c r="I106" s="91">
        <f>SUM(I107:I117)</f>
        <v>3457415</v>
      </c>
    </row>
    <row r="107" spans="1:9" ht="12.75" customHeight="1" x14ac:dyDescent="0.25">
      <c r="A107" s="130" t="s">
        <v>140</v>
      </c>
      <c r="B107" s="130"/>
      <c r="C107" s="130"/>
      <c r="D107" s="130"/>
      <c r="E107" s="130"/>
      <c r="F107" s="130"/>
      <c r="G107" s="7">
        <v>99</v>
      </c>
      <c r="H107" s="90">
        <v>0</v>
      </c>
      <c r="I107" s="90">
        <v>0</v>
      </c>
    </row>
    <row r="108" spans="1:9" ht="24.6" customHeight="1" x14ac:dyDescent="0.25">
      <c r="A108" s="130" t="s">
        <v>141</v>
      </c>
      <c r="B108" s="130"/>
      <c r="C108" s="130"/>
      <c r="D108" s="130"/>
      <c r="E108" s="130"/>
      <c r="F108" s="130"/>
      <c r="G108" s="7">
        <v>100</v>
      </c>
      <c r="H108" s="90">
        <v>0</v>
      </c>
      <c r="I108" s="90">
        <v>0</v>
      </c>
    </row>
    <row r="109" spans="1:9" ht="12.75" customHeight="1" x14ac:dyDescent="0.25">
      <c r="A109" s="130" t="s">
        <v>142</v>
      </c>
      <c r="B109" s="130"/>
      <c r="C109" s="130"/>
      <c r="D109" s="130"/>
      <c r="E109" s="130"/>
      <c r="F109" s="130"/>
      <c r="G109" s="7">
        <v>101</v>
      </c>
      <c r="H109" s="90">
        <v>0</v>
      </c>
      <c r="I109" s="90">
        <v>0</v>
      </c>
    </row>
    <row r="110" spans="1:9" ht="21.6" customHeight="1" x14ac:dyDescent="0.25">
      <c r="A110" s="130" t="s">
        <v>143</v>
      </c>
      <c r="B110" s="130"/>
      <c r="C110" s="130"/>
      <c r="D110" s="130"/>
      <c r="E110" s="130"/>
      <c r="F110" s="130"/>
      <c r="G110" s="7">
        <v>102</v>
      </c>
      <c r="H110" s="90">
        <v>382302</v>
      </c>
      <c r="I110" s="90">
        <v>622202</v>
      </c>
    </row>
    <row r="111" spans="1:9" ht="12.75" customHeight="1" x14ac:dyDescent="0.25">
      <c r="A111" s="130" t="s">
        <v>144</v>
      </c>
      <c r="B111" s="130"/>
      <c r="C111" s="130"/>
      <c r="D111" s="130"/>
      <c r="E111" s="130"/>
      <c r="F111" s="130"/>
      <c r="G111" s="7">
        <v>103</v>
      </c>
      <c r="H111" s="90">
        <v>2521514</v>
      </c>
      <c r="I111" s="90">
        <v>2521514</v>
      </c>
    </row>
    <row r="112" spans="1:9" ht="12.75" customHeight="1" x14ac:dyDescent="0.25">
      <c r="A112" s="130" t="s">
        <v>145</v>
      </c>
      <c r="B112" s="130"/>
      <c r="C112" s="130"/>
      <c r="D112" s="130"/>
      <c r="E112" s="130"/>
      <c r="F112" s="130"/>
      <c r="G112" s="7">
        <v>104</v>
      </c>
      <c r="H112" s="90">
        <v>0</v>
      </c>
      <c r="I112" s="90">
        <v>0</v>
      </c>
    </row>
    <row r="113" spans="1:9" ht="12.75" customHeight="1" x14ac:dyDescent="0.25">
      <c r="A113" s="130" t="s">
        <v>146</v>
      </c>
      <c r="B113" s="130"/>
      <c r="C113" s="130"/>
      <c r="D113" s="130"/>
      <c r="E113" s="130"/>
      <c r="F113" s="130"/>
      <c r="G113" s="7">
        <v>105</v>
      </c>
      <c r="H113" s="90">
        <v>0</v>
      </c>
      <c r="I113" s="90">
        <v>0</v>
      </c>
    </row>
    <row r="114" spans="1:9" ht="12.75" customHeight="1" x14ac:dyDescent="0.25">
      <c r="A114" s="130" t="s">
        <v>147</v>
      </c>
      <c r="B114" s="130"/>
      <c r="C114" s="130"/>
      <c r="D114" s="130"/>
      <c r="E114" s="130"/>
      <c r="F114" s="130"/>
      <c r="G114" s="7">
        <v>106</v>
      </c>
      <c r="H114" s="90">
        <v>0</v>
      </c>
      <c r="I114" s="90">
        <v>0</v>
      </c>
    </row>
    <row r="115" spans="1:9" ht="12.75" customHeight="1" x14ac:dyDescent="0.25">
      <c r="A115" s="130" t="s">
        <v>148</v>
      </c>
      <c r="B115" s="130"/>
      <c r="C115" s="130"/>
      <c r="D115" s="130"/>
      <c r="E115" s="130"/>
      <c r="F115" s="130"/>
      <c r="G115" s="7">
        <v>107</v>
      </c>
      <c r="H115" s="90">
        <v>0</v>
      </c>
      <c r="I115" s="90">
        <v>0</v>
      </c>
    </row>
    <row r="116" spans="1:9" ht="12.75" customHeight="1" x14ac:dyDescent="0.25">
      <c r="A116" s="130" t="s">
        <v>149</v>
      </c>
      <c r="B116" s="130"/>
      <c r="C116" s="130"/>
      <c r="D116" s="130"/>
      <c r="E116" s="130"/>
      <c r="F116" s="130"/>
      <c r="G116" s="7">
        <v>108</v>
      </c>
      <c r="H116" s="90">
        <v>0</v>
      </c>
      <c r="I116" s="90">
        <v>0</v>
      </c>
    </row>
    <row r="117" spans="1:9" ht="12.75" customHeight="1" x14ac:dyDescent="0.25">
      <c r="A117" s="130" t="s">
        <v>150</v>
      </c>
      <c r="B117" s="130"/>
      <c r="C117" s="130"/>
      <c r="D117" s="130"/>
      <c r="E117" s="130"/>
      <c r="F117" s="130"/>
      <c r="G117" s="7">
        <v>109</v>
      </c>
      <c r="H117" s="90">
        <v>349231</v>
      </c>
      <c r="I117" s="90">
        <v>313699</v>
      </c>
    </row>
    <row r="118" spans="1:9" ht="12.75" customHeight="1" x14ac:dyDescent="0.25">
      <c r="A118" s="205" t="s">
        <v>151</v>
      </c>
      <c r="B118" s="205"/>
      <c r="C118" s="205"/>
      <c r="D118" s="205"/>
      <c r="E118" s="205"/>
      <c r="F118" s="205"/>
      <c r="G118" s="8">
        <v>110</v>
      </c>
      <c r="H118" s="91">
        <f>SUM(H119:H132)</f>
        <v>9902375</v>
      </c>
      <c r="I118" s="91">
        <f>SUM(I119:I132)</f>
        <v>10190817</v>
      </c>
    </row>
    <row r="119" spans="1:9" ht="12.75" customHeight="1" x14ac:dyDescent="0.25">
      <c r="A119" s="130" t="s">
        <v>140</v>
      </c>
      <c r="B119" s="130"/>
      <c r="C119" s="130"/>
      <c r="D119" s="130"/>
      <c r="E119" s="130"/>
      <c r="F119" s="130"/>
      <c r="G119" s="7">
        <v>111</v>
      </c>
      <c r="H119" s="90">
        <v>0</v>
      </c>
      <c r="I119" s="90">
        <v>0</v>
      </c>
    </row>
    <row r="120" spans="1:9" ht="22.2" customHeight="1" x14ac:dyDescent="0.25">
      <c r="A120" s="130" t="s">
        <v>141</v>
      </c>
      <c r="B120" s="130"/>
      <c r="C120" s="130"/>
      <c r="D120" s="130"/>
      <c r="E120" s="130"/>
      <c r="F120" s="130"/>
      <c r="G120" s="7">
        <v>112</v>
      </c>
      <c r="H120" s="90">
        <v>0</v>
      </c>
      <c r="I120" s="90">
        <v>0</v>
      </c>
    </row>
    <row r="121" spans="1:9" ht="12.75" customHeight="1" x14ac:dyDescent="0.25">
      <c r="A121" s="130" t="s">
        <v>142</v>
      </c>
      <c r="B121" s="130"/>
      <c r="C121" s="130"/>
      <c r="D121" s="130"/>
      <c r="E121" s="130"/>
      <c r="F121" s="130"/>
      <c r="G121" s="7">
        <v>113</v>
      </c>
      <c r="H121" s="90">
        <v>0</v>
      </c>
      <c r="I121" s="90">
        <v>0</v>
      </c>
    </row>
    <row r="122" spans="1:9" ht="23.4" customHeight="1" x14ac:dyDescent="0.25">
      <c r="A122" s="130" t="s">
        <v>143</v>
      </c>
      <c r="B122" s="130"/>
      <c r="C122" s="130"/>
      <c r="D122" s="130"/>
      <c r="E122" s="130"/>
      <c r="F122" s="130"/>
      <c r="G122" s="7">
        <v>114</v>
      </c>
      <c r="H122" s="90">
        <v>0</v>
      </c>
      <c r="I122" s="90">
        <v>0</v>
      </c>
    </row>
    <row r="123" spans="1:9" ht="12.75" customHeight="1" x14ac:dyDescent="0.25">
      <c r="A123" s="130" t="s">
        <v>144</v>
      </c>
      <c r="B123" s="130"/>
      <c r="C123" s="130"/>
      <c r="D123" s="130"/>
      <c r="E123" s="130"/>
      <c r="F123" s="130"/>
      <c r="G123" s="7">
        <v>115</v>
      </c>
      <c r="H123" s="90">
        <v>1877146</v>
      </c>
      <c r="I123" s="90">
        <v>1140435</v>
      </c>
    </row>
    <row r="124" spans="1:9" ht="12.75" customHeight="1" x14ac:dyDescent="0.25">
      <c r="A124" s="130" t="s">
        <v>145</v>
      </c>
      <c r="B124" s="130"/>
      <c r="C124" s="130"/>
      <c r="D124" s="130"/>
      <c r="E124" s="130"/>
      <c r="F124" s="130"/>
      <c r="G124" s="7">
        <v>116</v>
      </c>
      <c r="H124" s="90">
        <v>0</v>
      </c>
      <c r="I124" s="90">
        <v>0</v>
      </c>
    </row>
    <row r="125" spans="1:9" ht="12.75" customHeight="1" x14ac:dyDescent="0.25">
      <c r="A125" s="130" t="s">
        <v>146</v>
      </c>
      <c r="B125" s="130"/>
      <c r="C125" s="130"/>
      <c r="D125" s="130"/>
      <c r="E125" s="130"/>
      <c r="F125" s="130"/>
      <c r="G125" s="7">
        <v>117</v>
      </c>
      <c r="H125" s="90">
        <v>644686</v>
      </c>
      <c r="I125" s="90">
        <v>538658</v>
      </c>
    </row>
    <row r="126" spans="1:9" ht="12.75" customHeight="1" x14ac:dyDescent="0.25">
      <c r="A126" s="130" t="s">
        <v>147</v>
      </c>
      <c r="B126" s="130"/>
      <c r="C126" s="130"/>
      <c r="D126" s="130"/>
      <c r="E126" s="130"/>
      <c r="F126" s="130"/>
      <c r="G126" s="7">
        <v>118</v>
      </c>
      <c r="H126" s="90">
        <v>5261961</v>
      </c>
      <c r="I126" s="90">
        <v>6137469</v>
      </c>
    </row>
    <row r="127" spans="1:9" x14ac:dyDescent="0.25">
      <c r="A127" s="130" t="s">
        <v>148</v>
      </c>
      <c r="B127" s="130"/>
      <c r="C127" s="130"/>
      <c r="D127" s="130"/>
      <c r="E127" s="130"/>
      <c r="F127" s="130"/>
      <c r="G127" s="7">
        <v>119</v>
      </c>
      <c r="H127" s="90">
        <v>0</v>
      </c>
      <c r="I127" s="90">
        <v>0</v>
      </c>
    </row>
    <row r="128" spans="1:9" x14ac:dyDescent="0.25">
      <c r="A128" s="130" t="s">
        <v>152</v>
      </c>
      <c r="B128" s="130"/>
      <c r="C128" s="130"/>
      <c r="D128" s="130"/>
      <c r="E128" s="130"/>
      <c r="F128" s="130"/>
      <c r="G128" s="7">
        <v>120</v>
      </c>
      <c r="H128" s="90">
        <v>571643</v>
      </c>
      <c r="I128" s="90">
        <v>566998</v>
      </c>
    </row>
    <row r="129" spans="1:9" x14ac:dyDescent="0.25">
      <c r="A129" s="130" t="s">
        <v>153</v>
      </c>
      <c r="B129" s="130"/>
      <c r="C129" s="130"/>
      <c r="D129" s="130"/>
      <c r="E129" s="130"/>
      <c r="F129" s="130"/>
      <c r="G129" s="7">
        <v>121</v>
      </c>
      <c r="H129" s="90">
        <v>1021167</v>
      </c>
      <c r="I129" s="90">
        <v>1343578</v>
      </c>
    </row>
    <row r="130" spans="1:9" x14ac:dyDescent="0.25">
      <c r="A130" s="130" t="s">
        <v>154</v>
      </c>
      <c r="B130" s="130"/>
      <c r="C130" s="130"/>
      <c r="D130" s="130"/>
      <c r="E130" s="130"/>
      <c r="F130" s="130"/>
      <c r="G130" s="7">
        <v>122</v>
      </c>
      <c r="H130" s="90">
        <v>0</v>
      </c>
      <c r="I130" s="90">
        <v>0</v>
      </c>
    </row>
    <row r="131" spans="1:9" x14ac:dyDescent="0.25">
      <c r="A131" s="130" t="s">
        <v>155</v>
      </c>
      <c r="B131" s="130"/>
      <c r="C131" s="130"/>
      <c r="D131" s="130"/>
      <c r="E131" s="130"/>
      <c r="F131" s="130"/>
      <c r="G131" s="7">
        <v>123</v>
      </c>
      <c r="H131" s="90">
        <v>0</v>
      </c>
      <c r="I131" s="90">
        <v>0</v>
      </c>
    </row>
    <row r="132" spans="1:9" x14ac:dyDescent="0.25">
      <c r="A132" s="130" t="s">
        <v>156</v>
      </c>
      <c r="B132" s="130"/>
      <c r="C132" s="130"/>
      <c r="D132" s="130"/>
      <c r="E132" s="130"/>
      <c r="F132" s="130"/>
      <c r="G132" s="7">
        <v>124</v>
      </c>
      <c r="H132" s="90">
        <v>525772</v>
      </c>
      <c r="I132" s="90">
        <v>463679</v>
      </c>
    </row>
    <row r="133" spans="1:9" ht="22.2" customHeight="1" x14ac:dyDescent="0.25">
      <c r="A133" s="215" t="s">
        <v>157</v>
      </c>
      <c r="B133" s="215"/>
      <c r="C133" s="215"/>
      <c r="D133" s="215"/>
      <c r="E133" s="215"/>
      <c r="F133" s="215"/>
      <c r="G133" s="7">
        <v>125</v>
      </c>
      <c r="H133" s="90">
        <v>365784</v>
      </c>
      <c r="I133" s="90">
        <v>565370</v>
      </c>
    </row>
    <row r="134" spans="1:9" ht="12.75" customHeight="1" x14ac:dyDescent="0.25">
      <c r="A134" s="205" t="s">
        <v>158</v>
      </c>
      <c r="B134" s="205"/>
      <c r="C134" s="205"/>
      <c r="D134" s="205"/>
      <c r="E134" s="205"/>
      <c r="F134" s="205"/>
      <c r="G134" s="8">
        <v>126</v>
      </c>
      <c r="H134" s="91">
        <f>H75+H99+H106+H118+H133</f>
        <v>18444627</v>
      </c>
      <c r="I134" s="91">
        <f>I75+I99+I106+I118+I133</f>
        <v>18799677</v>
      </c>
    </row>
    <row r="135" spans="1:9" x14ac:dyDescent="0.25">
      <c r="A135" s="215" t="s">
        <v>159</v>
      </c>
      <c r="B135" s="215"/>
      <c r="C135" s="215"/>
      <c r="D135" s="215"/>
      <c r="E135" s="215"/>
      <c r="F135" s="215"/>
      <c r="G135" s="7">
        <v>127</v>
      </c>
      <c r="H135" s="90">
        <v>4035627</v>
      </c>
      <c r="I135" s="90">
        <v>4780518</v>
      </c>
    </row>
  </sheetData>
  <mergeCells count="135">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 ref="A42:F42"/>
    <mergeCell ref="A43:F43"/>
    <mergeCell ref="A48:F48"/>
    <mergeCell ref="A49:F49"/>
    <mergeCell ref="A92:F92"/>
    <mergeCell ref="A93:F93"/>
    <mergeCell ref="A64:F64"/>
    <mergeCell ref="A65:F65"/>
    <mergeCell ref="A66:F66"/>
    <mergeCell ref="A89:F89"/>
    <mergeCell ref="A90:F90"/>
    <mergeCell ref="A91:F91"/>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7:F97"/>
    <mergeCell ref="A98:F98"/>
    <mergeCell ref="A101:F101"/>
    <mergeCell ref="A102:F102"/>
    <mergeCell ref="A103:F103"/>
    <mergeCell ref="A104:F104"/>
    <mergeCell ref="A107:F107"/>
    <mergeCell ref="A108:F108"/>
    <mergeCell ref="A109:F109"/>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6">
    <dataValidation type="whole" operator="greaterThanOrEqual" allowBlank="1" showInputMessage="1" showErrorMessage="1" errorTitle="Incorrect entry" error="You can enter only positive whole numbers."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Incorrect entry" error="You can enter only whole numbers. This ADP code can have a negative sign."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Incorrect entry" error="You can enter only positive or negative whole numbers."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Incorrect entry" error="You can enter only positive or negative whole numbers."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Incorrect entry" error="You can enter only whole numbers."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 type="whole" operator="greaterThanOrEqual" allowBlank="1" showInputMessage="1" showErrorMessage="1" errorTitle="Pogrešan upis" error="Dopušten je upis samo pozitivnih cjelobrojnih vrijednosti ili nule" sqref="I8" xr:uid="{A86515F0-0DB4-40C4-BF77-9318B5F68630}">
      <formula1>0</formula1>
    </dataValidation>
  </dataValidations>
  <pageMargins left="0.75" right="0.75" top="1" bottom="1" header="0.5" footer="0.5"/>
  <pageSetup paperSize="9" scale="4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4"/>
  <sheetViews>
    <sheetView topLeftCell="A100" zoomScaleNormal="100" zoomScaleSheetLayoutView="110" workbookViewId="0">
      <selection activeCell="H77" sqref="H77:K77 H80:K83"/>
    </sheetView>
  </sheetViews>
  <sheetFormatPr defaultRowHeight="13.2" x14ac:dyDescent="0.25"/>
  <cols>
    <col min="1" max="7" width="9.109375" style="22"/>
    <col min="8" max="11" width="19.109375" style="21" customWidth="1"/>
    <col min="12" max="263" width="9.109375" style="22"/>
    <col min="264" max="264" width="9.88671875" style="22" bestFit="1" customWidth="1"/>
    <col min="265" max="265" width="11.6640625" style="22" bestFit="1" customWidth="1"/>
    <col min="266" max="519" width="9.109375" style="22"/>
    <col min="520" max="520" width="9.88671875" style="22" bestFit="1" customWidth="1"/>
    <col min="521" max="521" width="11.6640625" style="22" bestFit="1" customWidth="1"/>
    <col min="522" max="775" width="9.109375" style="22"/>
    <col min="776" max="776" width="9.88671875" style="22" bestFit="1" customWidth="1"/>
    <col min="777" max="777" width="11.6640625" style="22" bestFit="1" customWidth="1"/>
    <col min="778" max="1031" width="9.109375" style="22"/>
    <col min="1032" max="1032" width="9.88671875" style="22" bestFit="1" customWidth="1"/>
    <col min="1033" max="1033" width="11.6640625" style="22" bestFit="1" customWidth="1"/>
    <col min="1034" max="1287" width="9.109375" style="22"/>
    <col min="1288" max="1288" width="9.88671875" style="22" bestFit="1" customWidth="1"/>
    <col min="1289" max="1289" width="11.6640625" style="22" bestFit="1" customWidth="1"/>
    <col min="1290" max="1543" width="9.109375" style="22"/>
    <col min="1544" max="1544" width="9.88671875" style="22" bestFit="1" customWidth="1"/>
    <col min="1545" max="1545" width="11.6640625" style="22" bestFit="1" customWidth="1"/>
    <col min="1546" max="1799" width="9.109375" style="22"/>
    <col min="1800" max="1800" width="9.88671875" style="22" bestFit="1" customWidth="1"/>
    <col min="1801" max="1801" width="11.6640625" style="22" bestFit="1" customWidth="1"/>
    <col min="1802" max="2055" width="9.109375" style="22"/>
    <col min="2056" max="2056" width="9.88671875" style="22" bestFit="1" customWidth="1"/>
    <col min="2057" max="2057" width="11.6640625" style="22" bestFit="1" customWidth="1"/>
    <col min="2058" max="2311" width="9.109375" style="22"/>
    <col min="2312" max="2312" width="9.88671875" style="22" bestFit="1" customWidth="1"/>
    <col min="2313" max="2313" width="11.6640625" style="22" bestFit="1" customWidth="1"/>
    <col min="2314" max="2567" width="9.109375" style="22"/>
    <col min="2568" max="2568" width="9.88671875" style="22" bestFit="1" customWidth="1"/>
    <col min="2569" max="2569" width="11.6640625" style="22" bestFit="1" customWidth="1"/>
    <col min="2570" max="2823" width="9.109375" style="22"/>
    <col min="2824" max="2824" width="9.88671875" style="22" bestFit="1" customWidth="1"/>
    <col min="2825" max="2825" width="11.6640625" style="22" bestFit="1" customWidth="1"/>
    <col min="2826" max="3079" width="9.109375" style="22"/>
    <col min="3080" max="3080" width="9.88671875" style="22" bestFit="1" customWidth="1"/>
    <col min="3081" max="3081" width="11.6640625" style="22" bestFit="1" customWidth="1"/>
    <col min="3082" max="3335" width="9.109375" style="22"/>
    <col min="3336" max="3336" width="9.88671875" style="22" bestFit="1" customWidth="1"/>
    <col min="3337" max="3337" width="11.6640625" style="22" bestFit="1" customWidth="1"/>
    <col min="3338" max="3591" width="9.109375" style="22"/>
    <col min="3592" max="3592" width="9.88671875" style="22" bestFit="1" customWidth="1"/>
    <col min="3593" max="3593" width="11.6640625" style="22" bestFit="1" customWidth="1"/>
    <col min="3594" max="3847" width="9.109375" style="22"/>
    <col min="3848" max="3848" width="9.88671875" style="22" bestFit="1" customWidth="1"/>
    <col min="3849" max="3849" width="11.6640625" style="22" bestFit="1" customWidth="1"/>
    <col min="3850" max="4103" width="9.109375" style="22"/>
    <col min="4104" max="4104" width="9.88671875" style="22" bestFit="1" customWidth="1"/>
    <col min="4105" max="4105" width="11.6640625" style="22" bestFit="1" customWidth="1"/>
    <col min="4106" max="4359" width="9.109375" style="22"/>
    <col min="4360" max="4360" width="9.88671875" style="22" bestFit="1" customWidth="1"/>
    <col min="4361" max="4361" width="11.6640625" style="22" bestFit="1" customWidth="1"/>
    <col min="4362" max="4615" width="9.109375" style="22"/>
    <col min="4616" max="4616" width="9.88671875" style="22" bestFit="1" customWidth="1"/>
    <col min="4617" max="4617" width="11.6640625" style="22" bestFit="1" customWidth="1"/>
    <col min="4618" max="4871" width="9.109375" style="22"/>
    <col min="4872" max="4872" width="9.88671875" style="22" bestFit="1" customWidth="1"/>
    <col min="4873" max="4873" width="11.6640625" style="22" bestFit="1" customWidth="1"/>
    <col min="4874" max="5127" width="9.109375" style="22"/>
    <col min="5128" max="5128" width="9.88671875" style="22" bestFit="1" customWidth="1"/>
    <col min="5129" max="5129" width="11.6640625" style="22" bestFit="1" customWidth="1"/>
    <col min="5130" max="5383" width="9.109375" style="22"/>
    <col min="5384" max="5384" width="9.88671875" style="22" bestFit="1" customWidth="1"/>
    <col min="5385" max="5385" width="11.6640625" style="22" bestFit="1" customWidth="1"/>
    <col min="5386" max="5639" width="9.109375" style="22"/>
    <col min="5640" max="5640" width="9.88671875" style="22" bestFit="1" customWidth="1"/>
    <col min="5641" max="5641" width="11.6640625" style="22" bestFit="1" customWidth="1"/>
    <col min="5642" max="5895" width="9.109375" style="22"/>
    <col min="5896" max="5896" width="9.88671875" style="22" bestFit="1" customWidth="1"/>
    <col min="5897" max="5897" width="11.6640625" style="22" bestFit="1" customWidth="1"/>
    <col min="5898" max="6151" width="9.109375" style="22"/>
    <col min="6152" max="6152" width="9.88671875" style="22" bestFit="1" customWidth="1"/>
    <col min="6153" max="6153" width="11.6640625" style="22" bestFit="1" customWidth="1"/>
    <col min="6154" max="6407" width="9.109375" style="22"/>
    <col min="6408" max="6408" width="9.88671875" style="22" bestFit="1" customWidth="1"/>
    <col min="6409" max="6409" width="11.6640625" style="22" bestFit="1" customWidth="1"/>
    <col min="6410" max="6663" width="9.109375" style="22"/>
    <col min="6664" max="6664" width="9.88671875" style="22" bestFit="1" customWidth="1"/>
    <col min="6665" max="6665" width="11.6640625" style="22" bestFit="1" customWidth="1"/>
    <col min="6666" max="6919" width="9.109375" style="22"/>
    <col min="6920" max="6920" width="9.88671875" style="22" bestFit="1" customWidth="1"/>
    <col min="6921" max="6921" width="11.6640625" style="22" bestFit="1" customWidth="1"/>
    <col min="6922" max="7175" width="9.109375" style="22"/>
    <col min="7176" max="7176" width="9.88671875" style="22" bestFit="1" customWidth="1"/>
    <col min="7177" max="7177" width="11.6640625" style="22" bestFit="1" customWidth="1"/>
    <col min="7178" max="7431" width="9.109375" style="22"/>
    <col min="7432" max="7432" width="9.88671875" style="22" bestFit="1" customWidth="1"/>
    <col min="7433" max="7433" width="11.6640625" style="22" bestFit="1" customWidth="1"/>
    <col min="7434" max="7687" width="9.109375" style="22"/>
    <col min="7688" max="7688" width="9.88671875" style="22" bestFit="1" customWidth="1"/>
    <col min="7689" max="7689" width="11.6640625" style="22" bestFit="1" customWidth="1"/>
    <col min="7690" max="7943" width="9.109375" style="22"/>
    <col min="7944" max="7944" width="9.88671875" style="22" bestFit="1" customWidth="1"/>
    <col min="7945" max="7945" width="11.6640625" style="22" bestFit="1" customWidth="1"/>
    <col min="7946" max="8199" width="9.109375" style="22"/>
    <col min="8200" max="8200" width="9.88671875" style="22" bestFit="1" customWidth="1"/>
    <col min="8201" max="8201" width="11.6640625" style="22" bestFit="1" customWidth="1"/>
    <col min="8202" max="8455" width="9.109375" style="22"/>
    <col min="8456" max="8456" width="9.88671875" style="22" bestFit="1" customWidth="1"/>
    <col min="8457" max="8457" width="11.6640625" style="22" bestFit="1" customWidth="1"/>
    <col min="8458" max="8711" width="9.109375" style="22"/>
    <col min="8712" max="8712" width="9.88671875" style="22" bestFit="1" customWidth="1"/>
    <col min="8713" max="8713" width="11.6640625" style="22" bestFit="1" customWidth="1"/>
    <col min="8714" max="8967" width="9.109375" style="22"/>
    <col min="8968" max="8968" width="9.88671875" style="22" bestFit="1" customWidth="1"/>
    <col min="8969" max="8969" width="11.6640625" style="22" bestFit="1" customWidth="1"/>
    <col min="8970" max="9223" width="9.109375" style="22"/>
    <col min="9224" max="9224" width="9.88671875" style="22" bestFit="1" customWidth="1"/>
    <col min="9225" max="9225" width="11.6640625" style="22" bestFit="1" customWidth="1"/>
    <col min="9226" max="9479" width="9.109375" style="22"/>
    <col min="9480" max="9480" width="9.88671875" style="22" bestFit="1" customWidth="1"/>
    <col min="9481" max="9481" width="11.6640625" style="22" bestFit="1" customWidth="1"/>
    <col min="9482" max="9735" width="9.109375" style="22"/>
    <col min="9736" max="9736" width="9.88671875" style="22" bestFit="1" customWidth="1"/>
    <col min="9737" max="9737" width="11.6640625" style="22" bestFit="1" customWidth="1"/>
    <col min="9738" max="9991" width="9.109375" style="22"/>
    <col min="9992" max="9992" width="9.88671875" style="22" bestFit="1" customWidth="1"/>
    <col min="9993" max="9993" width="11.6640625" style="22" bestFit="1" customWidth="1"/>
    <col min="9994" max="10247" width="9.109375" style="22"/>
    <col min="10248" max="10248" width="9.88671875" style="22" bestFit="1" customWidth="1"/>
    <col min="10249" max="10249" width="11.6640625" style="22" bestFit="1" customWidth="1"/>
    <col min="10250" max="10503" width="9.109375" style="22"/>
    <col min="10504" max="10504" width="9.88671875" style="22" bestFit="1" customWidth="1"/>
    <col min="10505" max="10505" width="11.6640625" style="22" bestFit="1" customWidth="1"/>
    <col min="10506" max="10759" width="9.109375" style="22"/>
    <col min="10760" max="10760" width="9.88671875" style="22" bestFit="1" customWidth="1"/>
    <col min="10761" max="10761" width="11.6640625" style="22" bestFit="1" customWidth="1"/>
    <col min="10762" max="11015" width="9.109375" style="22"/>
    <col min="11016" max="11016" width="9.88671875" style="22" bestFit="1" customWidth="1"/>
    <col min="11017" max="11017" width="11.6640625" style="22" bestFit="1" customWidth="1"/>
    <col min="11018" max="11271" width="9.109375" style="22"/>
    <col min="11272" max="11272" width="9.88671875" style="22" bestFit="1" customWidth="1"/>
    <col min="11273" max="11273" width="11.6640625" style="22" bestFit="1" customWidth="1"/>
    <col min="11274" max="11527" width="9.109375" style="22"/>
    <col min="11528" max="11528" width="9.88671875" style="22" bestFit="1" customWidth="1"/>
    <col min="11529" max="11529" width="11.6640625" style="22" bestFit="1" customWidth="1"/>
    <col min="11530" max="11783" width="9.109375" style="22"/>
    <col min="11784" max="11784" width="9.88671875" style="22" bestFit="1" customWidth="1"/>
    <col min="11785" max="11785" width="11.6640625" style="22" bestFit="1" customWidth="1"/>
    <col min="11786" max="12039" width="9.109375" style="22"/>
    <col min="12040" max="12040" width="9.88671875" style="22" bestFit="1" customWidth="1"/>
    <col min="12041" max="12041" width="11.6640625" style="22" bestFit="1" customWidth="1"/>
    <col min="12042" max="12295" width="9.109375" style="22"/>
    <col min="12296" max="12296" width="9.88671875" style="22" bestFit="1" customWidth="1"/>
    <col min="12297" max="12297" width="11.6640625" style="22" bestFit="1" customWidth="1"/>
    <col min="12298" max="12551" width="9.109375" style="22"/>
    <col min="12552" max="12552" width="9.88671875" style="22" bestFit="1" customWidth="1"/>
    <col min="12553" max="12553" width="11.6640625" style="22" bestFit="1" customWidth="1"/>
    <col min="12554" max="12807" width="9.109375" style="22"/>
    <col min="12808" max="12808" width="9.88671875" style="22" bestFit="1" customWidth="1"/>
    <col min="12809" max="12809" width="11.6640625" style="22" bestFit="1" customWidth="1"/>
    <col min="12810" max="13063" width="9.109375" style="22"/>
    <col min="13064" max="13064" width="9.88671875" style="22" bestFit="1" customWidth="1"/>
    <col min="13065" max="13065" width="11.6640625" style="22" bestFit="1" customWidth="1"/>
    <col min="13066" max="13319" width="9.109375" style="22"/>
    <col min="13320" max="13320" width="9.88671875" style="22" bestFit="1" customWidth="1"/>
    <col min="13321" max="13321" width="11.6640625" style="22" bestFit="1" customWidth="1"/>
    <col min="13322" max="13575" width="9.109375" style="22"/>
    <col min="13576" max="13576" width="9.88671875" style="22" bestFit="1" customWidth="1"/>
    <col min="13577" max="13577" width="11.6640625" style="22" bestFit="1" customWidth="1"/>
    <col min="13578" max="13831" width="9.109375" style="22"/>
    <col min="13832" max="13832" width="9.88671875" style="22" bestFit="1" customWidth="1"/>
    <col min="13833" max="13833" width="11.6640625" style="22" bestFit="1" customWidth="1"/>
    <col min="13834" max="14087" width="9.109375" style="22"/>
    <col min="14088" max="14088" width="9.88671875" style="22" bestFit="1" customWidth="1"/>
    <col min="14089" max="14089" width="11.6640625" style="22" bestFit="1" customWidth="1"/>
    <col min="14090" max="14343" width="9.109375" style="22"/>
    <col min="14344" max="14344" width="9.88671875" style="22" bestFit="1" customWidth="1"/>
    <col min="14345" max="14345" width="11.6640625" style="22" bestFit="1" customWidth="1"/>
    <col min="14346" max="14599" width="9.109375" style="22"/>
    <col min="14600" max="14600" width="9.88671875" style="22" bestFit="1" customWidth="1"/>
    <col min="14601" max="14601" width="11.6640625" style="22" bestFit="1" customWidth="1"/>
    <col min="14602" max="14855" width="9.109375" style="22"/>
    <col min="14856" max="14856" width="9.88671875" style="22" bestFit="1" customWidth="1"/>
    <col min="14857" max="14857" width="11.6640625" style="22" bestFit="1" customWidth="1"/>
    <col min="14858" max="15111" width="9.109375" style="22"/>
    <col min="15112" max="15112" width="9.88671875" style="22" bestFit="1" customWidth="1"/>
    <col min="15113" max="15113" width="11.6640625" style="22" bestFit="1" customWidth="1"/>
    <col min="15114" max="15367" width="9.109375" style="22"/>
    <col min="15368" max="15368" width="9.88671875" style="22" bestFit="1" customWidth="1"/>
    <col min="15369" max="15369" width="11.6640625" style="22" bestFit="1" customWidth="1"/>
    <col min="15370" max="15623" width="9.109375" style="22"/>
    <col min="15624" max="15624" width="9.88671875" style="22" bestFit="1" customWidth="1"/>
    <col min="15625" max="15625" width="11.6640625" style="22" bestFit="1" customWidth="1"/>
    <col min="15626" max="15879" width="9.109375" style="22"/>
    <col min="15880" max="15880" width="9.88671875" style="22" bestFit="1" customWidth="1"/>
    <col min="15881" max="15881" width="11.6640625" style="22" bestFit="1" customWidth="1"/>
    <col min="15882" max="16135" width="9.109375" style="22"/>
    <col min="16136" max="16136" width="9.88671875" style="22" bestFit="1" customWidth="1"/>
    <col min="16137" max="16137" width="11.6640625" style="22" bestFit="1" customWidth="1"/>
    <col min="16138" max="16384" width="9.109375" style="22"/>
  </cols>
  <sheetData>
    <row r="1" spans="1:11" x14ac:dyDescent="0.25">
      <c r="A1" s="219" t="s">
        <v>160</v>
      </c>
      <c r="B1" s="220"/>
      <c r="C1" s="220"/>
      <c r="D1" s="220"/>
      <c r="E1" s="220"/>
      <c r="F1" s="220"/>
      <c r="G1" s="220"/>
      <c r="H1" s="220"/>
      <c r="I1" s="220"/>
    </row>
    <row r="2" spans="1:11" x14ac:dyDescent="0.25">
      <c r="A2" s="221" t="s">
        <v>462</v>
      </c>
      <c r="B2" s="222"/>
      <c r="C2" s="222"/>
      <c r="D2" s="222"/>
      <c r="E2" s="222"/>
      <c r="F2" s="222"/>
      <c r="G2" s="222"/>
      <c r="H2" s="222"/>
      <c r="I2" s="222"/>
    </row>
    <row r="3" spans="1:11" x14ac:dyDescent="0.25">
      <c r="A3" s="223" t="s">
        <v>162</v>
      </c>
      <c r="B3" s="224"/>
      <c r="C3" s="224"/>
      <c r="D3" s="224"/>
      <c r="E3" s="224"/>
      <c r="F3" s="224"/>
      <c r="G3" s="224"/>
      <c r="H3" s="224"/>
      <c r="I3" s="224"/>
      <c r="J3" s="225"/>
      <c r="K3" s="225"/>
    </row>
    <row r="4" spans="1:11" x14ac:dyDescent="0.25">
      <c r="A4" s="226" t="s">
        <v>459</v>
      </c>
      <c r="B4" s="227"/>
      <c r="C4" s="227"/>
      <c r="D4" s="227"/>
      <c r="E4" s="227"/>
      <c r="F4" s="227"/>
      <c r="G4" s="227"/>
      <c r="H4" s="227"/>
      <c r="I4" s="227"/>
      <c r="J4" s="228"/>
      <c r="K4" s="228"/>
    </row>
    <row r="5" spans="1:11" ht="22.2" customHeight="1" x14ac:dyDescent="0.25">
      <c r="A5" s="229" t="s">
        <v>44</v>
      </c>
      <c r="B5" s="230"/>
      <c r="C5" s="230"/>
      <c r="D5" s="230"/>
      <c r="E5" s="230"/>
      <c r="F5" s="230"/>
      <c r="G5" s="229" t="s">
        <v>163</v>
      </c>
      <c r="H5" s="231" t="s">
        <v>164</v>
      </c>
      <c r="I5" s="232"/>
      <c r="J5" s="231" t="s">
        <v>165</v>
      </c>
      <c r="K5" s="232"/>
    </row>
    <row r="6" spans="1:11" x14ac:dyDescent="0.25">
      <c r="A6" s="230"/>
      <c r="B6" s="230"/>
      <c r="C6" s="230"/>
      <c r="D6" s="230"/>
      <c r="E6" s="230"/>
      <c r="F6" s="230"/>
      <c r="G6" s="230"/>
      <c r="H6" s="23" t="s">
        <v>166</v>
      </c>
      <c r="I6" s="23" t="s">
        <v>167</v>
      </c>
      <c r="J6" s="23" t="s">
        <v>166</v>
      </c>
      <c r="K6" s="23" t="s">
        <v>167</v>
      </c>
    </row>
    <row r="7" spans="1:11" x14ac:dyDescent="0.25">
      <c r="A7" s="234">
        <v>1</v>
      </c>
      <c r="B7" s="235"/>
      <c r="C7" s="235"/>
      <c r="D7" s="235"/>
      <c r="E7" s="235"/>
      <c r="F7" s="235"/>
      <c r="G7" s="24">
        <v>2</v>
      </c>
      <c r="H7" s="23">
        <v>3</v>
      </c>
      <c r="I7" s="23">
        <v>4</v>
      </c>
      <c r="J7" s="23">
        <v>5</v>
      </c>
      <c r="K7" s="23">
        <v>6</v>
      </c>
    </row>
    <row r="8" spans="1:11" ht="12.75" customHeight="1" x14ac:dyDescent="0.25">
      <c r="A8" s="233" t="s">
        <v>168</v>
      </c>
      <c r="B8" s="233"/>
      <c r="C8" s="233"/>
      <c r="D8" s="233"/>
      <c r="E8" s="233"/>
      <c r="F8" s="233"/>
      <c r="G8" s="8">
        <v>1</v>
      </c>
      <c r="H8" s="93">
        <f>SUM(H9:H13)</f>
        <v>9154917</v>
      </c>
      <c r="I8" s="93">
        <f>SUM(I9:I13)</f>
        <v>5364011</v>
      </c>
      <c r="J8" s="93">
        <f>SUM(J9:J13)</f>
        <v>8503203</v>
      </c>
      <c r="K8" s="93">
        <f>SUM(K9:K13)</f>
        <v>4553169</v>
      </c>
    </row>
    <row r="9" spans="1:11" ht="12.75" customHeight="1" x14ac:dyDescent="0.25">
      <c r="A9" s="130" t="s">
        <v>169</v>
      </c>
      <c r="B9" s="130"/>
      <c r="C9" s="130"/>
      <c r="D9" s="130"/>
      <c r="E9" s="130"/>
      <c r="F9" s="130"/>
      <c r="G9" s="7">
        <v>2</v>
      </c>
      <c r="H9" s="94">
        <v>0</v>
      </c>
      <c r="I9" s="94">
        <v>0</v>
      </c>
      <c r="J9" s="94">
        <v>0</v>
      </c>
      <c r="K9" s="94">
        <v>0</v>
      </c>
    </row>
    <row r="10" spans="1:11" ht="12.75" customHeight="1" x14ac:dyDescent="0.25">
      <c r="A10" s="130" t="s">
        <v>170</v>
      </c>
      <c r="B10" s="130"/>
      <c r="C10" s="130"/>
      <c r="D10" s="130"/>
      <c r="E10" s="130"/>
      <c r="F10" s="130"/>
      <c r="G10" s="7">
        <v>3</v>
      </c>
      <c r="H10" s="94">
        <v>8641317</v>
      </c>
      <c r="I10" s="94">
        <v>5364011</v>
      </c>
      <c r="J10" s="94">
        <v>7991018</v>
      </c>
      <c r="K10" s="94">
        <v>4172709</v>
      </c>
    </row>
    <row r="11" spans="1:11" ht="12.75" customHeight="1" x14ac:dyDescent="0.25">
      <c r="A11" s="130" t="s">
        <v>171</v>
      </c>
      <c r="B11" s="130"/>
      <c r="C11" s="130"/>
      <c r="D11" s="130"/>
      <c r="E11" s="130"/>
      <c r="F11" s="130"/>
      <c r="G11" s="7">
        <v>4</v>
      </c>
      <c r="H11" s="94">
        <v>0</v>
      </c>
      <c r="I11" s="94">
        <v>0</v>
      </c>
      <c r="J11" s="94">
        <v>0</v>
      </c>
      <c r="K11" s="94">
        <v>0</v>
      </c>
    </row>
    <row r="12" spans="1:11" ht="12.75" customHeight="1" x14ac:dyDescent="0.25">
      <c r="A12" s="130" t="s">
        <v>172</v>
      </c>
      <c r="B12" s="130"/>
      <c r="C12" s="130"/>
      <c r="D12" s="130"/>
      <c r="E12" s="130"/>
      <c r="F12" s="130"/>
      <c r="G12" s="7">
        <v>5</v>
      </c>
      <c r="H12" s="94">
        <v>0</v>
      </c>
      <c r="I12" s="94">
        <v>0</v>
      </c>
      <c r="J12" s="94">
        <v>0</v>
      </c>
      <c r="K12" s="94">
        <v>0</v>
      </c>
    </row>
    <row r="13" spans="1:11" ht="12.75" customHeight="1" x14ac:dyDescent="0.25">
      <c r="A13" s="130" t="s">
        <v>173</v>
      </c>
      <c r="B13" s="130"/>
      <c r="C13" s="130"/>
      <c r="D13" s="130"/>
      <c r="E13" s="130"/>
      <c r="F13" s="130"/>
      <c r="G13" s="7">
        <v>6</v>
      </c>
      <c r="H13" s="94">
        <v>513600</v>
      </c>
      <c r="I13" s="94">
        <v>0</v>
      </c>
      <c r="J13" s="94">
        <v>512185</v>
      </c>
      <c r="K13" s="94">
        <v>380460</v>
      </c>
    </row>
    <row r="14" spans="1:11" ht="12.75" customHeight="1" x14ac:dyDescent="0.25">
      <c r="A14" s="233" t="s">
        <v>174</v>
      </c>
      <c r="B14" s="233"/>
      <c r="C14" s="233"/>
      <c r="D14" s="233"/>
      <c r="E14" s="233"/>
      <c r="F14" s="233"/>
      <c r="G14" s="8">
        <v>7</v>
      </c>
      <c r="H14" s="93">
        <f>H15+H16+H20+H24+H25+H26+H29+H36</f>
        <v>8897707</v>
      </c>
      <c r="I14" s="93">
        <f>I15+I16+I20+I24+I25+I26+I29+I36</f>
        <v>4690086</v>
      </c>
      <c r="J14" s="93">
        <f>J15+J16+J20+J24+J25+J26+J29+J36</f>
        <v>8482833</v>
      </c>
      <c r="K14" s="93">
        <f>K15+K16+K20+K24+K25+K26+K29+K36</f>
        <v>4604633</v>
      </c>
    </row>
    <row r="15" spans="1:11" ht="12.75" customHeight="1" x14ac:dyDescent="0.25">
      <c r="A15" s="130" t="s">
        <v>175</v>
      </c>
      <c r="B15" s="130"/>
      <c r="C15" s="130"/>
      <c r="D15" s="130"/>
      <c r="E15" s="130"/>
      <c r="F15" s="130"/>
      <c r="G15" s="7">
        <v>8</v>
      </c>
      <c r="H15" s="94">
        <v>0</v>
      </c>
      <c r="I15" s="94">
        <v>0</v>
      </c>
      <c r="J15" s="94">
        <v>0</v>
      </c>
      <c r="K15" s="94">
        <v>0</v>
      </c>
    </row>
    <row r="16" spans="1:11" ht="12.75" customHeight="1" x14ac:dyDescent="0.25">
      <c r="A16" s="204" t="s">
        <v>176</v>
      </c>
      <c r="B16" s="204"/>
      <c r="C16" s="204"/>
      <c r="D16" s="204"/>
      <c r="E16" s="204"/>
      <c r="F16" s="204"/>
      <c r="G16" s="8">
        <v>9</v>
      </c>
      <c r="H16" s="93">
        <f>SUM(H17:H19)</f>
        <v>2396343</v>
      </c>
      <c r="I16" s="93">
        <f>SUM(I17:I19)</f>
        <v>1408541</v>
      </c>
      <c r="J16" s="93">
        <f>SUM(J17:J19)</f>
        <v>2479949</v>
      </c>
      <c r="K16" s="93">
        <f>SUM(K17:K19)</f>
        <v>1543610</v>
      </c>
    </row>
    <row r="17" spans="1:11" ht="12.75" customHeight="1" x14ac:dyDescent="0.25">
      <c r="A17" s="134" t="s">
        <v>177</v>
      </c>
      <c r="B17" s="134"/>
      <c r="C17" s="134"/>
      <c r="D17" s="134"/>
      <c r="E17" s="134"/>
      <c r="F17" s="134"/>
      <c r="G17" s="7">
        <v>10</v>
      </c>
      <c r="H17" s="94">
        <v>316770</v>
      </c>
      <c r="I17" s="94">
        <v>146155</v>
      </c>
      <c r="J17" s="94">
        <v>336411</v>
      </c>
      <c r="K17" s="94">
        <v>158593</v>
      </c>
    </row>
    <row r="18" spans="1:11" ht="12.75" customHeight="1" x14ac:dyDescent="0.25">
      <c r="A18" s="134" t="s">
        <v>178</v>
      </c>
      <c r="B18" s="134"/>
      <c r="C18" s="134"/>
      <c r="D18" s="134"/>
      <c r="E18" s="134"/>
      <c r="F18" s="134"/>
      <c r="G18" s="7">
        <v>11</v>
      </c>
      <c r="H18" s="94">
        <v>0</v>
      </c>
      <c r="I18" s="94">
        <v>0</v>
      </c>
      <c r="J18" s="94">
        <v>0</v>
      </c>
      <c r="K18" s="94">
        <v>0</v>
      </c>
    </row>
    <row r="19" spans="1:11" ht="12.75" customHeight="1" x14ac:dyDescent="0.25">
      <c r="A19" s="134" t="s">
        <v>179</v>
      </c>
      <c r="B19" s="134"/>
      <c r="C19" s="134"/>
      <c r="D19" s="134"/>
      <c r="E19" s="134"/>
      <c r="F19" s="134"/>
      <c r="G19" s="7">
        <v>12</v>
      </c>
      <c r="H19" s="94">
        <v>2079573</v>
      </c>
      <c r="I19" s="94">
        <v>1262386</v>
      </c>
      <c r="J19" s="94">
        <v>2143538</v>
      </c>
      <c r="K19" s="94">
        <v>1385017</v>
      </c>
    </row>
    <row r="20" spans="1:11" ht="12.75" customHeight="1" x14ac:dyDescent="0.25">
      <c r="A20" s="204" t="s">
        <v>180</v>
      </c>
      <c r="B20" s="204"/>
      <c r="C20" s="204"/>
      <c r="D20" s="204"/>
      <c r="E20" s="204"/>
      <c r="F20" s="204"/>
      <c r="G20" s="8">
        <v>13</v>
      </c>
      <c r="H20" s="93">
        <f>SUM(H21:H23)</f>
        <v>5090859</v>
      </c>
      <c r="I20" s="93">
        <f>SUM(I21:I23)</f>
        <v>2605001</v>
      </c>
      <c r="J20" s="93">
        <f>SUM(J21:J23)</f>
        <v>4405923</v>
      </c>
      <c r="K20" s="93">
        <f>SUM(K21:K23)</f>
        <v>2173900</v>
      </c>
    </row>
    <row r="21" spans="1:11" ht="12.75" customHeight="1" x14ac:dyDescent="0.25">
      <c r="A21" s="134" t="s">
        <v>181</v>
      </c>
      <c r="B21" s="134"/>
      <c r="C21" s="134"/>
      <c r="D21" s="134"/>
      <c r="E21" s="134"/>
      <c r="F21" s="134"/>
      <c r="G21" s="7">
        <v>14</v>
      </c>
      <c r="H21" s="94">
        <v>3216225</v>
      </c>
      <c r="I21" s="94">
        <v>1678829</v>
      </c>
      <c r="J21" s="94">
        <v>2769398</v>
      </c>
      <c r="K21" s="94">
        <v>1367573</v>
      </c>
    </row>
    <row r="22" spans="1:11" ht="12.75" customHeight="1" x14ac:dyDescent="0.25">
      <c r="A22" s="134" t="s">
        <v>182</v>
      </c>
      <c r="B22" s="134"/>
      <c r="C22" s="134"/>
      <c r="D22" s="134"/>
      <c r="E22" s="134"/>
      <c r="F22" s="134"/>
      <c r="G22" s="7">
        <v>15</v>
      </c>
      <c r="H22" s="94">
        <v>1244787</v>
      </c>
      <c r="I22" s="94">
        <v>614358</v>
      </c>
      <c r="J22" s="94">
        <v>1084713</v>
      </c>
      <c r="K22" s="94">
        <v>535515</v>
      </c>
    </row>
    <row r="23" spans="1:11" ht="12.75" customHeight="1" x14ac:dyDescent="0.25">
      <c r="A23" s="134" t="s">
        <v>183</v>
      </c>
      <c r="B23" s="134"/>
      <c r="C23" s="134"/>
      <c r="D23" s="134"/>
      <c r="E23" s="134"/>
      <c r="F23" s="134"/>
      <c r="G23" s="7">
        <v>16</v>
      </c>
      <c r="H23" s="94">
        <v>629847</v>
      </c>
      <c r="I23" s="94">
        <v>311814</v>
      </c>
      <c r="J23" s="94">
        <v>551812</v>
      </c>
      <c r="K23" s="94">
        <v>270812</v>
      </c>
    </row>
    <row r="24" spans="1:11" ht="12.75" customHeight="1" x14ac:dyDescent="0.25">
      <c r="A24" s="130" t="s">
        <v>184</v>
      </c>
      <c r="B24" s="130"/>
      <c r="C24" s="130"/>
      <c r="D24" s="130"/>
      <c r="E24" s="130"/>
      <c r="F24" s="130"/>
      <c r="G24" s="7">
        <v>17</v>
      </c>
      <c r="H24" s="94">
        <v>1041940</v>
      </c>
      <c r="I24" s="94">
        <v>517358</v>
      </c>
      <c r="J24" s="94">
        <v>1101388</v>
      </c>
      <c r="K24" s="94">
        <v>570692</v>
      </c>
    </row>
    <row r="25" spans="1:11" ht="12.75" customHeight="1" x14ac:dyDescent="0.25">
      <c r="A25" s="130" t="s">
        <v>185</v>
      </c>
      <c r="B25" s="130"/>
      <c r="C25" s="130"/>
      <c r="D25" s="130"/>
      <c r="E25" s="130"/>
      <c r="F25" s="130"/>
      <c r="G25" s="7">
        <v>18</v>
      </c>
      <c r="H25" s="94">
        <v>322824</v>
      </c>
      <c r="I25" s="94">
        <v>130380</v>
      </c>
      <c r="J25" s="94">
        <v>453385</v>
      </c>
      <c r="K25" s="94">
        <v>301003</v>
      </c>
    </row>
    <row r="26" spans="1:11" ht="12.75" customHeight="1" x14ac:dyDescent="0.25">
      <c r="A26" s="204" t="s">
        <v>186</v>
      </c>
      <c r="B26" s="204"/>
      <c r="C26" s="204"/>
      <c r="D26" s="204"/>
      <c r="E26" s="204"/>
      <c r="F26" s="204"/>
      <c r="G26" s="8">
        <v>19</v>
      </c>
      <c r="H26" s="93">
        <f>H27+H28</f>
        <v>24327</v>
      </c>
      <c r="I26" s="93">
        <f>I27+I28</f>
        <v>8727</v>
      </c>
      <c r="J26" s="93">
        <f>J27+J28</f>
        <v>31691</v>
      </c>
      <c r="K26" s="93">
        <f>K27+K28</f>
        <v>14650</v>
      </c>
    </row>
    <row r="27" spans="1:11" ht="12.75" customHeight="1" x14ac:dyDescent="0.25">
      <c r="A27" s="134" t="s">
        <v>187</v>
      </c>
      <c r="B27" s="134"/>
      <c r="C27" s="134"/>
      <c r="D27" s="134"/>
      <c r="E27" s="134"/>
      <c r="F27" s="134"/>
      <c r="G27" s="7">
        <v>20</v>
      </c>
      <c r="H27" s="94">
        <v>0</v>
      </c>
      <c r="I27" s="94">
        <v>0</v>
      </c>
      <c r="J27" s="94">
        <v>10511</v>
      </c>
      <c r="K27" s="94">
        <v>1051</v>
      </c>
    </row>
    <row r="28" spans="1:11" ht="12.75" customHeight="1" x14ac:dyDescent="0.25">
      <c r="A28" s="134" t="s">
        <v>188</v>
      </c>
      <c r="B28" s="134"/>
      <c r="C28" s="134"/>
      <c r="D28" s="134"/>
      <c r="E28" s="134"/>
      <c r="F28" s="134"/>
      <c r="G28" s="7">
        <v>21</v>
      </c>
      <c r="H28" s="94">
        <v>24327</v>
      </c>
      <c r="I28" s="94">
        <v>8727</v>
      </c>
      <c r="J28" s="94">
        <v>21180</v>
      </c>
      <c r="K28" s="94">
        <v>13599</v>
      </c>
    </row>
    <row r="29" spans="1:11" ht="12.75" customHeight="1" x14ac:dyDescent="0.25">
      <c r="A29" s="204" t="s">
        <v>189</v>
      </c>
      <c r="B29" s="204"/>
      <c r="C29" s="204"/>
      <c r="D29" s="204"/>
      <c r="E29" s="204"/>
      <c r="F29" s="204"/>
      <c r="G29" s="8">
        <v>22</v>
      </c>
      <c r="H29" s="93">
        <f>SUM(H30:H35)</f>
        <v>0</v>
      </c>
      <c r="I29" s="93">
        <f>SUM(I30:I35)</f>
        <v>0</v>
      </c>
      <c r="J29" s="93">
        <f>SUM(J30:J35)</f>
        <v>0</v>
      </c>
      <c r="K29" s="93">
        <f>SUM(K30:K35)</f>
        <v>0</v>
      </c>
    </row>
    <row r="30" spans="1:11" ht="12.75" customHeight="1" x14ac:dyDescent="0.25">
      <c r="A30" s="134" t="s">
        <v>190</v>
      </c>
      <c r="B30" s="134"/>
      <c r="C30" s="134"/>
      <c r="D30" s="134"/>
      <c r="E30" s="134"/>
      <c r="F30" s="134"/>
      <c r="G30" s="7">
        <v>23</v>
      </c>
      <c r="H30" s="94">
        <v>0</v>
      </c>
      <c r="I30" s="94">
        <v>0</v>
      </c>
      <c r="J30" s="94">
        <v>0</v>
      </c>
      <c r="K30" s="94">
        <v>0</v>
      </c>
    </row>
    <row r="31" spans="1:11" ht="12.75" customHeight="1" x14ac:dyDescent="0.25">
      <c r="A31" s="134" t="s">
        <v>191</v>
      </c>
      <c r="B31" s="134"/>
      <c r="C31" s="134"/>
      <c r="D31" s="134"/>
      <c r="E31" s="134"/>
      <c r="F31" s="134"/>
      <c r="G31" s="7">
        <v>24</v>
      </c>
      <c r="H31" s="94">
        <v>0</v>
      </c>
      <c r="I31" s="94">
        <v>0</v>
      </c>
      <c r="J31" s="94">
        <v>0</v>
      </c>
      <c r="K31" s="94">
        <v>0</v>
      </c>
    </row>
    <row r="32" spans="1:11" ht="12.75" customHeight="1" x14ac:dyDescent="0.25">
      <c r="A32" s="134" t="s">
        <v>192</v>
      </c>
      <c r="B32" s="134"/>
      <c r="C32" s="134"/>
      <c r="D32" s="134"/>
      <c r="E32" s="134"/>
      <c r="F32" s="134"/>
      <c r="G32" s="7">
        <v>25</v>
      </c>
      <c r="H32" s="94">
        <v>0</v>
      </c>
      <c r="I32" s="94">
        <v>0</v>
      </c>
      <c r="J32" s="94">
        <v>0</v>
      </c>
      <c r="K32" s="94">
        <v>0</v>
      </c>
    </row>
    <row r="33" spans="1:11" ht="12.75" customHeight="1" x14ac:dyDescent="0.25">
      <c r="A33" s="134" t="s">
        <v>193</v>
      </c>
      <c r="B33" s="134"/>
      <c r="C33" s="134"/>
      <c r="D33" s="134"/>
      <c r="E33" s="134"/>
      <c r="F33" s="134"/>
      <c r="G33" s="7">
        <v>26</v>
      </c>
      <c r="H33" s="94">
        <v>0</v>
      </c>
      <c r="I33" s="94">
        <v>0</v>
      </c>
      <c r="J33" s="94">
        <v>0</v>
      </c>
      <c r="K33" s="94">
        <v>0</v>
      </c>
    </row>
    <row r="34" spans="1:11" ht="12.75" customHeight="1" x14ac:dyDescent="0.25">
      <c r="A34" s="134" t="s">
        <v>194</v>
      </c>
      <c r="B34" s="134"/>
      <c r="C34" s="134"/>
      <c r="D34" s="134"/>
      <c r="E34" s="134"/>
      <c r="F34" s="134"/>
      <c r="G34" s="7">
        <v>27</v>
      </c>
      <c r="H34" s="94">
        <v>0</v>
      </c>
      <c r="I34" s="94">
        <v>0</v>
      </c>
      <c r="J34" s="94">
        <v>0</v>
      </c>
      <c r="K34" s="94">
        <v>0</v>
      </c>
    </row>
    <row r="35" spans="1:11" ht="12.75" customHeight="1" x14ac:dyDescent="0.25">
      <c r="A35" s="134" t="s">
        <v>195</v>
      </c>
      <c r="B35" s="134"/>
      <c r="C35" s="134"/>
      <c r="D35" s="134"/>
      <c r="E35" s="134"/>
      <c r="F35" s="134"/>
      <c r="G35" s="7">
        <v>28</v>
      </c>
      <c r="H35" s="94">
        <v>0</v>
      </c>
      <c r="I35" s="94">
        <v>0</v>
      </c>
      <c r="J35" s="94">
        <v>0</v>
      </c>
      <c r="K35" s="94">
        <v>0</v>
      </c>
    </row>
    <row r="36" spans="1:11" ht="12.75" customHeight="1" x14ac:dyDescent="0.25">
      <c r="A36" s="130" t="s">
        <v>196</v>
      </c>
      <c r="B36" s="130"/>
      <c r="C36" s="130"/>
      <c r="D36" s="130"/>
      <c r="E36" s="130"/>
      <c r="F36" s="130"/>
      <c r="G36" s="7">
        <v>29</v>
      </c>
      <c r="H36" s="94">
        <v>21414</v>
      </c>
      <c r="I36" s="94">
        <v>20079</v>
      </c>
      <c r="J36" s="94">
        <v>10497</v>
      </c>
      <c r="K36" s="94">
        <v>778</v>
      </c>
    </row>
    <row r="37" spans="1:11" ht="12.75" customHeight="1" x14ac:dyDescent="0.25">
      <c r="A37" s="233" t="s">
        <v>197</v>
      </c>
      <c r="B37" s="233"/>
      <c r="C37" s="233"/>
      <c r="D37" s="233"/>
      <c r="E37" s="233"/>
      <c r="F37" s="233"/>
      <c r="G37" s="8">
        <v>30</v>
      </c>
      <c r="H37" s="93">
        <f>SUM(H38:H47)</f>
        <v>25133</v>
      </c>
      <c r="I37" s="93">
        <f>SUM(I38:I47)</f>
        <v>21677</v>
      </c>
      <c r="J37" s="93">
        <f>SUM(J38:J47)</f>
        <v>59654</v>
      </c>
      <c r="K37" s="93">
        <f>SUM(K38:K47)</f>
        <v>54707</v>
      </c>
    </row>
    <row r="38" spans="1:11" ht="12.75" customHeight="1" x14ac:dyDescent="0.25">
      <c r="A38" s="130" t="s">
        <v>198</v>
      </c>
      <c r="B38" s="130"/>
      <c r="C38" s="130"/>
      <c r="D38" s="130"/>
      <c r="E38" s="130"/>
      <c r="F38" s="130"/>
      <c r="G38" s="7">
        <v>31</v>
      </c>
      <c r="H38" s="94">
        <v>0</v>
      </c>
      <c r="I38" s="94">
        <v>0</v>
      </c>
      <c r="J38" s="94">
        <v>0</v>
      </c>
      <c r="K38" s="94">
        <v>0</v>
      </c>
    </row>
    <row r="39" spans="1:11" ht="25.2" customHeight="1" x14ac:dyDescent="0.25">
      <c r="A39" s="130" t="s">
        <v>199</v>
      </c>
      <c r="B39" s="130"/>
      <c r="C39" s="130"/>
      <c r="D39" s="130"/>
      <c r="E39" s="130"/>
      <c r="F39" s="130"/>
      <c r="G39" s="7">
        <v>32</v>
      </c>
      <c r="H39" s="94">
        <v>0</v>
      </c>
      <c r="I39" s="94">
        <v>0</v>
      </c>
      <c r="J39" s="94">
        <v>0</v>
      </c>
      <c r="K39" s="94">
        <v>0</v>
      </c>
    </row>
    <row r="40" spans="1:11" ht="25.2" customHeight="1" x14ac:dyDescent="0.25">
      <c r="A40" s="130" t="s">
        <v>200</v>
      </c>
      <c r="B40" s="130"/>
      <c r="C40" s="130"/>
      <c r="D40" s="130"/>
      <c r="E40" s="130"/>
      <c r="F40" s="130"/>
      <c r="G40" s="7">
        <v>33</v>
      </c>
      <c r="H40" s="94">
        <v>0</v>
      </c>
      <c r="I40" s="94">
        <v>0</v>
      </c>
      <c r="J40" s="94">
        <v>0</v>
      </c>
      <c r="K40" s="94">
        <v>0</v>
      </c>
    </row>
    <row r="41" spans="1:11" ht="25.2" customHeight="1" x14ac:dyDescent="0.25">
      <c r="A41" s="130" t="s">
        <v>201</v>
      </c>
      <c r="B41" s="130"/>
      <c r="C41" s="130"/>
      <c r="D41" s="130"/>
      <c r="E41" s="130"/>
      <c r="F41" s="130"/>
      <c r="G41" s="7">
        <v>34</v>
      </c>
      <c r="H41" s="94">
        <v>0</v>
      </c>
      <c r="I41" s="94">
        <v>0</v>
      </c>
      <c r="J41" s="94">
        <v>0</v>
      </c>
      <c r="K41" s="94">
        <v>0</v>
      </c>
    </row>
    <row r="42" spans="1:11" ht="25.2" customHeight="1" x14ac:dyDescent="0.25">
      <c r="A42" s="130" t="s">
        <v>202</v>
      </c>
      <c r="B42" s="130"/>
      <c r="C42" s="130"/>
      <c r="D42" s="130"/>
      <c r="E42" s="130"/>
      <c r="F42" s="130"/>
      <c r="G42" s="7">
        <v>35</v>
      </c>
      <c r="H42" s="94">
        <v>0</v>
      </c>
      <c r="I42" s="94">
        <v>0</v>
      </c>
      <c r="J42" s="94">
        <v>0</v>
      </c>
      <c r="K42" s="94">
        <v>0</v>
      </c>
    </row>
    <row r="43" spans="1:11" ht="12.75" customHeight="1" x14ac:dyDescent="0.25">
      <c r="A43" s="130" t="s">
        <v>203</v>
      </c>
      <c r="B43" s="130"/>
      <c r="C43" s="130"/>
      <c r="D43" s="130"/>
      <c r="E43" s="130"/>
      <c r="F43" s="130"/>
      <c r="G43" s="7">
        <v>36</v>
      </c>
      <c r="H43" s="94">
        <v>0</v>
      </c>
      <c r="I43" s="94">
        <v>0</v>
      </c>
      <c r="J43" s="94">
        <v>0</v>
      </c>
      <c r="K43" s="94">
        <v>0</v>
      </c>
    </row>
    <row r="44" spans="1:11" ht="12.75" customHeight="1" x14ac:dyDescent="0.25">
      <c r="A44" s="130" t="s">
        <v>204</v>
      </c>
      <c r="B44" s="130"/>
      <c r="C44" s="130"/>
      <c r="D44" s="130"/>
      <c r="E44" s="130"/>
      <c r="F44" s="130"/>
      <c r="G44" s="7">
        <v>37</v>
      </c>
      <c r="H44" s="94">
        <v>1148</v>
      </c>
      <c r="I44" s="94">
        <v>983</v>
      </c>
      <c r="J44" s="94">
        <v>17409</v>
      </c>
      <c r="K44" s="94">
        <v>17409</v>
      </c>
    </row>
    <row r="45" spans="1:11" ht="12.75" customHeight="1" x14ac:dyDescent="0.25">
      <c r="A45" s="130" t="s">
        <v>205</v>
      </c>
      <c r="B45" s="130"/>
      <c r="C45" s="130"/>
      <c r="D45" s="130"/>
      <c r="E45" s="130"/>
      <c r="F45" s="130"/>
      <c r="G45" s="7">
        <v>38</v>
      </c>
      <c r="H45" s="94">
        <v>377</v>
      </c>
      <c r="I45" s="94">
        <v>138</v>
      </c>
      <c r="J45" s="94">
        <v>664</v>
      </c>
      <c r="K45" s="94">
        <v>632</v>
      </c>
    </row>
    <row r="46" spans="1:11" ht="12.75" customHeight="1" x14ac:dyDescent="0.25">
      <c r="A46" s="130" t="s">
        <v>206</v>
      </c>
      <c r="B46" s="130"/>
      <c r="C46" s="130"/>
      <c r="D46" s="130"/>
      <c r="E46" s="130"/>
      <c r="F46" s="130"/>
      <c r="G46" s="7">
        <v>39</v>
      </c>
      <c r="H46" s="94">
        <v>0</v>
      </c>
      <c r="I46" s="94">
        <v>0</v>
      </c>
      <c r="J46" s="94">
        <v>0</v>
      </c>
      <c r="K46" s="94">
        <v>0</v>
      </c>
    </row>
    <row r="47" spans="1:11" ht="12.75" customHeight="1" x14ac:dyDescent="0.25">
      <c r="A47" s="130" t="s">
        <v>207</v>
      </c>
      <c r="B47" s="130"/>
      <c r="C47" s="130"/>
      <c r="D47" s="130"/>
      <c r="E47" s="130"/>
      <c r="F47" s="130"/>
      <c r="G47" s="7">
        <v>40</v>
      </c>
      <c r="H47" s="94">
        <v>23608</v>
      </c>
      <c r="I47" s="94">
        <v>20556</v>
      </c>
      <c r="J47" s="94">
        <v>41581</v>
      </c>
      <c r="K47" s="94">
        <v>36666</v>
      </c>
    </row>
    <row r="48" spans="1:11" ht="12.75" customHeight="1" x14ac:dyDescent="0.25">
      <c r="A48" s="233" t="s">
        <v>208</v>
      </c>
      <c r="B48" s="233"/>
      <c r="C48" s="233"/>
      <c r="D48" s="233"/>
      <c r="E48" s="233"/>
      <c r="F48" s="233"/>
      <c r="G48" s="8">
        <v>41</v>
      </c>
      <c r="H48" s="93">
        <f>SUM(H49:H55)</f>
        <v>155775</v>
      </c>
      <c r="I48" s="93">
        <f>SUM(I49:I55)</f>
        <v>78282</v>
      </c>
      <c r="J48" s="93">
        <f>SUM(J49:J55)</f>
        <v>191011</v>
      </c>
      <c r="K48" s="93">
        <f>SUM(K49:K55)</f>
        <v>96924</v>
      </c>
    </row>
    <row r="49" spans="1:11" ht="25.2" customHeight="1" x14ac:dyDescent="0.25">
      <c r="A49" s="130" t="s">
        <v>209</v>
      </c>
      <c r="B49" s="130"/>
      <c r="C49" s="130"/>
      <c r="D49" s="130"/>
      <c r="E49" s="130"/>
      <c r="F49" s="130"/>
      <c r="G49" s="7">
        <v>42</v>
      </c>
      <c r="H49" s="94">
        <v>0</v>
      </c>
      <c r="I49" s="94">
        <v>0</v>
      </c>
      <c r="J49" s="94">
        <v>0</v>
      </c>
      <c r="K49" s="94">
        <v>0</v>
      </c>
    </row>
    <row r="50" spans="1:11" ht="12.75" customHeight="1" x14ac:dyDescent="0.25">
      <c r="A50" s="236" t="s">
        <v>210</v>
      </c>
      <c r="B50" s="236"/>
      <c r="C50" s="236"/>
      <c r="D50" s="236"/>
      <c r="E50" s="236"/>
      <c r="F50" s="236"/>
      <c r="G50" s="7">
        <v>43</v>
      </c>
      <c r="H50" s="94">
        <v>0</v>
      </c>
      <c r="I50" s="94">
        <v>0</v>
      </c>
      <c r="J50" s="94">
        <v>0</v>
      </c>
      <c r="K50" s="94">
        <v>0</v>
      </c>
    </row>
    <row r="51" spans="1:11" ht="12.75" customHeight="1" x14ac:dyDescent="0.25">
      <c r="A51" s="236" t="s">
        <v>211</v>
      </c>
      <c r="B51" s="236"/>
      <c r="C51" s="236"/>
      <c r="D51" s="236"/>
      <c r="E51" s="236"/>
      <c r="F51" s="236"/>
      <c r="G51" s="7">
        <v>44</v>
      </c>
      <c r="H51" s="94">
        <v>122138</v>
      </c>
      <c r="I51" s="94">
        <v>50255</v>
      </c>
      <c r="J51" s="94">
        <v>183662</v>
      </c>
      <c r="K51" s="94">
        <v>89575</v>
      </c>
    </row>
    <row r="52" spans="1:11" ht="12.75" customHeight="1" x14ac:dyDescent="0.25">
      <c r="A52" s="236" t="s">
        <v>212</v>
      </c>
      <c r="B52" s="236"/>
      <c r="C52" s="236"/>
      <c r="D52" s="236"/>
      <c r="E52" s="236"/>
      <c r="F52" s="236"/>
      <c r="G52" s="7">
        <v>45</v>
      </c>
      <c r="H52" s="94">
        <v>28315</v>
      </c>
      <c r="I52" s="94">
        <v>27480</v>
      </c>
      <c r="J52" s="94">
        <v>0</v>
      </c>
      <c r="K52" s="94">
        <v>0</v>
      </c>
    </row>
    <row r="53" spans="1:11" ht="12.75" customHeight="1" x14ac:dyDescent="0.25">
      <c r="A53" s="236" t="s">
        <v>213</v>
      </c>
      <c r="B53" s="236"/>
      <c r="C53" s="236"/>
      <c r="D53" s="236"/>
      <c r="E53" s="236"/>
      <c r="F53" s="236"/>
      <c r="G53" s="7">
        <v>46</v>
      </c>
      <c r="H53" s="94">
        <v>0</v>
      </c>
      <c r="I53" s="94">
        <v>0</v>
      </c>
      <c r="J53" s="94">
        <v>0</v>
      </c>
      <c r="K53" s="94">
        <v>0</v>
      </c>
    </row>
    <row r="54" spans="1:11" ht="12.75" customHeight="1" x14ac:dyDescent="0.25">
      <c r="A54" s="236" t="s">
        <v>214</v>
      </c>
      <c r="B54" s="236"/>
      <c r="C54" s="236"/>
      <c r="D54" s="236"/>
      <c r="E54" s="236"/>
      <c r="F54" s="236"/>
      <c r="G54" s="7">
        <v>47</v>
      </c>
      <c r="H54" s="94">
        <v>0</v>
      </c>
      <c r="I54" s="94">
        <v>0</v>
      </c>
      <c r="J54" s="94">
        <v>0</v>
      </c>
      <c r="K54" s="94">
        <v>0</v>
      </c>
    </row>
    <row r="55" spans="1:11" ht="12.75" customHeight="1" x14ac:dyDescent="0.25">
      <c r="A55" s="236" t="s">
        <v>215</v>
      </c>
      <c r="B55" s="236"/>
      <c r="C55" s="236"/>
      <c r="D55" s="236"/>
      <c r="E55" s="236"/>
      <c r="F55" s="236"/>
      <c r="G55" s="7">
        <v>48</v>
      </c>
      <c r="H55" s="94">
        <v>5322</v>
      </c>
      <c r="I55" s="94">
        <v>547</v>
      </c>
      <c r="J55" s="94">
        <v>7349</v>
      </c>
      <c r="K55" s="94">
        <v>7349</v>
      </c>
    </row>
    <row r="56" spans="1:11" ht="22.2" customHeight="1" x14ac:dyDescent="0.25">
      <c r="A56" s="238" t="s">
        <v>216</v>
      </c>
      <c r="B56" s="238"/>
      <c r="C56" s="238"/>
      <c r="D56" s="238"/>
      <c r="E56" s="238"/>
      <c r="F56" s="238"/>
      <c r="G56" s="7">
        <v>49</v>
      </c>
      <c r="H56" s="94">
        <v>0</v>
      </c>
      <c r="I56" s="94">
        <v>0</v>
      </c>
      <c r="J56" s="94">
        <v>0</v>
      </c>
      <c r="K56" s="94">
        <v>0</v>
      </c>
    </row>
    <row r="57" spans="1:11" ht="12.75" customHeight="1" x14ac:dyDescent="0.25">
      <c r="A57" s="238" t="s">
        <v>217</v>
      </c>
      <c r="B57" s="238"/>
      <c r="C57" s="238"/>
      <c r="D57" s="238"/>
      <c r="E57" s="238"/>
      <c r="F57" s="238"/>
      <c r="G57" s="7">
        <v>50</v>
      </c>
      <c r="H57" s="94">
        <v>0</v>
      </c>
      <c r="I57" s="94">
        <v>0</v>
      </c>
      <c r="J57" s="94">
        <v>0</v>
      </c>
      <c r="K57" s="94">
        <v>0</v>
      </c>
    </row>
    <row r="58" spans="1:11" ht="24.6" customHeight="1" x14ac:dyDescent="0.25">
      <c r="A58" s="238" t="s">
        <v>218</v>
      </c>
      <c r="B58" s="238"/>
      <c r="C58" s="238"/>
      <c r="D58" s="238"/>
      <c r="E58" s="238"/>
      <c r="F58" s="238"/>
      <c r="G58" s="7">
        <v>51</v>
      </c>
      <c r="H58" s="94">
        <v>0</v>
      </c>
      <c r="I58" s="94">
        <v>0</v>
      </c>
      <c r="J58" s="94">
        <v>0</v>
      </c>
      <c r="K58" s="94">
        <v>0</v>
      </c>
    </row>
    <row r="59" spans="1:11" ht="12.75" customHeight="1" x14ac:dyDescent="0.25">
      <c r="A59" s="238" t="s">
        <v>219</v>
      </c>
      <c r="B59" s="238"/>
      <c r="C59" s="238"/>
      <c r="D59" s="238"/>
      <c r="E59" s="238"/>
      <c r="F59" s="238"/>
      <c r="G59" s="7">
        <v>52</v>
      </c>
      <c r="H59" s="94">
        <v>0</v>
      </c>
      <c r="I59" s="94">
        <v>0</v>
      </c>
      <c r="J59" s="94">
        <v>0</v>
      </c>
      <c r="K59" s="94">
        <v>0</v>
      </c>
    </row>
    <row r="60" spans="1:11" ht="12.75" customHeight="1" x14ac:dyDescent="0.25">
      <c r="A60" s="233" t="s">
        <v>220</v>
      </c>
      <c r="B60" s="233"/>
      <c r="C60" s="233"/>
      <c r="D60" s="233"/>
      <c r="E60" s="233"/>
      <c r="F60" s="233"/>
      <c r="G60" s="8">
        <v>53</v>
      </c>
      <c r="H60" s="93">
        <f>H8+H37+H56+H57</f>
        <v>9180050</v>
      </c>
      <c r="I60" s="93">
        <f t="shared" ref="I60:K60" si="0">I8+I37+I56+I57</f>
        <v>5385688</v>
      </c>
      <c r="J60" s="93">
        <f t="shared" si="0"/>
        <v>8562857</v>
      </c>
      <c r="K60" s="93">
        <f t="shared" si="0"/>
        <v>4607876</v>
      </c>
    </row>
    <row r="61" spans="1:11" ht="12.75" customHeight="1" x14ac:dyDescent="0.25">
      <c r="A61" s="233" t="s">
        <v>221</v>
      </c>
      <c r="B61" s="233"/>
      <c r="C61" s="233"/>
      <c r="D61" s="233"/>
      <c r="E61" s="233"/>
      <c r="F61" s="233"/>
      <c r="G61" s="8">
        <v>54</v>
      </c>
      <c r="H61" s="93">
        <f>H14+H48+H58+H59</f>
        <v>9053482</v>
      </c>
      <c r="I61" s="93">
        <f t="shared" ref="I61:K61" si="1">I14+I48+I58+I59</f>
        <v>4768368</v>
      </c>
      <c r="J61" s="93">
        <f t="shared" si="1"/>
        <v>8673844</v>
      </c>
      <c r="K61" s="93">
        <f t="shared" si="1"/>
        <v>4701557</v>
      </c>
    </row>
    <row r="62" spans="1:11" ht="12.75" customHeight="1" x14ac:dyDescent="0.25">
      <c r="A62" s="233" t="s">
        <v>222</v>
      </c>
      <c r="B62" s="233"/>
      <c r="C62" s="233"/>
      <c r="D62" s="233"/>
      <c r="E62" s="233"/>
      <c r="F62" s="233"/>
      <c r="G62" s="8">
        <v>55</v>
      </c>
      <c r="H62" s="93">
        <f>H60-H61</f>
        <v>126568</v>
      </c>
      <c r="I62" s="93">
        <f t="shared" ref="I62:K62" si="2">I60-I61</f>
        <v>617320</v>
      </c>
      <c r="J62" s="93">
        <f t="shared" si="2"/>
        <v>-110987</v>
      </c>
      <c r="K62" s="93">
        <f t="shared" si="2"/>
        <v>-93681</v>
      </c>
    </row>
    <row r="63" spans="1:11" ht="12.75" customHeight="1" x14ac:dyDescent="0.25">
      <c r="A63" s="237" t="s">
        <v>223</v>
      </c>
      <c r="B63" s="237"/>
      <c r="C63" s="237"/>
      <c r="D63" s="237"/>
      <c r="E63" s="237"/>
      <c r="F63" s="237"/>
      <c r="G63" s="8">
        <v>56</v>
      </c>
      <c r="H63" s="93">
        <f>+IF((H60-H61)&gt;0,(H60-H61),0)</f>
        <v>126568</v>
      </c>
      <c r="I63" s="93">
        <f t="shared" ref="I63:K63" si="3">+IF((I60-I61)&gt;0,(I60-I61),0)</f>
        <v>617320</v>
      </c>
      <c r="J63" s="93">
        <f t="shared" si="3"/>
        <v>0</v>
      </c>
      <c r="K63" s="93">
        <f t="shared" si="3"/>
        <v>0</v>
      </c>
    </row>
    <row r="64" spans="1:11" ht="12.75" customHeight="1" x14ac:dyDescent="0.25">
      <c r="A64" s="237" t="s">
        <v>224</v>
      </c>
      <c r="B64" s="237"/>
      <c r="C64" s="237"/>
      <c r="D64" s="237"/>
      <c r="E64" s="237"/>
      <c r="F64" s="237"/>
      <c r="G64" s="8">
        <v>57</v>
      </c>
      <c r="H64" s="93">
        <f>+IF((H60-H61)&lt;0,(H60-H61),0)</f>
        <v>0</v>
      </c>
      <c r="I64" s="93">
        <f t="shared" ref="I64:K64" si="4">+IF((I60-I61)&lt;0,(I60-I61),0)</f>
        <v>0</v>
      </c>
      <c r="J64" s="93">
        <f t="shared" si="4"/>
        <v>-110987</v>
      </c>
      <c r="K64" s="93">
        <f t="shared" si="4"/>
        <v>-93681</v>
      </c>
    </row>
    <row r="65" spans="1:11" ht="12.75" customHeight="1" x14ac:dyDescent="0.25">
      <c r="A65" s="238" t="s">
        <v>225</v>
      </c>
      <c r="B65" s="238"/>
      <c r="C65" s="238"/>
      <c r="D65" s="238"/>
      <c r="E65" s="238"/>
      <c r="F65" s="238"/>
      <c r="G65" s="7">
        <v>58</v>
      </c>
      <c r="H65" s="94">
        <v>-39385</v>
      </c>
      <c r="I65" s="94">
        <v>-20535</v>
      </c>
      <c r="J65" s="94">
        <v>-35532</v>
      </c>
      <c r="K65" s="94">
        <v>-17766</v>
      </c>
    </row>
    <row r="66" spans="1:11" ht="12.75" customHeight="1" x14ac:dyDescent="0.25">
      <c r="A66" s="233" t="s">
        <v>226</v>
      </c>
      <c r="B66" s="233"/>
      <c r="C66" s="233"/>
      <c r="D66" s="233"/>
      <c r="E66" s="233"/>
      <c r="F66" s="233"/>
      <c r="G66" s="8">
        <v>59</v>
      </c>
      <c r="H66" s="93">
        <f>H62-H65</f>
        <v>165953</v>
      </c>
      <c r="I66" s="93">
        <f t="shared" ref="I66:K66" si="5">I62-I65</f>
        <v>637855</v>
      </c>
      <c r="J66" s="93">
        <f t="shared" si="5"/>
        <v>-75455</v>
      </c>
      <c r="K66" s="93">
        <f t="shared" si="5"/>
        <v>-75915</v>
      </c>
    </row>
    <row r="67" spans="1:11" ht="12.75" customHeight="1" x14ac:dyDescent="0.25">
      <c r="A67" s="237" t="s">
        <v>227</v>
      </c>
      <c r="B67" s="237"/>
      <c r="C67" s="237"/>
      <c r="D67" s="237"/>
      <c r="E67" s="237"/>
      <c r="F67" s="237"/>
      <c r="G67" s="8">
        <v>60</v>
      </c>
      <c r="H67" s="93">
        <f>+IF((H62-H65)&gt;0,(H62-H65),0)</f>
        <v>165953</v>
      </c>
      <c r="I67" s="93">
        <f t="shared" ref="I67:K67" si="6">+IF((I62-I65)&gt;0,(I62-I65),0)</f>
        <v>637855</v>
      </c>
      <c r="J67" s="93">
        <f t="shared" si="6"/>
        <v>0</v>
      </c>
      <c r="K67" s="93">
        <f t="shared" si="6"/>
        <v>0</v>
      </c>
    </row>
    <row r="68" spans="1:11" ht="12.75" customHeight="1" x14ac:dyDescent="0.25">
      <c r="A68" s="237" t="s">
        <v>228</v>
      </c>
      <c r="B68" s="237"/>
      <c r="C68" s="237"/>
      <c r="D68" s="237"/>
      <c r="E68" s="237"/>
      <c r="F68" s="237"/>
      <c r="G68" s="8">
        <v>61</v>
      </c>
      <c r="H68" s="93">
        <f>+IF((H62-H65)&lt;0,(H62-H65),0)</f>
        <v>0</v>
      </c>
      <c r="I68" s="93">
        <f t="shared" ref="I68:K68" si="7">+IF((I62-I65)&lt;0,(I62-I65),0)</f>
        <v>0</v>
      </c>
      <c r="J68" s="93">
        <f t="shared" si="7"/>
        <v>-75455</v>
      </c>
      <c r="K68" s="93">
        <f t="shared" si="7"/>
        <v>-75915</v>
      </c>
    </row>
    <row r="69" spans="1:11" x14ac:dyDescent="0.25">
      <c r="A69" s="239" t="s">
        <v>229</v>
      </c>
      <c r="B69" s="239"/>
      <c r="C69" s="239"/>
      <c r="D69" s="239"/>
      <c r="E69" s="239"/>
      <c r="F69" s="239"/>
      <c r="G69" s="240"/>
      <c r="H69" s="240"/>
      <c r="I69" s="240"/>
      <c r="J69" s="241"/>
      <c r="K69" s="241"/>
    </row>
    <row r="70" spans="1:11" ht="22.2" customHeight="1" x14ac:dyDescent="0.25">
      <c r="A70" s="233" t="s">
        <v>230</v>
      </c>
      <c r="B70" s="233"/>
      <c r="C70" s="233"/>
      <c r="D70" s="233"/>
      <c r="E70" s="233"/>
      <c r="F70" s="233"/>
      <c r="G70" s="8">
        <v>62</v>
      </c>
      <c r="H70" s="93">
        <f>H71-H72</f>
        <v>0</v>
      </c>
      <c r="I70" s="93">
        <f>I71-I72</f>
        <v>0</v>
      </c>
      <c r="J70" s="93">
        <f>J71-J72</f>
        <v>0</v>
      </c>
      <c r="K70" s="93">
        <f>K71-K72</f>
        <v>0</v>
      </c>
    </row>
    <row r="71" spans="1:11" ht="12.75" customHeight="1" x14ac:dyDescent="0.25">
      <c r="A71" s="236" t="s">
        <v>231</v>
      </c>
      <c r="B71" s="236"/>
      <c r="C71" s="236"/>
      <c r="D71" s="236"/>
      <c r="E71" s="236"/>
      <c r="F71" s="236"/>
      <c r="G71" s="7">
        <v>63</v>
      </c>
      <c r="H71" s="94">
        <v>0</v>
      </c>
      <c r="I71" s="94">
        <v>0</v>
      </c>
      <c r="J71" s="94">
        <v>0</v>
      </c>
      <c r="K71" s="94">
        <v>0</v>
      </c>
    </row>
    <row r="72" spans="1:11" ht="12.75" customHeight="1" x14ac:dyDescent="0.25">
      <c r="A72" s="236" t="s">
        <v>232</v>
      </c>
      <c r="B72" s="236"/>
      <c r="C72" s="236"/>
      <c r="D72" s="236"/>
      <c r="E72" s="236"/>
      <c r="F72" s="236"/>
      <c r="G72" s="7">
        <v>64</v>
      </c>
      <c r="H72" s="94">
        <v>0</v>
      </c>
      <c r="I72" s="94">
        <v>0</v>
      </c>
      <c r="J72" s="94">
        <v>0</v>
      </c>
      <c r="K72" s="94">
        <v>0</v>
      </c>
    </row>
    <row r="73" spans="1:11" ht="12.75" customHeight="1" x14ac:dyDescent="0.25">
      <c r="A73" s="238" t="s">
        <v>233</v>
      </c>
      <c r="B73" s="238"/>
      <c r="C73" s="238"/>
      <c r="D73" s="238"/>
      <c r="E73" s="238"/>
      <c r="F73" s="238"/>
      <c r="G73" s="7">
        <v>65</v>
      </c>
      <c r="H73" s="94">
        <v>0</v>
      </c>
      <c r="I73" s="94">
        <v>0</v>
      </c>
      <c r="J73" s="94">
        <v>0</v>
      </c>
      <c r="K73" s="94">
        <v>0</v>
      </c>
    </row>
    <row r="74" spans="1:11" ht="12.75" customHeight="1" x14ac:dyDescent="0.25">
      <c r="A74" s="237" t="s">
        <v>234</v>
      </c>
      <c r="B74" s="237"/>
      <c r="C74" s="237"/>
      <c r="D74" s="237"/>
      <c r="E74" s="237"/>
      <c r="F74" s="237"/>
      <c r="G74" s="8">
        <v>66</v>
      </c>
      <c r="H74" s="95">
        <v>0</v>
      </c>
      <c r="I74" s="95">
        <v>0</v>
      </c>
      <c r="J74" s="95">
        <v>0</v>
      </c>
      <c r="K74" s="95">
        <v>0</v>
      </c>
    </row>
    <row r="75" spans="1:11" ht="12.75" customHeight="1" x14ac:dyDescent="0.25">
      <c r="A75" s="237" t="s">
        <v>235</v>
      </c>
      <c r="B75" s="237"/>
      <c r="C75" s="237"/>
      <c r="D75" s="237"/>
      <c r="E75" s="237"/>
      <c r="F75" s="237"/>
      <c r="G75" s="8">
        <v>67</v>
      </c>
      <c r="H75" s="95">
        <v>0</v>
      </c>
      <c r="I75" s="95">
        <v>0</v>
      </c>
      <c r="J75" s="95">
        <v>0</v>
      </c>
      <c r="K75" s="95">
        <v>0</v>
      </c>
    </row>
    <row r="76" spans="1:11" x14ac:dyDescent="0.25">
      <c r="A76" s="239" t="s">
        <v>236</v>
      </c>
      <c r="B76" s="239"/>
      <c r="C76" s="239"/>
      <c r="D76" s="239"/>
      <c r="E76" s="239"/>
      <c r="F76" s="239"/>
      <c r="G76" s="240"/>
      <c r="H76" s="240"/>
      <c r="I76" s="240"/>
      <c r="J76" s="241"/>
      <c r="K76" s="241"/>
    </row>
    <row r="77" spans="1:11" ht="12.75" customHeight="1" x14ac:dyDescent="0.25">
      <c r="A77" s="233" t="s">
        <v>237</v>
      </c>
      <c r="B77" s="233"/>
      <c r="C77" s="233"/>
      <c r="D77" s="233"/>
      <c r="E77" s="233"/>
      <c r="F77" s="233"/>
      <c r="G77" s="8">
        <v>68</v>
      </c>
      <c r="H77" s="95">
        <v>0</v>
      </c>
      <c r="I77" s="95">
        <v>0</v>
      </c>
      <c r="J77" s="95">
        <v>0</v>
      </c>
      <c r="K77" s="95">
        <v>0</v>
      </c>
    </row>
    <row r="78" spans="1:11" ht="12.75" customHeight="1" x14ac:dyDescent="0.25">
      <c r="A78" s="242" t="s">
        <v>238</v>
      </c>
      <c r="B78" s="242"/>
      <c r="C78" s="242"/>
      <c r="D78" s="242"/>
      <c r="E78" s="242"/>
      <c r="F78" s="242"/>
      <c r="G78" s="20">
        <v>69</v>
      </c>
      <c r="H78" s="118">
        <v>0</v>
      </c>
      <c r="I78" s="118">
        <v>0</v>
      </c>
      <c r="J78" s="118">
        <v>0</v>
      </c>
      <c r="K78" s="118">
        <v>0</v>
      </c>
    </row>
    <row r="79" spans="1:11" ht="12.75" customHeight="1" x14ac:dyDescent="0.25">
      <c r="A79" s="242" t="s">
        <v>239</v>
      </c>
      <c r="B79" s="242"/>
      <c r="C79" s="242"/>
      <c r="D79" s="242"/>
      <c r="E79" s="242"/>
      <c r="F79" s="242"/>
      <c r="G79" s="20">
        <v>70</v>
      </c>
      <c r="H79" s="118">
        <v>0</v>
      </c>
      <c r="I79" s="118">
        <v>0</v>
      </c>
      <c r="J79" s="118">
        <v>0</v>
      </c>
      <c r="K79" s="118">
        <v>0</v>
      </c>
    </row>
    <row r="80" spans="1:11" ht="12.75" customHeight="1" x14ac:dyDescent="0.25">
      <c r="A80" s="233" t="s">
        <v>240</v>
      </c>
      <c r="B80" s="233"/>
      <c r="C80" s="233"/>
      <c r="D80" s="233"/>
      <c r="E80" s="233"/>
      <c r="F80" s="233"/>
      <c r="G80" s="8">
        <v>71</v>
      </c>
      <c r="H80" s="95">
        <v>0</v>
      </c>
      <c r="I80" s="95">
        <v>0</v>
      </c>
      <c r="J80" s="95">
        <v>0</v>
      </c>
      <c r="K80" s="95">
        <v>0</v>
      </c>
    </row>
    <row r="81" spans="1:11" ht="12.75" customHeight="1" x14ac:dyDescent="0.25">
      <c r="A81" s="233" t="s">
        <v>241</v>
      </c>
      <c r="B81" s="233"/>
      <c r="C81" s="233"/>
      <c r="D81" s="233"/>
      <c r="E81" s="233"/>
      <c r="F81" s="233"/>
      <c r="G81" s="8">
        <v>72</v>
      </c>
      <c r="H81" s="95">
        <v>0</v>
      </c>
      <c r="I81" s="95">
        <v>0</v>
      </c>
      <c r="J81" s="95">
        <v>0</v>
      </c>
      <c r="K81" s="95">
        <v>0</v>
      </c>
    </row>
    <row r="82" spans="1:11" ht="12.75" customHeight="1" x14ac:dyDescent="0.25">
      <c r="A82" s="237" t="s">
        <v>242</v>
      </c>
      <c r="B82" s="237"/>
      <c r="C82" s="237"/>
      <c r="D82" s="237"/>
      <c r="E82" s="237"/>
      <c r="F82" s="237"/>
      <c r="G82" s="8">
        <v>73</v>
      </c>
      <c r="H82" s="95">
        <v>0</v>
      </c>
      <c r="I82" s="95">
        <v>0</v>
      </c>
      <c r="J82" s="95">
        <v>0</v>
      </c>
      <c r="K82" s="95">
        <v>0</v>
      </c>
    </row>
    <row r="83" spans="1:11" ht="12.75" customHeight="1" x14ac:dyDescent="0.25">
      <c r="A83" s="237" t="s">
        <v>243</v>
      </c>
      <c r="B83" s="237"/>
      <c r="C83" s="237"/>
      <c r="D83" s="237"/>
      <c r="E83" s="237"/>
      <c r="F83" s="237"/>
      <c r="G83" s="8">
        <v>74</v>
      </c>
      <c r="H83" s="95">
        <v>0</v>
      </c>
      <c r="I83" s="95">
        <v>0</v>
      </c>
      <c r="J83" s="95">
        <v>0</v>
      </c>
      <c r="K83" s="95">
        <v>0</v>
      </c>
    </row>
    <row r="84" spans="1:11" x14ac:dyDescent="0.25">
      <c r="A84" s="239" t="s">
        <v>244</v>
      </c>
      <c r="B84" s="239"/>
      <c r="C84" s="239"/>
      <c r="D84" s="239"/>
      <c r="E84" s="239"/>
      <c r="F84" s="239"/>
      <c r="G84" s="240"/>
      <c r="H84" s="240"/>
      <c r="I84" s="240"/>
      <c r="J84" s="241"/>
      <c r="K84" s="241"/>
    </row>
    <row r="85" spans="1:11" ht="12.75" customHeight="1" x14ac:dyDescent="0.25">
      <c r="A85" s="243" t="s">
        <v>245</v>
      </c>
      <c r="B85" s="243"/>
      <c r="C85" s="243"/>
      <c r="D85" s="243"/>
      <c r="E85" s="243"/>
      <c r="F85" s="243"/>
      <c r="G85" s="8">
        <v>75</v>
      </c>
      <c r="H85" s="96">
        <f>H86+H87</f>
        <v>0</v>
      </c>
      <c r="I85" s="96">
        <f>I86+I87</f>
        <v>0</v>
      </c>
      <c r="J85" s="96">
        <f>J86+J87</f>
        <v>0</v>
      </c>
      <c r="K85" s="96">
        <f>K86+K87</f>
        <v>0</v>
      </c>
    </row>
    <row r="86" spans="1:11" ht="12.75" customHeight="1" x14ac:dyDescent="0.25">
      <c r="A86" s="244" t="s">
        <v>246</v>
      </c>
      <c r="B86" s="244"/>
      <c r="C86" s="244"/>
      <c r="D86" s="244"/>
      <c r="E86" s="244"/>
      <c r="F86" s="244"/>
      <c r="G86" s="7">
        <v>76</v>
      </c>
      <c r="H86" s="123">
        <v>0</v>
      </c>
      <c r="I86" s="123">
        <v>0</v>
      </c>
      <c r="J86" s="123">
        <v>0</v>
      </c>
      <c r="K86" s="123">
        <v>0</v>
      </c>
    </row>
    <row r="87" spans="1:11" ht="12.75" customHeight="1" x14ac:dyDescent="0.25">
      <c r="A87" s="244" t="s">
        <v>247</v>
      </c>
      <c r="B87" s="244"/>
      <c r="C87" s="244"/>
      <c r="D87" s="244"/>
      <c r="E87" s="244"/>
      <c r="F87" s="244"/>
      <c r="G87" s="7">
        <v>77</v>
      </c>
      <c r="H87" s="123">
        <v>0</v>
      </c>
      <c r="I87" s="123">
        <v>0</v>
      </c>
      <c r="J87" s="123">
        <v>0</v>
      </c>
      <c r="K87" s="123">
        <v>0</v>
      </c>
    </row>
    <row r="88" spans="1:11" x14ac:dyDescent="0.25">
      <c r="A88" s="245" t="s">
        <v>248</v>
      </c>
      <c r="B88" s="245"/>
      <c r="C88" s="245"/>
      <c r="D88" s="245"/>
      <c r="E88" s="245"/>
      <c r="F88" s="245"/>
      <c r="G88" s="246"/>
      <c r="H88" s="246"/>
      <c r="I88" s="246"/>
      <c r="J88" s="241"/>
      <c r="K88" s="241"/>
    </row>
    <row r="89" spans="1:11" ht="12.75" customHeight="1" x14ac:dyDescent="0.25">
      <c r="A89" s="215" t="s">
        <v>249</v>
      </c>
      <c r="B89" s="215"/>
      <c r="C89" s="215"/>
      <c r="D89" s="215"/>
      <c r="E89" s="215"/>
      <c r="F89" s="215"/>
      <c r="G89" s="7">
        <v>78</v>
      </c>
      <c r="H89" s="123">
        <v>0</v>
      </c>
      <c r="I89" s="123">
        <v>0</v>
      </c>
      <c r="J89" s="123">
        <v>0</v>
      </c>
      <c r="K89" s="123">
        <v>0</v>
      </c>
    </row>
    <row r="90" spans="1:11" ht="24" customHeight="1" x14ac:dyDescent="0.25">
      <c r="A90" s="205" t="s">
        <v>250</v>
      </c>
      <c r="B90" s="205"/>
      <c r="C90" s="205"/>
      <c r="D90" s="205"/>
      <c r="E90" s="205"/>
      <c r="F90" s="205"/>
      <c r="G90" s="8">
        <v>79</v>
      </c>
      <c r="H90" s="97">
        <f>H91+H98</f>
        <v>0</v>
      </c>
      <c r="I90" s="97">
        <f>I91+I98</f>
        <v>0</v>
      </c>
      <c r="J90" s="97">
        <f t="shared" ref="J90:K90" si="8">J91+J98</f>
        <v>0</v>
      </c>
      <c r="K90" s="97">
        <f t="shared" si="8"/>
        <v>0</v>
      </c>
    </row>
    <row r="91" spans="1:11" ht="24" customHeight="1" x14ac:dyDescent="0.25">
      <c r="A91" s="247" t="s">
        <v>251</v>
      </c>
      <c r="B91" s="247"/>
      <c r="C91" s="247"/>
      <c r="D91" s="247"/>
      <c r="E91" s="247"/>
      <c r="F91" s="247"/>
      <c r="G91" s="8">
        <v>80</v>
      </c>
      <c r="H91" s="97">
        <f>SUM(H92:H96)</f>
        <v>0</v>
      </c>
      <c r="I91" s="97">
        <f>SUM(I92:I96)</f>
        <v>0</v>
      </c>
      <c r="J91" s="97">
        <f t="shared" ref="J91:K91" si="9">SUM(J92:J96)</f>
        <v>0</v>
      </c>
      <c r="K91" s="97">
        <f t="shared" si="9"/>
        <v>0</v>
      </c>
    </row>
    <row r="92" spans="1:11" ht="25.5" customHeight="1" x14ac:dyDescent="0.25">
      <c r="A92" s="236" t="s">
        <v>252</v>
      </c>
      <c r="B92" s="236"/>
      <c r="C92" s="236"/>
      <c r="D92" s="236"/>
      <c r="E92" s="236"/>
      <c r="F92" s="236"/>
      <c r="G92" s="8">
        <v>81</v>
      </c>
      <c r="H92" s="123">
        <v>0</v>
      </c>
      <c r="I92" s="123">
        <v>0</v>
      </c>
      <c r="J92" s="123">
        <v>0</v>
      </c>
      <c r="K92" s="123">
        <v>0</v>
      </c>
    </row>
    <row r="93" spans="1:11" ht="38.25" customHeight="1" x14ac:dyDescent="0.25">
      <c r="A93" s="236" t="s">
        <v>253</v>
      </c>
      <c r="B93" s="236"/>
      <c r="C93" s="236"/>
      <c r="D93" s="236"/>
      <c r="E93" s="236"/>
      <c r="F93" s="236"/>
      <c r="G93" s="8">
        <v>82</v>
      </c>
      <c r="H93" s="123">
        <v>0</v>
      </c>
      <c r="I93" s="123">
        <v>0</v>
      </c>
      <c r="J93" s="123">
        <v>0</v>
      </c>
      <c r="K93" s="123">
        <v>0</v>
      </c>
    </row>
    <row r="94" spans="1:11" ht="38.25" customHeight="1" x14ac:dyDescent="0.25">
      <c r="A94" s="236" t="s">
        <v>254</v>
      </c>
      <c r="B94" s="236"/>
      <c r="C94" s="236"/>
      <c r="D94" s="236"/>
      <c r="E94" s="236"/>
      <c r="F94" s="236"/>
      <c r="G94" s="8">
        <v>83</v>
      </c>
      <c r="H94" s="123">
        <v>0</v>
      </c>
      <c r="I94" s="123">
        <v>0</v>
      </c>
      <c r="J94" s="123">
        <v>0</v>
      </c>
      <c r="K94" s="123">
        <v>0</v>
      </c>
    </row>
    <row r="95" spans="1:11" x14ac:dyDescent="0.25">
      <c r="A95" s="236" t="s">
        <v>255</v>
      </c>
      <c r="B95" s="236"/>
      <c r="C95" s="236"/>
      <c r="D95" s="236"/>
      <c r="E95" s="236"/>
      <c r="F95" s="236"/>
      <c r="G95" s="8">
        <v>84</v>
      </c>
      <c r="H95" s="123">
        <v>0</v>
      </c>
      <c r="I95" s="123">
        <v>0</v>
      </c>
      <c r="J95" s="123">
        <v>0</v>
      </c>
      <c r="K95" s="123">
        <v>0</v>
      </c>
    </row>
    <row r="96" spans="1:11" x14ac:dyDescent="0.25">
      <c r="A96" s="236" t="s">
        <v>256</v>
      </c>
      <c r="B96" s="236"/>
      <c r="C96" s="236"/>
      <c r="D96" s="236"/>
      <c r="E96" s="236"/>
      <c r="F96" s="236"/>
      <c r="G96" s="8">
        <v>85</v>
      </c>
      <c r="H96" s="123">
        <v>0</v>
      </c>
      <c r="I96" s="123">
        <v>0</v>
      </c>
      <c r="J96" s="123">
        <v>0</v>
      </c>
      <c r="K96" s="123">
        <v>0</v>
      </c>
    </row>
    <row r="97" spans="1:11" ht="26.25" customHeight="1" x14ac:dyDescent="0.25">
      <c r="A97" s="236" t="s">
        <v>257</v>
      </c>
      <c r="B97" s="236"/>
      <c r="C97" s="236"/>
      <c r="D97" s="236"/>
      <c r="E97" s="236"/>
      <c r="F97" s="236"/>
      <c r="G97" s="8">
        <v>86</v>
      </c>
      <c r="H97" s="123">
        <v>0</v>
      </c>
      <c r="I97" s="123">
        <v>0</v>
      </c>
      <c r="J97" s="123">
        <v>0</v>
      </c>
      <c r="K97" s="123">
        <v>0</v>
      </c>
    </row>
    <row r="98" spans="1:11" ht="25.5" customHeight="1" x14ac:dyDescent="0.25">
      <c r="A98" s="247" t="s">
        <v>258</v>
      </c>
      <c r="B98" s="247"/>
      <c r="C98" s="247"/>
      <c r="D98" s="247"/>
      <c r="E98" s="247"/>
      <c r="F98" s="247"/>
      <c r="G98" s="8">
        <v>87</v>
      </c>
      <c r="H98" s="97">
        <f>SUM(H99:H107)</f>
        <v>0</v>
      </c>
      <c r="I98" s="97">
        <f>SUM(I99:I107)</f>
        <v>0</v>
      </c>
      <c r="J98" s="97">
        <f t="shared" ref="J98:K98" si="10">SUM(J99:J107)</f>
        <v>0</v>
      </c>
      <c r="K98" s="97">
        <f t="shared" si="10"/>
        <v>0</v>
      </c>
    </row>
    <row r="99" spans="1:11" x14ac:dyDescent="0.25">
      <c r="A99" s="248" t="s">
        <v>259</v>
      </c>
      <c r="B99" s="248"/>
      <c r="C99" s="248"/>
      <c r="D99" s="248"/>
      <c r="E99" s="248"/>
      <c r="F99" s="248"/>
      <c r="G99" s="7">
        <v>88</v>
      </c>
      <c r="H99" s="123">
        <v>0</v>
      </c>
      <c r="I99" s="123">
        <v>0</v>
      </c>
      <c r="J99" s="123">
        <v>0</v>
      </c>
      <c r="K99" s="123">
        <v>0</v>
      </c>
    </row>
    <row r="100" spans="1:11" ht="36" customHeight="1" x14ac:dyDescent="0.25">
      <c r="A100" s="236" t="s">
        <v>439</v>
      </c>
      <c r="B100" s="236"/>
      <c r="C100" s="236"/>
      <c r="D100" s="236"/>
      <c r="E100" s="236"/>
      <c r="F100" s="236"/>
      <c r="G100" s="7">
        <v>89</v>
      </c>
      <c r="H100" s="123">
        <v>0</v>
      </c>
      <c r="I100" s="123">
        <v>0</v>
      </c>
      <c r="J100" s="123">
        <v>0</v>
      </c>
      <c r="K100" s="123">
        <v>0</v>
      </c>
    </row>
    <row r="101" spans="1:11" ht="36" customHeight="1" x14ac:dyDescent="0.25">
      <c r="A101" s="236" t="s">
        <v>441</v>
      </c>
      <c r="B101" s="236"/>
      <c r="C101" s="236"/>
      <c r="D101" s="236"/>
      <c r="E101" s="236"/>
      <c r="F101" s="236"/>
      <c r="G101" s="7">
        <v>90</v>
      </c>
      <c r="H101" s="123">
        <v>0</v>
      </c>
      <c r="I101" s="123">
        <v>0</v>
      </c>
      <c r="J101" s="123">
        <v>0</v>
      </c>
      <c r="K101" s="123">
        <v>0</v>
      </c>
    </row>
    <row r="102" spans="1:11" ht="22.2" customHeight="1" x14ac:dyDescent="0.25">
      <c r="A102" s="248" t="s">
        <v>260</v>
      </c>
      <c r="B102" s="248"/>
      <c r="C102" s="248"/>
      <c r="D102" s="248"/>
      <c r="E102" s="248"/>
      <c r="F102" s="248"/>
      <c r="G102" s="7">
        <v>91</v>
      </c>
      <c r="H102" s="123">
        <v>0</v>
      </c>
      <c r="I102" s="123">
        <v>0</v>
      </c>
      <c r="J102" s="123">
        <v>0</v>
      </c>
      <c r="K102" s="123">
        <v>0</v>
      </c>
    </row>
    <row r="103" spans="1:11" ht="22.2" customHeight="1" x14ac:dyDescent="0.25">
      <c r="A103" s="248" t="s">
        <v>261</v>
      </c>
      <c r="B103" s="248"/>
      <c r="C103" s="248"/>
      <c r="D103" s="248"/>
      <c r="E103" s="248"/>
      <c r="F103" s="248"/>
      <c r="G103" s="7">
        <v>92</v>
      </c>
      <c r="H103" s="123">
        <v>0</v>
      </c>
      <c r="I103" s="123">
        <v>0</v>
      </c>
      <c r="J103" s="123">
        <v>0</v>
      </c>
      <c r="K103" s="123">
        <v>0</v>
      </c>
    </row>
    <row r="104" spans="1:11" ht="22.2" customHeight="1" x14ac:dyDescent="0.25">
      <c r="A104" s="248" t="s">
        <v>262</v>
      </c>
      <c r="B104" s="248"/>
      <c r="C104" s="248"/>
      <c r="D104" s="248"/>
      <c r="E104" s="248"/>
      <c r="F104" s="248"/>
      <c r="G104" s="7">
        <v>93</v>
      </c>
      <c r="H104" s="123">
        <v>0</v>
      </c>
      <c r="I104" s="123">
        <v>0</v>
      </c>
      <c r="J104" s="123">
        <v>0</v>
      </c>
      <c r="K104" s="123">
        <v>0</v>
      </c>
    </row>
    <row r="105" spans="1:11" ht="12.75" customHeight="1" x14ac:dyDescent="0.25">
      <c r="A105" s="236" t="s">
        <v>442</v>
      </c>
      <c r="B105" s="236"/>
      <c r="C105" s="236"/>
      <c r="D105" s="236"/>
      <c r="E105" s="236"/>
      <c r="F105" s="236"/>
      <c r="G105" s="7">
        <v>94</v>
      </c>
      <c r="H105" s="123">
        <v>0</v>
      </c>
      <c r="I105" s="123">
        <v>0</v>
      </c>
      <c r="J105" s="123">
        <v>0</v>
      </c>
      <c r="K105" s="123">
        <v>0</v>
      </c>
    </row>
    <row r="106" spans="1:11" ht="26.25" customHeight="1" x14ac:dyDescent="0.25">
      <c r="A106" s="236" t="s">
        <v>443</v>
      </c>
      <c r="B106" s="236"/>
      <c r="C106" s="236"/>
      <c r="D106" s="236"/>
      <c r="E106" s="236"/>
      <c r="F106" s="236"/>
      <c r="G106" s="7">
        <v>95</v>
      </c>
      <c r="H106" s="123">
        <v>0</v>
      </c>
      <c r="I106" s="123">
        <v>0</v>
      </c>
      <c r="J106" s="123">
        <v>0</v>
      </c>
      <c r="K106" s="123">
        <v>0</v>
      </c>
    </row>
    <row r="107" spans="1:11" x14ac:dyDescent="0.25">
      <c r="A107" s="236" t="s">
        <v>444</v>
      </c>
      <c r="B107" s="236"/>
      <c r="C107" s="236"/>
      <c r="D107" s="236"/>
      <c r="E107" s="236"/>
      <c r="F107" s="236"/>
      <c r="G107" s="7">
        <v>96</v>
      </c>
      <c r="H107" s="123">
        <v>0</v>
      </c>
      <c r="I107" s="123">
        <v>0</v>
      </c>
      <c r="J107" s="123">
        <v>0</v>
      </c>
      <c r="K107" s="123">
        <v>0</v>
      </c>
    </row>
    <row r="108" spans="1:11" ht="24.75" customHeight="1" x14ac:dyDescent="0.25">
      <c r="A108" s="236" t="s">
        <v>445</v>
      </c>
      <c r="B108" s="236"/>
      <c r="C108" s="236"/>
      <c r="D108" s="236"/>
      <c r="E108" s="236"/>
      <c r="F108" s="236"/>
      <c r="G108" s="7">
        <v>97</v>
      </c>
      <c r="H108" s="123">
        <v>0</v>
      </c>
      <c r="I108" s="123">
        <v>0</v>
      </c>
      <c r="J108" s="123">
        <v>0</v>
      </c>
      <c r="K108" s="123">
        <v>0</v>
      </c>
    </row>
    <row r="109" spans="1:11" ht="22.95" customHeight="1" x14ac:dyDescent="0.25">
      <c r="A109" s="205" t="s">
        <v>446</v>
      </c>
      <c r="B109" s="205"/>
      <c r="C109" s="205"/>
      <c r="D109" s="205"/>
      <c r="E109" s="205"/>
      <c r="F109" s="205"/>
      <c r="G109" s="8">
        <v>98</v>
      </c>
      <c r="H109" s="97">
        <f>H91+H98-H108-H97</f>
        <v>0</v>
      </c>
      <c r="I109" s="97">
        <f>I91+I98-I108-I97</f>
        <v>0</v>
      </c>
      <c r="J109" s="97">
        <f t="shared" ref="J109:K109" si="11">J91+J98-J108-J97</f>
        <v>0</v>
      </c>
      <c r="K109" s="97">
        <f t="shared" si="11"/>
        <v>0</v>
      </c>
    </row>
    <row r="110" spans="1:11" ht="12.75" customHeight="1" x14ac:dyDescent="0.25">
      <c r="A110" s="205" t="s">
        <v>447</v>
      </c>
      <c r="B110" s="205"/>
      <c r="C110" s="205"/>
      <c r="D110" s="205"/>
      <c r="E110" s="205"/>
      <c r="F110" s="205"/>
      <c r="G110" s="8">
        <v>99</v>
      </c>
      <c r="H110" s="96">
        <f>H89+H109</f>
        <v>0</v>
      </c>
      <c r="I110" s="96">
        <f>I89+I109</f>
        <v>0</v>
      </c>
      <c r="J110" s="96">
        <f t="shared" ref="J110:K110" si="12">J89+J109</f>
        <v>0</v>
      </c>
      <c r="K110" s="96">
        <f t="shared" si="12"/>
        <v>0</v>
      </c>
    </row>
    <row r="111" spans="1:11" x14ac:dyDescent="0.25">
      <c r="A111" s="239" t="s">
        <v>263</v>
      </c>
      <c r="B111" s="239"/>
      <c r="C111" s="239"/>
      <c r="D111" s="239"/>
      <c r="E111" s="239"/>
      <c r="F111" s="239"/>
      <c r="G111" s="240"/>
      <c r="H111" s="240"/>
      <c r="I111" s="240"/>
      <c r="J111" s="241"/>
      <c r="K111" s="241"/>
    </row>
    <row r="112" spans="1:11" ht="12.75" customHeight="1" x14ac:dyDescent="0.25">
      <c r="A112" s="243" t="s">
        <v>440</v>
      </c>
      <c r="B112" s="243"/>
      <c r="C112" s="243"/>
      <c r="D112" s="243"/>
      <c r="E112" s="243"/>
      <c r="F112" s="243"/>
      <c r="G112" s="8">
        <v>100</v>
      </c>
      <c r="H112" s="96">
        <f>H113+H114</f>
        <v>0</v>
      </c>
      <c r="I112" s="96">
        <f>I113+I114</f>
        <v>0</v>
      </c>
      <c r="J112" s="96">
        <f>J113+J114</f>
        <v>0</v>
      </c>
      <c r="K112" s="96">
        <f>K113+K114</f>
        <v>0</v>
      </c>
    </row>
    <row r="113" spans="1:11" ht="12.75" customHeight="1" x14ac:dyDescent="0.25">
      <c r="A113" s="244" t="s">
        <v>264</v>
      </c>
      <c r="B113" s="244"/>
      <c r="C113" s="244"/>
      <c r="D113" s="244"/>
      <c r="E113" s="244"/>
      <c r="F113" s="244"/>
      <c r="G113" s="7">
        <v>101</v>
      </c>
      <c r="H113" s="123">
        <v>0</v>
      </c>
      <c r="I113" s="123">
        <v>0</v>
      </c>
      <c r="J113" s="123">
        <v>0</v>
      </c>
      <c r="K113" s="123">
        <v>0</v>
      </c>
    </row>
    <row r="114" spans="1:11" ht="12.75" customHeight="1" x14ac:dyDescent="0.25">
      <c r="A114" s="244" t="s">
        <v>265</v>
      </c>
      <c r="B114" s="244"/>
      <c r="C114" s="244"/>
      <c r="D114" s="244"/>
      <c r="E114" s="244"/>
      <c r="F114" s="244"/>
      <c r="G114" s="7">
        <v>102</v>
      </c>
      <c r="H114" s="123">
        <v>0</v>
      </c>
      <c r="I114" s="123">
        <v>0</v>
      </c>
      <c r="J114" s="123">
        <v>0</v>
      </c>
      <c r="K114" s="123">
        <v>0</v>
      </c>
    </row>
  </sheetData>
  <mergeCells count="116">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count="5">
    <dataValidation type="whole" operator="notEqual" allowBlank="1" showInputMessage="1" showErrorMessage="1" errorTitle="Incorrect entry" error="You can enter only whole numbers."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2000000}">
      <formula1>999999999999</formula1>
    </dataValidation>
    <dataValidation type="whole" operator="notEqual" allowBlank="1" showInputMessage="1" showErrorMessage="1" errorTitle="Incorrect entry" error="You can enter only positive or negative whole numbers."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3000000}">
      <formula1>999999999999</formula1>
    </dataValidation>
    <dataValidation type="whole" operator="greaterThanOrEqual" allowBlank="1" showInputMessage="1" showErrorMessage="1" errorTitle="Incorrect entry" error="You can enter only positive whole numbers."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4000000}">
      <formula1>0</formula1>
    </dataValidation>
    <dataValidation type="whole" operator="greaterThanOrEqual" allowBlank="1" showInputMessage="1" showErrorMessage="1" errorTitle="Pogrešan upis" error="Dopušten je upis samo pozitivnih cjelobrojnih vrijednosti" sqref="H78:K79" xr:uid="{5E4CF379-CAE5-44F0-A77B-87DCC0D06216}">
      <formula1>0</formula1>
    </dataValidation>
    <dataValidation type="whole" operator="notEqual" allowBlank="1" showInputMessage="1" showErrorMessage="1" errorTitle="Pogrešan upis" error="Dopušten je upis samo cjelobrojnih vrijednosti" sqref="J89:K89 J15:K15" xr:uid="{E19F2D28-F691-4904-87DE-2026E32C8BF8}">
      <formula1>999999999999</formula1>
    </dataValidation>
  </dataValidations>
  <pageMargins left="0.75" right="0.17" top="1" bottom="1" header="0.5" footer="0.5"/>
  <pageSetup paperSize="9" scale="8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Normal="100" zoomScaleSheetLayoutView="100" workbookViewId="0">
      <selection activeCell="H13" sqref="H13"/>
    </sheetView>
  </sheetViews>
  <sheetFormatPr defaultColWidth="9.109375" defaultRowHeight="13.2" x14ac:dyDescent="0.25"/>
  <cols>
    <col min="1" max="7" width="9.109375" style="9"/>
    <col min="8" max="9" width="30.33203125" style="13" customWidth="1"/>
    <col min="10" max="16384" width="9.109375" style="9"/>
  </cols>
  <sheetData>
    <row r="1" spans="1:9" x14ac:dyDescent="0.25">
      <c r="A1" s="126" t="s">
        <v>266</v>
      </c>
      <c r="B1" s="127"/>
      <c r="C1" s="127"/>
      <c r="D1" s="127"/>
      <c r="E1" s="127"/>
      <c r="F1" s="127"/>
      <c r="G1" s="127"/>
      <c r="H1" s="127"/>
      <c r="I1" s="127"/>
    </row>
    <row r="2" spans="1:9" x14ac:dyDescent="0.25">
      <c r="A2" s="128" t="s">
        <v>462</v>
      </c>
      <c r="B2" s="129"/>
      <c r="C2" s="129"/>
      <c r="D2" s="129"/>
      <c r="E2" s="129"/>
      <c r="F2" s="129"/>
      <c r="G2" s="129"/>
      <c r="H2" s="129"/>
      <c r="I2" s="129"/>
    </row>
    <row r="3" spans="1:9" x14ac:dyDescent="0.25">
      <c r="A3" s="135" t="s">
        <v>162</v>
      </c>
      <c r="B3" s="136"/>
      <c r="C3" s="136"/>
      <c r="D3" s="136"/>
      <c r="E3" s="136"/>
      <c r="F3" s="136"/>
      <c r="G3" s="136"/>
      <c r="H3" s="136"/>
      <c r="I3" s="136"/>
    </row>
    <row r="4" spans="1:9" x14ac:dyDescent="0.25">
      <c r="A4" s="131" t="s">
        <v>460</v>
      </c>
      <c r="B4" s="132"/>
      <c r="C4" s="132"/>
      <c r="D4" s="132"/>
      <c r="E4" s="132"/>
      <c r="F4" s="132"/>
      <c r="G4" s="132"/>
      <c r="H4" s="132"/>
      <c r="I4" s="133"/>
    </row>
    <row r="5" spans="1:9" ht="22.2" x14ac:dyDescent="0.25">
      <c r="A5" s="139" t="s">
        <v>44</v>
      </c>
      <c r="B5" s="140"/>
      <c r="C5" s="140"/>
      <c r="D5" s="140"/>
      <c r="E5" s="140"/>
      <c r="F5" s="140"/>
      <c r="G5" s="28" t="s">
        <v>163</v>
      </c>
      <c r="H5" s="29" t="s">
        <v>164</v>
      </c>
      <c r="I5" s="29" t="s">
        <v>165</v>
      </c>
    </row>
    <row r="6" spans="1:9" x14ac:dyDescent="0.25">
      <c r="A6" s="141">
        <v>1</v>
      </c>
      <c r="B6" s="140"/>
      <c r="C6" s="140"/>
      <c r="D6" s="140"/>
      <c r="E6" s="140"/>
      <c r="F6" s="140"/>
      <c r="G6" s="30">
        <v>2</v>
      </c>
      <c r="H6" s="29" t="s">
        <v>267</v>
      </c>
      <c r="I6" s="29" t="s">
        <v>268</v>
      </c>
    </row>
    <row r="7" spans="1:9" x14ac:dyDescent="0.25">
      <c r="A7" s="142" t="s">
        <v>269</v>
      </c>
      <c r="B7" s="142"/>
      <c r="C7" s="142"/>
      <c r="D7" s="142"/>
      <c r="E7" s="142"/>
      <c r="F7" s="142"/>
      <c r="G7" s="142"/>
      <c r="H7" s="142"/>
      <c r="I7" s="142"/>
    </row>
    <row r="8" spans="1:9" ht="12.75" customHeight="1" x14ac:dyDescent="0.25">
      <c r="A8" s="130" t="s">
        <v>270</v>
      </c>
      <c r="B8" s="130"/>
      <c r="C8" s="130"/>
      <c r="D8" s="130"/>
      <c r="E8" s="130"/>
      <c r="F8" s="130"/>
      <c r="G8" s="31">
        <v>1</v>
      </c>
      <c r="H8" s="124">
        <v>126568</v>
      </c>
      <c r="I8" s="119">
        <v>-110987</v>
      </c>
    </row>
    <row r="9" spans="1:9" ht="12.75" customHeight="1" x14ac:dyDescent="0.25">
      <c r="A9" s="138" t="s">
        <v>271</v>
      </c>
      <c r="B9" s="138"/>
      <c r="C9" s="138"/>
      <c r="D9" s="138"/>
      <c r="E9" s="138"/>
      <c r="F9" s="138"/>
      <c r="G9" s="32">
        <v>2</v>
      </c>
      <c r="H9" s="98">
        <f>H10+H11+H12+H13+H14+H15+H16+H17</f>
        <v>1042272</v>
      </c>
      <c r="I9" s="98">
        <f>I10+I11+I12+I13+I14+I15+I16+I17</f>
        <v>857590</v>
      </c>
    </row>
    <row r="10" spans="1:9" ht="12.75" customHeight="1" x14ac:dyDescent="0.25">
      <c r="A10" s="134" t="s">
        <v>272</v>
      </c>
      <c r="B10" s="134"/>
      <c r="C10" s="134"/>
      <c r="D10" s="134"/>
      <c r="E10" s="134"/>
      <c r="F10" s="134"/>
      <c r="G10" s="31">
        <v>3</v>
      </c>
      <c r="H10" s="124">
        <v>1041940</v>
      </c>
      <c r="I10" s="119">
        <v>1101388</v>
      </c>
    </row>
    <row r="11" spans="1:9" ht="22.2" customHeight="1" x14ac:dyDescent="0.25">
      <c r="A11" s="134" t="s">
        <v>273</v>
      </c>
      <c r="B11" s="134"/>
      <c r="C11" s="134"/>
      <c r="D11" s="134"/>
      <c r="E11" s="134"/>
      <c r="F11" s="134"/>
      <c r="G11" s="31">
        <v>4</v>
      </c>
      <c r="H11" s="124">
        <v>0</v>
      </c>
      <c r="I11" s="119">
        <v>0</v>
      </c>
    </row>
    <row r="12" spans="1:9" ht="23.4" customHeight="1" x14ac:dyDescent="0.25">
      <c r="A12" s="134" t="s">
        <v>274</v>
      </c>
      <c r="B12" s="134"/>
      <c r="C12" s="134"/>
      <c r="D12" s="134"/>
      <c r="E12" s="134"/>
      <c r="F12" s="134"/>
      <c r="G12" s="31">
        <v>5</v>
      </c>
      <c r="H12" s="124">
        <v>0</v>
      </c>
      <c r="I12" s="119">
        <v>0</v>
      </c>
    </row>
    <row r="13" spans="1:9" ht="12.75" customHeight="1" x14ac:dyDescent="0.25">
      <c r="A13" s="134" t="s">
        <v>275</v>
      </c>
      <c r="B13" s="134"/>
      <c r="C13" s="134"/>
      <c r="D13" s="134"/>
      <c r="E13" s="134"/>
      <c r="F13" s="134"/>
      <c r="G13" s="31">
        <v>6</v>
      </c>
      <c r="H13" s="124">
        <v>0</v>
      </c>
      <c r="I13" s="119">
        <v>0</v>
      </c>
    </row>
    <row r="14" spans="1:9" ht="12.75" customHeight="1" x14ac:dyDescent="0.25">
      <c r="A14" s="134" t="s">
        <v>276</v>
      </c>
      <c r="B14" s="134"/>
      <c r="C14" s="134"/>
      <c r="D14" s="134"/>
      <c r="E14" s="134"/>
      <c r="F14" s="134"/>
      <c r="G14" s="31">
        <v>7</v>
      </c>
      <c r="H14" s="124">
        <v>0</v>
      </c>
      <c r="I14" s="119">
        <v>0</v>
      </c>
    </row>
    <row r="15" spans="1:9" ht="12.75" customHeight="1" x14ac:dyDescent="0.25">
      <c r="A15" s="134" t="s">
        <v>277</v>
      </c>
      <c r="B15" s="134"/>
      <c r="C15" s="134"/>
      <c r="D15" s="134"/>
      <c r="E15" s="134"/>
      <c r="F15" s="134"/>
      <c r="G15" s="31">
        <v>8</v>
      </c>
      <c r="H15" s="124">
        <v>2864</v>
      </c>
      <c r="I15" s="119">
        <v>0</v>
      </c>
    </row>
    <row r="16" spans="1:9" ht="12.75" customHeight="1" x14ac:dyDescent="0.25">
      <c r="A16" s="134" t="s">
        <v>278</v>
      </c>
      <c r="B16" s="134"/>
      <c r="C16" s="134"/>
      <c r="D16" s="134"/>
      <c r="E16" s="134"/>
      <c r="F16" s="134"/>
      <c r="G16" s="31">
        <v>9</v>
      </c>
      <c r="H16" s="124">
        <v>0</v>
      </c>
      <c r="I16" s="119">
        <v>-728</v>
      </c>
    </row>
    <row r="17" spans="1:9" ht="25.2" customHeight="1" x14ac:dyDescent="0.25">
      <c r="A17" s="134" t="s">
        <v>279</v>
      </c>
      <c r="B17" s="134"/>
      <c r="C17" s="134"/>
      <c r="D17" s="134"/>
      <c r="E17" s="134"/>
      <c r="F17" s="134"/>
      <c r="G17" s="31">
        <v>10</v>
      </c>
      <c r="H17" s="124">
        <v>-2532</v>
      </c>
      <c r="I17" s="119">
        <v>-243070</v>
      </c>
    </row>
    <row r="18" spans="1:9" ht="28.2" customHeight="1" x14ac:dyDescent="0.25">
      <c r="A18" s="137" t="s">
        <v>280</v>
      </c>
      <c r="B18" s="137"/>
      <c r="C18" s="137"/>
      <c r="D18" s="137"/>
      <c r="E18" s="137"/>
      <c r="F18" s="137"/>
      <c r="G18" s="32">
        <v>11</v>
      </c>
      <c r="H18" s="98">
        <f>H8+H9</f>
        <v>1168840</v>
      </c>
      <c r="I18" s="98">
        <f>I8+I9</f>
        <v>746603</v>
      </c>
    </row>
    <row r="19" spans="1:9" ht="12.75" customHeight="1" x14ac:dyDescent="0.25">
      <c r="A19" s="138" t="s">
        <v>281</v>
      </c>
      <c r="B19" s="138"/>
      <c r="C19" s="138"/>
      <c r="D19" s="138"/>
      <c r="E19" s="138"/>
      <c r="F19" s="138"/>
      <c r="G19" s="32">
        <v>12</v>
      </c>
      <c r="H19" s="98">
        <f>H20+H21+H22+H23</f>
        <v>-2961029</v>
      </c>
      <c r="I19" s="98">
        <f>I20+I21+I22+I23</f>
        <v>-1837290</v>
      </c>
    </row>
    <row r="20" spans="1:9" ht="12.75" customHeight="1" x14ac:dyDescent="0.25">
      <c r="A20" s="134" t="s">
        <v>282</v>
      </c>
      <c r="B20" s="134"/>
      <c r="C20" s="134"/>
      <c r="D20" s="134"/>
      <c r="E20" s="134"/>
      <c r="F20" s="134"/>
      <c r="G20" s="31">
        <v>13</v>
      </c>
      <c r="H20" s="124">
        <f>2941876-3215772</f>
        <v>-273896</v>
      </c>
      <c r="I20" s="119">
        <v>-416354</v>
      </c>
    </row>
    <row r="21" spans="1:9" ht="12.75" customHeight="1" x14ac:dyDescent="0.25">
      <c r="A21" s="134" t="s">
        <v>283</v>
      </c>
      <c r="B21" s="134"/>
      <c r="C21" s="134"/>
      <c r="D21" s="134"/>
      <c r="E21" s="134"/>
      <c r="F21" s="134"/>
      <c r="G21" s="31">
        <v>14</v>
      </c>
      <c r="H21" s="124">
        <v>-737271</v>
      </c>
      <c r="I21" s="119">
        <v>-538200</v>
      </c>
    </row>
    <row r="22" spans="1:9" ht="12.75" customHeight="1" x14ac:dyDescent="0.25">
      <c r="A22" s="134" t="s">
        <v>284</v>
      </c>
      <c r="B22" s="134"/>
      <c r="C22" s="134"/>
      <c r="D22" s="134"/>
      <c r="E22" s="134"/>
      <c r="F22" s="134"/>
      <c r="G22" s="31">
        <v>15</v>
      </c>
      <c r="H22" s="124">
        <v>0</v>
      </c>
      <c r="I22" s="119">
        <v>0</v>
      </c>
    </row>
    <row r="23" spans="1:9" ht="12.75" customHeight="1" x14ac:dyDescent="0.25">
      <c r="A23" s="134" t="s">
        <v>285</v>
      </c>
      <c r="B23" s="134"/>
      <c r="C23" s="134"/>
      <c r="D23" s="134"/>
      <c r="E23" s="134"/>
      <c r="F23" s="134"/>
      <c r="G23" s="31">
        <v>16</v>
      </c>
      <c r="H23" s="124">
        <v>-1949862</v>
      </c>
      <c r="I23" s="119">
        <v>-882736</v>
      </c>
    </row>
    <row r="24" spans="1:9" ht="12.75" customHeight="1" x14ac:dyDescent="0.25">
      <c r="A24" s="137" t="s">
        <v>286</v>
      </c>
      <c r="B24" s="137"/>
      <c r="C24" s="137"/>
      <c r="D24" s="137"/>
      <c r="E24" s="137"/>
      <c r="F24" s="137"/>
      <c r="G24" s="32">
        <v>17</v>
      </c>
      <c r="H24" s="98">
        <f>H18+H19</f>
        <v>-1792189</v>
      </c>
      <c r="I24" s="98">
        <f>I18+I19</f>
        <v>-1090687</v>
      </c>
    </row>
    <row r="25" spans="1:9" ht="12.75" customHeight="1" x14ac:dyDescent="0.25">
      <c r="A25" s="130" t="s">
        <v>287</v>
      </c>
      <c r="B25" s="130"/>
      <c r="C25" s="130"/>
      <c r="D25" s="130"/>
      <c r="E25" s="130"/>
      <c r="F25" s="130"/>
      <c r="G25" s="31">
        <v>18</v>
      </c>
      <c r="H25" s="124">
        <v>0</v>
      </c>
      <c r="I25" s="125">
        <v>0</v>
      </c>
    </row>
    <row r="26" spans="1:9" ht="12.75" customHeight="1" x14ac:dyDescent="0.25">
      <c r="A26" s="130" t="s">
        <v>288</v>
      </c>
      <c r="B26" s="130"/>
      <c r="C26" s="130"/>
      <c r="D26" s="130"/>
      <c r="E26" s="130"/>
      <c r="F26" s="130"/>
      <c r="G26" s="31">
        <v>19</v>
      </c>
      <c r="H26" s="124">
        <v>0</v>
      </c>
      <c r="I26" s="125">
        <v>0</v>
      </c>
    </row>
    <row r="27" spans="1:9" ht="25.95" customHeight="1" x14ac:dyDescent="0.25">
      <c r="A27" s="143" t="s">
        <v>289</v>
      </c>
      <c r="B27" s="143"/>
      <c r="C27" s="143"/>
      <c r="D27" s="143"/>
      <c r="E27" s="143"/>
      <c r="F27" s="143"/>
      <c r="G27" s="32">
        <v>20</v>
      </c>
      <c r="H27" s="98">
        <f>H24+H25+H26</f>
        <v>-1792189</v>
      </c>
      <c r="I27" s="98">
        <f>I24+I25+I26</f>
        <v>-1090687</v>
      </c>
    </row>
    <row r="28" spans="1:9" x14ac:dyDescent="0.25">
      <c r="A28" s="142" t="s">
        <v>290</v>
      </c>
      <c r="B28" s="142"/>
      <c r="C28" s="142"/>
      <c r="D28" s="142"/>
      <c r="E28" s="142"/>
      <c r="F28" s="142"/>
      <c r="G28" s="142"/>
      <c r="H28" s="142"/>
      <c r="I28" s="142"/>
    </row>
    <row r="29" spans="1:9" ht="30.6" customHeight="1" x14ac:dyDescent="0.25">
      <c r="A29" s="130" t="s">
        <v>291</v>
      </c>
      <c r="B29" s="130"/>
      <c r="C29" s="130"/>
      <c r="D29" s="130"/>
      <c r="E29" s="130"/>
      <c r="F29" s="130"/>
      <c r="G29" s="31">
        <v>21</v>
      </c>
      <c r="H29" s="125">
        <v>0</v>
      </c>
      <c r="I29" s="125">
        <v>0</v>
      </c>
    </row>
    <row r="30" spans="1:9" ht="12.75" customHeight="1" x14ac:dyDescent="0.25">
      <c r="A30" s="130" t="s">
        <v>292</v>
      </c>
      <c r="B30" s="130"/>
      <c r="C30" s="130"/>
      <c r="D30" s="130"/>
      <c r="E30" s="130"/>
      <c r="F30" s="130"/>
      <c r="G30" s="31">
        <v>22</v>
      </c>
      <c r="H30" s="125">
        <v>0</v>
      </c>
      <c r="I30" s="125">
        <v>0</v>
      </c>
    </row>
    <row r="31" spans="1:9" ht="12.75" customHeight="1" x14ac:dyDescent="0.25">
      <c r="A31" s="130" t="s">
        <v>293</v>
      </c>
      <c r="B31" s="130"/>
      <c r="C31" s="130"/>
      <c r="D31" s="130"/>
      <c r="E31" s="130"/>
      <c r="F31" s="130"/>
      <c r="G31" s="31">
        <v>23</v>
      </c>
      <c r="H31" s="125">
        <v>0</v>
      </c>
      <c r="I31" s="125">
        <v>0</v>
      </c>
    </row>
    <row r="32" spans="1:9" ht="12.75" customHeight="1" x14ac:dyDescent="0.25">
      <c r="A32" s="130" t="s">
        <v>294</v>
      </c>
      <c r="B32" s="130"/>
      <c r="C32" s="130"/>
      <c r="D32" s="130"/>
      <c r="E32" s="130"/>
      <c r="F32" s="130"/>
      <c r="G32" s="31">
        <v>24</v>
      </c>
      <c r="H32" s="125">
        <v>0</v>
      </c>
      <c r="I32" s="125">
        <v>0</v>
      </c>
    </row>
    <row r="33" spans="1:9" ht="12.75" customHeight="1" x14ac:dyDescent="0.25">
      <c r="A33" s="130" t="s">
        <v>295</v>
      </c>
      <c r="B33" s="130"/>
      <c r="C33" s="130"/>
      <c r="D33" s="130"/>
      <c r="E33" s="130"/>
      <c r="F33" s="130"/>
      <c r="G33" s="31">
        <v>25</v>
      </c>
      <c r="H33" s="125">
        <v>0</v>
      </c>
      <c r="I33" s="125">
        <v>0</v>
      </c>
    </row>
    <row r="34" spans="1:9" ht="12.75" customHeight="1" x14ac:dyDescent="0.25">
      <c r="A34" s="130" t="s">
        <v>296</v>
      </c>
      <c r="B34" s="130"/>
      <c r="C34" s="130"/>
      <c r="D34" s="130"/>
      <c r="E34" s="130"/>
      <c r="F34" s="130"/>
      <c r="G34" s="31">
        <v>26</v>
      </c>
      <c r="H34" s="125">
        <v>0</v>
      </c>
      <c r="I34" s="125">
        <v>0</v>
      </c>
    </row>
    <row r="35" spans="1:9" ht="26.4" customHeight="1" x14ac:dyDescent="0.25">
      <c r="A35" s="137" t="s">
        <v>297</v>
      </c>
      <c r="B35" s="137"/>
      <c r="C35" s="137"/>
      <c r="D35" s="137"/>
      <c r="E35" s="137"/>
      <c r="F35" s="137"/>
      <c r="G35" s="32">
        <v>27</v>
      </c>
      <c r="H35" s="99">
        <f>H29+H30+H31+H32+H33+H34</f>
        <v>0</v>
      </c>
      <c r="I35" s="99">
        <f>I29+I30+I31+I32+I33+I34</f>
        <v>0</v>
      </c>
    </row>
    <row r="36" spans="1:9" ht="22.95" customHeight="1" x14ac:dyDescent="0.25">
      <c r="A36" s="130" t="s">
        <v>298</v>
      </c>
      <c r="B36" s="130"/>
      <c r="C36" s="130"/>
      <c r="D36" s="130"/>
      <c r="E36" s="130"/>
      <c r="F36" s="130"/>
      <c r="G36" s="31">
        <v>28</v>
      </c>
      <c r="H36" s="125">
        <v>0</v>
      </c>
      <c r="I36" s="125">
        <v>0</v>
      </c>
    </row>
    <row r="37" spans="1:9" ht="12.75" customHeight="1" x14ac:dyDescent="0.25">
      <c r="A37" s="130" t="s">
        <v>299</v>
      </c>
      <c r="B37" s="130"/>
      <c r="C37" s="130"/>
      <c r="D37" s="130"/>
      <c r="E37" s="130"/>
      <c r="F37" s="130"/>
      <c r="G37" s="31">
        <v>29</v>
      </c>
      <c r="H37" s="125">
        <v>0</v>
      </c>
      <c r="I37" s="125">
        <v>0</v>
      </c>
    </row>
    <row r="38" spans="1:9" ht="12.75" customHeight="1" x14ac:dyDescent="0.25">
      <c r="A38" s="130" t="s">
        <v>300</v>
      </c>
      <c r="B38" s="130"/>
      <c r="C38" s="130"/>
      <c r="D38" s="130"/>
      <c r="E38" s="130"/>
      <c r="F38" s="130"/>
      <c r="G38" s="31">
        <v>30</v>
      </c>
      <c r="H38" s="125">
        <v>0</v>
      </c>
      <c r="I38" s="125">
        <v>0</v>
      </c>
    </row>
    <row r="39" spans="1:9" ht="12.75" customHeight="1" x14ac:dyDescent="0.25">
      <c r="A39" s="130" t="s">
        <v>301</v>
      </c>
      <c r="B39" s="130"/>
      <c r="C39" s="130"/>
      <c r="D39" s="130"/>
      <c r="E39" s="130"/>
      <c r="F39" s="130"/>
      <c r="G39" s="31">
        <v>31</v>
      </c>
      <c r="H39" s="125">
        <v>0</v>
      </c>
      <c r="I39" s="125">
        <v>0</v>
      </c>
    </row>
    <row r="40" spans="1:9" ht="12.75" customHeight="1" x14ac:dyDescent="0.25">
      <c r="A40" s="130" t="s">
        <v>302</v>
      </c>
      <c r="B40" s="130"/>
      <c r="C40" s="130"/>
      <c r="D40" s="130"/>
      <c r="E40" s="130"/>
      <c r="F40" s="130"/>
      <c r="G40" s="31">
        <v>32</v>
      </c>
      <c r="H40" s="125">
        <v>0</v>
      </c>
      <c r="I40" s="125">
        <v>0</v>
      </c>
    </row>
    <row r="41" spans="1:9" ht="24" customHeight="1" x14ac:dyDescent="0.25">
      <c r="A41" s="137" t="s">
        <v>303</v>
      </c>
      <c r="B41" s="137"/>
      <c r="C41" s="137"/>
      <c r="D41" s="137"/>
      <c r="E41" s="137"/>
      <c r="F41" s="137"/>
      <c r="G41" s="32">
        <v>33</v>
      </c>
      <c r="H41" s="99">
        <f>H36+H37+H38+H39+H40</f>
        <v>0</v>
      </c>
      <c r="I41" s="99">
        <f>I36+I37+I38+I39+I40</f>
        <v>0</v>
      </c>
    </row>
    <row r="42" spans="1:9" ht="29.4" customHeight="1" x14ac:dyDescent="0.25">
      <c r="A42" s="143" t="s">
        <v>304</v>
      </c>
      <c r="B42" s="143"/>
      <c r="C42" s="143"/>
      <c r="D42" s="143"/>
      <c r="E42" s="143"/>
      <c r="F42" s="143"/>
      <c r="G42" s="32">
        <v>34</v>
      </c>
      <c r="H42" s="99">
        <f>H35+H41</f>
        <v>0</v>
      </c>
      <c r="I42" s="99">
        <f>I35+I41</f>
        <v>0</v>
      </c>
    </row>
    <row r="43" spans="1:9" x14ac:dyDescent="0.25">
      <c r="A43" s="142" t="s">
        <v>305</v>
      </c>
      <c r="B43" s="142"/>
      <c r="C43" s="142"/>
      <c r="D43" s="142"/>
      <c r="E43" s="142"/>
      <c r="F43" s="142"/>
      <c r="G43" s="142"/>
      <c r="H43" s="142"/>
      <c r="I43" s="142"/>
    </row>
    <row r="44" spans="1:9" ht="12.75" customHeight="1" x14ac:dyDescent="0.25">
      <c r="A44" s="130" t="s">
        <v>306</v>
      </c>
      <c r="B44" s="130"/>
      <c r="C44" s="130"/>
      <c r="D44" s="130"/>
      <c r="E44" s="130"/>
      <c r="F44" s="130"/>
      <c r="G44" s="31">
        <v>35</v>
      </c>
      <c r="H44" s="125">
        <v>0</v>
      </c>
      <c r="I44" s="125">
        <v>0</v>
      </c>
    </row>
    <row r="45" spans="1:9" ht="25.2" customHeight="1" x14ac:dyDescent="0.25">
      <c r="A45" s="130" t="s">
        <v>307</v>
      </c>
      <c r="B45" s="130"/>
      <c r="C45" s="130"/>
      <c r="D45" s="130"/>
      <c r="E45" s="130"/>
      <c r="F45" s="130"/>
      <c r="G45" s="31">
        <v>36</v>
      </c>
      <c r="H45" s="125">
        <v>0</v>
      </c>
      <c r="I45" s="125">
        <v>0</v>
      </c>
    </row>
    <row r="46" spans="1:9" ht="12.75" customHeight="1" x14ac:dyDescent="0.25">
      <c r="A46" s="130" t="s">
        <v>308</v>
      </c>
      <c r="B46" s="130"/>
      <c r="C46" s="130"/>
      <c r="D46" s="130"/>
      <c r="E46" s="130"/>
      <c r="F46" s="130"/>
      <c r="G46" s="31">
        <v>37</v>
      </c>
      <c r="H46" s="125">
        <v>184026</v>
      </c>
      <c r="I46" s="125">
        <v>0</v>
      </c>
    </row>
    <row r="47" spans="1:9" ht="12.75" customHeight="1" x14ac:dyDescent="0.25">
      <c r="A47" s="130" t="s">
        <v>309</v>
      </c>
      <c r="B47" s="130"/>
      <c r="C47" s="130"/>
      <c r="D47" s="130"/>
      <c r="E47" s="130"/>
      <c r="F47" s="130"/>
      <c r="G47" s="31">
        <v>38</v>
      </c>
      <c r="H47" s="125">
        <v>0</v>
      </c>
      <c r="I47" s="125">
        <v>0</v>
      </c>
    </row>
    <row r="48" spans="1:9" ht="22.2" customHeight="1" x14ac:dyDescent="0.25">
      <c r="A48" s="137" t="s">
        <v>310</v>
      </c>
      <c r="B48" s="137"/>
      <c r="C48" s="137"/>
      <c r="D48" s="137"/>
      <c r="E48" s="137"/>
      <c r="F48" s="137"/>
      <c r="G48" s="32">
        <v>39</v>
      </c>
      <c r="H48" s="99">
        <f>H44+H45+H46+H47</f>
        <v>184026</v>
      </c>
      <c r="I48" s="99">
        <f>I44+I45+I46+I47</f>
        <v>0</v>
      </c>
    </row>
    <row r="49" spans="1:9" ht="24.6" customHeight="1" x14ac:dyDescent="0.25">
      <c r="A49" s="130" t="s">
        <v>311</v>
      </c>
      <c r="B49" s="130"/>
      <c r="C49" s="130"/>
      <c r="D49" s="130"/>
      <c r="E49" s="130"/>
      <c r="F49" s="130"/>
      <c r="G49" s="31">
        <v>40</v>
      </c>
      <c r="H49" s="125">
        <v>1607886</v>
      </c>
      <c r="I49" s="120">
        <v>1105558</v>
      </c>
    </row>
    <row r="50" spans="1:9" ht="12.75" customHeight="1" x14ac:dyDescent="0.25">
      <c r="A50" s="130" t="s">
        <v>312</v>
      </c>
      <c r="B50" s="130"/>
      <c r="C50" s="130"/>
      <c r="D50" s="130"/>
      <c r="E50" s="130"/>
      <c r="F50" s="130"/>
      <c r="G50" s="31">
        <v>41</v>
      </c>
      <c r="H50" s="125">
        <v>0</v>
      </c>
      <c r="I50" s="125">
        <v>0</v>
      </c>
    </row>
    <row r="51" spans="1:9" ht="12.75" customHeight="1" x14ac:dyDescent="0.25">
      <c r="A51" s="130" t="s">
        <v>313</v>
      </c>
      <c r="B51" s="130"/>
      <c r="C51" s="130"/>
      <c r="D51" s="130"/>
      <c r="E51" s="130"/>
      <c r="F51" s="130"/>
      <c r="G51" s="31">
        <v>42</v>
      </c>
      <c r="H51" s="125">
        <v>0</v>
      </c>
      <c r="I51" s="125">
        <v>0</v>
      </c>
    </row>
    <row r="52" spans="1:9" ht="22.95" customHeight="1" x14ac:dyDescent="0.25">
      <c r="A52" s="130" t="s">
        <v>314</v>
      </c>
      <c r="B52" s="130"/>
      <c r="C52" s="130"/>
      <c r="D52" s="130"/>
      <c r="E52" s="130"/>
      <c r="F52" s="130"/>
      <c r="G52" s="31">
        <v>43</v>
      </c>
      <c r="H52" s="125">
        <v>0</v>
      </c>
      <c r="I52" s="125">
        <v>0</v>
      </c>
    </row>
    <row r="53" spans="1:9" ht="12.75" customHeight="1" x14ac:dyDescent="0.25">
      <c r="A53" s="130" t="s">
        <v>315</v>
      </c>
      <c r="B53" s="130"/>
      <c r="C53" s="130"/>
      <c r="D53" s="130"/>
      <c r="E53" s="130"/>
      <c r="F53" s="130"/>
      <c r="G53" s="31">
        <v>44</v>
      </c>
      <c r="H53" s="125">
        <v>0</v>
      </c>
      <c r="I53" s="125">
        <v>0</v>
      </c>
    </row>
    <row r="54" spans="1:9" ht="30.6" customHeight="1" x14ac:dyDescent="0.25">
      <c r="A54" s="137" t="s">
        <v>316</v>
      </c>
      <c r="B54" s="137"/>
      <c r="C54" s="137"/>
      <c r="D54" s="137"/>
      <c r="E54" s="137"/>
      <c r="F54" s="137"/>
      <c r="G54" s="32">
        <v>45</v>
      </c>
      <c r="H54" s="99">
        <f>H49+H50+H51+H52+H53</f>
        <v>1607886</v>
      </c>
      <c r="I54" s="99">
        <f>I49+I50+I51+I52+I53</f>
        <v>1105558</v>
      </c>
    </row>
    <row r="55" spans="1:9" ht="29.4" customHeight="1" x14ac:dyDescent="0.25">
      <c r="A55" s="143" t="s">
        <v>317</v>
      </c>
      <c r="B55" s="143"/>
      <c r="C55" s="143"/>
      <c r="D55" s="143"/>
      <c r="E55" s="143"/>
      <c r="F55" s="143"/>
      <c r="G55" s="32">
        <v>46</v>
      </c>
      <c r="H55" s="99">
        <f>H48+H54</f>
        <v>1791912</v>
      </c>
      <c r="I55" s="99">
        <f>I48+I54</f>
        <v>1105558</v>
      </c>
    </row>
    <row r="56" spans="1:9" x14ac:dyDescent="0.25">
      <c r="A56" s="130" t="s">
        <v>318</v>
      </c>
      <c r="B56" s="130"/>
      <c r="C56" s="130"/>
      <c r="D56" s="130"/>
      <c r="E56" s="130"/>
      <c r="F56" s="130"/>
      <c r="G56" s="31">
        <v>47</v>
      </c>
      <c r="H56" s="125">
        <v>0</v>
      </c>
      <c r="I56" s="125">
        <v>0</v>
      </c>
    </row>
    <row r="57" spans="1:9" ht="26.4" customHeight="1" x14ac:dyDescent="0.25">
      <c r="A57" s="143" t="s">
        <v>319</v>
      </c>
      <c r="B57" s="143"/>
      <c r="C57" s="143"/>
      <c r="D57" s="143"/>
      <c r="E57" s="143"/>
      <c r="F57" s="143"/>
      <c r="G57" s="32">
        <v>48</v>
      </c>
      <c r="H57" s="99">
        <f>H27+H42+H55+H56</f>
        <v>-277</v>
      </c>
      <c r="I57" s="99">
        <f>I27+I42+I55+I56</f>
        <v>14871</v>
      </c>
    </row>
    <row r="58" spans="1:9" x14ac:dyDescent="0.25">
      <c r="A58" s="144" t="s">
        <v>320</v>
      </c>
      <c r="B58" s="144"/>
      <c r="C58" s="144"/>
      <c r="D58" s="144"/>
      <c r="E58" s="144"/>
      <c r="F58" s="144"/>
      <c r="G58" s="31">
        <v>49</v>
      </c>
      <c r="H58" s="125">
        <v>59894</v>
      </c>
      <c r="I58" s="125">
        <f>[1]Bilanca!H70</f>
        <v>78967</v>
      </c>
    </row>
    <row r="59" spans="1:9" ht="31.2" customHeight="1" x14ac:dyDescent="0.25">
      <c r="A59" s="143" t="s">
        <v>321</v>
      </c>
      <c r="B59" s="143"/>
      <c r="C59" s="143"/>
      <c r="D59" s="143"/>
      <c r="E59" s="143"/>
      <c r="F59" s="143"/>
      <c r="G59" s="32">
        <v>50</v>
      </c>
      <c r="H59" s="99">
        <f>H57+H58</f>
        <v>59617</v>
      </c>
      <c r="I59" s="99">
        <f>I57+I58</f>
        <v>93838</v>
      </c>
    </row>
  </sheetData>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Incorrect entry" error="You can enter only positive whole numbers."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Incorrect entry" error="You can enter only whole numbers."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 type="whole" operator="notEqual" allowBlank="1" showInputMessage="1" showErrorMessage="1" errorTitle="Pogrešan upis" error="Dopušten je upis samo cjelobrojnih vrijednosti ili nule" sqref="I20:I23 I8 I10:I17" xr:uid="{8499E297-DDB7-4D1C-991E-EB66F2CB8909}">
      <formula1>999999999999</formula1>
    </dataValidation>
    <dataValidation type="whole" operator="greaterThanOrEqual" allowBlank="1" showInputMessage="1" showErrorMessage="1" errorTitle="Pogrešan upis" error="Dopušten je upis samo pozitivnih cjelobrojnih vrijednosti ili nule" sqref="I10 I14" xr:uid="{4BC0EB07-7691-45EC-A890-217B5C916BDA}">
      <formula1>0</formula1>
    </dataValidation>
    <dataValidation type="whole" operator="lessThanOrEqual" allowBlank="1" showInputMessage="1" showErrorMessage="1" errorTitle="Pogrešan upis" error="Dopušten je upis samo negativnih cjelobrojnih vrijednosti ili nule" sqref="I49 I13" xr:uid="{9934A1BB-B6A5-43FB-89FE-335B6A85585F}">
      <formula1>0</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topLeftCell="A32" zoomScale="85" zoomScaleNormal="100" zoomScaleSheetLayoutView="85" workbookViewId="0">
      <selection activeCell="H38" sqref="H38:I41 H43:I47 H50:I50"/>
    </sheetView>
  </sheetViews>
  <sheetFormatPr defaultRowHeight="13.2" x14ac:dyDescent="0.25"/>
  <cols>
    <col min="1" max="7" width="9.109375" style="1"/>
    <col min="8" max="9" width="22.109375" style="12" customWidth="1"/>
    <col min="10" max="10" width="12" style="1" bestFit="1" customWidth="1"/>
    <col min="11" max="11" width="10.33203125" style="1" bestFit="1" customWidth="1"/>
    <col min="12" max="12" width="12.33203125" style="1" bestFit="1" customWidth="1"/>
    <col min="13" max="263" width="9.109375" style="1"/>
    <col min="264" max="265" width="9.88671875" style="1" bestFit="1" customWidth="1"/>
    <col min="266" max="266" width="12" style="1" bestFit="1" customWidth="1"/>
    <col min="267" max="267" width="10.33203125" style="1" bestFit="1" customWidth="1"/>
    <col min="268" max="268" width="12.33203125" style="1" bestFit="1" customWidth="1"/>
    <col min="269" max="519" width="9.109375" style="1"/>
    <col min="520" max="521" width="9.88671875" style="1" bestFit="1" customWidth="1"/>
    <col min="522" max="522" width="12" style="1" bestFit="1" customWidth="1"/>
    <col min="523" max="523" width="10.33203125" style="1" bestFit="1" customWidth="1"/>
    <col min="524" max="524" width="12.33203125" style="1" bestFit="1" customWidth="1"/>
    <col min="525" max="775" width="9.109375" style="1"/>
    <col min="776" max="777" width="9.88671875" style="1" bestFit="1" customWidth="1"/>
    <col min="778" max="778" width="12" style="1" bestFit="1" customWidth="1"/>
    <col min="779" max="779" width="10.33203125" style="1" bestFit="1" customWidth="1"/>
    <col min="780" max="780" width="12.33203125" style="1" bestFit="1" customWidth="1"/>
    <col min="781" max="1031" width="9.109375" style="1"/>
    <col min="1032" max="1033" width="9.88671875" style="1" bestFit="1" customWidth="1"/>
    <col min="1034" max="1034" width="12" style="1" bestFit="1" customWidth="1"/>
    <col min="1035" max="1035" width="10.33203125" style="1" bestFit="1" customWidth="1"/>
    <col min="1036" max="1036" width="12.33203125" style="1" bestFit="1" customWidth="1"/>
    <col min="1037" max="1287" width="9.109375" style="1"/>
    <col min="1288" max="1289" width="9.88671875" style="1" bestFit="1" customWidth="1"/>
    <col min="1290" max="1290" width="12" style="1" bestFit="1" customWidth="1"/>
    <col min="1291" max="1291" width="10.33203125" style="1" bestFit="1" customWidth="1"/>
    <col min="1292" max="1292" width="12.33203125" style="1" bestFit="1" customWidth="1"/>
    <col min="1293" max="1543" width="9.109375" style="1"/>
    <col min="1544" max="1545" width="9.88671875" style="1" bestFit="1" customWidth="1"/>
    <col min="1546" max="1546" width="12" style="1" bestFit="1" customWidth="1"/>
    <col min="1547" max="1547" width="10.33203125" style="1" bestFit="1" customWidth="1"/>
    <col min="1548" max="1548" width="12.33203125" style="1" bestFit="1" customWidth="1"/>
    <col min="1549" max="1799" width="9.109375" style="1"/>
    <col min="1800" max="1801" width="9.88671875" style="1" bestFit="1" customWidth="1"/>
    <col min="1802" max="1802" width="12" style="1" bestFit="1" customWidth="1"/>
    <col min="1803" max="1803" width="10.33203125" style="1" bestFit="1" customWidth="1"/>
    <col min="1804" max="1804" width="12.33203125" style="1" bestFit="1" customWidth="1"/>
    <col min="1805" max="2055" width="9.109375" style="1"/>
    <col min="2056" max="2057" width="9.88671875" style="1" bestFit="1" customWidth="1"/>
    <col min="2058" max="2058" width="12" style="1" bestFit="1" customWidth="1"/>
    <col min="2059" max="2059" width="10.33203125" style="1" bestFit="1" customWidth="1"/>
    <col min="2060" max="2060" width="12.33203125" style="1" bestFit="1" customWidth="1"/>
    <col min="2061" max="2311" width="9.109375" style="1"/>
    <col min="2312" max="2313" width="9.88671875" style="1" bestFit="1" customWidth="1"/>
    <col min="2314" max="2314" width="12" style="1" bestFit="1" customWidth="1"/>
    <col min="2315" max="2315" width="10.33203125" style="1" bestFit="1" customWidth="1"/>
    <col min="2316" max="2316" width="12.33203125" style="1" bestFit="1" customWidth="1"/>
    <col min="2317" max="2567" width="9.109375" style="1"/>
    <col min="2568" max="2569" width="9.88671875" style="1" bestFit="1" customWidth="1"/>
    <col min="2570" max="2570" width="12" style="1" bestFit="1" customWidth="1"/>
    <col min="2571" max="2571" width="10.33203125" style="1" bestFit="1" customWidth="1"/>
    <col min="2572" max="2572" width="12.33203125" style="1" bestFit="1" customWidth="1"/>
    <col min="2573" max="2823" width="9.109375" style="1"/>
    <col min="2824" max="2825" width="9.88671875" style="1" bestFit="1" customWidth="1"/>
    <col min="2826" max="2826" width="12" style="1" bestFit="1" customWidth="1"/>
    <col min="2827" max="2827" width="10.33203125" style="1" bestFit="1" customWidth="1"/>
    <col min="2828" max="2828" width="12.33203125" style="1" bestFit="1" customWidth="1"/>
    <col min="2829" max="3079" width="9.109375" style="1"/>
    <col min="3080" max="3081" width="9.88671875" style="1" bestFit="1" customWidth="1"/>
    <col min="3082" max="3082" width="12" style="1" bestFit="1" customWidth="1"/>
    <col min="3083" max="3083" width="10.33203125" style="1" bestFit="1" customWidth="1"/>
    <col min="3084" max="3084" width="12.33203125" style="1" bestFit="1" customWidth="1"/>
    <col min="3085" max="3335" width="9.109375" style="1"/>
    <col min="3336" max="3337" width="9.88671875" style="1" bestFit="1" customWidth="1"/>
    <col min="3338" max="3338" width="12" style="1" bestFit="1" customWidth="1"/>
    <col min="3339" max="3339" width="10.33203125" style="1" bestFit="1" customWidth="1"/>
    <col min="3340" max="3340" width="12.33203125" style="1" bestFit="1" customWidth="1"/>
    <col min="3341" max="3591" width="9.109375" style="1"/>
    <col min="3592" max="3593" width="9.88671875" style="1" bestFit="1" customWidth="1"/>
    <col min="3594" max="3594" width="12" style="1" bestFit="1" customWidth="1"/>
    <col min="3595" max="3595" width="10.33203125" style="1" bestFit="1" customWidth="1"/>
    <col min="3596" max="3596" width="12.33203125" style="1" bestFit="1" customWidth="1"/>
    <col min="3597" max="3847" width="9.109375" style="1"/>
    <col min="3848" max="3849" width="9.88671875" style="1" bestFit="1" customWidth="1"/>
    <col min="3850" max="3850" width="12" style="1" bestFit="1" customWidth="1"/>
    <col min="3851" max="3851" width="10.33203125" style="1" bestFit="1" customWidth="1"/>
    <col min="3852" max="3852" width="12.33203125" style="1" bestFit="1" customWidth="1"/>
    <col min="3853" max="4103" width="9.109375" style="1"/>
    <col min="4104" max="4105" width="9.88671875" style="1" bestFit="1" customWidth="1"/>
    <col min="4106" max="4106" width="12" style="1" bestFit="1" customWidth="1"/>
    <col min="4107" max="4107" width="10.33203125" style="1" bestFit="1" customWidth="1"/>
    <col min="4108" max="4108" width="12.33203125" style="1" bestFit="1" customWidth="1"/>
    <col min="4109" max="4359" width="9.109375" style="1"/>
    <col min="4360" max="4361" width="9.88671875" style="1" bestFit="1" customWidth="1"/>
    <col min="4362" max="4362" width="12" style="1" bestFit="1" customWidth="1"/>
    <col min="4363" max="4363" width="10.33203125" style="1" bestFit="1" customWidth="1"/>
    <col min="4364" max="4364" width="12.33203125" style="1" bestFit="1" customWidth="1"/>
    <col min="4365" max="4615" width="9.109375" style="1"/>
    <col min="4616" max="4617" width="9.88671875" style="1" bestFit="1" customWidth="1"/>
    <col min="4618" max="4618" width="12" style="1" bestFit="1" customWidth="1"/>
    <col min="4619" max="4619" width="10.33203125" style="1" bestFit="1" customWidth="1"/>
    <col min="4620" max="4620" width="12.33203125" style="1" bestFit="1" customWidth="1"/>
    <col min="4621" max="4871" width="9.109375" style="1"/>
    <col min="4872" max="4873" width="9.88671875" style="1" bestFit="1" customWidth="1"/>
    <col min="4874" max="4874" width="12" style="1" bestFit="1" customWidth="1"/>
    <col min="4875" max="4875" width="10.33203125" style="1" bestFit="1" customWidth="1"/>
    <col min="4876" max="4876" width="12.33203125" style="1" bestFit="1" customWidth="1"/>
    <col min="4877" max="5127" width="9.109375" style="1"/>
    <col min="5128" max="5129" width="9.88671875" style="1" bestFit="1" customWidth="1"/>
    <col min="5130" max="5130" width="12" style="1" bestFit="1" customWidth="1"/>
    <col min="5131" max="5131" width="10.33203125" style="1" bestFit="1" customWidth="1"/>
    <col min="5132" max="5132" width="12.33203125" style="1" bestFit="1" customWidth="1"/>
    <col min="5133" max="5383" width="9.109375" style="1"/>
    <col min="5384" max="5385" width="9.88671875" style="1" bestFit="1" customWidth="1"/>
    <col min="5386" max="5386" width="12" style="1" bestFit="1" customWidth="1"/>
    <col min="5387" max="5387" width="10.33203125" style="1" bestFit="1" customWidth="1"/>
    <col min="5388" max="5388" width="12.33203125" style="1" bestFit="1" customWidth="1"/>
    <col min="5389" max="5639" width="9.109375" style="1"/>
    <col min="5640" max="5641" width="9.88671875" style="1" bestFit="1" customWidth="1"/>
    <col min="5642" max="5642" width="12" style="1" bestFit="1" customWidth="1"/>
    <col min="5643" max="5643" width="10.33203125" style="1" bestFit="1" customWidth="1"/>
    <col min="5644" max="5644" width="12.33203125" style="1" bestFit="1" customWidth="1"/>
    <col min="5645" max="5895" width="9.109375" style="1"/>
    <col min="5896" max="5897" width="9.88671875" style="1" bestFit="1" customWidth="1"/>
    <col min="5898" max="5898" width="12" style="1" bestFit="1" customWidth="1"/>
    <col min="5899" max="5899" width="10.33203125" style="1" bestFit="1" customWidth="1"/>
    <col min="5900" max="5900" width="12.33203125" style="1" bestFit="1" customWidth="1"/>
    <col min="5901" max="6151" width="9.109375" style="1"/>
    <col min="6152" max="6153" width="9.88671875" style="1" bestFit="1" customWidth="1"/>
    <col min="6154" max="6154" width="12" style="1" bestFit="1" customWidth="1"/>
    <col min="6155" max="6155" width="10.33203125" style="1" bestFit="1" customWidth="1"/>
    <col min="6156" max="6156" width="12.33203125" style="1" bestFit="1" customWidth="1"/>
    <col min="6157" max="6407" width="9.109375" style="1"/>
    <col min="6408" max="6409" width="9.88671875" style="1" bestFit="1" customWidth="1"/>
    <col min="6410" max="6410" width="12" style="1" bestFit="1" customWidth="1"/>
    <col min="6411" max="6411" width="10.33203125" style="1" bestFit="1" customWidth="1"/>
    <col min="6412" max="6412" width="12.33203125" style="1" bestFit="1" customWidth="1"/>
    <col min="6413" max="6663" width="9.109375" style="1"/>
    <col min="6664" max="6665" width="9.88671875" style="1" bestFit="1" customWidth="1"/>
    <col min="6666" max="6666" width="12" style="1" bestFit="1" customWidth="1"/>
    <col min="6667" max="6667" width="10.33203125" style="1" bestFit="1" customWidth="1"/>
    <col min="6668" max="6668" width="12.33203125" style="1" bestFit="1" customWidth="1"/>
    <col min="6669" max="6919" width="9.109375" style="1"/>
    <col min="6920" max="6921" width="9.88671875" style="1" bestFit="1" customWidth="1"/>
    <col min="6922" max="6922" width="12" style="1" bestFit="1" customWidth="1"/>
    <col min="6923" max="6923" width="10.33203125" style="1" bestFit="1" customWidth="1"/>
    <col min="6924" max="6924" width="12.33203125" style="1" bestFit="1" customWidth="1"/>
    <col min="6925" max="7175" width="9.109375" style="1"/>
    <col min="7176" max="7177" width="9.88671875" style="1" bestFit="1" customWidth="1"/>
    <col min="7178" max="7178" width="12" style="1" bestFit="1" customWidth="1"/>
    <col min="7179" max="7179" width="10.33203125" style="1" bestFit="1" customWidth="1"/>
    <col min="7180" max="7180" width="12.33203125" style="1" bestFit="1" customWidth="1"/>
    <col min="7181" max="7431" width="9.109375" style="1"/>
    <col min="7432" max="7433" width="9.88671875" style="1" bestFit="1" customWidth="1"/>
    <col min="7434" max="7434" width="12" style="1" bestFit="1" customWidth="1"/>
    <col min="7435" max="7435" width="10.33203125" style="1" bestFit="1" customWidth="1"/>
    <col min="7436" max="7436" width="12.33203125" style="1" bestFit="1" customWidth="1"/>
    <col min="7437" max="7687" width="9.109375" style="1"/>
    <col min="7688" max="7689" width="9.88671875" style="1" bestFit="1" customWidth="1"/>
    <col min="7690" max="7690" width="12" style="1" bestFit="1" customWidth="1"/>
    <col min="7691" max="7691" width="10.33203125" style="1" bestFit="1" customWidth="1"/>
    <col min="7692" max="7692" width="12.33203125" style="1" bestFit="1" customWidth="1"/>
    <col min="7693" max="7943" width="9.109375" style="1"/>
    <col min="7944" max="7945" width="9.88671875" style="1" bestFit="1" customWidth="1"/>
    <col min="7946" max="7946" width="12" style="1" bestFit="1" customWidth="1"/>
    <col min="7947" max="7947" width="10.33203125" style="1" bestFit="1" customWidth="1"/>
    <col min="7948" max="7948" width="12.33203125" style="1" bestFit="1" customWidth="1"/>
    <col min="7949" max="8199" width="9.109375" style="1"/>
    <col min="8200" max="8201" width="9.88671875" style="1" bestFit="1" customWidth="1"/>
    <col min="8202" max="8202" width="12" style="1" bestFit="1" customWidth="1"/>
    <col min="8203" max="8203" width="10.33203125" style="1" bestFit="1" customWidth="1"/>
    <col min="8204" max="8204" width="12.33203125" style="1" bestFit="1" customWidth="1"/>
    <col min="8205" max="8455" width="9.109375" style="1"/>
    <col min="8456" max="8457" width="9.88671875" style="1" bestFit="1" customWidth="1"/>
    <col min="8458" max="8458" width="12" style="1" bestFit="1" customWidth="1"/>
    <col min="8459" max="8459" width="10.33203125" style="1" bestFit="1" customWidth="1"/>
    <col min="8460" max="8460" width="12.33203125" style="1" bestFit="1" customWidth="1"/>
    <col min="8461" max="8711" width="9.109375" style="1"/>
    <col min="8712" max="8713" width="9.88671875" style="1" bestFit="1" customWidth="1"/>
    <col min="8714" max="8714" width="12" style="1" bestFit="1" customWidth="1"/>
    <col min="8715" max="8715" width="10.33203125" style="1" bestFit="1" customWidth="1"/>
    <col min="8716" max="8716" width="12.33203125" style="1" bestFit="1" customWidth="1"/>
    <col min="8717" max="8967" width="9.109375" style="1"/>
    <col min="8968" max="8969" width="9.88671875" style="1" bestFit="1" customWidth="1"/>
    <col min="8970" max="8970" width="12" style="1" bestFit="1" customWidth="1"/>
    <col min="8971" max="8971" width="10.33203125" style="1" bestFit="1" customWidth="1"/>
    <col min="8972" max="8972" width="12.33203125" style="1" bestFit="1" customWidth="1"/>
    <col min="8973" max="9223" width="9.109375" style="1"/>
    <col min="9224" max="9225" width="9.88671875" style="1" bestFit="1" customWidth="1"/>
    <col min="9226" max="9226" width="12" style="1" bestFit="1" customWidth="1"/>
    <col min="9227" max="9227" width="10.33203125" style="1" bestFit="1" customWidth="1"/>
    <col min="9228" max="9228" width="12.33203125" style="1" bestFit="1" customWidth="1"/>
    <col min="9229" max="9479" width="9.109375" style="1"/>
    <col min="9480" max="9481" width="9.88671875" style="1" bestFit="1" customWidth="1"/>
    <col min="9482" max="9482" width="12" style="1" bestFit="1" customWidth="1"/>
    <col min="9483" max="9483" width="10.33203125" style="1" bestFit="1" customWidth="1"/>
    <col min="9484" max="9484" width="12.33203125" style="1" bestFit="1" customWidth="1"/>
    <col min="9485" max="9735" width="9.109375" style="1"/>
    <col min="9736" max="9737" width="9.88671875" style="1" bestFit="1" customWidth="1"/>
    <col min="9738" max="9738" width="12" style="1" bestFit="1" customWidth="1"/>
    <col min="9739" max="9739" width="10.33203125" style="1" bestFit="1" customWidth="1"/>
    <col min="9740" max="9740" width="12.33203125" style="1" bestFit="1" customWidth="1"/>
    <col min="9741" max="9991" width="9.109375" style="1"/>
    <col min="9992" max="9993" width="9.88671875" style="1" bestFit="1" customWidth="1"/>
    <col min="9994" max="9994" width="12" style="1" bestFit="1" customWidth="1"/>
    <col min="9995" max="9995" width="10.33203125" style="1" bestFit="1" customWidth="1"/>
    <col min="9996" max="9996" width="12.33203125" style="1" bestFit="1" customWidth="1"/>
    <col min="9997" max="10247" width="9.109375" style="1"/>
    <col min="10248" max="10249" width="9.88671875" style="1" bestFit="1" customWidth="1"/>
    <col min="10250" max="10250" width="12" style="1" bestFit="1" customWidth="1"/>
    <col min="10251" max="10251" width="10.33203125" style="1" bestFit="1" customWidth="1"/>
    <col min="10252" max="10252" width="12.33203125" style="1" bestFit="1" customWidth="1"/>
    <col min="10253" max="10503" width="9.109375" style="1"/>
    <col min="10504" max="10505" width="9.88671875" style="1" bestFit="1" customWidth="1"/>
    <col min="10506" max="10506" width="12" style="1" bestFit="1" customWidth="1"/>
    <col min="10507" max="10507" width="10.33203125" style="1" bestFit="1" customWidth="1"/>
    <col min="10508" max="10508" width="12.33203125" style="1" bestFit="1" customWidth="1"/>
    <col min="10509" max="10759" width="9.109375" style="1"/>
    <col min="10760" max="10761" width="9.88671875" style="1" bestFit="1" customWidth="1"/>
    <col min="10762" max="10762" width="12" style="1" bestFit="1" customWidth="1"/>
    <col min="10763" max="10763" width="10.33203125" style="1" bestFit="1" customWidth="1"/>
    <col min="10764" max="10764" width="12.33203125" style="1" bestFit="1" customWidth="1"/>
    <col min="10765" max="11015" width="9.109375" style="1"/>
    <col min="11016" max="11017" width="9.88671875" style="1" bestFit="1" customWidth="1"/>
    <col min="11018" max="11018" width="12" style="1" bestFit="1" customWidth="1"/>
    <col min="11019" max="11019" width="10.33203125" style="1" bestFit="1" customWidth="1"/>
    <col min="11020" max="11020" width="12.33203125" style="1" bestFit="1" customWidth="1"/>
    <col min="11021" max="11271" width="9.109375" style="1"/>
    <col min="11272" max="11273" width="9.88671875" style="1" bestFit="1" customWidth="1"/>
    <col min="11274" max="11274" width="12" style="1" bestFit="1" customWidth="1"/>
    <col min="11275" max="11275" width="10.33203125" style="1" bestFit="1" customWidth="1"/>
    <col min="11276" max="11276" width="12.33203125" style="1" bestFit="1" customWidth="1"/>
    <col min="11277" max="11527" width="9.109375" style="1"/>
    <col min="11528" max="11529" width="9.88671875" style="1" bestFit="1" customWidth="1"/>
    <col min="11530" max="11530" width="12" style="1" bestFit="1" customWidth="1"/>
    <col min="11531" max="11531" width="10.33203125" style="1" bestFit="1" customWidth="1"/>
    <col min="11532" max="11532" width="12.33203125" style="1" bestFit="1" customWidth="1"/>
    <col min="11533" max="11783" width="9.109375" style="1"/>
    <col min="11784" max="11785" width="9.88671875" style="1" bestFit="1" customWidth="1"/>
    <col min="11786" max="11786" width="12" style="1" bestFit="1" customWidth="1"/>
    <col min="11787" max="11787" width="10.33203125" style="1" bestFit="1" customWidth="1"/>
    <col min="11788" max="11788" width="12.33203125" style="1" bestFit="1" customWidth="1"/>
    <col min="11789" max="12039" width="9.109375" style="1"/>
    <col min="12040" max="12041" width="9.88671875" style="1" bestFit="1" customWidth="1"/>
    <col min="12042" max="12042" width="12" style="1" bestFit="1" customWidth="1"/>
    <col min="12043" max="12043" width="10.33203125" style="1" bestFit="1" customWidth="1"/>
    <col min="12044" max="12044" width="12.33203125" style="1" bestFit="1" customWidth="1"/>
    <col min="12045" max="12295" width="9.109375" style="1"/>
    <col min="12296" max="12297" width="9.88671875" style="1" bestFit="1" customWidth="1"/>
    <col min="12298" max="12298" width="12" style="1" bestFit="1" customWidth="1"/>
    <col min="12299" max="12299" width="10.33203125" style="1" bestFit="1" customWidth="1"/>
    <col min="12300" max="12300" width="12.33203125" style="1" bestFit="1" customWidth="1"/>
    <col min="12301" max="12551" width="9.109375" style="1"/>
    <col min="12552" max="12553" width="9.88671875" style="1" bestFit="1" customWidth="1"/>
    <col min="12554" max="12554" width="12" style="1" bestFit="1" customWidth="1"/>
    <col min="12555" max="12555" width="10.33203125" style="1" bestFit="1" customWidth="1"/>
    <col min="12556" max="12556" width="12.33203125" style="1" bestFit="1" customWidth="1"/>
    <col min="12557" max="12807" width="9.109375" style="1"/>
    <col min="12808" max="12809" width="9.88671875" style="1" bestFit="1" customWidth="1"/>
    <col min="12810" max="12810" width="12" style="1" bestFit="1" customWidth="1"/>
    <col min="12811" max="12811" width="10.33203125" style="1" bestFit="1" customWidth="1"/>
    <col min="12812" max="12812" width="12.33203125" style="1" bestFit="1" customWidth="1"/>
    <col min="12813" max="13063" width="9.109375" style="1"/>
    <col min="13064" max="13065" width="9.88671875" style="1" bestFit="1" customWidth="1"/>
    <col min="13066" max="13066" width="12" style="1" bestFit="1" customWidth="1"/>
    <col min="13067" max="13067" width="10.33203125" style="1" bestFit="1" customWidth="1"/>
    <col min="13068" max="13068" width="12.33203125" style="1" bestFit="1" customWidth="1"/>
    <col min="13069" max="13319" width="9.109375" style="1"/>
    <col min="13320" max="13321" width="9.88671875" style="1" bestFit="1" customWidth="1"/>
    <col min="13322" max="13322" width="12" style="1" bestFit="1" customWidth="1"/>
    <col min="13323" max="13323" width="10.33203125" style="1" bestFit="1" customWidth="1"/>
    <col min="13324" max="13324" width="12.33203125" style="1" bestFit="1" customWidth="1"/>
    <col min="13325" max="13575" width="9.109375" style="1"/>
    <col min="13576" max="13577" width="9.88671875" style="1" bestFit="1" customWidth="1"/>
    <col min="13578" max="13578" width="12" style="1" bestFit="1" customWidth="1"/>
    <col min="13579" max="13579" width="10.33203125" style="1" bestFit="1" customWidth="1"/>
    <col min="13580" max="13580" width="12.33203125" style="1" bestFit="1" customWidth="1"/>
    <col min="13581" max="13831" width="9.109375" style="1"/>
    <col min="13832" max="13833" width="9.88671875" style="1" bestFit="1" customWidth="1"/>
    <col min="13834" max="13834" width="12" style="1" bestFit="1" customWidth="1"/>
    <col min="13835" max="13835" width="10.33203125" style="1" bestFit="1" customWidth="1"/>
    <col min="13836" max="13836" width="12.33203125" style="1" bestFit="1" customWidth="1"/>
    <col min="13837" max="14087" width="9.109375" style="1"/>
    <col min="14088" max="14089" width="9.88671875" style="1" bestFit="1" customWidth="1"/>
    <col min="14090" max="14090" width="12" style="1" bestFit="1" customWidth="1"/>
    <col min="14091" max="14091" width="10.33203125" style="1" bestFit="1" customWidth="1"/>
    <col min="14092" max="14092" width="12.33203125" style="1" bestFit="1" customWidth="1"/>
    <col min="14093" max="14343" width="9.109375" style="1"/>
    <col min="14344" max="14345" width="9.88671875" style="1" bestFit="1" customWidth="1"/>
    <col min="14346" max="14346" width="12" style="1" bestFit="1" customWidth="1"/>
    <col min="14347" max="14347" width="10.33203125" style="1" bestFit="1" customWidth="1"/>
    <col min="14348" max="14348" width="12.33203125" style="1" bestFit="1" customWidth="1"/>
    <col min="14349" max="14599" width="9.109375" style="1"/>
    <col min="14600" max="14601" width="9.88671875" style="1" bestFit="1" customWidth="1"/>
    <col min="14602" max="14602" width="12" style="1" bestFit="1" customWidth="1"/>
    <col min="14603" max="14603" width="10.33203125" style="1" bestFit="1" customWidth="1"/>
    <col min="14604" max="14604" width="12.33203125" style="1" bestFit="1" customWidth="1"/>
    <col min="14605" max="14855" width="9.109375" style="1"/>
    <col min="14856" max="14857" width="9.88671875" style="1" bestFit="1" customWidth="1"/>
    <col min="14858" max="14858" width="12" style="1" bestFit="1" customWidth="1"/>
    <col min="14859" max="14859" width="10.33203125" style="1" bestFit="1" customWidth="1"/>
    <col min="14860" max="14860" width="12.33203125" style="1" bestFit="1" customWidth="1"/>
    <col min="14861" max="15111" width="9.109375" style="1"/>
    <col min="15112" max="15113" width="9.88671875" style="1" bestFit="1" customWidth="1"/>
    <col min="15114" max="15114" width="12" style="1" bestFit="1" customWidth="1"/>
    <col min="15115" max="15115" width="10.33203125" style="1" bestFit="1" customWidth="1"/>
    <col min="15116" max="15116" width="12.33203125" style="1" bestFit="1" customWidth="1"/>
    <col min="15117" max="15367" width="9.109375" style="1"/>
    <col min="15368" max="15369" width="9.88671875" style="1" bestFit="1" customWidth="1"/>
    <col min="15370" max="15370" width="12" style="1" bestFit="1" customWidth="1"/>
    <col min="15371" max="15371" width="10.33203125" style="1" bestFit="1" customWidth="1"/>
    <col min="15372" max="15372" width="12.33203125" style="1" bestFit="1" customWidth="1"/>
    <col min="15373" max="15623" width="9.109375" style="1"/>
    <col min="15624" max="15625" width="9.88671875" style="1" bestFit="1" customWidth="1"/>
    <col min="15626" max="15626" width="12" style="1" bestFit="1" customWidth="1"/>
    <col min="15627" max="15627" width="10.33203125" style="1" bestFit="1" customWidth="1"/>
    <col min="15628" max="15628" width="12.33203125" style="1" bestFit="1" customWidth="1"/>
    <col min="15629" max="15879" width="9.109375" style="1"/>
    <col min="15880" max="15881" width="9.88671875" style="1" bestFit="1" customWidth="1"/>
    <col min="15882" max="15882" width="12" style="1" bestFit="1" customWidth="1"/>
    <col min="15883" max="15883" width="10.33203125" style="1" bestFit="1" customWidth="1"/>
    <col min="15884" max="15884" width="12.33203125" style="1" bestFit="1" customWidth="1"/>
    <col min="15885" max="16135" width="9.109375" style="1"/>
    <col min="16136" max="16137" width="9.88671875" style="1" bestFit="1" customWidth="1"/>
    <col min="16138" max="16138" width="12" style="1" bestFit="1" customWidth="1"/>
    <col min="16139" max="16139" width="10.33203125" style="1" bestFit="1" customWidth="1"/>
    <col min="16140" max="16140" width="12.33203125" style="1" bestFit="1" customWidth="1"/>
    <col min="16141" max="16384" width="9.109375" style="1"/>
  </cols>
  <sheetData>
    <row r="1" spans="1:9" ht="12.75" customHeight="1" x14ac:dyDescent="0.25">
      <c r="A1" s="126" t="s">
        <v>322</v>
      </c>
      <c r="B1" s="127"/>
      <c r="C1" s="127"/>
      <c r="D1" s="127"/>
      <c r="E1" s="127"/>
      <c r="F1" s="127"/>
      <c r="G1" s="127"/>
      <c r="H1" s="127"/>
      <c r="I1" s="127"/>
    </row>
    <row r="2" spans="1:9" ht="12.75" customHeight="1" x14ac:dyDescent="0.25">
      <c r="A2" s="128" t="s">
        <v>161</v>
      </c>
      <c r="B2" s="129"/>
      <c r="C2" s="129"/>
      <c r="D2" s="129"/>
      <c r="E2" s="129"/>
      <c r="F2" s="129"/>
      <c r="G2" s="129"/>
      <c r="H2" s="129"/>
      <c r="I2" s="129"/>
    </row>
    <row r="3" spans="1:9" x14ac:dyDescent="0.25">
      <c r="A3" s="259" t="s">
        <v>43</v>
      </c>
      <c r="B3" s="260"/>
      <c r="C3" s="260"/>
      <c r="D3" s="260"/>
      <c r="E3" s="260"/>
      <c r="F3" s="260"/>
      <c r="G3" s="260"/>
      <c r="H3" s="260"/>
      <c r="I3" s="260"/>
    </row>
    <row r="4" spans="1:9" x14ac:dyDescent="0.25">
      <c r="A4" s="131" t="s">
        <v>323</v>
      </c>
      <c r="B4" s="132"/>
      <c r="C4" s="132"/>
      <c r="D4" s="132"/>
      <c r="E4" s="132"/>
      <c r="F4" s="132"/>
      <c r="G4" s="132"/>
      <c r="H4" s="132"/>
      <c r="I4" s="133"/>
    </row>
    <row r="5" spans="1:9" ht="22.2" x14ac:dyDescent="0.25">
      <c r="A5" s="139" t="s">
        <v>44</v>
      </c>
      <c r="B5" s="140"/>
      <c r="C5" s="140"/>
      <c r="D5" s="140"/>
      <c r="E5" s="140"/>
      <c r="F5" s="140"/>
      <c r="G5" s="28" t="s">
        <v>163</v>
      </c>
      <c r="H5" s="29" t="s">
        <v>164</v>
      </c>
      <c r="I5" s="29" t="s">
        <v>165</v>
      </c>
    </row>
    <row r="6" spans="1:9" x14ac:dyDescent="0.25">
      <c r="A6" s="141">
        <v>1</v>
      </c>
      <c r="B6" s="140"/>
      <c r="C6" s="140"/>
      <c r="D6" s="140"/>
      <c r="E6" s="140"/>
      <c r="F6" s="140"/>
      <c r="G6" s="100">
        <v>2</v>
      </c>
      <c r="H6" s="29" t="s">
        <v>267</v>
      </c>
      <c r="I6" s="29" t="s">
        <v>268</v>
      </c>
    </row>
    <row r="7" spans="1:9" x14ac:dyDescent="0.25">
      <c r="A7" s="253" t="s">
        <v>269</v>
      </c>
      <c r="B7" s="254"/>
      <c r="C7" s="254"/>
      <c r="D7" s="254"/>
      <c r="E7" s="254"/>
      <c r="F7" s="254"/>
      <c r="G7" s="254"/>
      <c r="H7" s="254"/>
      <c r="I7" s="255"/>
    </row>
    <row r="8" spans="1:9" x14ac:dyDescent="0.25">
      <c r="A8" s="257" t="s">
        <v>324</v>
      </c>
      <c r="B8" s="257"/>
      <c r="C8" s="257"/>
      <c r="D8" s="257"/>
      <c r="E8" s="257"/>
      <c r="F8" s="257"/>
      <c r="G8" s="10">
        <v>1</v>
      </c>
      <c r="H8" s="101">
        <v>0</v>
      </c>
      <c r="I8" s="101">
        <v>0</v>
      </c>
    </row>
    <row r="9" spans="1:9" x14ac:dyDescent="0.25">
      <c r="A9" s="250" t="s">
        <v>325</v>
      </c>
      <c r="B9" s="250"/>
      <c r="C9" s="250"/>
      <c r="D9" s="250"/>
      <c r="E9" s="250"/>
      <c r="F9" s="250"/>
      <c r="G9" s="11">
        <v>2</v>
      </c>
      <c r="H9" s="102">
        <v>0</v>
      </c>
      <c r="I9" s="102">
        <v>0</v>
      </c>
    </row>
    <row r="10" spans="1:9" x14ac:dyDescent="0.25">
      <c r="A10" s="250" t="s">
        <v>326</v>
      </c>
      <c r="B10" s="250"/>
      <c r="C10" s="250"/>
      <c r="D10" s="250"/>
      <c r="E10" s="250"/>
      <c r="F10" s="250"/>
      <c r="G10" s="11">
        <v>3</v>
      </c>
      <c r="H10" s="102">
        <v>0</v>
      </c>
      <c r="I10" s="102">
        <v>0</v>
      </c>
    </row>
    <row r="11" spans="1:9" x14ac:dyDescent="0.25">
      <c r="A11" s="250" t="s">
        <v>327</v>
      </c>
      <c r="B11" s="250"/>
      <c r="C11" s="250"/>
      <c r="D11" s="250"/>
      <c r="E11" s="250"/>
      <c r="F11" s="250"/>
      <c r="G11" s="11">
        <v>4</v>
      </c>
      <c r="H11" s="102">
        <v>0</v>
      </c>
      <c r="I11" s="102">
        <v>0</v>
      </c>
    </row>
    <row r="12" spans="1:9" x14ac:dyDescent="0.25">
      <c r="A12" s="250" t="s">
        <v>328</v>
      </c>
      <c r="B12" s="250"/>
      <c r="C12" s="250"/>
      <c r="D12" s="250"/>
      <c r="E12" s="250"/>
      <c r="F12" s="250"/>
      <c r="G12" s="11">
        <v>5</v>
      </c>
      <c r="H12" s="102">
        <v>0</v>
      </c>
      <c r="I12" s="102">
        <v>0</v>
      </c>
    </row>
    <row r="13" spans="1:9" x14ac:dyDescent="0.25">
      <c r="A13" s="258" t="s">
        <v>329</v>
      </c>
      <c r="B13" s="258"/>
      <c r="C13" s="258"/>
      <c r="D13" s="258"/>
      <c r="E13" s="258"/>
      <c r="F13" s="258"/>
      <c r="G13" s="25">
        <v>6</v>
      </c>
      <c r="H13" s="103">
        <f>SUM(H8:H12)</f>
        <v>0</v>
      </c>
      <c r="I13" s="103">
        <f>SUM(I8:I12)</f>
        <v>0</v>
      </c>
    </row>
    <row r="14" spans="1:9" ht="12.75" customHeight="1" x14ac:dyDescent="0.25">
      <c r="A14" s="250" t="s">
        <v>330</v>
      </c>
      <c r="B14" s="250"/>
      <c r="C14" s="250"/>
      <c r="D14" s="250"/>
      <c r="E14" s="250"/>
      <c r="F14" s="250"/>
      <c r="G14" s="11">
        <v>7</v>
      </c>
      <c r="H14" s="102">
        <v>0</v>
      </c>
      <c r="I14" s="102">
        <v>0</v>
      </c>
    </row>
    <row r="15" spans="1:9" ht="12.75" customHeight="1" x14ac:dyDescent="0.25">
      <c r="A15" s="250" t="s">
        <v>331</v>
      </c>
      <c r="B15" s="250"/>
      <c r="C15" s="250"/>
      <c r="D15" s="250"/>
      <c r="E15" s="250"/>
      <c r="F15" s="250"/>
      <c r="G15" s="11">
        <v>8</v>
      </c>
      <c r="H15" s="102">
        <v>0</v>
      </c>
      <c r="I15" s="102">
        <v>0</v>
      </c>
    </row>
    <row r="16" spans="1:9" ht="12.75" customHeight="1" x14ac:dyDescent="0.25">
      <c r="A16" s="250" t="s">
        <v>332</v>
      </c>
      <c r="B16" s="250"/>
      <c r="C16" s="250"/>
      <c r="D16" s="250"/>
      <c r="E16" s="250"/>
      <c r="F16" s="250"/>
      <c r="G16" s="11">
        <v>9</v>
      </c>
      <c r="H16" s="102">
        <v>0</v>
      </c>
      <c r="I16" s="102">
        <v>0</v>
      </c>
    </row>
    <row r="17" spans="1:9" ht="12.75" customHeight="1" x14ac:dyDescent="0.25">
      <c r="A17" s="250" t="s">
        <v>333</v>
      </c>
      <c r="B17" s="250"/>
      <c r="C17" s="250"/>
      <c r="D17" s="250"/>
      <c r="E17" s="250"/>
      <c r="F17" s="250"/>
      <c r="G17" s="11">
        <v>10</v>
      </c>
      <c r="H17" s="102">
        <v>0</v>
      </c>
      <c r="I17" s="102">
        <v>0</v>
      </c>
    </row>
    <row r="18" spans="1:9" ht="12.75" customHeight="1" x14ac:dyDescent="0.25">
      <c r="A18" s="250" t="s">
        <v>334</v>
      </c>
      <c r="B18" s="250"/>
      <c r="C18" s="250"/>
      <c r="D18" s="250"/>
      <c r="E18" s="250"/>
      <c r="F18" s="250"/>
      <c r="G18" s="11">
        <v>11</v>
      </c>
      <c r="H18" s="102">
        <v>0</v>
      </c>
      <c r="I18" s="102">
        <v>0</v>
      </c>
    </row>
    <row r="19" spans="1:9" ht="12.75" customHeight="1" x14ac:dyDescent="0.25">
      <c r="A19" s="250" t="s">
        <v>335</v>
      </c>
      <c r="B19" s="250"/>
      <c r="C19" s="250"/>
      <c r="D19" s="250"/>
      <c r="E19" s="250"/>
      <c r="F19" s="250"/>
      <c r="G19" s="11">
        <v>12</v>
      </c>
      <c r="H19" s="102">
        <v>0</v>
      </c>
      <c r="I19" s="102">
        <v>0</v>
      </c>
    </row>
    <row r="20" spans="1:9" ht="26.25" customHeight="1" x14ac:dyDescent="0.25">
      <c r="A20" s="258" t="s">
        <v>336</v>
      </c>
      <c r="B20" s="258"/>
      <c r="C20" s="258"/>
      <c r="D20" s="258"/>
      <c r="E20" s="258"/>
      <c r="F20" s="258"/>
      <c r="G20" s="25">
        <v>13</v>
      </c>
      <c r="H20" s="103">
        <f>SUM(H14:H19)</f>
        <v>0</v>
      </c>
      <c r="I20" s="103">
        <f>SUM(I14:I19)</f>
        <v>0</v>
      </c>
    </row>
    <row r="21" spans="1:9" ht="27.6" customHeight="1" x14ac:dyDescent="0.25">
      <c r="A21" s="256" t="s">
        <v>337</v>
      </c>
      <c r="B21" s="256"/>
      <c r="C21" s="256"/>
      <c r="D21" s="256"/>
      <c r="E21" s="256"/>
      <c r="F21" s="256"/>
      <c r="G21" s="26">
        <v>14</v>
      </c>
      <c r="H21" s="104">
        <f>H13+H20</f>
        <v>0</v>
      </c>
      <c r="I21" s="104">
        <f>I13+I20</f>
        <v>0</v>
      </c>
    </row>
    <row r="22" spans="1:9" x14ac:dyDescent="0.25">
      <c r="A22" s="253" t="s">
        <v>290</v>
      </c>
      <c r="B22" s="254"/>
      <c r="C22" s="254"/>
      <c r="D22" s="254"/>
      <c r="E22" s="254"/>
      <c r="F22" s="254"/>
      <c r="G22" s="254"/>
      <c r="H22" s="254"/>
      <c r="I22" s="255"/>
    </row>
    <row r="23" spans="1:9" ht="26.4" customHeight="1" x14ac:dyDescent="0.25">
      <c r="A23" s="257" t="s">
        <v>338</v>
      </c>
      <c r="B23" s="257"/>
      <c r="C23" s="257"/>
      <c r="D23" s="257"/>
      <c r="E23" s="257"/>
      <c r="F23" s="257"/>
      <c r="G23" s="10">
        <v>15</v>
      </c>
      <c r="H23" s="101">
        <v>0</v>
      </c>
      <c r="I23" s="101">
        <v>0</v>
      </c>
    </row>
    <row r="24" spans="1:9" ht="12.75" customHeight="1" x14ac:dyDescent="0.25">
      <c r="A24" s="250" t="s">
        <v>339</v>
      </c>
      <c r="B24" s="250"/>
      <c r="C24" s="250"/>
      <c r="D24" s="250"/>
      <c r="E24" s="250"/>
      <c r="F24" s="250"/>
      <c r="G24" s="10">
        <v>16</v>
      </c>
      <c r="H24" s="102">
        <v>0</v>
      </c>
      <c r="I24" s="102">
        <v>0</v>
      </c>
    </row>
    <row r="25" spans="1:9" ht="12.75" customHeight="1" x14ac:dyDescent="0.25">
      <c r="A25" s="250" t="s">
        <v>340</v>
      </c>
      <c r="B25" s="250"/>
      <c r="C25" s="250"/>
      <c r="D25" s="250"/>
      <c r="E25" s="250"/>
      <c r="F25" s="250"/>
      <c r="G25" s="10">
        <v>17</v>
      </c>
      <c r="H25" s="102">
        <v>0</v>
      </c>
      <c r="I25" s="102">
        <v>0</v>
      </c>
    </row>
    <row r="26" spans="1:9" ht="12.75" customHeight="1" x14ac:dyDescent="0.25">
      <c r="A26" s="250" t="s">
        <v>341</v>
      </c>
      <c r="B26" s="250"/>
      <c r="C26" s="250"/>
      <c r="D26" s="250"/>
      <c r="E26" s="250"/>
      <c r="F26" s="250"/>
      <c r="G26" s="10">
        <v>18</v>
      </c>
      <c r="H26" s="102">
        <v>0</v>
      </c>
      <c r="I26" s="102">
        <v>0</v>
      </c>
    </row>
    <row r="27" spans="1:9" ht="12.75" customHeight="1" x14ac:dyDescent="0.25">
      <c r="A27" s="250" t="s">
        <v>342</v>
      </c>
      <c r="B27" s="250"/>
      <c r="C27" s="250"/>
      <c r="D27" s="250"/>
      <c r="E27" s="250"/>
      <c r="F27" s="250"/>
      <c r="G27" s="10">
        <v>19</v>
      </c>
      <c r="H27" s="102">
        <v>0</v>
      </c>
      <c r="I27" s="102">
        <v>0</v>
      </c>
    </row>
    <row r="28" spans="1:9" ht="12.75" customHeight="1" x14ac:dyDescent="0.25">
      <c r="A28" s="250" t="s">
        <v>343</v>
      </c>
      <c r="B28" s="250"/>
      <c r="C28" s="250"/>
      <c r="D28" s="250"/>
      <c r="E28" s="250"/>
      <c r="F28" s="250"/>
      <c r="G28" s="10">
        <v>20</v>
      </c>
      <c r="H28" s="102">
        <v>0</v>
      </c>
      <c r="I28" s="102">
        <v>0</v>
      </c>
    </row>
    <row r="29" spans="1:9" ht="24" customHeight="1" x14ac:dyDescent="0.25">
      <c r="A29" s="251" t="s">
        <v>344</v>
      </c>
      <c r="B29" s="251"/>
      <c r="C29" s="251"/>
      <c r="D29" s="251"/>
      <c r="E29" s="251"/>
      <c r="F29" s="251"/>
      <c r="G29" s="25">
        <v>21</v>
      </c>
      <c r="H29" s="105">
        <f>SUM(H23:H28)</f>
        <v>0</v>
      </c>
      <c r="I29" s="105">
        <f>SUM(I23:I28)</f>
        <v>0</v>
      </c>
    </row>
    <row r="30" spans="1:9" ht="27" customHeight="1" x14ac:dyDescent="0.25">
      <c r="A30" s="250" t="s">
        <v>345</v>
      </c>
      <c r="B30" s="250"/>
      <c r="C30" s="250"/>
      <c r="D30" s="250"/>
      <c r="E30" s="250"/>
      <c r="F30" s="250"/>
      <c r="G30" s="11">
        <v>22</v>
      </c>
      <c r="H30" s="102">
        <v>0</v>
      </c>
      <c r="I30" s="102">
        <v>0</v>
      </c>
    </row>
    <row r="31" spans="1:9" ht="12.75" customHeight="1" x14ac:dyDescent="0.25">
      <c r="A31" s="250" t="s">
        <v>346</v>
      </c>
      <c r="B31" s="250"/>
      <c r="C31" s="250"/>
      <c r="D31" s="250"/>
      <c r="E31" s="250"/>
      <c r="F31" s="250"/>
      <c r="G31" s="11">
        <v>23</v>
      </c>
      <c r="H31" s="102">
        <v>0</v>
      </c>
      <c r="I31" s="102">
        <v>0</v>
      </c>
    </row>
    <row r="32" spans="1:9" ht="12.75" customHeight="1" x14ac:dyDescent="0.25">
      <c r="A32" s="250" t="s">
        <v>347</v>
      </c>
      <c r="B32" s="250"/>
      <c r="C32" s="250"/>
      <c r="D32" s="250"/>
      <c r="E32" s="250"/>
      <c r="F32" s="250"/>
      <c r="G32" s="11">
        <v>24</v>
      </c>
      <c r="H32" s="102">
        <v>0</v>
      </c>
      <c r="I32" s="102">
        <v>0</v>
      </c>
    </row>
    <row r="33" spans="1:9" ht="12.75" customHeight="1" x14ac:dyDescent="0.25">
      <c r="A33" s="250" t="s">
        <v>348</v>
      </c>
      <c r="B33" s="250"/>
      <c r="C33" s="250"/>
      <c r="D33" s="250"/>
      <c r="E33" s="250"/>
      <c r="F33" s="250"/>
      <c r="G33" s="11">
        <v>25</v>
      </c>
      <c r="H33" s="102">
        <v>0</v>
      </c>
      <c r="I33" s="102">
        <v>0</v>
      </c>
    </row>
    <row r="34" spans="1:9" ht="12.75" customHeight="1" x14ac:dyDescent="0.25">
      <c r="A34" s="250" t="s">
        <v>349</v>
      </c>
      <c r="B34" s="250"/>
      <c r="C34" s="250"/>
      <c r="D34" s="250"/>
      <c r="E34" s="250"/>
      <c r="F34" s="250"/>
      <c r="G34" s="11">
        <v>26</v>
      </c>
      <c r="H34" s="102">
        <v>0</v>
      </c>
      <c r="I34" s="102">
        <v>0</v>
      </c>
    </row>
    <row r="35" spans="1:9" ht="25.95" customHeight="1" x14ac:dyDescent="0.25">
      <c r="A35" s="251" t="s">
        <v>350</v>
      </c>
      <c r="B35" s="251"/>
      <c r="C35" s="251"/>
      <c r="D35" s="251"/>
      <c r="E35" s="251"/>
      <c r="F35" s="251"/>
      <c r="G35" s="25">
        <v>27</v>
      </c>
      <c r="H35" s="105">
        <f>SUM(H30:H34)</f>
        <v>0</v>
      </c>
      <c r="I35" s="105">
        <f>SUM(I30:I34)</f>
        <v>0</v>
      </c>
    </row>
    <row r="36" spans="1:9" ht="28.2" customHeight="1" x14ac:dyDescent="0.25">
      <c r="A36" s="256" t="s">
        <v>351</v>
      </c>
      <c r="B36" s="256"/>
      <c r="C36" s="256"/>
      <c r="D36" s="256"/>
      <c r="E36" s="256"/>
      <c r="F36" s="256"/>
      <c r="G36" s="26">
        <v>28</v>
      </c>
      <c r="H36" s="106">
        <f>H29+H35</f>
        <v>0</v>
      </c>
      <c r="I36" s="106">
        <f>I29+I35</f>
        <v>0</v>
      </c>
    </row>
    <row r="37" spans="1:9" x14ac:dyDescent="0.25">
      <c r="A37" s="253" t="s">
        <v>305</v>
      </c>
      <c r="B37" s="254"/>
      <c r="C37" s="254"/>
      <c r="D37" s="254"/>
      <c r="E37" s="254"/>
      <c r="F37" s="254"/>
      <c r="G37" s="254">
        <v>0</v>
      </c>
      <c r="H37" s="254"/>
      <c r="I37" s="255"/>
    </row>
    <row r="38" spans="1:9" ht="12.75" customHeight="1" x14ac:dyDescent="0.25">
      <c r="A38" s="252" t="s">
        <v>352</v>
      </c>
      <c r="B38" s="252"/>
      <c r="C38" s="252"/>
      <c r="D38" s="252"/>
      <c r="E38" s="252"/>
      <c r="F38" s="252"/>
      <c r="G38" s="10">
        <v>29</v>
      </c>
      <c r="H38" s="101">
        <v>0</v>
      </c>
      <c r="I38" s="101">
        <v>0</v>
      </c>
    </row>
    <row r="39" spans="1:9" ht="25.2" customHeight="1" x14ac:dyDescent="0.25">
      <c r="A39" s="249" t="s">
        <v>353</v>
      </c>
      <c r="B39" s="249"/>
      <c r="C39" s="249"/>
      <c r="D39" s="249"/>
      <c r="E39" s="249"/>
      <c r="F39" s="249"/>
      <c r="G39" s="11">
        <v>30</v>
      </c>
      <c r="H39" s="102">
        <v>0</v>
      </c>
      <c r="I39" s="102">
        <v>0</v>
      </c>
    </row>
    <row r="40" spans="1:9" ht="12.75" customHeight="1" x14ac:dyDescent="0.25">
      <c r="A40" s="249" t="s">
        <v>354</v>
      </c>
      <c r="B40" s="249"/>
      <c r="C40" s="249"/>
      <c r="D40" s="249"/>
      <c r="E40" s="249"/>
      <c r="F40" s="249"/>
      <c r="G40" s="11">
        <v>31</v>
      </c>
      <c r="H40" s="102">
        <v>0</v>
      </c>
      <c r="I40" s="102">
        <v>0</v>
      </c>
    </row>
    <row r="41" spans="1:9" ht="12.75" customHeight="1" x14ac:dyDescent="0.25">
      <c r="A41" s="249" t="s">
        <v>355</v>
      </c>
      <c r="B41" s="249"/>
      <c r="C41" s="249"/>
      <c r="D41" s="249"/>
      <c r="E41" s="249"/>
      <c r="F41" s="249"/>
      <c r="G41" s="11">
        <v>32</v>
      </c>
      <c r="H41" s="102">
        <v>0</v>
      </c>
      <c r="I41" s="102">
        <v>0</v>
      </c>
    </row>
    <row r="42" spans="1:9" ht="25.95" customHeight="1" x14ac:dyDescent="0.25">
      <c r="A42" s="251" t="s">
        <v>356</v>
      </c>
      <c r="B42" s="251"/>
      <c r="C42" s="251"/>
      <c r="D42" s="251"/>
      <c r="E42" s="251"/>
      <c r="F42" s="251"/>
      <c r="G42" s="25">
        <v>33</v>
      </c>
      <c r="H42" s="105">
        <f>H41+H40+H39+H38</f>
        <v>0</v>
      </c>
      <c r="I42" s="105">
        <f>I41+I40+I39+I38</f>
        <v>0</v>
      </c>
    </row>
    <row r="43" spans="1:9" ht="24.6" customHeight="1" x14ac:dyDescent="0.25">
      <c r="A43" s="249" t="s">
        <v>357</v>
      </c>
      <c r="B43" s="249"/>
      <c r="C43" s="249"/>
      <c r="D43" s="249"/>
      <c r="E43" s="249"/>
      <c r="F43" s="249"/>
      <c r="G43" s="11">
        <v>34</v>
      </c>
      <c r="H43" s="102">
        <v>0</v>
      </c>
      <c r="I43" s="102">
        <v>0</v>
      </c>
    </row>
    <row r="44" spans="1:9" ht="12.75" customHeight="1" x14ac:dyDescent="0.25">
      <c r="A44" s="249" t="s">
        <v>358</v>
      </c>
      <c r="B44" s="249"/>
      <c r="C44" s="249"/>
      <c r="D44" s="249"/>
      <c r="E44" s="249"/>
      <c r="F44" s="249"/>
      <c r="G44" s="11">
        <v>35</v>
      </c>
      <c r="H44" s="102">
        <v>0</v>
      </c>
      <c r="I44" s="102">
        <v>0</v>
      </c>
    </row>
    <row r="45" spans="1:9" ht="12.75" customHeight="1" x14ac:dyDescent="0.25">
      <c r="A45" s="249" t="s">
        <v>359</v>
      </c>
      <c r="B45" s="249"/>
      <c r="C45" s="249"/>
      <c r="D45" s="249"/>
      <c r="E45" s="249"/>
      <c r="F45" s="249"/>
      <c r="G45" s="11">
        <v>36</v>
      </c>
      <c r="H45" s="102">
        <v>0</v>
      </c>
      <c r="I45" s="102">
        <v>0</v>
      </c>
    </row>
    <row r="46" spans="1:9" ht="21" customHeight="1" x14ac:dyDescent="0.25">
      <c r="A46" s="249" t="s">
        <v>360</v>
      </c>
      <c r="B46" s="249"/>
      <c r="C46" s="249"/>
      <c r="D46" s="249"/>
      <c r="E46" s="249"/>
      <c r="F46" s="249"/>
      <c r="G46" s="11">
        <v>37</v>
      </c>
      <c r="H46" s="102">
        <v>0</v>
      </c>
      <c r="I46" s="102">
        <v>0</v>
      </c>
    </row>
    <row r="47" spans="1:9" ht="12.75" customHeight="1" x14ac:dyDescent="0.25">
      <c r="A47" s="249" t="s">
        <v>361</v>
      </c>
      <c r="B47" s="249"/>
      <c r="C47" s="249"/>
      <c r="D47" s="249"/>
      <c r="E47" s="249"/>
      <c r="F47" s="249"/>
      <c r="G47" s="11">
        <v>38</v>
      </c>
      <c r="H47" s="102">
        <v>0</v>
      </c>
      <c r="I47" s="102">
        <v>0</v>
      </c>
    </row>
    <row r="48" spans="1:9" ht="22.95" customHeight="1" x14ac:dyDescent="0.25">
      <c r="A48" s="251" t="s">
        <v>362</v>
      </c>
      <c r="B48" s="251"/>
      <c r="C48" s="251"/>
      <c r="D48" s="251"/>
      <c r="E48" s="251"/>
      <c r="F48" s="251"/>
      <c r="G48" s="25">
        <v>39</v>
      </c>
      <c r="H48" s="105">
        <f>H47+H46+H45+H44+H43</f>
        <v>0</v>
      </c>
      <c r="I48" s="105">
        <f>I47+I46+I45+I44+I43</f>
        <v>0</v>
      </c>
    </row>
    <row r="49" spans="1:9" ht="25.95" customHeight="1" x14ac:dyDescent="0.25">
      <c r="A49" s="262" t="s">
        <v>363</v>
      </c>
      <c r="B49" s="262"/>
      <c r="C49" s="262"/>
      <c r="D49" s="262"/>
      <c r="E49" s="262"/>
      <c r="F49" s="262"/>
      <c r="G49" s="25">
        <v>40</v>
      </c>
      <c r="H49" s="105">
        <f>H48+H42</f>
        <v>0</v>
      </c>
      <c r="I49" s="105">
        <f>I48+I42</f>
        <v>0</v>
      </c>
    </row>
    <row r="50" spans="1:9" ht="12.75" customHeight="1" x14ac:dyDescent="0.25">
      <c r="A50" s="250" t="s">
        <v>364</v>
      </c>
      <c r="B50" s="250"/>
      <c r="C50" s="250"/>
      <c r="D50" s="250"/>
      <c r="E50" s="250"/>
      <c r="F50" s="250"/>
      <c r="G50" s="11">
        <v>41</v>
      </c>
      <c r="H50" s="102">
        <v>0</v>
      </c>
      <c r="I50" s="102">
        <v>0</v>
      </c>
    </row>
    <row r="51" spans="1:9" ht="25.95" customHeight="1" x14ac:dyDescent="0.25">
      <c r="A51" s="262" t="s">
        <v>365</v>
      </c>
      <c r="B51" s="262"/>
      <c r="C51" s="262"/>
      <c r="D51" s="262"/>
      <c r="E51" s="262"/>
      <c r="F51" s="262"/>
      <c r="G51" s="25">
        <v>42</v>
      </c>
      <c r="H51" s="105">
        <f>H21+H36+H49+H50</f>
        <v>0</v>
      </c>
      <c r="I51" s="105">
        <f>I21+I36+I49+I50</f>
        <v>0</v>
      </c>
    </row>
    <row r="52" spans="1:9" ht="12.75" customHeight="1" x14ac:dyDescent="0.25">
      <c r="A52" s="263" t="s">
        <v>320</v>
      </c>
      <c r="B52" s="263"/>
      <c r="C52" s="263"/>
      <c r="D52" s="263"/>
      <c r="E52" s="263"/>
      <c r="F52" s="263"/>
      <c r="G52" s="11">
        <v>43</v>
      </c>
      <c r="H52" s="102"/>
      <c r="I52" s="102"/>
    </row>
    <row r="53" spans="1:9" ht="31.95" customHeight="1" x14ac:dyDescent="0.25">
      <c r="A53" s="261" t="s">
        <v>366</v>
      </c>
      <c r="B53" s="261"/>
      <c r="C53" s="261"/>
      <c r="D53" s="261"/>
      <c r="E53" s="261"/>
      <c r="F53" s="261"/>
      <c r="G53" s="27">
        <v>44</v>
      </c>
      <c r="H53" s="107">
        <f>H52+H51</f>
        <v>0</v>
      </c>
      <c r="I53" s="107">
        <f>I52+I51</f>
        <v>0</v>
      </c>
    </row>
  </sheetData>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3">
    <dataValidation type="whole" operator="greaterThanOrEqual" allowBlank="1" showInputMessage="1" showErrorMessage="1" errorTitle="Incorrect entry" error="You can enter only positive whole numbers."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Incorrect entry" error="You can enter only whole numbers."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Incorrect entry" error="You can enter only positive whole numbers."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63"/>
  <sheetViews>
    <sheetView view="pageBreakPreview" zoomScale="80" zoomScaleNormal="100" zoomScaleSheetLayoutView="80" workbookViewId="0">
      <selection activeCell="S25" sqref="S25"/>
    </sheetView>
  </sheetViews>
  <sheetFormatPr defaultRowHeight="13.2" x14ac:dyDescent="0.25"/>
  <cols>
    <col min="1" max="4" width="9.109375" style="1"/>
    <col min="5" max="5" width="10.109375" style="1" bestFit="1" customWidth="1"/>
    <col min="6" max="6" width="9.109375" style="1"/>
    <col min="7" max="7" width="12.44140625" style="1" customWidth="1"/>
    <col min="8" max="26" width="13.44140625" style="12" customWidth="1"/>
    <col min="27" max="27" width="13.44140625" style="1" customWidth="1"/>
    <col min="28" max="262" width="9.109375" style="1"/>
    <col min="263" max="263" width="10.109375" style="1" bestFit="1" customWidth="1"/>
    <col min="264" max="267" width="9.109375" style="1"/>
    <col min="268" max="269" width="9.88671875" style="1" bestFit="1" customWidth="1"/>
    <col min="270" max="518" width="9.109375" style="1"/>
    <col min="519" max="519" width="10.109375" style="1" bestFit="1" customWidth="1"/>
    <col min="520" max="523" width="9.109375" style="1"/>
    <col min="524" max="525" width="9.88671875" style="1" bestFit="1" customWidth="1"/>
    <col min="526" max="774" width="9.109375" style="1"/>
    <col min="775" max="775" width="10.109375" style="1" bestFit="1" customWidth="1"/>
    <col min="776" max="779" width="9.109375" style="1"/>
    <col min="780" max="781" width="9.88671875" style="1" bestFit="1" customWidth="1"/>
    <col min="782" max="1030" width="9.109375" style="1"/>
    <col min="1031" max="1031" width="10.109375" style="1" bestFit="1" customWidth="1"/>
    <col min="1032" max="1035" width="9.109375" style="1"/>
    <col min="1036" max="1037" width="9.88671875" style="1" bestFit="1" customWidth="1"/>
    <col min="1038" max="1286" width="9.109375" style="1"/>
    <col min="1287" max="1287" width="10.109375" style="1" bestFit="1" customWidth="1"/>
    <col min="1288" max="1291" width="9.109375" style="1"/>
    <col min="1292" max="1293" width="9.88671875" style="1" bestFit="1" customWidth="1"/>
    <col min="1294" max="1542" width="9.109375" style="1"/>
    <col min="1543" max="1543" width="10.109375" style="1" bestFit="1" customWidth="1"/>
    <col min="1544" max="1547" width="9.109375" style="1"/>
    <col min="1548" max="1549" width="9.88671875" style="1" bestFit="1" customWidth="1"/>
    <col min="1550" max="1798" width="9.109375" style="1"/>
    <col min="1799" max="1799" width="10.109375" style="1" bestFit="1" customWidth="1"/>
    <col min="1800" max="1803" width="9.109375" style="1"/>
    <col min="1804" max="1805" width="9.88671875" style="1" bestFit="1" customWidth="1"/>
    <col min="1806" max="2054" width="9.109375" style="1"/>
    <col min="2055" max="2055" width="10.109375" style="1" bestFit="1" customWidth="1"/>
    <col min="2056" max="2059" width="9.109375" style="1"/>
    <col min="2060" max="2061" width="9.88671875" style="1" bestFit="1" customWidth="1"/>
    <col min="2062" max="2310" width="9.109375" style="1"/>
    <col min="2311" max="2311" width="10.109375" style="1" bestFit="1" customWidth="1"/>
    <col min="2312" max="2315" width="9.109375" style="1"/>
    <col min="2316" max="2317" width="9.88671875" style="1" bestFit="1" customWidth="1"/>
    <col min="2318" max="2566" width="9.109375" style="1"/>
    <col min="2567" max="2567" width="10.109375" style="1" bestFit="1" customWidth="1"/>
    <col min="2568" max="2571" width="9.109375" style="1"/>
    <col min="2572" max="2573" width="9.88671875" style="1" bestFit="1" customWidth="1"/>
    <col min="2574" max="2822" width="9.109375" style="1"/>
    <col min="2823" max="2823" width="10.109375" style="1" bestFit="1" customWidth="1"/>
    <col min="2824" max="2827" width="9.109375" style="1"/>
    <col min="2828" max="2829" width="9.88671875" style="1" bestFit="1" customWidth="1"/>
    <col min="2830" max="3078" width="9.109375" style="1"/>
    <col min="3079" max="3079" width="10.109375" style="1" bestFit="1" customWidth="1"/>
    <col min="3080" max="3083" width="9.109375" style="1"/>
    <col min="3084" max="3085" width="9.88671875" style="1" bestFit="1" customWidth="1"/>
    <col min="3086" max="3334" width="9.109375" style="1"/>
    <col min="3335" max="3335" width="10.109375" style="1" bestFit="1" customWidth="1"/>
    <col min="3336" max="3339" width="9.109375" style="1"/>
    <col min="3340" max="3341" width="9.88671875" style="1" bestFit="1" customWidth="1"/>
    <col min="3342" max="3590" width="9.109375" style="1"/>
    <col min="3591" max="3591" width="10.109375" style="1" bestFit="1" customWidth="1"/>
    <col min="3592" max="3595" width="9.109375" style="1"/>
    <col min="3596" max="3597" width="9.88671875" style="1" bestFit="1" customWidth="1"/>
    <col min="3598" max="3846" width="9.109375" style="1"/>
    <col min="3847" max="3847" width="10.109375" style="1" bestFit="1" customWidth="1"/>
    <col min="3848" max="3851" width="9.109375" style="1"/>
    <col min="3852" max="3853" width="9.88671875" style="1" bestFit="1" customWidth="1"/>
    <col min="3854" max="4102" width="9.109375" style="1"/>
    <col min="4103" max="4103" width="10.109375" style="1" bestFit="1" customWidth="1"/>
    <col min="4104" max="4107" width="9.109375" style="1"/>
    <col min="4108" max="4109" width="9.88671875" style="1" bestFit="1" customWidth="1"/>
    <col min="4110" max="4358" width="9.109375" style="1"/>
    <col min="4359" max="4359" width="10.109375" style="1" bestFit="1" customWidth="1"/>
    <col min="4360" max="4363" width="9.109375" style="1"/>
    <col min="4364" max="4365" width="9.88671875" style="1" bestFit="1" customWidth="1"/>
    <col min="4366" max="4614" width="9.109375" style="1"/>
    <col min="4615" max="4615" width="10.109375" style="1" bestFit="1" customWidth="1"/>
    <col min="4616" max="4619" width="9.109375" style="1"/>
    <col min="4620" max="4621" width="9.88671875" style="1" bestFit="1" customWidth="1"/>
    <col min="4622" max="4870" width="9.109375" style="1"/>
    <col min="4871" max="4871" width="10.109375" style="1" bestFit="1" customWidth="1"/>
    <col min="4872" max="4875" width="9.109375" style="1"/>
    <col min="4876" max="4877" width="9.88671875" style="1" bestFit="1" customWidth="1"/>
    <col min="4878" max="5126" width="9.109375" style="1"/>
    <col min="5127" max="5127" width="10.109375" style="1" bestFit="1" customWidth="1"/>
    <col min="5128" max="5131" width="9.109375" style="1"/>
    <col min="5132" max="5133" width="9.88671875" style="1" bestFit="1" customWidth="1"/>
    <col min="5134" max="5382" width="9.109375" style="1"/>
    <col min="5383" max="5383" width="10.109375" style="1" bestFit="1" customWidth="1"/>
    <col min="5384" max="5387" width="9.109375" style="1"/>
    <col min="5388" max="5389" width="9.88671875" style="1" bestFit="1" customWidth="1"/>
    <col min="5390" max="5638" width="9.109375" style="1"/>
    <col min="5639" max="5639" width="10.109375" style="1" bestFit="1" customWidth="1"/>
    <col min="5640" max="5643" width="9.109375" style="1"/>
    <col min="5644" max="5645" width="9.88671875" style="1" bestFit="1" customWidth="1"/>
    <col min="5646" max="5894" width="9.109375" style="1"/>
    <col min="5895" max="5895" width="10.109375" style="1" bestFit="1" customWidth="1"/>
    <col min="5896" max="5899" width="9.109375" style="1"/>
    <col min="5900" max="5901" width="9.88671875" style="1" bestFit="1" customWidth="1"/>
    <col min="5902" max="6150" width="9.109375" style="1"/>
    <col min="6151" max="6151" width="10.109375" style="1" bestFit="1" customWidth="1"/>
    <col min="6152" max="6155" width="9.109375" style="1"/>
    <col min="6156" max="6157" width="9.88671875" style="1" bestFit="1" customWidth="1"/>
    <col min="6158" max="6406" width="9.109375" style="1"/>
    <col min="6407" max="6407" width="10.109375" style="1" bestFit="1" customWidth="1"/>
    <col min="6408" max="6411" width="9.109375" style="1"/>
    <col min="6412" max="6413" width="9.88671875" style="1" bestFit="1" customWidth="1"/>
    <col min="6414" max="6662" width="9.109375" style="1"/>
    <col min="6663" max="6663" width="10.109375" style="1" bestFit="1" customWidth="1"/>
    <col min="6664" max="6667" width="9.109375" style="1"/>
    <col min="6668" max="6669" width="9.88671875" style="1" bestFit="1" customWidth="1"/>
    <col min="6670" max="6918" width="9.109375" style="1"/>
    <col min="6919" max="6919" width="10.109375" style="1" bestFit="1" customWidth="1"/>
    <col min="6920" max="6923" width="9.109375" style="1"/>
    <col min="6924" max="6925" width="9.88671875" style="1" bestFit="1" customWidth="1"/>
    <col min="6926" max="7174" width="9.109375" style="1"/>
    <col min="7175" max="7175" width="10.109375" style="1" bestFit="1" customWidth="1"/>
    <col min="7176" max="7179" width="9.109375" style="1"/>
    <col min="7180" max="7181" width="9.88671875" style="1" bestFit="1" customWidth="1"/>
    <col min="7182" max="7430" width="9.109375" style="1"/>
    <col min="7431" max="7431" width="10.109375" style="1" bestFit="1" customWidth="1"/>
    <col min="7432" max="7435" width="9.109375" style="1"/>
    <col min="7436" max="7437" width="9.88671875" style="1" bestFit="1" customWidth="1"/>
    <col min="7438" max="7686" width="9.109375" style="1"/>
    <col min="7687" max="7687" width="10.109375" style="1" bestFit="1" customWidth="1"/>
    <col min="7688" max="7691" width="9.109375" style="1"/>
    <col min="7692" max="7693" width="9.88671875" style="1" bestFit="1" customWidth="1"/>
    <col min="7694" max="7942" width="9.109375" style="1"/>
    <col min="7943" max="7943" width="10.109375" style="1" bestFit="1" customWidth="1"/>
    <col min="7944" max="7947" width="9.109375" style="1"/>
    <col min="7948" max="7949" width="9.88671875" style="1" bestFit="1" customWidth="1"/>
    <col min="7950" max="8198" width="9.109375" style="1"/>
    <col min="8199" max="8199" width="10.109375" style="1" bestFit="1" customWidth="1"/>
    <col min="8200" max="8203" width="9.109375" style="1"/>
    <col min="8204" max="8205" width="9.88671875" style="1" bestFit="1" customWidth="1"/>
    <col min="8206" max="8454" width="9.109375" style="1"/>
    <col min="8455" max="8455" width="10.109375" style="1" bestFit="1" customWidth="1"/>
    <col min="8456" max="8459" width="9.109375" style="1"/>
    <col min="8460" max="8461" width="9.88671875" style="1" bestFit="1" customWidth="1"/>
    <col min="8462" max="8710" width="9.109375" style="1"/>
    <col min="8711" max="8711" width="10.109375" style="1" bestFit="1" customWidth="1"/>
    <col min="8712" max="8715" width="9.109375" style="1"/>
    <col min="8716" max="8717" width="9.88671875" style="1" bestFit="1" customWidth="1"/>
    <col min="8718" max="8966" width="9.109375" style="1"/>
    <col min="8967" max="8967" width="10.109375" style="1" bestFit="1" customWidth="1"/>
    <col min="8968" max="8971" width="9.109375" style="1"/>
    <col min="8972" max="8973" width="9.88671875" style="1" bestFit="1" customWidth="1"/>
    <col min="8974" max="9222" width="9.109375" style="1"/>
    <col min="9223" max="9223" width="10.109375" style="1" bestFit="1" customWidth="1"/>
    <col min="9224" max="9227" width="9.109375" style="1"/>
    <col min="9228" max="9229" width="9.88671875" style="1" bestFit="1" customWidth="1"/>
    <col min="9230" max="9478" width="9.109375" style="1"/>
    <col min="9479" max="9479" width="10.109375" style="1" bestFit="1" customWidth="1"/>
    <col min="9480" max="9483" width="9.109375" style="1"/>
    <col min="9484" max="9485" width="9.88671875" style="1" bestFit="1" customWidth="1"/>
    <col min="9486" max="9734" width="9.109375" style="1"/>
    <col min="9735" max="9735" width="10.109375" style="1" bestFit="1" customWidth="1"/>
    <col min="9736" max="9739" width="9.109375" style="1"/>
    <col min="9740" max="9741" width="9.88671875" style="1" bestFit="1" customWidth="1"/>
    <col min="9742" max="9990" width="9.109375" style="1"/>
    <col min="9991" max="9991" width="10.109375" style="1" bestFit="1" customWidth="1"/>
    <col min="9992" max="9995" width="9.109375" style="1"/>
    <col min="9996" max="9997" width="9.88671875" style="1" bestFit="1" customWidth="1"/>
    <col min="9998" max="10246" width="9.109375" style="1"/>
    <col min="10247" max="10247" width="10.109375" style="1" bestFit="1" customWidth="1"/>
    <col min="10248" max="10251" width="9.109375" style="1"/>
    <col min="10252" max="10253" width="9.88671875" style="1" bestFit="1" customWidth="1"/>
    <col min="10254" max="10502" width="9.109375" style="1"/>
    <col min="10503" max="10503" width="10.109375" style="1" bestFit="1" customWidth="1"/>
    <col min="10504" max="10507" width="9.109375" style="1"/>
    <col min="10508" max="10509" width="9.88671875" style="1" bestFit="1" customWidth="1"/>
    <col min="10510" max="10758" width="9.109375" style="1"/>
    <col min="10759" max="10759" width="10.109375" style="1" bestFit="1" customWidth="1"/>
    <col min="10760" max="10763" width="9.109375" style="1"/>
    <col min="10764" max="10765" width="9.88671875" style="1" bestFit="1" customWidth="1"/>
    <col min="10766" max="11014" width="9.109375" style="1"/>
    <col min="11015" max="11015" width="10.109375" style="1" bestFit="1" customWidth="1"/>
    <col min="11016" max="11019" width="9.109375" style="1"/>
    <col min="11020" max="11021" width="9.88671875" style="1" bestFit="1" customWidth="1"/>
    <col min="11022" max="11270" width="9.109375" style="1"/>
    <col min="11271" max="11271" width="10.109375" style="1" bestFit="1" customWidth="1"/>
    <col min="11272" max="11275" width="9.109375" style="1"/>
    <col min="11276" max="11277" width="9.88671875" style="1" bestFit="1" customWidth="1"/>
    <col min="11278" max="11526" width="9.109375" style="1"/>
    <col min="11527" max="11527" width="10.109375" style="1" bestFit="1" customWidth="1"/>
    <col min="11528" max="11531" width="9.109375" style="1"/>
    <col min="11532" max="11533" width="9.88671875" style="1" bestFit="1" customWidth="1"/>
    <col min="11534" max="11782" width="9.109375" style="1"/>
    <col min="11783" max="11783" width="10.109375" style="1" bestFit="1" customWidth="1"/>
    <col min="11784" max="11787" width="9.109375" style="1"/>
    <col min="11788" max="11789" width="9.88671875" style="1" bestFit="1" customWidth="1"/>
    <col min="11790" max="12038" width="9.109375" style="1"/>
    <col min="12039" max="12039" width="10.109375" style="1" bestFit="1" customWidth="1"/>
    <col min="12040" max="12043" width="9.109375" style="1"/>
    <col min="12044" max="12045" width="9.88671875" style="1" bestFit="1" customWidth="1"/>
    <col min="12046" max="12294" width="9.109375" style="1"/>
    <col min="12295" max="12295" width="10.109375" style="1" bestFit="1" customWidth="1"/>
    <col min="12296" max="12299" width="9.109375" style="1"/>
    <col min="12300" max="12301" width="9.88671875" style="1" bestFit="1" customWidth="1"/>
    <col min="12302" max="12550" width="9.109375" style="1"/>
    <col min="12551" max="12551" width="10.109375" style="1" bestFit="1" customWidth="1"/>
    <col min="12552" max="12555" width="9.109375" style="1"/>
    <col min="12556" max="12557" width="9.88671875" style="1" bestFit="1" customWidth="1"/>
    <col min="12558" max="12806" width="9.109375" style="1"/>
    <col min="12807" max="12807" width="10.109375" style="1" bestFit="1" customWidth="1"/>
    <col min="12808" max="12811" width="9.109375" style="1"/>
    <col min="12812" max="12813" width="9.88671875" style="1" bestFit="1" customWidth="1"/>
    <col min="12814" max="13062" width="9.109375" style="1"/>
    <col min="13063" max="13063" width="10.109375" style="1" bestFit="1" customWidth="1"/>
    <col min="13064" max="13067" width="9.109375" style="1"/>
    <col min="13068" max="13069" width="9.88671875" style="1" bestFit="1" customWidth="1"/>
    <col min="13070" max="13318" width="9.109375" style="1"/>
    <col min="13319" max="13319" width="10.109375" style="1" bestFit="1" customWidth="1"/>
    <col min="13320" max="13323" width="9.109375" style="1"/>
    <col min="13324" max="13325" width="9.88671875" style="1" bestFit="1" customWidth="1"/>
    <col min="13326" max="13574" width="9.109375" style="1"/>
    <col min="13575" max="13575" width="10.109375" style="1" bestFit="1" customWidth="1"/>
    <col min="13576" max="13579" width="9.109375" style="1"/>
    <col min="13580" max="13581" width="9.88671875" style="1" bestFit="1" customWidth="1"/>
    <col min="13582" max="13830" width="9.109375" style="1"/>
    <col min="13831" max="13831" width="10.109375" style="1" bestFit="1" customWidth="1"/>
    <col min="13832" max="13835" width="9.109375" style="1"/>
    <col min="13836" max="13837" width="9.88671875" style="1" bestFit="1" customWidth="1"/>
    <col min="13838" max="14086" width="9.109375" style="1"/>
    <col min="14087" max="14087" width="10.109375" style="1" bestFit="1" customWidth="1"/>
    <col min="14088" max="14091" width="9.109375" style="1"/>
    <col min="14092" max="14093" width="9.88671875" style="1" bestFit="1" customWidth="1"/>
    <col min="14094" max="14342" width="9.109375" style="1"/>
    <col min="14343" max="14343" width="10.109375" style="1" bestFit="1" customWidth="1"/>
    <col min="14344" max="14347" width="9.109375" style="1"/>
    <col min="14348" max="14349" width="9.88671875" style="1" bestFit="1" customWidth="1"/>
    <col min="14350" max="14598" width="9.109375" style="1"/>
    <col min="14599" max="14599" width="10.109375" style="1" bestFit="1" customWidth="1"/>
    <col min="14600" max="14603" width="9.109375" style="1"/>
    <col min="14604" max="14605" width="9.88671875" style="1" bestFit="1" customWidth="1"/>
    <col min="14606" max="14854" width="9.109375" style="1"/>
    <col min="14855" max="14855" width="10.109375" style="1" bestFit="1" customWidth="1"/>
    <col min="14856" max="14859" width="9.109375" style="1"/>
    <col min="14860" max="14861" width="9.88671875" style="1" bestFit="1" customWidth="1"/>
    <col min="14862" max="15110" width="9.109375" style="1"/>
    <col min="15111" max="15111" width="10.109375" style="1" bestFit="1" customWidth="1"/>
    <col min="15112" max="15115" width="9.109375" style="1"/>
    <col min="15116" max="15117" width="9.88671875" style="1" bestFit="1" customWidth="1"/>
    <col min="15118" max="15366" width="9.109375" style="1"/>
    <col min="15367" max="15367" width="10.109375" style="1" bestFit="1" customWidth="1"/>
    <col min="15368" max="15371" width="9.109375" style="1"/>
    <col min="15372" max="15373" width="9.88671875" style="1" bestFit="1" customWidth="1"/>
    <col min="15374" max="15622" width="9.109375" style="1"/>
    <col min="15623" max="15623" width="10.109375" style="1" bestFit="1" customWidth="1"/>
    <col min="15624" max="15627" width="9.109375" style="1"/>
    <col min="15628" max="15629" width="9.88671875" style="1" bestFit="1" customWidth="1"/>
    <col min="15630" max="15878" width="9.109375" style="1"/>
    <col min="15879" max="15879" width="10.109375" style="1" bestFit="1" customWidth="1"/>
    <col min="15880" max="15883" width="9.109375" style="1"/>
    <col min="15884" max="15885" width="9.88671875" style="1" bestFit="1" customWidth="1"/>
    <col min="15886" max="16134" width="9.109375" style="1"/>
    <col min="16135" max="16135" width="10.109375" style="1" bestFit="1" customWidth="1"/>
    <col min="16136" max="16139" width="9.109375" style="1"/>
    <col min="16140" max="16141" width="9.88671875" style="1" bestFit="1" customWidth="1"/>
    <col min="16142" max="16384" width="9.109375" style="1"/>
  </cols>
  <sheetData>
    <row r="1" spans="1:26" x14ac:dyDescent="0.25">
      <c r="A1" s="264" t="s">
        <v>367</v>
      </c>
      <c r="B1" s="265"/>
      <c r="C1" s="265"/>
      <c r="D1" s="265"/>
      <c r="E1" s="265"/>
      <c r="F1" s="265"/>
      <c r="G1" s="265"/>
      <c r="H1" s="265"/>
      <c r="I1" s="265"/>
      <c r="J1" s="265"/>
      <c r="K1" s="14"/>
    </row>
    <row r="2" spans="1:26" ht="15.6" x14ac:dyDescent="0.25">
      <c r="A2" s="2"/>
      <c r="B2" s="3"/>
      <c r="C2" s="266" t="s">
        <v>368</v>
      </c>
      <c r="D2" s="266"/>
      <c r="E2" s="5">
        <v>46023</v>
      </c>
      <c r="F2" s="4" t="s">
        <v>3</v>
      </c>
      <c r="G2" s="5">
        <v>46203</v>
      </c>
      <c r="H2" s="15"/>
      <c r="I2" s="15"/>
      <c r="J2" s="15"/>
      <c r="K2" s="14"/>
      <c r="Y2" s="16" t="s">
        <v>162</v>
      </c>
    </row>
    <row r="3" spans="1:26" ht="13.5" customHeight="1" x14ac:dyDescent="0.25">
      <c r="A3" s="269" t="s">
        <v>44</v>
      </c>
      <c r="B3" s="270"/>
      <c r="C3" s="270"/>
      <c r="D3" s="270"/>
      <c r="E3" s="270"/>
      <c r="F3" s="270"/>
      <c r="G3" s="269" t="s">
        <v>369</v>
      </c>
      <c r="H3" s="272" t="s">
        <v>370</v>
      </c>
      <c r="I3" s="272"/>
      <c r="J3" s="272"/>
      <c r="K3" s="272"/>
      <c r="L3" s="272"/>
      <c r="M3" s="272"/>
      <c r="N3" s="272"/>
      <c r="O3" s="272"/>
      <c r="P3" s="272"/>
      <c r="Q3" s="272"/>
      <c r="R3" s="272"/>
      <c r="S3" s="272"/>
      <c r="T3" s="272"/>
      <c r="U3" s="272"/>
      <c r="V3" s="272"/>
      <c r="W3" s="272"/>
      <c r="X3" s="272"/>
      <c r="Y3" s="272" t="s">
        <v>371</v>
      </c>
      <c r="Z3" s="272" t="s">
        <v>372</v>
      </c>
    </row>
    <row r="4" spans="1:26" ht="71.400000000000006" x14ac:dyDescent="0.25">
      <c r="A4" s="270"/>
      <c r="B4" s="270"/>
      <c r="C4" s="270"/>
      <c r="D4" s="270"/>
      <c r="E4" s="270"/>
      <c r="F4" s="270"/>
      <c r="G4" s="271"/>
      <c r="H4" s="108" t="s">
        <v>373</v>
      </c>
      <c r="I4" s="108" t="s">
        <v>374</v>
      </c>
      <c r="J4" s="108" t="s">
        <v>375</v>
      </c>
      <c r="K4" s="108" t="s">
        <v>376</v>
      </c>
      <c r="L4" s="108" t="s">
        <v>377</v>
      </c>
      <c r="M4" s="108" t="s">
        <v>378</v>
      </c>
      <c r="N4" s="108" t="s">
        <v>379</v>
      </c>
      <c r="O4" s="108" t="s">
        <v>380</v>
      </c>
      <c r="P4" s="109" t="s">
        <v>381</v>
      </c>
      <c r="Q4" s="108" t="s">
        <v>382</v>
      </c>
      <c r="R4" s="108" t="s">
        <v>383</v>
      </c>
      <c r="S4" s="109" t="s">
        <v>384</v>
      </c>
      <c r="T4" s="109" t="s">
        <v>385</v>
      </c>
      <c r="U4" s="109" t="s">
        <v>386</v>
      </c>
      <c r="V4" s="108" t="s">
        <v>387</v>
      </c>
      <c r="W4" s="108" t="s">
        <v>388</v>
      </c>
      <c r="X4" s="108" t="s">
        <v>389</v>
      </c>
      <c r="Y4" s="273"/>
      <c r="Z4" s="273"/>
    </row>
    <row r="5" spans="1:26" ht="20.399999999999999" x14ac:dyDescent="0.25">
      <c r="A5" s="274">
        <v>1</v>
      </c>
      <c r="B5" s="274"/>
      <c r="C5" s="274"/>
      <c r="D5" s="274"/>
      <c r="E5" s="274"/>
      <c r="F5" s="274"/>
      <c r="G5" s="110">
        <v>2</v>
      </c>
      <c r="H5" s="108" t="s">
        <v>267</v>
      </c>
      <c r="I5" s="111" t="s">
        <v>268</v>
      </c>
      <c r="J5" s="108" t="s">
        <v>390</v>
      </c>
      <c r="K5" s="111" t="s">
        <v>391</v>
      </c>
      <c r="L5" s="108" t="s">
        <v>392</v>
      </c>
      <c r="M5" s="111" t="s">
        <v>393</v>
      </c>
      <c r="N5" s="108" t="s">
        <v>394</v>
      </c>
      <c r="O5" s="111" t="s">
        <v>395</v>
      </c>
      <c r="P5" s="108" t="s">
        <v>396</v>
      </c>
      <c r="Q5" s="111" t="s">
        <v>397</v>
      </c>
      <c r="R5" s="108" t="s">
        <v>398</v>
      </c>
      <c r="S5" s="108" t="s">
        <v>399</v>
      </c>
      <c r="T5" s="108" t="s">
        <v>400</v>
      </c>
      <c r="U5" s="108">
        <v>16</v>
      </c>
      <c r="V5" s="108">
        <v>17</v>
      </c>
      <c r="W5" s="108">
        <v>18</v>
      </c>
      <c r="X5" s="108" t="s">
        <v>401</v>
      </c>
      <c r="Y5" s="108">
        <v>20</v>
      </c>
      <c r="Z5" s="111" t="s">
        <v>402</v>
      </c>
    </row>
    <row r="6" spans="1:26" x14ac:dyDescent="0.25">
      <c r="A6" s="275" t="s">
        <v>403</v>
      </c>
      <c r="B6" s="275"/>
      <c r="C6" s="275"/>
      <c r="D6" s="275"/>
      <c r="E6" s="275"/>
      <c r="F6" s="275"/>
      <c r="G6" s="275"/>
      <c r="H6" s="275"/>
      <c r="I6" s="275"/>
      <c r="J6" s="275"/>
      <c r="K6" s="275"/>
      <c r="L6" s="275"/>
      <c r="M6" s="275"/>
      <c r="N6" s="276"/>
      <c r="O6" s="276"/>
      <c r="P6" s="276"/>
      <c r="Q6" s="276"/>
      <c r="R6" s="276"/>
      <c r="S6" s="276"/>
      <c r="T6" s="276"/>
      <c r="U6" s="276"/>
      <c r="V6" s="276"/>
      <c r="W6" s="276"/>
      <c r="X6" s="276"/>
      <c r="Y6" s="276"/>
      <c r="Z6" s="277"/>
    </row>
    <row r="7" spans="1:26" x14ac:dyDescent="0.25">
      <c r="A7" s="278" t="s">
        <v>404</v>
      </c>
      <c r="B7" s="278"/>
      <c r="C7" s="278"/>
      <c r="D7" s="278"/>
      <c r="E7" s="278"/>
      <c r="F7" s="278"/>
      <c r="G7" s="112">
        <v>1</v>
      </c>
      <c r="H7" s="115">
        <v>14814630</v>
      </c>
      <c r="I7" s="115">
        <v>-33895</v>
      </c>
      <c r="J7" s="115">
        <v>0</v>
      </c>
      <c r="K7" s="115">
        <v>191958</v>
      </c>
      <c r="L7" s="115">
        <v>483564</v>
      </c>
      <c r="M7" s="115">
        <v>0</v>
      </c>
      <c r="N7" s="115">
        <v>0</v>
      </c>
      <c r="O7" s="115">
        <v>2191655.5</v>
      </c>
      <c r="P7" s="115">
        <v>133711</v>
      </c>
      <c r="Q7" s="115">
        <v>0</v>
      </c>
      <c r="R7" s="115">
        <v>0</v>
      </c>
      <c r="S7" s="115">
        <v>0</v>
      </c>
      <c r="T7" s="115">
        <v>59963.5</v>
      </c>
      <c r="U7" s="115">
        <v>0</v>
      </c>
      <c r="V7" s="115">
        <v>-13941783</v>
      </c>
      <c r="W7" s="115">
        <v>1186497</v>
      </c>
      <c r="X7" s="117">
        <f>H7+I7+J7+K7-L7+M7+N7+O7+P7+Q7+R7+V7+W7+S7+T7+U7</f>
        <v>4119173</v>
      </c>
      <c r="Y7" s="115">
        <v>64083</v>
      </c>
      <c r="Z7" s="117">
        <f>X7+Y7</f>
        <v>4183256</v>
      </c>
    </row>
    <row r="8" spans="1:26" x14ac:dyDescent="0.25">
      <c r="A8" s="267" t="s">
        <v>405</v>
      </c>
      <c r="B8" s="267"/>
      <c r="C8" s="267"/>
      <c r="D8" s="267"/>
      <c r="E8" s="267"/>
      <c r="F8" s="267"/>
      <c r="G8" s="112">
        <v>2</v>
      </c>
      <c r="H8" s="115">
        <v>0</v>
      </c>
      <c r="I8" s="115">
        <v>0</v>
      </c>
      <c r="J8" s="115">
        <v>0</v>
      </c>
      <c r="K8" s="115">
        <v>0</v>
      </c>
      <c r="L8" s="115">
        <v>0</v>
      </c>
      <c r="M8" s="115">
        <v>0</v>
      </c>
      <c r="N8" s="115">
        <v>0</v>
      </c>
      <c r="O8" s="115">
        <v>0</v>
      </c>
      <c r="P8" s="115">
        <v>0</v>
      </c>
      <c r="Q8" s="115">
        <v>0</v>
      </c>
      <c r="R8" s="115">
        <v>0</v>
      </c>
      <c r="S8" s="115">
        <v>0</v>
      </c>
      <c r="T8" s="115">
        <v>0</v>
      </c>
      <c r="U8" s="115">
        <v>0</v>
      </c>
      <c r="V8" s="115">
        <v>0</v>
      </c>
      <c r="W8" s="115">
        <v>0</v>
      </c>
      <c r="X8" s="117">
        <f t="shared" ref="X8:X9" si="0">H8+I8+J8+K8-L8+M8+N8+O8+P8+Q8+R8+V8+W8+S8+T8+U8</f>
        <v>0</v>
      </c>
      <c r="Y8" s="115">
        <v>0</v>
      </c>
      <c r="Z8" s="117">
        <f t="shared" ref="Z8:Z9" si="1">X8+Y8</f>
        <v>0</v>
      </c>
    </row>
    <row r="9" spans="1:26" x14ac:dyDescent="0.25">
      <c r="A9" s="267" t="s">
        <v>406</v>
      </c>
      <c r="B9" s="267"/>
      <c r="C9" s="267"/>
      <c r="D9" s="267"/>
      <c r="E9" s="267"/>
      <c r="F9" s="267"/>
      <c r="G9" s="112">
        <v>3</v>
      </c>
      <c r="H9" s="115">
        <v>0</v>
      </c>
      <c r="I9" s="115">
        <v>0</v>
      </c>
      <c r="J9" s="115">
        <v>0</v>
      </c>
      <c r="K9" s="115">
        <v>0</v>
      </c>
      <c r="L9" s="115">
        <v>0</v>
      </c>
      <c r="M9" s="115">
        <v>0</v>
      </c>
      <c r="N9" s="115">
        <v>0</v>
      </c>
      <c r="O9" s="115">
        <v>0</v>
      </c>
      <c r="P9" s="115">
        <v>0</v>
      </c>
      <c r="Q9" s="115">
        <v>0</v>
      </c>
      <c r="R9" s="115">
        <v>0</v>
      </c>
      <c r="S9" s="115">
        <v>0</v>
      </c>
      <c r="T9" s="115">
        <v>0</v>
      </c>
      <c r="U9" s="115">
        <v>0</v>
      </c>
      <c r="V9" s="115">
        <v>0</v>
      </c>
      <c r="W9" s="115">
        <v>0</v>
      </c>
      <c r="X9" s="117">
        <f t="shared" si="0"/>
        <v>0</v>
      </c>
      <c r="Y9" s="115">
        <v>0</v>
      </c>
      <c r="Z9" s="117">
        <f t="shared" si="1"/>
        <v>0</v>
      </c>
    </row>
    <row r="10" spans="1:26" ht="24" customHeight="1" x14ac:dyDescent="0.25">
      <c r="A10" s="268" t="s">
        <v>407</v>
      </c>
      <c r="B10" s="268"/>
      <c r="C10" s="268"/>
      <c r="D10" s="268"/>
      <c r="E10" s="268"/>
      <c r="F10" s="268"/>
      <c r="G10" s="113">
        <v>4</v>
      </c>
      <c r="H10" s="117">
        <f>H7+H8+H9</f>
        <v>14814630</v>
      </c>
      <c r="I10" s="117">
        <f t="shared" ref="I10:Z10" si="2">I7+I8+I9</f>
        <v>-33895</v>
      </c>
      <c r="J10" s="117">
        <f t="shared" si="2"/>
        <v>0</v>
      </c>
      <c r="K10" s="117">
        <f>K7+K8+K9</f>
        <v>191958</v>
      </c>
      <c r="L10" s="117">
        <f t="shared" si="2"/>
        <v>483564</v>
      </c>
      <c r="M10" s="117">
        <f t="shared" si="2"/>
        <v>0</v>
      </c>
      <c r="N10" s="117">
        <f t="shared" si="2"/>
        <v>0</v>
      </c>
      <c r="O10" s="117">
        <f t="shared" si="2"/>
        <v>2191655.5</v>
      </c>
      <c r="P10" s="117">
        <f t="shared" si="2"/>
        <v>133711</v>
      </c>
      <c r="Q10" s="117">
        <f t="shared" si="2"/>
        <v>0</v>
      </c>
      <c r="R10" s="117">
        <f t="shared" si="2"/>
        <v>0</v>
      </c>
      <c r="S10" s="117">
        <f t="shared" si="2"/>
        <v>0</v>
      </c>
      <c r="T10" s="117">
        <f>T7+T8+T9</f>
        <v>59963.5</v>
      </c>
      <c r="U10" s="117">
        <f>U7+U8+U9</f>
        <v>0</v>
      </c>
      <c r="V10" s="117">
        <f>V7+V8+V9</f>
        <v>-13941783</v>
      </c>
      <c r="W10" s="117">
        <f>W7+W8+W9</f>
        <v>1186497</v>
      </c>
      <c r="X10" s="117">
        <f>X7+X8+X9</f>
        <v>4119173</v>
      </c>
      <c r="Y10" s="117">
        <f t="shared" si="2"/>
        <v>64083</v>
      </c>
      <c r="Z10" s="117">
        <f t="shared" si="2"/>
        <v>4183256</v>
      </c>
    </row>
    <row r="11" spans="1:26" x14ac:dyDescent="0.25">
      <c r="A11" s="267" t="s">
        <v>408</v>
      </c>
      <c r="B11" s="267"/>
      <c r="C11" s="267"/>
      <c r="D11" s="267"/>
      <c r="E11" s="267"/>
      <c r="F11" s="267"/>
      <c r="G11" s="112">
        <v>5</v>
      </c>
      <c r="H11" s="114">
        <v>0</v>
      </c>
      <c r="I11" s="114">
        <v>0</v>
      </c>
      <c r="J11" s="114">
        <v>0</v>
      </c>
      <c r="K11" s="114">
        <v>0</v>
      </c>
      <c r="L11" s="114">
        <v>0</v>
      </c>
      <c r="M11" s="114">
        <v>0</v>
      </c>
      <c r="N11" s="114">
        <v>0</v>
      </c>
      <c r="O11" s="114">
        <v>0</v>
      </c>
      <c r="P11" s="114">
        <v>0</v>
      </c>
      <c r="Q11" s="114">
        <v>0</v>
      </c>
      <c r="R11" s="114">
        <v>0</v>
      </c>
      <c r="S11" s="114">
        <v>0</v>
      </c>
      <c r="T11" s="114">
        <v>0</v>
      </c>
      <c r="U11" s="115">
        <v>0</v>
      </c>
      <c r="V11" s="114">
        <v>0</v>
      </c>
      <c r="W11" s="115">
        <v>953810</v>
      </c>
      <c r="X11" s="117">
        <f>H11+I11+J11+K11-L11+M11+N11+O11+P11+Q11+R11+V11+W11+S11+T11+U11</f>
        <v>953810</v>
      </c>
      <c r="Y11" s="115">
        <v>-1795</v>
      </c>
      <c r="Z11" s="117">
        <f t="shared" ref="Z11:Z29" si="3">X11+Y11</f>
        <v>952015</v>
      </c>
    </row>
    <row r="12" spans="1:26" x14ac:dyDescent="0.25">
      <c r="A12" s="267" t="s">
        <v>409</v>
      </c>
      <c r="B12" s="267"/>
      <c r="C12" s="267"/>
      <c r="D12" s="267"/>
      <c r="E12" s="267"/>
      <c r="F12" s="267"/>
      <c r="G12" s="112">
        <v>6</v>
      </c>
      <c r="H12" s="114">
        <v>0</v>
      </c>
      <c r="I12" s="114">
        <v>0</v>
      </c>
      <c r="J12" s="114">
        <v>0</v>
      </c>
      <c r="K12" s="114">
        <v>0</v>
      </c>
      <c r="L12" s="114">
        <v>0</v>
      </c>
      <c r="M12" s="114">
        <v>0</v>
      </c>
      <c r="N12" s="115">
        <v>0</v>
      </c>
      <c r="O12" s="114">
        <v>0</v>
      </c>
      <c r="P12" s="114">
        <v>0</v>
      </c>
      <c r="Q12" s="114">
        <v>0</v>
      </c>
      <c r="R12" s="114">
        <v>0</v>
      </c>
      <c r="S12" s="114">
        <v>0</v>
      </c>
      <c r="T12" s="115">
        <v>3465</v>
      </c>
      <c r="U12" s="115">
        <v>0</v>
      </c>
      <c r="V12" s="114">
        <v>0</v>
      </c>
      <c r="W12" s="114">
        <v>0</v>
      </c>
      <c r="X12" s="117">
        <f t="shared" ref="X12:X29" si="4">H12+I12+J12+K12-L12+M12+N12+O12+P12+Q12+R12+V12+W12+S12+T12+U12</f>
        <v>3465</v>
      </c>
      <c r="Y12" s="115">
        <v>0</v>
      </c>
      <c r="Z12" s="117">
        <f t="shared" si="3"/>
        <v>3465</v>
      </c>
    </row>
    <row r="13" spans="1:26" ht="26.25" customHeight="1" x14ac:dyDescent="0.25">
      <c r="A13" s="267" t="s">
        <v>410</v>
      </c>
      <c r="B13" s="267"/>
      <c r="C13" s="267"/>
      <c r="D13" s="267"/>
      <c r="E13" s="267"/>
      <c r="F13" s="267"/>
      <c r="G13" s="112">
        <v>7</v>
      </c>
      <c r="H13" s="114">
        <v>0</v>
      </c>
      <c r="I13" s="114">
        <v>0</v>
      </c>
      <c r="J13" s="114">
        <v>0</v>
      </c>
      <c r="K13" s="114">
        <v>0</v>
      </c>
      <c r="L13" s="114">
        <v>0</v>
      </c>
      <c r="M13" s="114">
        <v>0</v>
      </c>
      <c r="N13" s="114">
        <v>0</v>
      </c>
      <c r="O13" s="115">
        <v>-323739</v>
      </c>
      <c r="P13" s="114">
        <v>0</v>
      </c>
      <c r="Q13" s="114">
        <v>0</v>
      </c>
      <c r="R13" s="114">
        <v>0</v>
      </c>
      <c r="S13" s="114">
        <v>0</v>
      </c>
      <c r="T13" s="114">
        <v>0</v>
      </c>
      <c r="U13" s="115">
        <v>0</v>
      </c>
      <c r="V13" s="115">
        <v>323739</v>
      </c>
      <c r="W13" s="115">
        <v>0</v>
      </c>
      <c r="X13" s="117">
        <f t="shared" si="4"/>
        <v>0</v>
      </c>
      <c r="Y13" s="115">
        <v>0</v>
      </c>
      <c r="Z13" s="117">
        <f t="shared" si="3"/>
        <v>0</v>
      </c>
    </row>
    <row r="14" spans="1:26" ht="39" customHeight="1" x14ac:dyDescent="0.25">
      <c r="A14" s="267" t="s">
        <v>411</v>
      </c>
      <c r="B14" s="267"/>
      <c r="C14" s="267"/>
      <c r="D14" s="267"/>
      <c r="E14" s="267"/>
      <c r="F14" s="267"/>
      <c r="G14" s="112">
        <v>8</v>
      </c>
      <c r="H14" s="114">
        <v>0</v>
      </c>
      <c r="I14" s="114">
        <v>0</v>
      </c>
      <c r="J14" s="114">
        <v>0</v>
      </c>
      <c r="K14" s="114">
        <v>0</v>
      </c>
      <c r="L14" s="114">
        <v>0</v>
      </c>
      <c r="M14" s="114">
        <v>0</v>
      </c>
      <c r="N14" s="114">
        <v>0</v>
      </c>
      <c r="O14" s="114">
        <v>0</v>
      </c>
      <c r="P14" s="115">
        <v>0</v>
      </c>
      <c r="Q14" s="114">
        <v>0</v>
      </c>
      <c r="R14" s="114">
        <v>0</v>
      </c>
      <c r="S14" s="114">
        <v>0</v>
      </c>
      <c r="T14" s="114">
        <v>0</v>
      </c>
      <c r="U14" s="115">
        <v>0</v>
      </c>
      <c r="V14" s="115">
        <v>0</v>
      </c>
      <c r="W14" s="115">
        <v>0</v>
      </c>
      <c r="X14" s="117">
        <f t="shared" si="4"/>
        <v>0</v>
      </c>
      <c r="Y14" s="115">
        <v>0</v>
      </c>
      <c r="Z14" s="117">
        <f t="shared" si="3"/>
        <v>0</v>
      </c>
    </row>
    <row r="15" spans="1:26" x14ac:dyDescent="0.25">
      <c r="A15" s="267" t="s">
        <v>412</v>
      </c>
      <c r="B15" s="267"/>
      <c r="C15" s="267"/>
      <c r="D15" s="267"/>
      <c r="E15" s="267"/>
      <c r="F15" s="267"/>
      <c r="G15" s="112">
        <v>9</v>
      </c>
      <c r="H15" s="114">
        <v>0</v>
      </c>
      <c r="I15" s="114">
        <v>0</v>
      </c>
      <c r="J15" s="114">
        <v>0</v>
      </c>
      <c r="K15" s="114">
        <v>0</v>
      </c>
      <c r="L15" s="114">
        <v>0</v>
      </c>
      <c r="M15" s="114">
        <v>0</v>
      </c>
      <c r="N15" s="114">
        <v>0</v>
      </c>
      <c r="O15" s="114">
        <v>0</v>
      </c>
      <c r="P15" s="114">
        <v>0</v>
      </c>
      <c r="Q15" s="115">
        <v>0</v>
      </c>
      <c r="R15" s="114">
        <v>0</v>
      </c>
      <c r="S15" s="114">
        <v>0</v>
      </c>
      <c r="T15" s="114">
        <v>0</v>
      </c>
      <c r="U15" s="115">
        <v>0</v>
      </c>
      <c r="V15" s="115">
        <v>0</v>
      </c>
      <c r="W15" s="115">
        <v>0</v>
      </c>
      <c r="X15" s="117">
        <f t="shared" si="4"/>
        <v>0</v>
      </c>
      <c r="Y15" s="115">
        <v>0</v>
      </c>
      <c r="Z15" s="117">
        <f t="shared" si="3"/>
        <v>0</v>
      </c>
    </row>
    <row r="16" spans="1:26" ht="28.5" customHeight="1" x14ac:dyDescent="0.25">
      <c r="A16" s="267" t="s">
        <v>413</v>
      </c>
      <c r="B16" s="267"/>
      <c r="C16" s="267"/>
      <c r="D16" s="267"/>
      <c r="E16" s="267"/>
      <c r="F16" s="267"/>
      <c r="G16" s="112">
        <v>10</v>
      </c>
      <c r="H16" s="114">
        <v>0</v>
      </c>
      <c r="I16" s="114">
        <v>0</v>
      </c>
      <c r="J16" s="114">
        <v>0</v>
      </c>
      <c r="K16" s="114">
        <v>0</v>
      </c>
      <c r="L16" s="114">
        <v>0</v>
      </c>
      <c r="M16" s="114">
        <v>0</v>
      </c>
      <c r="N16" s="114">
        <v>0</v>
      </c>
      <c r="O16" s="114">
        <v>0</v>
      </c>
      <c r="P16" s="114">
        <v>0</v>
      </c>
      <c r="Q16" s="114">
        <v>0</v>
      </c>
      <c r="R16" s="115">
        <v>0</v>
      </c>
      <c r="S16" s="115">
        <v>0</v>
      </c>
      <c r="T16" s="115">
        <v>0</v>
      </c>
      <c r="U16" s="115">
        <v>0</v>
      </c>
      <c r="V16" s="115">
        <v>0</v>
      </c>
      <c r="W16" s="115">
        <v>0</v>
      </c>
      <c r="X16" s="117">
        <f t="shared" si="4"/>
        <v>0</v>
      </c>
      <c r="Y16" s="115">
        <v>0</v>
      </c>
      <c r="Z16" s="117">
        <f t="shared" si="3"/>
        <v>0</v>
      </c>
    </row>
    <row r="17" spans="1:26" ht="23.25" customHeight="1" x14ac:dyDescent="0.25">
      <c r="A17" s="267" t="s">
        <v>414</v>
      </c>
      <c r="B17" s="267"/>
      <c r="C17" s="267"/>
      <c r="D17" s="267"/>
      <c r="E17" s="267"/>
      <c r="F17" s="267"/>
      <c r="G17" s="112">
        <v>11</v>
      </c>
      <c r="H17" s="114">
        <v>0</v>
      </c>
      <c r="I17" s="114">
        <v>0</v>
      </c>
      <c r="J17" s="114">
        <v>0</v>
      </c>
      <c r="K17" s="114">
        <v>0</v>
      </c>
      <c r="L17" s="114">
        <v>0</v>
      </c>
      <c r="M17" s="114">
        <v>0</v>
      </c>
      <c r="N17" s="115">
        <v>0</v>
      </c>
      <c r="O17" s="115">
        <v>0</v>
      </c>
      <c r="P17" s="115">
        <v>0</v>
      </c>
      <c r="Q17" s="115">
        <v>0</v>
      </c>
      <c r="R17" s="115">
        <v>0</v>
      </c>
      <c r="S17" s="115">
        <v>0</v>
      </c>
      <c r="T17" s="115">
        <v>0</v>
      </c>
      <c r="U17" s="115">
        <v>0</v>
      </c>
      <c r="V17" s="115">
        <v>0</v>
      </c>
      <c r="W17" s="115">
        <v>0</v>
      </c>
      <c r="X17" s="117">
        <f t="shared" si="4"/>
        <v>0</v>
      </c>
      <c r="Y17" s="115">
        <v>0</v>
      </c>
      <c r="Z17" s="117">
        <f t="shared" si="3"/>
        <v>0</v>
      </c>
    </row>
    <row r="18" spans="1:26" x14ac:dyDescent="0.25">
      <c r="A18" s="267" t="s">
        <v>415</v>
      </c>
      <c r="B18" s="267"/>
      <c r="C18" s="267"/>
      <c r="D18" s="267"/>
      <c r="E18" s="267"/>
      <c r="F18" s="267"/>
      <c r="G18" s="112">
        <v>12</v>
      </c>
      <c r="H18" s="114">
        <v>0</v>
      </c>
      <c r="I18" s="114">
        <v>0</v>
      </c>
      <c r="J18" s="114">
        <v>0</v>
      </c>
      <c r="K18" s="114">
        <v>0</v>
      </c>
      <c r="L18" s="114">
        <v>0</v>
      </c>
      <c r="M18" s="114">
        <v>0</v>
      </c>
      <c r="N18" s="115">
        <v>0</v>
      </c>
      <c r="O18" s="115">
        <v>0</v>
      </c>
      <c r="P18" s="115">
        <v>0</v>
      </c>
      <c r="Q18" s="115">
        <v>0</v>
      </c>
      <c r="R18" s="115">
        <v>0</v>
      </c>
      <c r="S18" s="115">
        <v>0</v>
      </c>
      <c r="T18" s="115">
        <v>0</v>
      </c>
      <c r="U18" s="115">
        <v>0</v>
      </c>
      <c r="V18" s="115">
        <v>0</v>
      </c>
      <c r="W18" s="115">
        <v>0</v>
      </c>
      <c r="X18" s="117">
        <f t="shared" si="4"/>
        <v>0</v>
      </c>
      <c r="Y18" s="115">
        <v>0</v>
      </c>
      <c r="Z18" s="117">
        <f t="shared" si="3"/>
        <v>0</v>
      </c>
    </row>
    <row r="19" spans="1:26" x14ac:dyDescent="0.25">
      <c r="A19" s="267" t="s">
        <v>416</v>
      </c>
      <c r="B19" s="267"/>
      <c r="C19" s="267"/>
      <c r="D19" s="267"/>
      <c r="E19" s="267"/>
      <c r="F19" s="267"/>
      <c r="G19" s="112">
        <v>13</v>
      </c>
      <c r="H19" s="115">
        <v>0</v>
      </c>
      <c r="I19" s="115">
        <v>0</v>
      </c>
      <c r="J19" s="115">
        <v>0</v>
      </c>
      <c r="K19" s="115">
        <v>0</v>
      </c>
      <c r="L19" s="115">
        <v>0</v>
      </c>
      <c r="M19" s="115">
        <v>0</v>
      </c>
      <c r="N19" s="115">
        <v>0</v>
      </c>
      <c r="O19" s="115">
        <v>0</v>
      </c>
      <c r="P19" s="115">
        <v>0</v>
      </c>
      <c r="Q19" s="115">
        <v>0</v>
      </c>
      <c r="R19" s="115">
        <v>0</v>
      </c>
      <c r="S19" s="115">
        <v>0</v>
      </c>
      <c r="T19" s="115">
        <v>0</v>
      </c>
      <c r="U19" s="115">
        <v>0</v>
      </c>
      <c r="V19" s="115">
        <v>-491980</v>
      </c>
      <c r="W19" s="115">
        <v>0</v>
      </c>
      <c r="X19" s="117">
        <f t="shared" si="4"/>
        <v>-491980</v>
      </c>
      <c r="Y19" s="115">
        <v>0</v>
      </c>
      <c r="Z19" s="117">
        <f t="shared" si="3"/>
        <v>-491980</v>
      </c>
    </row>
    <row r="20" spans="1:26" x14ac:dyDescent="0.25">
      <c r="A20" s="267" t="s">
        <v>417</v>
      </c>
      <c r="B20" s="267"/>
      <c r="C20" s="267"/>
      <c r="D20" s="267"/>
      <c r="E20" s="267"/>
      <c r="F20" s="267"/>
      <c r="G20" s="112">
        <v>14</v>
      </c>
      <c r="H20" s="114">
        <v>0</v>
      </c>
      <c r="I20" s="114">
        <v>0</v>
      </c>
      <c r="J20" s="114">
        <v>0</v>
      </c>
      <c r="K20" s="114">
        <v>0</v>
      </c>
      <c r="L20" s="114">
        <v>0</v>
      </c>
      <c r="M20" s="114">
        <v>0</v>
      </c>
      <c r="N20" s="115">
        <v>0</v>
      </c>
      <c r="O20" s="115">
        <v>0</v>
      </c>
      <c r="P20" s="115">
        <v>0</v>
      </c>
      <c r="Q20" s="115">
        <v>0</v>
      </c>
      <c r="R20" s="115">
        <v>0</v>
      </c>
      <c r="S20" s="115">
        <v>0</v>
      </c>
      <c r="T20" s="115">
        <v>0</v>
      </c>
      <c r="U20" s="115">
        <v>0</v>
      </c>
      <c r="V20" s="115">
        <v>0</v>
      </c>
      <c r="W20" s="115">
        <v>0</v>
      </c>
      <c r="X20" s="117">
        <f t="shared" si="4"/>
        <v>0</v>
      </c>
      <c r="Y20" s="115">
        <v>0</v>
      </c>
      <c r="Z20" s="117">
        <f t="shared" si="3"/>
        <v>0</v>
      </c>
    </row>
    <row r="21" spans="1:26" ht="30.75" customHeight="1" x14ac:dyDescent="0.25">
      <c r="A21" s="267" t="s">
        <v>418</v>
      </c>
      <c r="B21" s="267"/>
      <c r="C21" s="267"/>
      <c r="D21" s="267"/>
      <c r="E21" s="267"/>
      <c r="F21" s="267"/>
      <c r="G21" s="112">
        <v>15</v>
      </c>
      <c r="H21" s="115">
        <v>0</v>
      </c>
      <c r="I21" s="115">
        <v>0</v>
      </c>
      <c r="J21" s="115">
        <v>0</v>
      </c>
      <c r="K21" s="115">
        <v>0</v>
      </c>
      <c r="L21" s="115">
        <v>0</v>
      </c>
      <c r="M21" s="115">
        <v>0</v>
      </c>
      <c r="N21" s="115">
        <v>0</v>
      </c>
      <c r="O21" s="115">
        <v>0</v>
      </c>
      <c r="P21" s="115">
        <v>0</v>
      </c>
      <c r="Q21" s="115">
        <v>0</v>
      </c>
      <c r="R21" s="115">
        <v>0</v>
      </c>
      <c r="S21" s="115">
        <v>0</v>
      </c>
      <c r="T21" s="115">
        <v>0</v>
      </c>
      <c r="U21" s="115">
        <v>0</v>
      </c>
      <c r="V21" s="115">
        <v>0</v>
      </c>
      <c r="W21" s="115">
        <v>0</v>
      </c>
      <c r="X21" s="117">
        <f t="shared" si="4"/>
        <v>0</v>
      </c>
      <c r="Y21" s="115">
        <v>0</v>
      </c>
      <c r="Z21" s="117">
        <f t="shared" si="3"/>
        <v>0</v>
      </c>
    </row>
    <row r="22" spans="1:26" ht="28.5" customHeight="1" x14ac:dyDescent="0.25">
      <c r="A22" s="267" t="s">
        <v>419</v>
      </c>
      <c r="B22" s="267"/>
      <c r="C22" s="267"/>
      <c r="D22" s="267"/>
      <c r="E22" s="267"/>
      <c r="F22" s="267"/>
      <c r="G22" s="112">
        <v>16</v>
      </c>
      <c r="H22" s="115">
        <v>0</v>
      </c>
      <c r="I22" s="115">
        <v>0</v>
      </c>
      <c r="J22" s="115">
        <v>0</v>
      </c>
      <c r="K22" s="115">
        <v>0</v>
      </c>
      <c r="L22" s="115">
        <v>0</v>
      </c>
      <c r="M22" s="115">
        <v>0</v>
      </c>
      <c r="N22" s="115">
        <v>0</v>
      </c>
      <c r="O22" s="115">
        <v>0</v>
      </c>
      <c r="P22" s="115">
        <v>0</v>
      </c>
      <c r="Q22" s="115">
        <v>0</v>
      </c>
      <c r="R22" s="115">
        <v>0</v>
      </c>
      <c r="S22" s="115">
        <v>0</v>
      </c>
      <c r="T22" s="115">
        <v>0</v>
      </c>
      <c r="U22" s="115">
        <v>0</v>
      </c>
      <c r="V22" s="115">
        <v>0</v>
      </c>
      <c r="W22" s="115">
        <v>0</v>
      </c>
      <c r="X22" s="117">
        <f t="shared" si="4"/>
        <v>0</v>
      </c>
      <c r="Y22" s="115">
        <v>0</v>
      </c>
      <c r="Z22" s="117">
        <f t="shared" si="3"/>
        <v>0</v>
      </c>
    </row>
    <row r="23" spans="1:26" ht="26.25" customHeight="1" x14ac:dyDescent="0.25">
      <c r="A23" s="267" t="s">
        <v>420</v>
      </c>
      <c r="B23" s="267"/>
      <c r="C23" s="267"/>
      <c r="D23" s="267"/>
      <c r="E23" s="267"/>
      <c r="F23" s="267"/>
      <c r="G23" s="112">
        <v>17</v>
      </c>
      <c r="H23" s="115">
        <v>0</v>
      </c>
      <c r="I23" s="115">
        <v>0</v>
      </c>
      <c r="J23" s="115">
        <v>0</v>
      </c>
      <c r="K23" s="115">
        <v>0</v>
      </c>
      <c r="L23" s="115">
        <v>0</v>
      </c>
      <c r="M23" s="115">
        <v>0</v>
      </c>
      <c r="N23" s="115">
        <v>0</v>
      </c>
      <c r="O23" s="115">
        <v>0</v>
      </c>
      <c r="P23" s="115">
        <v>0</v>
      </c>
      <c r="Q23" s="115">
        <v>0</v>
      </c>
      <c r="R23" s="115">
        <v>0</v>
      </c>
      <c r="S23" s="115">
        <v>0</v>
      </c>
      <c r="T23" s="115">
        <v>0</v>
      </c>
      <c r="U23" s="115">
        <v>0</v>
      </c>
      <c r="V23" s="115">
        <v>0</v>
      </c>
      <c r="W23" s="115">
        <v>0</v>
      </c>
      <c r="X23" s="117">
        <f t="shared" si="4"/>
        <v>0</v>
      </c>
      <c r="Y23" s="115">
        <v>0</v>
      </c>
      <c r="Z23" s="117">
        <f t="shared" si="3"/>
        <v>0</v>
      </c>
    </row>
    <row r="24" spans="1:26" x14ac:dyDescent="0.25">
      <c r="A24" s="267" t="s">
        <v>421</v>
      </c>
      <c r="B24" s="267"/>
      <c r="C24" s="267"/>
      <c r="D24" s="267"/>
      <c r="E24" s="267"/>
      <c r="F24" s="267"/>
      <c r="G24" s="112">
        <v>18</v>
      </c>
      <c r="H24" s="115">
        <v>0</v>
      </c>
      <c r="I24" s="115">
        <v>0</v>
      </c>
      <c r="J24" s="115">
        <v>0</v>
      </c>
      <c r="K24" s="115">
        <v>0</v>
      </c>
      <c r="L24" s="115">
        <v>0</v>
      </c>
      <c r="M24" s="115">
        <v>0</v>
      </c>
      <c r="N24" s="115">
        <v>0</v>
      </c>
      <c r="O24" s="115">
        <v>0</v>
      </c>
      <c r="P24" s="115">
        <v>0</v>
      </c>
      <c r="Q24" s="115">
        <v>0</v>
      </c>
      <c r="R24" s="115">
        <v>0</v>
      </c>
      <c r="S24" s="115">
        <v>0</v>
      </c>
      <c r="T24" s="115">
        <v>0</v>
      </c>
      <c r="U24" s="115">
        <v>0</v>
      </c>
      <c r="V24" s="115">
        <v>0</v>
      </c>
      <c r="W24" s="115">
        <v>0</v>
      </c>
      <c r="X24" s="117">
        <f t="shared" si="4"/>
        <v>0</v>
      </c>
      <c r="Y24" s="115">
        <v>0</v>
      </c>
      <c r="Z24" s="117">
        <f t="shared" si="3"/>
        <v>0</v>
      </c>
    </row>
    <row r="25" spans="1:26" x14ac:dyDescent="0.25">
      <c r="A25" s="267" t="s">
        <v>422</v>
      </c>
      <c r="B25" s="267"/>
      <c r="C25" s="267"/>
      <c r="D25" s="267"/>
      <c r="E25" s="267"/>
      <c r="F25" s="267"/>
      <c r="G25" s="112">
        <v>19</v>
      </c>
      <c r="H25" s="115">
        <v>0</v>
      </c>
      <c r="I25" s="115">
        <v>0</v>
      </c>
      <c r="J25" s="115">
        <v>0</v>
      </c>
      <c r="K25" s="115">
        <v>0</v>
      </c>
      <c r="L25" s="115">
        <v>0</v>
      </c>
      <c r="M25" s="115">
        <v>0</v>
      </c>
      <c r="N25" s="115">
        <v>0</v>
      </c>
      <c r="O25" s="115">
        <v>0</v>
      </c>
      <c r="P25" s="115">
        <v>0</v>
      </c>
      <c r="Q25" s="115">
        <v>0</v>
      </c>
      <c r="R25" s="115">
        <v>0</v>
      </c>
      <c r="S25" s="115">
        <v>0</v>
      </c>
      <c r="T25" s="115">
        <v>0</v>
      </c>
      <c r="U25" s="115">
        <v>0</v>
      </c>
      <c r="V25" s="115">
        <v>0</v>
      </c>
      <c r="W25" s="115">
        <v>0</v>
      </c>
      <c r="X25" s="117">
        <f t="shared" si="4"/>
        <v>0</v>
      </c>
      <c r="Y25" s="115">
        <v>0</v>
      </c>
      <c r="Z25" s="117">
        <f t="shared" si="3"/>
        <v>0</v>
      </c>
    </row>
    <row r="26" spans="1:26" ht="12.75" customHeight="1" x14ac:dyDescent="0.25">
      <c r="A26" s="267" t="s">
        <v>423</v>
      </c>
      <c r="B26" s="267"/>
      <c r="C26" s="267"/>
      <c r="D26" s="267"/>
      <c r="E26" s="267"/>
      <c r="F26" s="267"/>
      <c r="G26" s="112">
        <v>20</v>
      </c>
      <c r="H26" s="115">
        <v>0</v>
      </c>
      <c r="I26" s="115">
        <v>0</v>
      </c>
      <c r="J26" s="115">
        <v>0</v>
      </c>
      <c r="K26" s="115">
        <v>0</v>
      </c>
      <c r="L26" s="115">
        <v>0</v>
      </c>
      <c r="M26" s="115">
        <v>0</v>
      </c>
      <c r="N26" s="115">
        <v>0</v>
      </c>
      <c r="O26" s="115">
        <v>0</v>
      </c>
      <c r="P26" s="115">
        <v>0</v>
      </c>
      <c r="Q26" s="115">
        <v>0</v>
      </c>
      <c r="R26" s="115">
        <v>0</v>
      </c>
      <c r="S26" s="115">
        <v>0</v>
      </c>
      <c r="T26" s="115">
        <v>0</v>
      </c>
      <c r="U26" s="115">
        <v>0</v>
      </c>
      <c r="V26" s="115">
        <v>0</v>
      </c>
      <c r="W26" s="115">
        <v>0</v>
      </c>
      <c r="X26" s="117">
        <f t="shared" si="4"/>
        <v>0</v>
      </c>
      <c r="Y26" s="115">
        <v>0</v>
      </c>
      <c r="Z26" s="117">
        <f t="shared" si="3"/>
        <v>0</v>
      </c>
    </row>
    <row r="27" spans="1:26" ht="12.75" customHeight="1" x14ac:dyDescent="0.25">
      <c r="A27" s="267" t="s">
        <v>424</v>
      </c>
      <c r="B27" s="267"/>
      <c r="C27" s="267"/>
      <c r="D27" s="267"/>
      <c r="E27" s="267"/>
      <c r="F27" s="267"/>
      <c r="G27" s="112">
        <v>21</v>
      </c>
      <c r="H27" s="115">
        <v>0</v>
      </c>
      <c r="I27" s="115">
        <v>0</v>
      </c>
      <c r="J27" s="115">
        <v>0</v>
      </c>
      <c r="K27" s="115">
        <v>0</v>
      </c>
      <c r="L27" s="115">
        <v>0</v>
      </c>
      <c r="M27" s="115">
        <v>0</v>
      </c>
      <c r="N27" s="115">
        <v>0</v>
      </c>
      <c r="O27" s="115">
        <v>0</v>
      </c>
      <c r="P27" s="115">
        <v>0</v>
      </c>
      <c r="Q27" s="115">
        <v>0</v>
      </c>
      <c r="R27" s="115">
        <v>0</v>
      </c>
      <c r="S27" s="115">
        <v>0</v>
      </c>
      <c r="T27" s="115">
        <v>0</v>
      </c>
      <c r="U27" s="115">
        <v>0</v>
      </c>
      <c r="V27" s="115">
        <v>0</v>
      </c>
      <c r="W27" s="115">
        <v>0</v>
      </c>
      <c r="X27" s="117">
        <f t="shared" si="4"/>
        <v>0</v>
      </c>
      <c r="Y27" s="115">
        <v>0</v>
      </c>
      <c r="Z27" s="117">
        <f t="shared" si="3"/>
        <v>0</v>
      </c>
    </row>
    <row r="28" spans="1:26" ht="12.75" customHeight="1" x14ac:dyDescent="0.25">
      <c r="A28" s="267" t="s">
        <v>425</v>
      </c>
      <c r="B28" s="267"/>
      <c r="C28" s="267"/>
      <c r="D28" s="267"/>
      <c r="E28" s="267"/>
      <c r="F28" s="267"/>
      <c r="G28" s="112">
        <v>22</v>
      </c>
      <c r="H28" s="115">
        <v>0</v>
      </c>
      <c r="I28" s="115">
        <v>0</v>
      </c>
      <c r="J28" s="115">
        <v>0</v>
      </c>
      <c r="K28" s="115">
        <v>0</v>
      </c>
      <c r="L28" s="115">
        <v>0</v>
      </c>
      <c r="M28" s="115">
        <v>0</v>
      </c>
      <c r="N28" s="115">
        <v>0</v>
      </c>
      <c r="O28" s="115">
        <v>0</v>
      </c>
      <c r="P28" s="115">
        <v>0</v>
      </c>
      <c r="Q28" s="115">
        <v>0</v>
      </c>
      <c r="R28" s="115">
        <v>0</v>
      </c>
      <c r="S28" s="115">
        <v>0</v>
      </c>
      <c r="T28" s="115">
        <v>0</v>
      </c>
      <c r="U28" s="115">
        <v>0</v>
      </c>
      <c r="V28" s="115">
        <v>1186497</v>
      </c>
      <c r="W28" s="115">
        <v>-1186497</v>
      </c>
      <c r="X28" s="117">
        <f t="shared" si="4"/>
        <v>0</v>
      </c>
      <c r="Y28" s="115">
        <v>0</v>
      </c>
      <c r="Z28" s="117">
        <f t="shared" si="3"/>
        <v>0</v>
      </c>
    </row>
    <row r="29" spans="1:26" ht="12.75" customHeight="1" x14ac:dyDescent="0.25">
      <c r="A29" s="267" t="s">
        <v>426</v>
      </c>
      <c r="B29" s="267"/>
      <c r="C29" s="267"/>
      <c r="D29" s="267"/>
      <c r="E29" s="267"/>
      <c r="F29" s="267"/>
      <c r="G29" s="112">
        <v>23</v>
      </c>
      <c r="H29" s="115">
        <v>0</v>
      </c>
      <c r="I29" s="115">
        <v>0</v>
      </c>
      <c r="J29" s="115">
        <v>0</v>
      </c>
      <c r="K29" s="115">
        <v>0</v>
      </c>
      <c r="L29" s="115">
        <v>0</v>
      </c>
      <c r="M29" s="115">
        <v>0</v>
      </c>
      <c r="N29" s="115">
        <v>0</v>
      </c>
      <c r="O29" s="115">
        <v>0</v>
      </c>
      <c r="P29" s="115">
        <v>0</v>
      </c>
      <c r="Q29" s="115">
        <v>0</v>
      </c>
      <c r="R29" s="115">
        <v>0</v>
      </c>
      <c r="S29" s="115">
        <v>0</v>
      </c>
      <c r="T29" s="115">
        <v>0</v>
      </c>
      <c r="U29" s="115">
        <v>0</v>
      </c>
      <c r="V29" s="115">
        <v>0</v>
      </c>
      <c r="W29" s="115">
        <v>0</v>
      </c>
      <c r="X29" s="117">
        <f t="shared" si="4"/>
        <v>0</v>
      </c>
      <c r="Y29" s="115">
        <v>0</v>
      </c>
      <c r="Z29" s="117">
        <f t="shared" si="3"/>
        <v>0</v>
      </c>
    </row>
    <row r="30" spans="1:26" ht="21.75" customHeight="1" x14ac:dyDescent="0.25">
      <c r="A30" s="268" t="s">
        <v>427</v>
      </c>
      <c r="B30" s="268"/>
      <c r="C30" s="268"/>
      <c r="D30" s="268"/>
      <c r="E30" s="268"/>
      <c r="F30" s="268"/>
      <c r="G30" s="113">
        <v>24</v>
      </c>
      <c r="H30" s="117">
        <f>SUM(H10:H29)</f>
        <v>14814630</v>
      </c>
      <c r="I30" s="117">
        <f t="shared" ref="I30:Z30" si="5">SUM(I10:I29)</f>
        <v>-33895</v>
      </c>
      <c r="J30" s="117">
        <f t="shared" si="5"/>
        <v>0</v>
      </c>
      <c r="K30" s="117">
        <f t="shared" si="5"/>
        <v>191958</v>
      </c>
      <c r="L30" s="117">
        <f t="shared" si="5"/>
        <v>483564</v>
      </c>
      <c r="M30" s="117">
        <f t="shared" si="5"/>
        <v>0</v>
      </c>
      <c r="N30" s="117">
        <f t="shared" si="5"/>
        <v>0</v>
      </c>
      <c r="O30" s="117">
        <f t="shared" si="5"/>
        <v>1867916.5</v>
      </c>
      <c r="P30" s="117">
        <f t="shared" si="5"/>
        <v>133711</v>
      </c>
      <c r="Q30" s="117">
        <f t="shared" si="5"/>
        <v>0</v>
      </c>
      <c r="R30" s="117">
        <f t="shared" si="5"/>
        <v>0</v>
      </c>
      <c r="S30" s="117">
        <f t="shared" si="5"/>
        <v>0</v>
      </c>
      <c r="T30" s="117">
        <f t="shared" si="5"/>
        <v>63428.5</v>
      </c>
      <c r="U30" s="117">
        <f t="shared" si="5"/>
        <v>0</v>
      </c>
      <c r="V30" s="117">
        <f t="shared" si="5"/>
        <v>-12923527</v>
      </c>
      <c r="W30" s="117">
        <f t="shared" si="5"/>
        <v>953810</v>
      </c>
      <c r="X30" s="117">
        <f>SUM(X10:X29)</f>
        <v>4584468</v>
      </c>
      <c r="Y30" s="117">
        <f t="shared" si="5"/>
        <v>62288</v>
      </c>
      <c r="Z30" s="117">
        <f t="shared" si="5"/>
        <v>4646756</v>
      </c>
    </row>
    <row r="31" spans="1:26" x14ac:dyDescent="0.25">
      <c r="A31" s="275" t="s">
        <v>428</v>
      </c>
      <c r="B31" s="277"/>
      <c r="C31" s="277"/>
      <c r="D31" s="277"/>
      <c r="E31" s="277"/>
      <c r="F31" s="277"/>
      <c r="G31" s="277"/>
      <c r="H31" s="277"/>
      <c r="I31" s="277"/>
      <c r="J31" s="277"/>
      <c r="K31" s="277"/>
      <c r="L31" s="277"/>
      <c r="M31" s="277"/>
      <c r="N31" s="277"/>
      <c r="O31" s="277"/>
      <c r="P31" s="277"/>
      <c r="Q31" s="277"/>
      <c r="R31" s="277"/>
      <c r="S31" s="277"/>
      <c r="T31" s="277"/>
      <c r="U31" s="277"/>
      <c r="V31" s="277"/>
      <c r="W31" s="277"/>
      <c r="X31" s="277"/>
      <c r="Y31" s="277"/>
      <c r="Z31" s="277"/>
    </row>
    <row r="32" spans="1:26" ht="36.75" customHeight="1" x14ac:dyDescent="0.25">
      <c r="A32" s="279" t="s">
        <v>429</v>
      </c>
      <c r="B32" s="279"/>
      <c r="C32" s="279"/>
      <c r="D32" s="279"/>
      <c r="E32" s="279"/>
      <c r="F32" s="279"/>
      <c r="G32" s="113">
        <v>25</v>
      </c>
      <c r="H32" s="117">
        <f>SUM(H12:H20)</f>
        <v>0</v>
      </c>
      <c r="I32" s="117">
        <f t="shared" ref="I32:Z32" si="6">SUM(I12:I20)</f>
        <v>0</v>
      </c>
      <c r="J32" s="117">
        <f t="shared" si="6"/>
        <v>0</v>
      </c>
      <c r="K32" s="117">
        <f t="shared" si="6"/>
        <v>0</v>
      </c>
      <c r="L32" s="117">
        <f t="shared" si="6"/>
        <v>0</v>
      </c>
      <c r="M32" s="117">
        <f t="shared" si="6"/>
        <v>0</v>
      </c>
      <c r="N32" s="117">
        <f t="shared" si="6"/>
        <v>0</v>
      </c>
      <c r="O32" s="117">
        <f t="shared" si="6"/>
        <v>-323739</v>
      </c>
      <c r="P32" s="117">
        <f t="shared" si="6"/>
        <v>0</v>
      </c>
      <c r="Q32" s="117">
        <f t="shared" si="6"/>
        <v>0</v>
      </c>
      <c r="R32" s="117">
        <f t="shared" si="6"/>
        <v>0</v>
      </c>
      <c r="S32" s="117">
        <f t="shared" ref="S32:T32" si="7">SUM(S12:S20)</f>
        <v>0</v>
      </c>
      <c r="T32" s="117">
        <f t="shared" si="7"/>
        <v>3465</v>
      </c>
      <c r="U32" s="117">
        <f t="shared" ref="U32" si="8">SUM(U12:U20)</f>
        <v>0</v>
      </c>
      <c r="V32" s="117">
        <f t="shared" si="6"/>
        <v>-168241</v>
      </c>
      <c r="W32" s="117">
        <f t="shared" si="6"/>
        <v>0</v>
      </c>
      <c r="X32" s="117">
        <f>SUM(X12:X20)</f>
        <v>-488515</v>
      </c>
      <c r="Y32" s="117">
        <f t="shared" si="6"/>
        <v>0</v>
      </c>
      <c r="Z32" s="117">
        <f t="shared" si="6"/>
        <v>-488515</v>
      </c>
    </row>
    <row r="33" spans="1:26" ht="31.5" customHeight="1" x14ac:dyDescent="0.25">
      <c r="A33" s="279" t="s">
        <v>430</v>
      </c>
      <c r="B33" s="279"/>
      <c r="C33" s="279"/>
      <c r="D33" s="279"/>
      <c r="E33" s="279"/>
      <c r="F33" s="279"/>
      <c r="G33" s="113">
        <v>26</v>
      </c>
      <c r="H33" s="117">
        <f>H11+H32</f>
        <v>0</v>
      </c>
      <c r="I33" s="117">
        <f t="shared" ref="I33:Z33" si="9">I11+I32</f>
        <v>0</v>
      </c>
      <c r="J33" s="117">
        <f t="shared" si="9"/>
        <v>0</v>
      </c>
      <c r="K33" s="117">
        <f t="shared" si="9"/>
        <v>0</v>
      </c>
      <c r="L33" s="117">
        <f t="shared" si="9"/>
        <v>0</v>
      </c>
      <c r="M33" s="117">
        <f t="shared" si="9"/>
        <v>0</v>
      </c>
      <c r="N33" s="117">
        <f t="shared" si="9"/>
        <v>0</v>
      </c>
      <c r="O33" s="117">
        <f t="shared" si="9"/>
        <v>-323739</v>
      </c>
      <c r="P33" s="117">
        <f t="shared" si="9"/>
        <v>0</v>
      </c>
      <c r="Q33" s="117">
        <f t="shared" si="9"/>
        <v>0</v>
      </c>
      <c r="R33" s="117">
        <f t="shared" si="9"/>
        <v>0</v>
      </c>
      <c r="S33" s="117">
        <f t="shared" ref="S33:T33" si="10">S11+S32</f>
        <v>0</v>
      </c>
      <c r="T33" s="117">
        <f t="shared" si="10"/>
        <v>3465</v>
      </c>
      <c r="U33" s="117">
        <f t="shared" ref="U33" si="11">U11+U32</f>
        <v>0</v>
      </c>
      <c r="V33" s="117">
        <f t="shared" si="9"/>
        <v>-168241</v>
      </c>
      <c r="W33" s="117">
        <f t="shared" si="9"/>
        <v>953810</v>
      </c>
      <c r="X33" s="117">
        <f>X11+X32</f>
        <v>465295</v>
      </c>
      <c r="Y33" s="117">
        <f t="shared" si="9"/>
        <v>-1795</v>
      </c>
      <c r="Z33" s="117">
        <f t="shared" si="9"/>
        <v>463500</v>
      </c>
    </row>
    <row r="34" spans="1:26" ht="30.75" customHeight="1" x14ac:dyDescent="0.25">
      <c r="A34" s="279" t="s">
        <v>431</v>
      </c>
      <c r="B34" s="279"/>
      <c r="C34" s="279"/>
      <c r="D34" s="279"/>
      <c r="E34" s="279"/>
      <c r="F34" s="279"/>
      <c r="G34" s="113">
        <v>27</v>
      </c>
      <c r="H34" s="117">
        <f>SUM(H21:H29)</f>
        <v>0</v>
      </c>
      <c r="I34" s="117">
        <f t="shared" ref="I34:Z34" si="12">SUM(I21:I29)</f>
        <v>0</v>
      </c>
      <c r="J34" s="117">
        <f t="shared" si="12"/>
        <v>0</v>
      </c>
      <c r="K34" s="117">
        <f t="shared" si="12"/>
        <v>0</v>
      </c>
      <c r="L34" s="117">
        <f t="shared" si="12"/>
        <v>0</v>
      </c>
      <c r="M34" s="117">
        <f t="shared" si="12"/>
        <v>0</v>
      </c>
      <c r="N34" s="117">
        <f t="shared" si="12"/>
        <v>0</v>
      </c>
      <c r="O34" s="117">
        <f t="shared" si="12"/>
        <v>0</v>
      </c>
      <c r="P34" s="117">
        <f t="shared" si="12"/>
        <v>0</v>
      </c>
      <c r="Q34" s="117">
        <f t="shared" si="12"/>
        <v>0</v>
      </c>
      <c r="R34" s="117">
        <f t="shared" si="12"/>
        <v>0</v>
      </c>
      <c r="S34" s="117">
        <f t="shared" ref="S34:T34" si="13">SUM(S21:S29)</f>
        <v>0</v>
      </c>
      <c r="T34" s="117">
        <f t="shared" si="13"/>
        <v>0</v>
      </c>
      <c r="U34" s="117">
        <f t="shared" ref="U34" si="14">SUM(U21:U29)</f>
        <v>0</v>
      </c>
      <c r="V34" s="117">
        <f t="shared" si="12"/>
        <v>1186497</v>
      </c>
      <c r="W34" s="117">
        <f t="shared" si="12"/>
        <v>-1186497</v>
      </c>
      <c r="X34" s="117">
        <f>SUM(X21:X29)</f>
        <v>0</v>
      </c>
      <c r="Y34" s="117">
        <f t="shared" si="12"/>
        <v>0</v>
      </c>
      <c r="Z34" s="117">
        <f t="shared" si="12"/>
        <v>0</v>
      </c>
    </row>
    <row r="35" spans="1:26" x14ac:dyDescent="0.25">
      <c r="A35" s="275" t="s">
        <v>165</v>
      </c>
      <c r="B35" s="271"/>
      <c r="C35" s="271"/>
      <c r="D35" s="271"/>
      <c r="E35" s="271"/>
      <c r="F35" s="271"/>
      <c r="G35" s="271"/>
      <c r="H35" s="271"/>
      <c r="I35" s="271"/>
      <c r="J35" s="271"/>
      <c r="K35" s="271"/>
      <c r="L35" s="271"/>
      <c r="M35" s="271"/>
      <c r="N35" s="271"/>
      <c r="O35" s="271"/>
      <c r="P35" s="271"/>
      <c r="Q35" s="271"/>
      <c r="R35" s="271"/>
      <c r="S35" s="271"/>
      <c r="T35" s="271"/>
      <c r="U35" s="271"/>
      <c r="V35" s="271"/>
      <c r="W35" s="271"/>
      <c r="X35" s="271"/>
      <c r="Y35" s="271"/>
      <c r="Z35" s="271"/>
    </row>
    <row r="36" spans="1:26" ht="12.75" customHeight="1" x14ac:dyDescent="0.25">
      <c r="A36" s="278" t="s">
        <v>432</v>
      </c>
      <c r="B36" s="278"/>
      <c r="C36" s="278"/>
      <c r="D36" s="278"/>
      <c r="E36" s="278"/>
      <c r="F36" s="278"/>
      <c r="G36" s="112">
        <v>28</v>
      </c>
      <c r="H36" s="115">
        <v>14814630</v>
      </c>
      <c r="I36" s="115">
        <v>-33895</v>
      </c>
      <c r="J36" s="115">
        <v>0</v>
      </c>
      <c r="K36" s="115">
        <v>191958</v>
      </c>
      <c r="L36" s="115">
        <v>483564</v>
      </c>
      <c r="M36" s="115">
        <v>0</v>
      </c>
      <c r="N36" s="115">
        <v>0</v>
      </c>
      <c r="O36" s="115">
        <v>1867916.5</v>
      </c>
      <c r="P36" s="115">
        <v>133711</v>
      </c>
      <c r="Q36" s="115">
        <v>0</v>
      </c>
      <c r="R36" s="115">
        <v>0</v>
      </c>
      <c r="S36" s="115">
        <v>0</v>
      </c>
      <c r="T36" s="115">
        <v>63428.5</v>
      </c>
      <c r="U36" s="115">
        <v>0</v>
      </c>
      <c r="V36" s="115">
        <v>-12923527</v>
      </c>
      <c r="W36" s="115">
        <v>953810</v>
      </c>
      <c r="X36" s="116">
        <f>H36+I36+J36+K36-L36+M36+N36+O36+P36+Q36+R36+V36+W36+S36+T36+U36</f>
        <v>4584468</v>
      </c>
      <c r="Y36" s="115">
        <f t="shared" ref="Y36" si="15">Y30</f>
        <v>62288</v>
      </c>
      <c r="Z36" s="116">
        <f t="shared" ref="Z36:Z38" si="16">X36+Y36</f>
        <v>4646756</v>
      </c>
    </row>
    <row r="37" spans="1:26" ht="12.75" customHeight="1" x14ac:dyDescent="0.25">
      <c r="A37" s="267" t="s">
        <v>405</v>
      </c>
      <c r="B37" s="267"/>
      <c r="C37" s="267"/>
      <c r="D37" s="267"/>
      <c r="E37" s="267"/>
      <c r="F37" s="267"/>
      <c r="G37" s="112">
        <v>29</v>
      </c>
      <c r="H37" s="115">
        <v>0</v>
      </c>
      <c r="I37" s="115">
        <v>0</v>
      </c>
      <c r="J37" s="115">
        <v>0</v>
      </c>
      <c r="K37" s="115">
        <v>0</v>
      </c>
      <c r="L37" s="115">
        <v>0</v>
      </c>
      <c r="M37" s="115">
        <v>0</v>
      </c>
      <c r="N37" s="115">
        <v>0</v>
      </c>
      <c r="O37" s="115">
        <v>0</v>
      </c>
      <c r="P37" s="115">
        <v>0</v>
      </c>
      <c r="Q37" s="115">
        <v>0</v>
      </c>
      <c r="R37" s="115">
        <v>0</v>
      </c>
      <c r="S37" s="115">
        <v>0</v>
      </c>
      <c r="T37" s="115">
        <v>0</v>
      </c>
      <c r="U37" s="115">
        <v>0</v>
      </c>
      <c r="V37" s="115">
        <v>0</v>
      </c>
      <c r="W37" s="115">
        <v>0</v>
      </c>
      <c r="X37" s="116">
        <f t="shared" ref="X37:X38" si="17">H37+I37+J37+K37-L37+M37+N37+O37+P37+Q37+R37+V37+W37+S37+T37+U37</f>
        <v>0</v>
      </c>
      <c r="Y37" s="115">
        <v>0</v>
      </c>
      <c r="Z37" s="116">
        <f t="shared" si="16"/>
        <v>0</v>
      </c>
    </row>
    <row r="38" spans="1:26" ht="12.75" customHeight="1" x14ac:dyDescent="0.25">
      <c r="A38" s="267" t="s">
        <v>406</v>
      </c>
      <c r="B38" s="267"/>
      <c r="C38" s="267"/>
      <c r="D38" s="267"/>
      <c r="E38" s="267"/>
      <c r="F38" s="267"/>
      <c r="G38" s="112">
        <v>30</v>
      </c>
      <c r="H38" s="115">
        <v>0</v>
      </c>
      <c r="I38" s="115">
        <v>0</v>
      </c>
      <c r="J38" s="115">
        <v>0</v>
      </c>
      <c r="K38" s="115">
        <v>0</v>
      </c>
      <c r="L38" s="115">
        <v>0</v>
      </c>
      <c r="M38" s="115">
        <v>0</v>
      </c>
      <c r="N38" s="115">
        <v>0</v>
      </c>
      <c r="O38" s="115">
        <v>0</v>
      </c>
      <c r="P38" s="115">
        <v>0</v>
      </c>
      <c r="Q38" s="115">
        <v>0</v>
      </c>
      <c r="R38" s="115">
        <v>0</v>
      </c>
      <c r="S38" s="115">
        <v>0</v>
      </c>
      <c r="T38" s="115">
        <v>0</v>
      </c>
      <c r="U38" s="115">
        <v>0</v>
      </c>
      <c r="V38" s="115">
        <v>0</v>
      </c>
      <c r="W38" s="115">
        <v>0</v>
      </c>
      <c r="X38" s="116">
        <f t="shared" si="17"/>
        <v>0</v>
      </c>
      <c r="Y38" s="115">
        <v>0</v>
      </c>
      <c r="Z38" s="116">
        <f t="shared" si="16"/>
        <v>0</v>
      </c>
    </row>
    <row r="39" spans="1:26" ht="25.5" customHeight="1" x14ac:dyDescent="0.25">
      <c r="A39" s="268" t="s">
        <v>433</v>
      </c>
      <c r="B39" s="268"/>
      <c r="C39" s="268"/>
      <c r="D39" s="268"/>
      <c r="E39" s="268"/>
      <c r="F39" s="268"/>
      <c r="G39" s="113">
        <v>31</v>
      </c>
      <c r="H39" s="117">
        <f>H36+H37+H38</f>
        <v>14814630</v>
      </c>
      <c r="I39" s="117">
        <f t="shared" ref="I39:Z39" si="18">I36+I37+I38</f>
        <v>-33895</v>
      </c>
      <c r="J39" s="117">
        <f t="shared" si="18"/>
        <v>0</v>
      </c>
      <c r="K39" s="117">
        <f t="shared" si="18"/>
        <v>191958</v>
      </c>
      <c r="L39" s="117">
        <f t="shared" si="18"/>
        <v>483564</v>
      </c>
      <c r="M39" s="117">
        <f t="shared" si="18"/>
        <v>0</v>
      </c>
      <c r="N39" s="117">
        <f t="shared" si="18"/>
        <v>0</v>
      </c>
      <c r="O39" s="117">
        <f t="shared" si="18"/>
        <v>1867916.5</v>
      </c>
      <c r="P39" s="117">
        <f t="shared" si="18"/>
        <v>133711</v>
      </c>
      <c r="Q39" s="117">
        <f t="shared" si="18"/>
        <v>0</v>
      </c>
      <c r="R39" s="117">
        <f t="shared" si="18"/>
        <v>0</v>
      </c>
      <c r="S39" s="117">
        <f t="shared" si="18"/>
        <v>0</v>
      </c>
      <c r="T39" s="117">
        <f t="shared" si="18"/>
        <v>63428.5</v>
      </c>
      <c r="U39" s="117">
        <f t="shared" si="18"/>
        <v>0</v>
      </c>
      <c r="V39" s="117">
        <f t="shared" si="18"/>
        <v>-12923527</v>
      </c>
      <c r="W39" s="117">
        <f t="shared" si="18"/>
        <v>953810</v>
      </c>
      <c r="X39" s="117">
        <f>X36+X37+X38</f>
        <v>4584468</v>
      </c>
      <c r="Y39" s="117">
        <f t="shared" si="18"/>
        <v>62288</v>
      </c>
      <c r="Z39" s="117">
        <f t="shared" si="18"/>
        <v>4646756</v>
      </c>
    </row>
    <row r="40" spans="1:26" ht="12.75" customHeight="1" x14ac:dyDescent="0.25">
      <c r="A40" s="267" t="s">
        <v>408</v>
      </c>
      <c r="B40" s="267"/>
      <c r="C40" s="267"/>
      <c r="D40" s="267"/>
      <c r="E40" s="267"/>
      <c r="F40" s="267"/>
      <c r="G40" s="112">
        <v>32</v>
      </c>
      <c r="H40" s="114">
        <v>0</v>
      </c>
      <c r="I40" s="114">
        <v>0</v>
      </c>
      <c r="J40" s="114">
        <v>0</v>
      </c>
      <c r="K40" s="114">
        <v>0</v>
      </c>
      <c r="L40" s="114">
        <v>0</v>
      </c>
      <c r="M40" s="114">
        <v>0</v>
      </c>
      <c r="N40" s="114">
        <v>0</v>
      </c>
      <c r="O40" s="114">
        <v>0</v>
      </c>
      <c r="P40" s="114">
        <v>0</v>
      </c>
      <c r="Q40" s="114">
        <v>0</v>
      </c>
      <c r="R40" s="114">
        <v>0</v>
      </c>
      <c r="S40" s="114">
        <v>0</v>
      </c>
      <c r="T40" s="114">
        <v>0</v>
      </c>
      <c r="U40" s="115">
        <v>0</v>
      </c>
      <c r="V40" s="114">
        <v>0</v>
      </c>
      <c r="W40" s="115">
        <v>-75455</v>
      </c>
      <c r="X40" s="116">
        <f>H40+I40+J40+K40-L40+M40+N40+O40+P40+Q40+R40+V40+W40+S40+T40+U40</f>
        <v>-75455</v>
      </c>
      <c r="Y40" s="115">
        <v>0</v>
      </c>
      <c r="Z40" s="116">
        <f t="shared" ref="Z40:Z58" si="19">X40+Y40</f>
        <v>-75455</v>
      </c>
    </row>
    <row r="41" spans="1:26" ht="12.75" customHeight="1" x14ac:dyDescent="0.25">
      <c r="A41" s="267" t="s">
        <v>409</v>
      </c>
      <c r="B41" s="267"/>
      <c r="C41" s="267"/>
      <c r="D41" s="267"/>
      <c r="E41" s="267"/>
      <c r="F41" s="267"/>
      <c r="G41" s="112">
        <v>33</v>
      </c>
      <c r="H41" s="114">
        <v>0</v>
      </c>
      <c r="I41" s="114">
        <v>0</v>
      </c>
      <c r="J41" s="114">
        <v>0</v>
      </c>
      <c r="K41" s="114">
        <v>0</v>
      </c>
      <c r="L41" s="114">
        <v>0</v>
      </c>
      <c r="M41" s="114">
        <v>0</v>
      </c>
      <c r="N41" s="115">
        <v>0</v>
      </c>
      <c r="O41" s="114">
        <v>0</v>
      </c>
      <c r="P41" s="114">
        <v>0</v>
      </c>
      <c r="Q41" s="114">
        <v>0</v>
      </c>
      <c r="R41" s="114">
        <v>0</v>
      </c>
      <c r="S41" s="114">
        <v>0</v>
      </c>
      <c r="T41" s="115">
        <v>-728</v>
      </c>
      <c r="U41" s="115">
        <v>0</v>
      </c>
      <c r="V41" s="114">
        <v>0</v>
      </c>
      <c r="W41" s="114">
        <v>0</v>
      </c>
      <c r="X41" s="116">
        <f t="shared" ref="X41:X58" si="20">H41+I41+J41+K41-L41+M41+N41+O41+P41+Q41+R41+V41+W41+S41+T41+U41</f>
        <v>-728</v>
      </c>
      <c r="Y41" s="115">
        <v>0</v>
      </c>
      <c r="Z41" s="116">
        <f t="shared" si="19"/>
        <v>-728</v>
      </c>
    </row>
    <row r="42" spans="1:26" ht="27" customHeight="1" x14ac:dyDescent="0.25">
      <c r="A42" s="267" t="s">
        <v>410</v>
      </c>
      <c r="B42" s="267"/>
      <c r="C42" s="267"/>
      <c r="D42" s="267"/>
      <c r="E42" s="267"/>
      <c r="F42" s="267"/>
      <c r="G42" s="112">
        <v>34</v>
      </c>
      <c r="H42" s="114">
        <v>0</v>
      </c>
      <c r="I42" s="114">
        <v>0</v>
      </c>
      <c r="J42" s="114">
        <v>0</v>
      </c>
      <c r="K42" s="114">
        <v>0</v>
      </c>
      <c r="L42" s="114">
        <v>0</v>
      </c>
      <c r="M42" s="114">
        <v>0</v>
      </c>
      <c r="N42" s="114">
        <v>0</v>
      </c>
      <c r="O42" s="115">
        <v>-161869</v>
      </c>
      <c r="P42" s="114">
        <v>0</v>
      </c>
      <c r="Q42" s="114">
        <v>0</v>
      </c>
      <c r="R42" s="114">
        <v>0</v>
      </c>
      <c r="S42" s="114">
        <v>0</v>
      </c>
      <c r="T42" s="114">
        <v>0</v>
      </c>
      <c r="U42" s="115">
        <v>0</v>
      </c>
      <c r="V42" s="115">
        <v>161869</v>
      </c>
      <c r="W42" s="115">
        <v>0</v>
      </c>
      <c r="X42" s="116">
        <f t="shared" si="20"/>
        <v>0</v>
      </c>
      <c r="Y42" s="115">
        <v>0</v>
      </c>
      <c r="Z42" s="116">
        <f t="shared" si="19"/>
        <v>0</v>
      </c>
    </row>
    <row r="43" spans="1:26" ht="20.25" customHeight="1" x14ac:dyDescent="0.25">
      <c r="A43" s="267" t="s">
        <v>411</v>
      </c>
      <c r="B43" s="267"/>
      <c r="C43" s="267"/>
      <c r="D43" s="267"/>
      <c r="E43" s="267"/>
      <c r="F43" s="267"/>
      <c r="G43" s="112">
        <v>35</v>
      </c>
      <c r="H43" s="114">
        <v>0</v>
      </c>
      <c r="I43" s="114">
        <v>0</v>
      </c>
      <c r="J43" s="114">
        <v>0</v>
      </c>
      <c r="K43" s="114">
        <v>0</v>
      </c>
      <c r="L43" s="114">
        <v>0</v>
      </c>
      <c r="M43" s="114">
        <v>0</v>
      </c>
      <c r="N43" s="114">
        <v>0</v>
      </c>
      <c r="O43" s="114">
        <v>0</v>
      </c>
      <c r="P43" s="115">
        <v>0</v>
      </c>
      <c r="Q43" s="114">
        <v>0</v>
      </c>
      <c r="R43" s="114">
        <v>0</v>
      </c>
      <c r="S43" s="114">
        <v>0</v>
      </c>
      <c r="T43" s="114">
        <v>0</v>
      </c>
      <c r="U43" s="115">
        <v>0</v>
      </c>
      <c r="V43" s="115">
        <v>0</v>
      </c>
      <c r="W43" s="115">
        <v>0</v>
      </c>
      <c r="X43" s="116">
        <f t="shared" si="20"/>
        <v>0</v>
      </c>
      <c r="Y43" s="115">
        <v>0</v>
      </c>
      <c r="Z43" s="116">
        <f t="shared" si="19"/>
        <v>0</v>
      </c>
    </row>
    <row r="44" spans="1:26" ht="21" customHeight="1" x14ac:dyDescent="0.25">
      <c r="A44" s="267" t="s">
        <v>412</v>
      </c>
      <c r="B44" s="267"/>
      <c r="C44" s="267"/>
      <c r="D44" s="267"/>
      <c r="E44" s="267"/>
      <c r="F44" s="267"/>
      <c r="G44" s="112">
        <v>36</v>
      </c>
      <c r="H44" s="114">
        <v>0</v>
      </c>
      <c r="I44" s="114">
        <v>0</v>
      </c>
      <c r="J44" s="114">
        <v>0</v>
      </c>
      <c r="K44" s="114">
        <v>0</v>
      </c>
      <c r="L44" s="114">
        <v>0</v>
      </c>
      <c r="M44" s="114">
        <v>0</v>
      </c>
      <c r="N44" s="114">
        <v>0</v>
      </c>
      <c r="O44" s="114">
        <v>0</v>
      </c>
      <c r="P44" s="114">
        <v>0</v>
      </c>
      <c r="Q44" s="115">
        <v>0</v>
      </c>
      <c r="R44" s="114">
        <v>0</v>
      </c>
      <c r="S44" s="114">
        <v>0</v>
      </c>
      <c r="T44" s="114">
        <v>0</v>
      </c>
      <c r="U44" s="115">
        <v>0</v>
      </c>
      <c r="V44" s="115">
        <v>0</v>
      </c>
      <c r="W44" s="115">
        <v>0</v>
      </c>
      <c r="X44" s="116">
        <f t="shared" si="20"/>
        <v>0</v>
      </c>
      <c r="Y44" s="115">
        <v>0</v>
      </c>
      <c r="Z44" s="116">
        <f t="shared" si="19"/>
        <v>0</v>
      </c>
    </row>
    <row r="45" spans="1:26" ht="29.25" customHeight="1" x14ac:dyDescent="0.25">
      <c r="A45" s="267" t="s">
        <v>413</v>
      </c>
      <c r="B45" s="267"/>
      <c r="C45" s="267"/>
      <c r="D45" s="267"/>
      <c r="E45" s="267"/>
      <c r="F45" s="267"/>
      <c r="G45" s="112">
        <v>37</v>
      </c>
      <c r="H45" s="114">
        <v>0</v>
      </c>
      <c r="I45" s="114">
        <v>0</v>
      </c>
      <c r="J45" s="114">
        <v>0</v>
      </c>
      <c r="K45" s="114">
        <v>0</v>
      </c>
      <c r="L45" s="114">
        <v>0</v>
      </c>
      <c r="M45" s="114">
        <v>0</v>
      </c>
      <c r="N45" s="114">
        <v>0</v>
      </c>
      <c r="O45" s="114">
        <v>0</v>
      </c>
      <c r="P45" s="114">
        <v>0</v>
      </c>
      <c r="Q45" s="114">
        <v>0</v>
      </c>
      <c r="R45" s="115">
        <v>0</v>
      </c>
      <c r="S45" s="115">
        <v>0</v>
      </c>
      <c r="T45" s="115">
        <v>0</v>
      </c>
      <c r="U45" s="115">
        <v>0</v>
      </c>
      <c r="V45" s="115">
        <v>0</v>
      </c>
      <c r="W45" s="115">
        <v>0</v>
      </c>
      <c r="X45" s="116">
        <f t="shared" si="20"/>
        <v>0</v>
      </c>
      <c r="Y45" s="115">
        <v>0</v>
      </c>
      <c r="Z45" s="116">
        <f t="shared" si="19"/>
        <v>0</v>
      </c>
    </row>
    <row r="46" spans="1:26" ht="21" customHeight="1" x14ac:dyDescent="0.25">
      <c r="A46" s="267" t="s">
        <v>414</v>
      </c>
      <c r="B46" s="267"/>
      <c r="C46" s="267"/>
      <c r="D46" s="267"/>
      <c r="E46" s="267"/>
      <c r="F46" s="267"/>
      <c r="G46" s="112">
        <v>38</v>
      </c>
      <c r="H46" s="114">
        <v>0</v>
      </c>
      <c r="I46" s="114">
        <v>0</v>
      </c>
      <c r="J46" s="114">
        <v>0</v>
      </c>
      <c r="K46" s="114">
        <v>0</v>
      </c>
      <c r="L46" s="114">
        <v>0</v>
      </c>
      <c r="M46" s="114">
        <v>0</v>
      </c>
      <c r="N46" s="115">
        <v>0</v>
      </c>
      <c r="O46" s="115">
        <v>0</v>
      </c>
      <c r="P46" s="115">
        <v>0</v>
      </c>
      <c r="Q46" s="115">
        <v>0</v>
      </c>
      <c r="R46" s="115">
        <v>0</v>
      </c>
      <c r="S46" s="115">
        <v>0</v>
      </c>
      <c r="T46" s="115">
        <v>0</v>
      </c>
      <c r="U46" s="115">
        <v>0</v>
      </c>
      <c r="V46" s="115">
        <v>0</v>
      </c>
      <c r="W46" s="115">
        <v>0</v>
      </c>
      <c r="X46" s="116">
        <f t="shared" si="20"/>
        <v>0</v>
      </c>
      <c r="Y46" s="115">
        <v>0</v>
      </c>
      <c r="Z46" s="116">
        <f t="shared" si="19"/>
        <v>0</v>
      </c>
    </row>
    <row r="47" spans="1:26" ht="12.75" customHeight="1" x14ac:dyDescent="0.25">
      <c r="A47" s="267" t="s">
        <v>415</v>
      </c>
      <c r="B47" s="267"/>
      <c r="C47" s="267"/>
      <c r="D47" s="267"/>
      <c r="E47" s="267"/>
      <c r="F47" s="267"/>
      <c r="G47" s="112">
        <v>39</v>
      </c>
      <c r="H47" s="114">
        <v>0</v>
      </c>
      <c r="I47" s="114">
        <v>0</v>
      </c>
      <c r="J47" s="114">
        <v>0</v>
      </c>
      <c r="K47" s="114">
        <v>0</v>
      </c>
      <c r="L47" s="114">
        <v>0</v>
      </c>
      <c r="M47" s="114">
        <v>0</v>
      </c>
      <c r="N47" s="115">
        <v>0</v>
      </c>
      <c r="O47" s="115">
        <v>0</v>
      </c>
      <c r="P47" s="115">
        <v>0</v>
      </c>
      <c r="Q47" s="115">
        <v>0</v>
      </c>
      <c r="R47" s="115">
        <v>0</v>
      </c>
      <c r="S47" s="115">
        <v>0</v>
      </c>
      <c r="T47" s="115">
        <v>0</v>
      </c>
      <c r="U47" s="115">
        <v>0</v>
      </c>
      <c r="V47" s="115">
        <v>0</v>
      </c>
      <c r="W47" s="115">
        <v>0</v>
      </c>
      <c r="X47" s="116">
        <f t="shared" si="20"/>
        <v>0</v>
      </c>
      <c r="Y47" s="115">
        <v>0</v>
      </c>
      <c r="Z47" s="116">
        <f t="shared" si="19"/>
        <v>0</v>
      </c>
    </row>
    <row r="48" spans="1:26" ht="12.75" customHeight="1" x14ac:dyDescent="0.25">
      <c r="A48" s="267" t="s">
        <v>416</v>
      </c>
      <c r="B48" s="267"/>
      <c r="C48" s="267"/>
      <c r="D48" s="267"/>
      <c r="E48" s="267"/>
      <c r="F48" s="267"/>
      <c r="G48" s="112">
        <v>40</v>
      </c>
      <c r="H48" s="115">
        <v>0</v>
      </c>
      <c r="I48" s="115">
        <v>0</v>
      </c>
      <c r="J48" s="115">
        <v>0</v>
      </c>
      <c r="K48" s="115">
        <v>0</v>
      </c>
      <c r="L48" s="115">
        <v>0</v>
      </c>
      <c r="M48" s="115">
        <v>0</v>
      </c>
      <c r="N48" s="115">
        <v>0</v>
      </c>
      <c r="O48" s="115">
        <v>0</v>
      </c>
      <c r="P48" s="115">
        <v>0</v>
      </c>
      <c r="Q48" s="115">
        <v>0</v>
      </c>
      <c r="R48" s="115">
        <v>0</v>
      </c>
      <c r="S48" s="115">
        <v>0</v>
      </c>
      <c r="T48" s="115">
        <v>0</v>
      </c>
      <c r="U48" s="115">
        <v>0</v>
      </c>
      <c r="V48" s="115">
        <v>-80524</v>
      </c>
      <c r="W48" s="115">
        <v>0</v>
      </c>
      <c r="X48" s="116">
        <f t="shared" si="20"/>
        <v>-80524</v>
      </c>
      <c r="Y48" s="115">
        <v>0</v>
      </c>
      <c r="Z48" s="116">
        <f t="shared" si="19"/>
        <v>-80524</v>
      </c>
    </row>
    <row r="49" spans="1:26" ht="12.75" customHeight="1" x14ac:dyDescent="0.25">
      <c r="A49" s="267" t="s">
        <v>417</v>
      </c>
      <c r="B49" s="267"/>
      <c r="C49" s="267"/>
      <c r="D49" s="267"/>
      <c r="E49" s="267"/>
      <c r="F49" s="267"/>
      <c r="G49" s="112">
        <v>41</v>
      </c>
      <c r="H49" s="114">
        <v>0</v>
      </c>
      <c r="I49" s="114">
        <v>0</v>
      </c>
      <c r="J49" s="114">
        <v>0</v>
      </c>
      <c r="K49" s="114">
        <v>0</v>
      </c>
      <c r="L49" s="114">
        <v>0</v>
      </c>
      <c r="M49" s="114">
        <v>0</v>
      </c>
      <c r="N49" s="115">
        <v>0</v>
      </c>
      <c r="O49" s="115">
        <v>0</v>
      </c>
      <c r="P49" s="115">
        <v>0</v>
      </c>
      <c r="Q49" s="115">
        <v>0</v>
      </c>
      <c r="R49" s="115">
        <v>0</v>
      </c>
      <c r="S49" s="115">
        <v>0</v>
      </c>
      <c r="T49" s="115">
        <v>0</v>
      </c>
      <c r="U49" s="115">
        <v>0</v>
      </c>
      <c r="V49" s="115">
        <v>0</v>
      </c>
      <c r="W49" s="115">
        <v>0</v>
      </c>
      <c r="X49" s="116">
        <f t="shared" si="20"/>
        <v>0</v>
      </c>
      <c r="Y49" s="115">
        <v>0</v>
      </c>
      <c r="Z49" s="116">
        <f t="shared" si="19"/>
        <v>0</v>
      </c>
    </row>
    <row r="50" spans="1:26" ht="24" customHeight="1" x14ac:dyDescent="0.25">
      <c r="A50" s="267" t="s">
        <v>418</v>
      </c>
      <c r="B50" s="267"/>
      <c r="C50" s="267"/>
      <c r="D50" s="267"/>
      <c r="E50" s="267"/>
      <c r="F50" s="267"/>
      <c r="G50" s="112">
        <v>42</v>
      </c>
      <c r="H50" s="115">
        <v>0</v>
      </c>
      <c r="I50" s="115">
        <v>0</v>
      </c>
      <c r="J50" s="115">
        <v>0</v>
      </c>
      <c r="K50" s="115">
        <v>0</v>
      </c>
      <c r="L50" s="115">
        <v>0</v>
      </c>
      <c r="M50" s="115">
        <v>0</v>
      </c>
      <c r="N50" s="115">
        <v>0</v>
      </c>
      <c r="O50" s="115">
        <v>0</v>
      </c>
      <c r="P50" s="115">
        <v>0</v>
      </c>
      <c r="Q50" s="115">
        <v>0</v>
      </c>
      <c r="R50" s="115">
        <v>0</v>
      </c>
      <c r="S50" s="115">
        <v>0</v>
      </c>
      <c r="T50" s="115">
        <v>0</v>
      </c>
      <c r="U50" s="115">
        <v>0</v>
      </c>
      <c r="V50" s="115">
        <v>0</v>
      </c>
      <c r="W50" s="115">
        <v>0</v>
      </c>
      <c r="X50" s="116">
        <f t="shared" si="20"/>
        <v>0</v>
      </c>
      <c r="Y50" s="115">
        <v>0</v>
      </c>
      <c r="Z50" s="116">
        <f t="shared" si="19"/>
        <v>0</v>
      </c>
    </row>
    <row r="51" spans="1:26" ht="26.25" customHeight="1" x14ac:dyDescent="0.25">
      <c r="A51" s="267" t="s">
        <v>419</v>
      </c>
      <c r="B51" s="267"/>
      <c r="C51" s="267"/>
      <c r="D51" s="267"/>
      <c r="E51" s="267"/>
      <c r="F51" s="267"/>
      <c r="G51" s="112">
        <v>43</v>
      </c>
      <c r="H51" s="115">
        <v>0</v>
      </c>
      <c r="I51" s="115">
        <v>0</v>
      </c>
      <c r="J51" s="115">
        <v>0</v>
      </c>
      <c r="K51" s="115">
        <v>0</v>
      </c>
      <c r="L51" s="115">
        <v>0</v>
      </c>
      <c r="M51" s="115">
        <v>0</v>
      </c>
      <c r="N51" s="115">
        <v>0</v>
      </c>
      <c r="O51" s="115">
        <v>0</v>
      </c>
      <c r="P51" s="115">
        <v>0</v>
      </c>
      <c r="Q51" s="115">
        <v>0</v>
      </c>
      <c r="R51" s="115">
        <v>0</v>
      </c>
      <c r="S51" s="115">
        <v>0</v>
      </c>
      <c r="T51" s="115">
        <v>0</v>
      </c>
      <c r="U51" s="115">
        <v>0</v>
      </c>
      <c r="V51" s="115">
        <v>0</v>
      </c>
      <c r="W51" s="115">
        <v>0</v>
      </c>
      <c r="X51" s="116">
        <f t="shared" si="20"/>
        <v>0</v>
      </c>
      <c r="Y51" s="115">
        <v>0</v>
      </c>
      <c r="Z51" s="116">
        <f t="shared" si="19"/>
        <v>0</v>
      </c>
    </row>
    <row r="52" spans="1:26" ht="22.5" customHeight="1" x14ac:dyDescent="0.25">
      <c r="A52" s="267" t="s">
        <v>420</v>
      </c>
      <c r="B52" s="267"/>
      <c r="C52" s="267"/>
      <c r="D52" s="267"/>
      <c r="E52" s="267"/>
      <c r="F52" s="267"/>
      <c r="G52" s="112">
        <v>44</v>
      </c>
      <c r="H52" s="115">
        <v>0</v>
      </c>
      <c r="I52" s="115">
        <v>0</v>
      </c>
      <c r="J52" s="115">
        <v>0</v>
      </c>
      <c r="K52" s="115">
        <v>0</v>
      </c>
      <c r="L52" s="115">
        <v>0</v>
      </c>
      <c r="M52" s="115">
        <v>0</v>
      </c>
      <c r="N52" s="115">
        <v>0</v>
      </c>
      <c r="O52" s="115">
        <v>0</v>
      </c>
      <c r="P52" s="115">
        <v>0</v>
      </c>
      <c r="Q52" s="115">
        <v>0</v>
      </c>
      <c r="R52" s="115">
        <v>0</v>
      </c>
      <c r="S52" s="115">
        <v>0</v>
      </c>
      <c r="T52" s="115">
        <v>0</v>
      </c>
      <c r="U52" s="115">
        <v>0</v>
      </c>
      <c r="V52" s="115">
        <v>0</v>
      </c>
      <c r="W52" s="115">
        <v>0</v>
      </c>
      <c r="X52" s="116">
        <f t="shared" si="20"/>
        <v>0</v>
      </c>
      <c r="Y52" s="115">
        <v>0</v>
      </c>
      <c r="Z52" s="116">
        <f t="shared" si="19"/>
        <v>0</v>
      </c>
    </row>
    <row r="53" spans="1:26" ht="12.75" customHeight="1" x14ac:dyDescent="0.25">
      <c r="A53" s="267" t="s">
        <v>421</v>
      </c>
      <c r="B53" s="267"/>
      <c r="C53" s="267"/>
      <c r="D53" s="267"/>
      <c r="E53" s="267"/>
      <c r="F53" s="267"/>
      <c r="G53" s="112">
        <v>45</v>
      </c>
      <c r="H53" s="115">
        <v>0</v>
      </c>
      <c r="I53" s="115">
        <v>0</v>
      </c>
      <c r="J53" s="115">
        <v>0</v>
      </c>
      <c r="K53" s="115">
        <v>0</v>
      </c>
      <c r="L53" s="115">
        <v>0</v>
      </c>
      <c r="M53" s="115">
        <v>0</v>
      </c>
      <c r="N53" s="115">
        <v>0</v>
      </c>
      <c r="O53" s="115">
        <v>0</v>
      </c>
      <c r="P53" s="115">
        <v>0</v>
      </c>
      <c r="Q53" s="115">
        <v>0</v>
      </c>
      <c r="R53" s="115">
        <v>0</v>
      </c>
      <c r="S53" s="115">
        <v>0</v>
      </c>
      <c r="T53" s="115">
        <v>0</v>
      </c>
      <c r="U53" s="115">
        <v>0</v>
      </c>
      <c r="V53" s="115">
        <v>0</v>
      </c>
      <c r="W53" s="115">
        <v>0</v>
      </c>
      <c r="X53" s="116">
        <f t="shared" si="20"/>
        <v>0</v>
      </c>
      <c r="Y53" s="115">
        <v>0</v>
      </c>
      <c r="Z53" s="116">
        <f t="shared" si="19"/>
        <v>0</v>
      </c>
    </row>
    <row r="54" spans="1:26" ht="12.75" customHeight="1" x14ac:dyDescent="0.25">
      <c r="A54" s="267" t="s">
        <v>422</v>
      </c>
      <c r="B54" s="267"/>
      <c r="C54" s="267"/>
      <c r="D54" s="267"/>
      <c r="E54" s="267"/>
      <c r="F54" s="267"/>
      <c r="G54" s="112">
        <v>46</v>
      </c>
      <c r="H54" s="115">
        <v>0</v>
      </c>
      <c r="I54" s="115">
        <v>0</v>
      </c>
      <c r="J54" s="115">
        <v>0</v>
      </c>
      <c r="K54" s="115">
        <v>0</v>
      </c>
      <c r="L54" s="115">
        <v>0</v>
      </c>
      <c r="M54" s="115">
        <v>0</v>
      </c>
      <c r="N54" s="115">
        <v>0</v>
      </c>
      <c r="O54" s="115">
        <v>0</v>
      </c>
      <c r="P54" s="115">
        <v>0</v>
      </c>
      <c r="Q54" s="115">
        <v>0</v>
      </c>
      <c r="R54" s="115">
        <v>0</v>
      </c>
      <c r="S54" s="115">
        <v>0</v>
      </c>
      <c r="T54" s="115">
        <v>0</v>
      </c>
      <c r="U54" s="115">
        <v>0</v>
      </c>
      <c r="V54" s="115">
        <v>0</v>
      </c>
      <c r="W54" s="115">
        <v>0</v>
      </c>
      <c r="X54" s="116">
        <f t="shared" si="20"/>
        <v>0</v>
      </c>
      <c r="Y54" s="115">
        <v>0</v>
      </c>
      <c r="Z54" s="116">
        <f t="shared" si="19"/>
        <v>0</v>
      </c>
    </row>
    <row r="55" spans="1:26" ht="12.75" customHeight="1" x14ac:dyDescent="0.25">
      <c r="A55" s="267" t="s">
        <v>423</v>
      </c>
      <c r="B55" s="267"/>
      <c r="C55" s="267"/>
      <c r="D55" s="267"/>
      <c r="E55" s="267"/>
      <c r="F55" s="267"/>
      <c r="G55" s="112">
        <v>47</v>
      </c>
      <c r="H55" s="115">
        <v>0</v>
      </c>
      <c r="I55" s="115">
        <v>0</v>
      </c>
      <c r="J55" s="115">
        <v>0</v>
      </c>
      <c r="K55" s="115">
        <v>0</v>
      </c>
      <c r="L55" s="115">
        <v>0</v>
      </c>
      <c r="M55" s="115">
        <v>0</v>
      </c>
      <c r="N55" s="115">
        <v>0</v>
      </c>
      <c r="O55" s="115">
        <v>0</v>
      </c>
      <c r="P55" s="115">
        <v>0</v>
      </c>
      <c r="Q55" s="115">
        <v>0</v>
      </c>
      <c r="R55" s="115">
        <v>0</v>
      </c>
      <c r="S55" s="115">
        <v>0</v>
      </c>
      <c r="T55" s="115">
        <v>0</v>
      </c>
      <c r="U55" s="115">
        <v>0</v>
      </c>
      <c r="V55" s="115">
        <v>0</v>
      </c>
      <c r="W55" s="115">
        <v>0</v>
      </c>
      <c r="X55" s="116">
        <f t="shared" si="20"/>
        <v>0</v>
      </c>
      <c r="Y55" s="115">
        <v>0</v>
      </c>
      <c r="Z55" s="116">
        <f t="shared" si="19"/>
        <v>0</v>
      </c>
    </row>
    <row r="56" spans="1:26" ht="12.75" customHeight="1" x14ac:dyDescent="0.25">
      <c r="A56" s="267" t="s">
        <v>424</v>
      </c>
      <c r="B56" s="267"/>
      <c r="C56" s="267"/>
      <c r="D56" s="267"/>
      <c r="E56" s="267"/>
      <c r="F56" s="267"/>
      <c r="G56" s="112">
        <v>48</v>
      </c>
      <c r="H56" s="115">
        <v>0</v>
      </c>
      <c r="I56" s="115">
        <v>0</v>
      </c>
      <c r="J56" s="115">
        <v>0</v>
      </c>
      <c r="K56" s="115">
        <v>0</v>
      </c>
      <c r="L56" s="115">
        <v>0</v>
      </c>
      <c r="M56" s="115">
        <v>0</v>
      </c>
      <c r="N56" s="115">
        <v>0</v>
      </c>
      <c r="O56" s="115">
        <v>0</v>
      </c>
      <c r="P56" s="115">
        <v>0</v>
      </c>
      <c r="Q56" s="115">
        <v>0</v>
      </c>
      <c r="R56" s="115">
        <v>0</v>
      </c>
      <c r="S56" s="115">
        <v>0</v>
      </c>
      <c r="T56" s="115">
        <v>0</v>
      </c>
      <c r="U56" s="115">
        <v>0</v>
      </c>
      <c r="V56" s="115">
        <v>0</v>
      </c>
      <c r="W56" s="115">
        <v>0</v>
      </c>
      <c r="X56" s="116">
        <f t="shared" si="20"/>
        <v>0</v>
      </c>
      <c r="Y56" s="115">
        <v>0</v>
      </c>
      <c r="Z56" s="116">
        <f t="shared" si="19"/>
        <v>0</v>
      </c>
    </row>
    <row r="57" spans="1:26" ht="12.75" customHeight="1" x14ac:dyDescent="0.25">
      <c r="A57" s="267" t="s">
        <v>434</v>
      </c>
      <c r="B57" s="267"/>
      <c r="C57" s="267"/>
      <c r="D57" s="267"/>
      <c r="E57" s="267"/>
      <c r="F57" s="267"/>
      <c r="G57" s="112">
        <v>49</v>
      </c>
      <c r="H57" s="115">
        <v>0</v>
      </c>
      <c r="I57" s="115">
        <v>0</v>
      </c>
      <c r="J57" s="115">
        <v>0</v>
      </c>
      <c r="K57" s="115">
        <v>0</v>
      </c>
      <c r="L57" s="115">
        <v>0</v>
      </c>
      <c r="M57" s="115">
        <v>0</v>
      </c>
      <c r="N57" s="115">
        <v>0</v>
      </c>
      <c r="O57" s="115">
        <v>0</v>
      </c>
      <c r="P57" s="115">
        <v>0</v>
      </c>
      <c r="Q57" s="115">
        <v>0</v>
      </c>
      <c r="R57" s="115">
        <v>0</v>
      </c>
      <c r="S57" s="115">
        <v>0</v>
      </c>
      <c r="T57" s="115">
        <v>0</v>
      </c>
      <c r="U57" s="115">
        <v>0</v>
      </c>
      <c r="V57" s="121">
        <v>953810</v>
      </c>
      <c r="W57" s="121">
        <v>-953810</v>
      </c>
      <c r="X57" s="116">
        <f t="shared" si="20"/>
        <v>0</v>
      </c>
      <c r="Y57" s="115">
        <v>0</v>
      </c>
      <c r="Z57" s="116">
        <f t="shared" si="19"/>
        <v>0</v>
      </c>
    </row>
    <row r="58" spans="1:26" ht="12.75" customHeight="1" x14ac:dyDescent="0.25">
      <c r="A58" s="267" t="s">
        <v>426</v>
      </c>
      <c r="B58" s="267"/>
      <c r="C58" s="267"/>
      <c r="D58" s="267"/>
      <c r="E58" s="267"/>
      <c r="F58" s="267"/>
      <c r="G58" s="112">
        <v>50</v>
      </c>
      <c r="H58" s="115">
        <v>0</v>
      </c>
      <c r="I58" s="115">
        <v>0</v>
      </c>
      <c r="J58" s="115">
        <v>0</v>
      </c>
      <c r="K58" s="115">
        <v>0</v>
      </c>
      <c r="L58" s="115">
        <v>0</v>
      </c>
      <c r="M58" s="115">
        <v>0</v>
      </c>
      <c r="N58" s="115">
        <v>0</v>
      </c>
      <c r="O58" s="115">
        <v>0</v>
      </c>
      <c r="P58" s="115">
        <v>0</v>
      </c>
      <c r="Q58" s="115">
        <v>0</v>
      </c>
      <c r="R58" s="115">
        <v>0</v>
      </c>
      <c r="S58" s="115">
        <v>0</v>
      </c>
      <c r="T58" s="115">
        <v>0</v>
      </c>
      <c r="U58" s="115">
        <v>0</v>
      </c>
      <c r="V58" s="115">
        <v>0</v>
      </c>
      <c r="W58" s="115">
        <v>0</v>
      </c>
      <c r="X58" s="116">
        <f t="shared" si="20"/>
        <v>0</v>
      </c>
      <c r="Y58" s="115">
        <v>0</v>
      </c>
      <c r="Z58" s="116">
        <f t="shared" si="19"/>
        <v>0</v>
      </c>
    </row>
    <row r="59" spans="1:26" ht="25.5" customHeight="1" x14ac:dyDescent="0.25">
      <c r="A59" s="268" t="s">
        <v>435</v>
      </c>
      <c r="B59" s="268"/>
      <c r="C59" s="268"/>
      <c r="D59" s="268"/>
      <c r="E59" s="268"/>
      <c r="F59" s="268"/>
      <c r="G59" s="113">
        <v>51</v>
      </c>
      <c r="H59" s="117">
        <f>SUM(H39:H58)</f>
        <v>14814630</v>
      </c>
      <c r="I59" s="117">
        <f t="shared" ref="I59:Z59" si="21">SUM(I39:I58)</f>
        <v>-33895</v>
      </c>
      <c r="J59" s="117">
        <f t="shared" si="21"/>
        <v>0</v>
      </c>
      <c r="K59" s="117">
        <f t="shared" si="21"/>
        <v>191958</v>
      </c>
      <c r="L59" s="117">
        <f t="shared" si="21"/>
        <v>483564</v>
      </c>
      <c r="M59" s="117">
        <f t="shared" si="21"/>
        <v>0</v>
      </c>
      <c r="N59" s="117">
        <f t="shared" si="21"/>
        <v>0</v>
      </c>
      <c r="O59" s="117">
        <f t="shared" si="21"/>
        <v>1706047.5</v>
      </c>
      <c r="P59" s="117">
        <f t="shared" si="21"/>
        <v>133711</v>
      </c>
      <c r="Q59" s="117">
        <f t="shared" si="21"/>
        <v>0</v>
      </c>
      <c r="R59" s="117">
        <f t="shared" si="21"/>
        <v>0</v>
      </c>
      <c r="S59" s="117">
        <f t="shared" si="21"/>
        <v>0</v>
      </c>
      <c r="T59" s="117">
        <f t="shared" si="21"/>
        <v>62700.5</v>
      </c>
      <c r="U59" s="117">
        <f t="shared" si="21"/>
        <v>0</v>
      </c>
      <c r="V59" s="117">
        <f t="shared" si="21"/>
        <v>-11888372</v>
      </c>
      <c r="W59" s="117">
        <f t="shared" si="21"/>
        <v>-75455</v>
      </c>
      <c r="X59" s="117">
        <f>SUM(X39:X58)</f>
        <v>4427761</v>
      </c>
      <c r="Y59" s="117">
        <f t="shared" si="21"/>
        <v>62288</v>
      </c>
      <c r="Z59" s="117">
        <f t="shared" si="21"/>
        <v>4490049</v>
      </c>
    </row>
    <row r="60" spans="1:26" x14ac:dyDescent="0.25">
      <c r="A60" s="275" t="s">
        <v>428</v>
      </c>
      <c r="B60" s="277"/>
      <c r="C60" s="277"/>
      <c r="D60" s="277"/>
      <c r="E60" s="277"/>
      <c r="F60" s="277"/>
      <c r="G60" s="277"/>
      <c r="H60" s="277"/>
      <c r="I60" s="277"/>
      <c r="J60" s="277"/>
      <c r="K60" s="277"/>
      <c r="L60" s="277"/>
      <c r="M60" s="277"/>
      <c r="N60" s="277"/>
      <c r="O60" s="277"/>
      <c r="P60" s="277"/>
      <c r="Q60" s="277"/>
      <c r="R60" s="277"/>
      <c r="S60" s="277"/>
      <c r="T60" s="277"/>
      <c r="U60" s="277"/>
      <c r="V60" s="277"/>
      <c r="W60" s="277"/>
      <c r="X60" s="277"/>
      <c r="Y60" s="277"/>
      <c r="Z60" s="277"/>
    </row>
    <row r="61" spans="1:26" ht="31.5" customHeight="1" x14ac:dyDescent="0.25">
      <c r="A61" s="279" t="s">
        <v>436</v>
      </c>
      <c r="B61" s="279"/>
      <c r="C61" s="279"/>
      <c r="D61" s="279"/>
      <c r="E61" s="279"/>
      <c r="F61" s="279"/>
      <c r="G61" s="113">
        <v>52</v>
      </c>
      <c r="H61" s="116">
        <f>SUM(H41:H49)</f>
        <v>0</v>
      </c>
      <c r="I61" s="116">
        <f t="shared" ref="I61:Z61" si="22">SUM(I41:I49)</f>
        <v>0</v>
      </c>
      <c r="J61" s="116">
        <f t="shared" si="22"/>
        <v>0</v>
      </c>
      <c r="K61" s="116">
        <f t="shared" si="22"/>
        <v>0</v>
      </c>
      <c r="L61" s="116">
        <f t="shared" si="22"/>
        <v>0</v>
      </c>
      <c r="M61" s="116">
        <f t="shared" si="22"/>
        <v>0</v>
      </c>
      <c r="N61" s="116">
        <f t="shared" si="22"/>
        <v>0</v>
      </c>
      <c r="O61" s="116">
        <f t="shared" si="22"/>
        <v>-161869</v>
      </c>
      <c r="P61" s="116">
        <f t="shared" si="22"/>
        <v>0</v>
      </c>
      <c r="Q61" s="116">
        <f t="shared" si="22"/>
        <v>0</v>
      </c>
      <c r="R61" s="116">
        <f t="shared" si="22"/>
        <v>0</v>
      </c>
      <c r="S61" s="116">
        <f t="shared" ref="S61:T61" si="23">SUM(S41:S49)</f>
        <v>0</v>
      </c>
      <c r="T61" s="116">
        <f t="shared" si="23"/>
        <v>-728</v>
      </c>
      <c r="U61" s="116">
        <f t="shared" ref="U61" si="24">SUM(U41:U49)</f>
        <v>0</v>
      </c>
      <c r="V61" s="116">
        <f t="shared" si="22"/>
        <v>81345</v>
      </c>
      <c r="W61" s="116">
        <f t="shared" si="22"/>
        <v>0</v>
      </c>
      <c r="X61" s="116">
        <f>SUM(X41:X49)</f>
        <v>-81252</v>
      </c>
      <c r="Y61" s="116">
        <f t="shared" si="22"/>
        <v>0</v>
      </c>
      <c r="Z61" s="116">
        <f t="shared" si="22"/>
        <v>-81252</v>
      </c>
    </row>
    <row r="62" spans="1:26" ht="27.75" customHeight="1" x14ac:dyDescent="0.25">
      <c r="A62" s="279" t="s">
        <v>437</v>
      </c>
      <c r="B62" s="279"/>
      <c r="C62" s="279"/>
      <c r="D62" s="279"/>
      <c r="E62" s="279"/>
      <c r="F62" s="279"/>
      <c r="G62" s="113">
        <v>53</v>
      </c>
      <c r="H62" s="116">
        <f>H40+H61</f>
        <v>0</v>
      </c>
      <c r="I62" s="116">
        <f t="shared" ref="I62:Z62" si="25">I40+I61</f>
        <v>0</v>
      </c>
      <c r="J62" s="116">
        <f t="shared" si="25"/>
        <v>0</v>
      </c>
      <c r="K62" s="116">
        <f t="shared" si="25"/>
        <v>0</v>
      </c>
      <c r="L62" s="116">
        <f t="shared" si="25"/>
        <v>0</v>
      </c>
      <c r="M62" s="116">
        <f t="shared" si="25"/>
        <v>0</v>
      </c>
      <c r="N62" s="116">
        <f t="shared" si="25"/>
        <v>0</v>
      </c>
      <c r="O62" s="116">
        <f t="shared" si="25"/>
        <v>-161869</v>
      </c>
      <c r="P62" s="116">
        <f t="shared" si="25"/>
        <v>0</v>
      </c>
      <c r="Q62" s="116">
        <f t="shared" si="25"/>
        <v>0</v>
      </c>
      <c r="R62" s="116">
        <f t="shared" si="25"/>
        <v>0</v>
      </c>
      <c r="S62" s="116">
        <f t="shared" ref="S62:T62" si="26">S40+S61</f>
        <v>0</v>
      </c>
      <c r="T62" s="116">
        <f t="shared" si="26"/>
        <v>-728</v>
      </c>
      <c r="U62" s="116">
        <f t="shared" ref="U62" si="27">U40+U61</f>
        <v>0</v>
      </c>
      <c r="V62" s="116">
        <f t="shared" si="25"/>
        <v>81345</v>
      </c>
      <c r="W62" s="116">
        <f t="shared" si="25"/>
        <v>-75455</v>
      </c>
      <c r="X62" s="116">
        <f>X40+X61</f>
        <v>-156707</v>
      </c>
      <c r="Y62" s="116">
        <f t="shared" si="25"/>
        <v>0</v>
      </c>
      <c r="Z62" s="116">
        <f t="shared" si="25"/>
        <v>-156707</v>
      </c>
    </row>
    <row r="63" spans="1:26" ht="29.25" customHeight="1" x14ac:dyDescent="0.25">
      <c r="A63" s="279" t="s">
        <v>438</v>
      </c>
      <c r="B63" s="279"/>
      <c r="C63" s="279"/>
      <c r="D63" s="279"/>
      <c r="E63" s="279"/>
      <c r="F63" s="279"/>
      <c r="G63" s="113">
        <v>54</v>
      </c>
      <c r="H63" s="116">
        <f>SUM(H50:H58)</f>
        <v>0</v>
      </c>
      <c r="I63" s="116">
        <f t="shared" ref="I63:Z63" si="28">SUM(I50:I58)</f>
        <v>0</v>
      </c>
      <c r="J63" s="116">
        <f t="shared" si="28"/>
        <v>0</v>
      </c>
      <c r="K63" s="116">
        <f t="shared" si="28"/>
        <v>0</v>
      </c>
      <c r="L63" s="116">
        <f t="shared" si="28"/>
        <v>0</v>
      </c>
      <c r="M63" s="116">
        <f t="shared" si="28"/>
        <v>0</v>
      </c>
      <c r="N63" s="116">
        <f t="shared" si="28"/>
        <v>0</v>
      </c>
      <c r="O63" s="116">
        <f t="shared" si="28"/>
        <v>0</v>
      </c>
      <c r="P63" s="116">
        <f t="shared" si="28"/>
        <v>0</v>
      </c>
      <c r="Q63" s="116">
        <f t="shared" si="28"/>
        <v>0</v>
      </c>
      <c r="R63" s="116">
        <f t="shared" si="28"/>
        <v>0</v>
      </c>
      <c r="S63" s="116">
        <f t="shared" ref="S63:T63" si="29">SUM(S50:S58)</f>
        <v>0</v>
      </c>
      <c r="T63" s="116">
        <f t="shared" si="29"/>
        <v>0</v>
      </c>
      <c r="U63" s="116">
        <f t="shared" ref="U63" si="30">SUM(U50:U58)</f>
        <v>0</v>
      </c>
      <c r="V63" s="116">
        <f t="shared" si="28"/>
        <v>953810</v>
      </c>
      <c r="W63" s="116">
        <f t="shared" si="28"/>
        <v>-953810</v>
      </c>
      <c r="X63" s="116">
        <f>SUM(X50:X58)</f>
        <v>0</v>
      </c>
      <c r="Y63" s="116">
        <f t="shared" si="28"/>
        <v>0</v>
      </c>
      <c r="Z63" s="116">
        <f t="shared" si="28"/>
        <v>0</v>
      </c>
    </row>
  </sheetData>
  <protectedRanges>
    <protectedRange sqref="E2" name="Range1_1_1"/>
    <protectedRange sqref="G2" name="Range1_2"/>
  </protectedRanges>
  <mergeCells count="66">
    <mergeCell ref="A62:F62"/>
    <mergeCell ref="A63:F63"/>
    <mergeCell ref="A56:F56"/>
    <mergeCell ref="A57:F57"/>
    <mergeCell ref="A58:F58"/>
    <mergeCell ref="A59:F59"/>
    <mergeCell ref="A60:Z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Z31"/>
    <mergeCell ref="A32:F32"/>
    <mergeCell ref="A33:F33"/>
    <mergeCell ref="A34:F34"/>
    <mergeCell ref="A35:Z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Y3:Y4"/>
    <mergeCell ref="Z3:Z4"/>
    <mergeCell ref="A5:F5"/>
    <mergeCell ref="A6:Z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X3"/>
  </mergeCells>
  <dataValidations count="6">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WVQ983021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WLU983021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xr:uid="{00000000-0002-0000-0500-000000000000}">
      <formula1>39448</formula1>
    </dataValidation>
    <dataValidation type="whole" operator="greaterThanOrEqual" allowBlank="1" showInputMessage="1" showErrorMessage="1" errorTitle="Incorrect entry" error="You can enter only positive whole numbers."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Incorrect entry" error="You can enter only whole numbers."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Incorrect entry" error="You can enter only whole numbers."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G2" xr:uid="{547D24AC-4591-4D31-84C5-456D3793F44E}">
      <formula1>39448</formula1>
    </dataValidation>
    <dataValidation type="whole" operator="notEqual" allowBlank="1" showInputMessage="1" showErrorMessage="1" errorTitle="Nedopušten upis" error="Dopušten je upis samo cjelobrojnih zaokruženih vrijednosti (pozitivnih ili negativnih) te nule." sqref="V57:W57" xr:uid="{63832C56-B416-447A-9692-71DCABC4FC50}">
      <formula1>9999999999</formula1>
    </dataValidation>
  </dataValidations>
  <pageMargins left="0.75" right="0.75" top="1" bottom="1" header="0.5" footer="0.5"/>
  <pageSetup paperSize="9" scale="39"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0"/>
  <sheetViews>
    <sheetView zoomScale="66" zoomScaleNormal="66" workbookViewId="0">
      <selection activeCell="L30" sqref="L30"/>
    </sheetView>
  </sheetViews>
  <sheetFormatPr defaultRowHeight="13.2" x14ac:dyDescent="0.25"/>
  <cols>
    <col min="9" max="9" width="196.109375" customWidth="1"/>
  </cols>
  <sheetData>
    <row r="1" spans="1:9" ht="12.75" customHeight="1" x14ac:dyDescent="0.25">
      <c r="A1" s="280" t="s">
        <v>463</v>
      </c>
      <c r="B1" s="281"/>
      <c r="C1" s="281"/>
      <c r="D1" s="281"/>
      <c r="E1" s="281"/>
      <c r="F1" s="281"/>
      <c r="G1" s="281"/>
      <c r="H1" s="281"/>
      <c r="I1" s="281"/>
    </row>
    <row r="2" spans="1:9" x14ac:dyDescent="0.25">
      <c r="A2" s="281"/>
      <c r="B2" s="281"/>
      <c r="C2" s="281"/>
      <c r="D2" s="281"/>
      <c r="E2" s="281"/>
      <c r="F2" s="281"/>
      <c r="G2" s="281"/>
      <c r="H2" s="281"/>
      <c r="I2" s="281"/>
    </row>
    <row r="3" spans="1:9" x14ac:dyDescent="0.25">
      <c r="A3" s="281"/>
      <c r="B3" s="281"/>
      <c r="C3" s="281"/>
      <c r="D3" s="281"/>
      <c r="E3" s="281"/>
      <c r="F3" s="281"/>
      <c r="G3" s="281"/>
      <c r="H3" s="281"/>
      <c r="I3" s="281"/>
    </row>
    <row r="4" spans="1:9" x14ac:dyDescent="0.25">
      <c r="A4" s="281"/>
      <c r="B4" s="281"/>
      <c r="C4" s="281"/>
      <c r="D4" s="281"/>
      <c r="E4" s="281"/>
      <c r="F4" s="281"/>
      <c r="G4" s="281"/>
      <c r="H4" s="281"/>
      <c r="I4" s="281"/>
    </row>
    <row r="5" spans="1:9" x14ac:dyDescent="0.25">
      <c r="A5" s="281"/>
      <c r="B5" s="281"/>
      <c r="C5" s="281"/>
      <c r="D5" s="281"/>
      <c r="E5" s="281"/>
      <c r="F5" s="281"/>
      <c r="G5" s="281"/>
      <c r="H5" s="281"/>
      <c r="I5" s="281"/>
    </row>
    <row r="6" spans="1:9" x14ac:dyDescent="0.25">
      <c r="A6" s="281"/>
      <c r="B6" s="281"/>
      <c r="C6" s="281"/>
      <c r="D6" s="281"/>
      <c r="E6" s="281"/>
      <c r="F6" s="281"/>
      <c r="G6" s="281"/>
      <c r="H6" s="281"/>
      <c r="I6" s="281"/>
    </row>
    <row r="7" spans="1:9" x14ac:dyDescent="0.25">
      <c r="A7" s="281"/>
      <c r="B7" s="281"/>
      <c r="C7" s="281"/>
      <c r="D7" s="281"/>
      <c r="E7" s="281"/>
      <c r="F7" s="281"/>
      <c r="G7" s="281"/>
      <c r="H7" s="281"/>
      <c r="I7" s="281"/>
    </row>
    <row r="8" spans="1:9" x14ac:dyDescent="0.25">
      <c r="A8" s="281"/>
      <c r="B8" s="281"/>
      <c r="C8" s="281"/>
      <c r="D8" s="281"/>
      <c r="E8" s="281"/>
      <c r="F8" s="281"/>
      <c r="G8" s="281"/>
      <c r="H8" s="281"/>
      <c r="I8" s="281"/>
    </row>
    <row r="9" spans="1:9" x14ac:dyDescent="0.25">
      <c r="A9" s="281"/>
      <c r="B9" s="281"/>
      <c r="C9" s="281"/>
      <c r="D9" s="281"/>
      <c r="E9" s="281"/>
      <c r="F9" s="281"/>
      <c r="G9" s="281"/>
      <c r="H9" s="281"/>
      <c r="I9" s="281"/>
    </row>
    <row r="10" spans="1:9" x14ac:dyDescent="0.25">
      <c r="A10" s="281"/>
      <c r="B10" s="281"/>
      <c r="C10" s="281"/>
      <c r="D10" s="281"/>
      <c r="E10" s="281"/>
      <c r="F10" s="281"/>
      <c r="G10" s="281"/>
      <c r="H10" s="281"/>
      <c r="I10" s="281"/>
    </row>
    <row r="11" spans="1:9" x14ac:dyDescent="0.25">
      <c r="A11" s="281"/>
      <c r="B11" s="281"/>
      <c r="C11" s="281"/>
      <c r="D11" s="281"/>
      <c r="E11" s="281"/>
      <c r="F11" s="281"/>
      <c r="G11" s="281"/>
      <c r="H11" s="281"/>
      <c r="I11" s="281"/>
    </row>
    <row r="12" spans="1:9" x14ac:dyDescent="0.25">
      <c r="A12" s="281"/>
      <c r="B12" s="281"/>
      <c r="C12" s="281"/>
      <c r="D12" s="281"/>
      <c r="E12" s="281"/>
      <c r="F12" s="281"/>
      <c r="G12" s="281"/>
      <c r="H12" s="281"/>
      <c r="I12" s="281"/>
    </row>
    <row r="13" spans="1:9" x14ac:dyDescent="0.25">
      <c r="A13" s="281"/>
      <c r="B13" s="281"/>
      <c r="C13" s="281"/>
      <c r="D13" s="281"/>
      <c r="E13" s="281"/>
      <c r="F13" s="281"/>
      <c r="G13" s="281"/>
      <c r="H13" s="281"/>
      <c r="I13" s="281"/>
    </row>
    <row r="14" spans="1:9" x14ac:dyDescent="0.25">
      <c r="A14" s="281"/>
      <c r="B14" s="281"/>
      <c r="C14" s="281"/>
      <c r="D14" s="281"/>
      <c r="E14" s="281"/>
      <c r="F14" s="281"/>
      <c r="G14" s="281"/>
      <c r="H14" s="281"/>
      <c r="I14" s="281"/>
    </row>
    <row r="15" spans="1:9" x14ac:dyDescent="0.25">
      <c r="A15" s="281"/>
      <c r="B15" s="281"/>
      <c r="C15" s="281"/>
      <c r="D15" s="281"/>
      <c r="E15" s="281"/>
      <c r="F15" s="281"/>
      <c r="G15" s="281"/>
      <c r="H15" s="281"/>
      <c r="I15" s="281"/>
    </row>
    <row r="16" spans="1:9" x14ac:dyDescent="0.25">
      <c r="A16" s="281"/>
      <c r="B16" s="281"/>
      <c r="C16" s="281"/>
      <c r="D16" s="281"/>
      <c r="E16" s="281"/>
      <c r="F16" s="281"/>
      <c r="G16" s="281"/>
      <c r="H16" s="281"/>
      <c r="I16" s="281"/>
    </row>
    <row r="17" spans="1:9" x14ac:dyDescent="0.25">
      <c r="A17" s="281"/>
      <c r="B17" s="281"/>
      <c r="C17" s="281"/>
      <c r="D17" s="281"/>
      <c r="E17" s="281"/>
      <c r="F17" s="281"/>
      <c r="G17" s="281"/>
      <c r="H17" s="281"/>
      <c r="I17" s="281"/>
    </row>
    <row r="18" spans="1:9" x14ac:dyDescent="0.25">
      <c r="A18" s="281"/>
      <c r="B18" s="281"/>
      <c r="C18" s="281"/>
      <c r="D18" s="281"/>
      <c r="E18" s="281"/>
      <c r="F18" s="281"/>
      <c r="G18" s="281"/>
      <c r="H18" s="281"/>
      <c r="I18" s="281"/>
    </row>
    <row r="19" spans="1:9" x14ac:dyDescent="0.25">
      <c r="A19" s="281"/>
      <c r="B19" s="281"/>
      <c r="C19" s="281"/>
      <c r="D19" s="281"/>
      <c r="E19" s="281"/>
      <c r="F19" s="281"/>
      <c r="G19" s="281"/>
      <c r="H19" s="281"/>
      <c r="I19" s="281"/>
    </row>
    <row r="20" spans="1:9" x14ac:dyDescent="0.25">
      <c r="A20" s="281"/>
      <c r="B20" s="281"/>
      <c r="C20" s="281"/>
      <c r="D20" s="281"/>
      <c r="E20" s="281"/>
      <c r="F20" s="281"/>
      <c r="G20" s="281"/>
      <c r="H20" s="281"/>
      <c r="I20" s="281"/>
    </row>
    <row r="21" spans="1:9" x14ac:dyDescent="0.25">
      <c r="A21" s="281"/>
      <c r="B21" s="281"/>
      <c r="C21" s="281"/>
      <c r="D21" s="281"/>
      <c r="E21" s="281"/>
      <c r="F21" s="281"/>
      <c r="G21" s="281"/>
      <c r="H21" s="281"/>
      <c r="I21" s="281"/>
    </row>
    <row r="22" spans="1:9" x14ac:dyDescent="0.25">
      <c r="A22" s="281"/>
      <c r="B22" s="281"/>
      <c r="C22" s="281"/>
      <c r="D22" s="281"/>
      <c r="E22" s="281"/>
      <c r="F22" s="281"/>
      <c r="G22" s="281"/>
      <c r="H22" s="281"/>
      <c r="I22" s="281"/>
    </row>
    <row r="23" spans="1:9" x14ac:dyDescent="0.25">
      <c r="A23" s="281"/>
      <c r="B23" s="281"/>
      <c r="C23" s="281"/>
      <c r="D23" s="281"/>
      <c r="E23" s="281"/>
      <c r="F23" s="281"/>
      <c r="G23" s="281"/>
      <c r="H23" s="281"/>
      <c r="I23" s="281"/>
    </row>
    <row r="24" spans="1:9" x14ac:dyDescent="0.25">
      <c r="A24" s="281"/>
      <c r="B24" s="281"/>
      <c r="C24" s="281"/>
      <c r="D24" s="281"/>
      <c r="E24" s="281"/>
      <c r="F24" s="281"/>
      <c r="G24" s="281"/>
      <c r="H24" s="281"/>
      <c r="I24" s="281"/>
    </row>
    <row r="25" spans="1:9" x14ac:dyDescent="0.25">
      <c r="A25" s="281"/>
      <c r="B25" s="281"/>
      <c r="C25" s="281"/>
      <c r="D25" s="281"/>
      <c r="E25" s="281"/>
      <c r="F25" s="281"/>
      <c r="G25" s="281"/>
      <c r="H25" s="281"/>
      <c r="I25" s="281"/>
    </row>
    <row r="26" spans="1:9" x14ac:dyDescent="0.25">
      <c r="A26" s="281"/>
      <c r="B26" s="281"/>
      <c r="C26" s="281"/>
      <c r="D26" s="281"/>
      <c r="E26" s="281"/>
      <c r="F26" s="281"/>
      <c r="G26" s="281"/>
      <c r="H26" s="281"/>
      <c r="I26" s="281"/>
    </row>
    <row r="27" spans="1:9" x14ac:dyDescent="0.25">
      <c r="A27" s="281"/>
      <c r="B27" s="281"/>
      <c r="C27" s="281"/>
      <c r="D27" s="281"/>
      <c r="E27" s="281"/>
      <c r="F27" s="281"/>
      <c r="G27" s="281"/>
      <c r="H27" s="281"/>
      <c r="I27" s="281"/>
    </row>
    <row r="28" spans="1:9" x14ac:dyDescent="0.25">
      <c r="A28" s="281"/>
      <c r="B28" s="281"/>
      <c r="C28" s="281"/>
      <c r="D28" s="281"/>
      <c r="E28" s="281"/>
      <c r="F28" s="281"/>
      <c r="G28" s="281"/>
      <c r="H28" s="281"/>
      <c r="I28" s="281"/>
    </row>
    <row r="29" spans="1:9" x14ac:dyDescent="0.25">
      <c r="A29" s="281"/>
      <c r="B29" s="281"/>
      <c r="C29" s="281"/>
      <c r="D29" s="281"/>
      <c r="E29" s="281"/>
      <c r="F29" s="281"/>
      <c r="G29" s="281"/>
      <c r="H29" s="281"/>
      <c r="I29" s="281"/>
    </row>
    <row r="30" spans="1:9" x14ac:dyDescent="0.25">
      <c r="A30" s="281"/>
      <c r="B30" s="281"/>
      <c r="C30" s="281"/>
      <c r="D30" s="281"/>
      <c r="E30" s="281"/>
      <c r="F30" s="281"/>
      <c r="G30" s="281"/>
      <c r="H30" s="281"/>
      <c r="I30" s="281"/>
    </row>
    <row r="31" spans="1:9" x14ac:dyDescent="0.25">
      <c r="A31" s="281"/>
      <c r="B31" s="281"/>
      <c r="C31" s="281"/>
      <c r="D31" s="281"/>
      <c r="E31" s="281"/>
      <c r="F31" s="281"/>
      <c r="G31" s="281"/>
      <c r="H31" s="281"/>
      <c r="I31" s="281"/>
    </row>
    <row r="32" spans="1:9" x14ac:dyDescent="0.25">
      <c r="A32" s="281"/>
      <c r="B32" s="281"/>
      <c r="C32" s="281"/>
      <c r="D32" s="281"/>
      <c r="E32" s="281"/>
      <c r="F32" s="281"/>
      <c r="G32" s="281"/>
      <c r="H32" s="281"/>
      <c r="I32" s="281"/>
    </row>
    <row r="33" spans="1:9" x14ac:dyDescent="0.25">
      <c r="A33" s="281"/>
      <c r="B33" s="281"/>
      <c r="C33" s="281"/>
      <c r="D33" s="281"/>
      <c r="E33" s="281"/>
      <c r="F33" s="281"/>
      <c r="G33" s="281"/>
      <c r="H33" s="281"/>
      <c r="I33" s="281"/>
    </row>
    <row r="34" spans="1:9" x14ac:dyDescent="0.25">
      <c r="A34" s="281"/>
      <c r="B34" s="281"/>
      <c r="C34" s="281"/>
      <c r="D34" s="281"/>
      <c r="E34" s="281"/>
      <c r="F34" s="281"/>
      <c r="G34" s="281"/>
      <c r="H34" s="281"/>
      <c r="I34" s="281"/>
    </row>
    <row r="35" spans="1:9" x14ac:dyDescent="0.25">
      <c r="A35" s="281"/>
      <c r="B35" s="281"/>
      <c r="C35" s="281"/>
      <c r="D35" s="281"/>
      <c r="E35" s="281"/>
      <c r="F35" s="281"/>
      <c r="G35" s="281"/>
      <c r="H35" s="281"/>
      <c r="I35" s="281"/>
    </row>
    <row r="36" spans="1:9" x14ac:dyDescent="0.25">
      <c r="A36" s="281"/>
      <c r="B36" s="281"/>
      <c r="C36" s="281"/>
      <c r="D36" s="281"/>
      <c r="E36" s="281"/>
      <c r="F36" s="281"/>
      <c r="G36" s="281"/>
      <c r="H36" s="281"/>
      <c r="I36" s="281"/>
    </row>
    <row r="37" spans="1:9" x14ac:dyDescent="0.25">
      <c r="A37" s="281"/>
      <c r="B37" s="281"/>
      <c r="C37" s="281"/>
      <c r="D37" s="281"/>
      <c r="E37" s="281"/>
      <c r="F37" s="281"/>
      <c r="G37" s="281"/>
      <c r="H37" s="281"/>
      <c r="I37" s="281"/>
    </row>
    <row r="38" spans="1:9" x14ac:dyDescent="0.25">
      <c r="A38" s="281"/>
      <c r="B38" s="281"/>
      <c r="C38" s="281"/>
      <c r="D38" s="281"/>
      <c r="E38" s="281"/>
      <c r="F38" s="281"/>
      <c r="G38" s="281"/>
      <c r="H38" s="281"/>
      <c r="I38" s="281"/>
    </row>
    <row r="39" spans="1:9" ht="185.25" customHeight="1" x14ac:dyDescent="0.25">
      <c r="A39" s="281"/>
      <c r="B39" s="281"/>
      <c r="C39" s="281"/>
      <c r="D39" s="281"/>
      <c r="E39" s="281"/>
      <c r="F39" s="281"/>
      <c r="G39" s="281"/>
      <c r="H39" s="281"/>
      <c r="I39" s="281"/>
    </row>
    <row r="40" spans="1:9" ht="334.5" customHeight="1" x14ac:dyDescent="0.25">
      <c r="A40" s="281"/>
      <c r="B40" s="281"/>
      <c r="C40" s="281"/>
      <c r="D40" s="281"/>
      <c r="E40" s="281"/>
      <c r="F40" s="281"/>
      <c r="G40" s="281"/>
      <c r="H40" s="281"/>
      <c r="I40" s="281"/>
    </row>
  </sheetData>
  <mergeCells count="1">
    <mergeCell ref="A1:I4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d4e0959041dfafd89bcca769b269e438">
  <xsd:schema xmlns:xsd="http://www.w3.org/2001/XMLSchema" xmlns:xs="http://www.w3.org/2001/XMLSchema" xmlns:p="http://schemas.microsoft.com/office/2006/metadata/properties" xmlns:ns2="2090b57c-2e4d-4ed9-b313-510fc704fe75" xmlns:ns3="f00c05a3-a522-4b3b-aeec-75a37a6bc44f" targetNamespace="http://schemas.microsoft.com/office/2006/metadata/properties" ma:root="true" ma:fieldsID="0dc9d5131228e4fcbd906f58f4dd89ac" ns2:_="" ns3:_="">
    <xsd:import namespace="2090b57c-2e4d-4ed9-b313-510fc704fe75"/>
    <xsd:import namespace="f00c05a3-a522-4b3b-aeec-75a37a6bc44f"/>
    <xsd:element name="properties">
      <xsd:complexType>
        <xsd:sequence>
          <xsd:element name="documentManagement">
            <xsd:complexType>
              <xsd:all>
                <xsd:element ref="ns2:SharedWithUsers" minOccurs="0"/>
                <xsd:element ref="ns2:SharedWithDetails" minOccurs="0"/>
                <xsd:element ref="ns3:Stupanj_x0020_tajnos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Stupanj_x0020_tajnosti" ma:index="10" nillable="true" ma:displayName="Stupanj tajnosti" ma:default="Interno" ma:format="Dropdown" ma:indexed="true" ma:internalName="Stupanj_x0020_tajnosti">
      <xsd:simpleType>
        <xsd:restriction base="dms:Choice">
          <xsd:enumeration value="Strogo povjerljivo"/>
          <xsd:enumeration value="Povjerljivo"/>
          <xsd:enumeration value="Intern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tupanj_x0020_tajnosti xmlns="f00c05a3-a522-4b3b-aeec-75a37a6bc44f">Interno</Stupanj_x0020_tajnosti>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8BE9585-3034-4EE4-99DE-D4F3F11F34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f00c05a3-a522-4b3b-aeec-75a37a6bc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DF4A76-605D-40F1-9D34-630BCD81426F}">
  <ds:schemaRefs>
    <ds:schemaRef ds:uri="http://schemas.microsoft.com/office/infopath/2007/PartnerControls"/>
    <ds:schemaRef ds:uri="http://purl.org/dc/terms/"/>
    <ds:schemaRef ds:uri="http://purl.org/dc/dcmitype/"/>
    <ds:schemaRef ds:uri="http://schemas.microsoft.com/office/2006/documentManagement/types"/>
    <ds:schemaRef ds:uri="http://purl.org/dc/elements/1.1/"/>
    <ds:schemaRef ds:uri="2090b57c-2e4d-4ed9-b313-510fc704fe75"/>
    <ds:schemaRef ds:uri="http://www.w3.org/XML/1998/namespace"/>
    <ds:schemaRef ds:uri="http://schemas.openxmlformats.org/package/2006/metadata/core-properties"/>
    <ds:schemaRef ds:uri="f00c05a3-a522-4b3b-aeec-75a37a6bc44f"/>
    <ds:schemaRef ds:uri="http://schemas.microsoft.com/office/2006/metadata/properties"/>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General data</vt:lpstr>
      <vt:lpstr>Balance sheet</vt:lpstr>
      <vt:lpstr>P&amp;L</vt:lpstr>
      <vt:lpstr>CF_I</vt:lpstr>
      <vt:lpstr>CF_D</vt:lpstr>
      <vt:lpstr>SOCE</vt:lpstr>
      <vt:lpstr>Notes</vt:lpstr>
      <vt:lpstr>'Balance sheet'!Print_Area</vt:lpstr>
      <vt:lpstr>CF_D!Print_Area</vt:lpstr>
      <vt:lpstr>CF_I!Print_Area</vt:lpstr>
      <vt:lpstr>'General data'!Print_Area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Dmitrii Kiselev</cp:lastModifiedBy>
  <cp:lastPrinted>2018-04-25T06:49:36Z</cp:lastPrinted>
  <dcterms:created xsi:type="dcterms:W3CDTF">2008-10-17T11:51:54Z</dcterms:created>
  <dcterms:modified xsi:type="dcterms:W3CDTF">2026-07-27T06:03:00Z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