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saveExternalLinkValues="0" codeName="ThisWorkbook" defaultThemeVersion="124226"/>
  <mc:AlternateContent xmlns:mc="http://schemas.openxmlformats.org/markup-compatibility/2006">
    <mc:Choice Requires="x15">
      <x15ac:absPath xmlns:x15ac="http://schemas.microsoft.com/office/spreadsheetml/2010/11/ac" url="C:\Users\Voditeljfinancijaira\Desktop\TFI\SRPI\Q3_2025\"/>
    </mc:Choice>
  </mc:AlternateContent>
  <xr:revisionPtr revIDLastSave="0" documentId="13_ncr:1_{6CE49A22-F4E6-4BBB-80B1-BA205F23133E}" xr6:coauthVersionLast="47" xr6:coauthVersionMax="47" xr10:uidLastSave="{00000000-0000-0000-0000-000000000000}"/>
  <bookViews>
    <workbookView xWindow="-120" yWindow="-120" windowWidth="29040" windowHeight="175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18" l="1"/>
  <c r="I45" i="18"/>
  <c r="W8" i="22" l="1"/>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38" i="18"/>
  <c r="H27" i="18"/>
  <c r="H17" i="18"/>
  <c r="H10" i="18"/>
  <c r="H63" i="22"/>
  <c r="H61" i="22"/>
  <c r="H62" i="22" s="1"/>
  <c r="H39" i="22"/>
  <c r="H59" i="22" s="1"/>
  <c r="H34" i="22"/>
  <c r="H32" i="22"/>
  <c r="H33" i="22" s="1"/>
  <c r="K10" i="22"/>
  <c r="H44" i="18" l="1"/>
  <c r="H42" i="20"/>
  <c r="H55" i="20"/>
  <c r="H9" i="18"/>
  <c r="H75" i="18"/>
  <c r="H133" i="18" s="1"/>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38" i="18"/>
  <c r="I27" i="18"/>
  <c r="I17" i="18"/>
  <c r="I10" i="18"/>
  <c r="I44" i="18" l="1"/>
  <c r="H57" i="20"/>
  <c r="H59" i="20" s="1"/>
  <c r="I24" i="20"/>
  <c r="I27" i="20" s="1"/>
  <c r="I55" i="20"/>
  <c r="H72"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<sst xmlns="http://schemas.openxmlformats.org/spreadsheetml/2006/main" count="535" uniqueCount="469">
  <si>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</si>
  <si>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</si>
  <si>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</si>
  <si>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</si>
  <si>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</si>
  <si>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</si>
  <si>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</si>
  <si>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</si>
  <si>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</si>
  <si>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</si>
  <si>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</si>
  <si>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</si>
  <si>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</si>
  <si>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</si>
  <si>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</si>
  <si>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</si>
  <si>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</si>
  <si>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</si>
  <si>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</si>
  <si>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</si>
  <si>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</si>
  <si>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</si>
  <si>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</si>
  <si>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</si>
  <si>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</si>
  <si>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</si>
  <si>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</si>
  <si>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</si>
  <si>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</si>
  <si>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</si>
  <si>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</si>
  <si>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</si>
  <si>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</si>
  <si>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</si>
  <si>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</si>
  <si>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</si>
  <si>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</si>
  <si>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</si>
  <si>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</si>
  <si>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</si>
  <si>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</si>
  <si>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</si>
  <si>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</si>
  <si>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</si>
  <si>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</si>
  <si>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</si>
  <si>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</si>
  <si>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</si>
  <si>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</si>
  <si>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</si>
  <si>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</si>
  <si>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</si>
  <si>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</si>
  <si>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</si>
  <si>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</si>
  <si>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</si>
  <si>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</si>
  <si>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</si>
  <si>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</si>
  <si>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</si>
  <si>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</si>
  <si>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</si>
  <si>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</si>
  <si>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</si>
  <si>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</si>
  <si>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</si>
  <si>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</si>
  <si>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</si>
  <si>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</si>
  <si>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</si>
  <si>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</si>
  <si>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</si>
  <si>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</si>
  <si>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</si>
  <si>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</si>
  <si>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</si>
  <si>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</si>
  <si>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</si>
  <si>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</si>
  <si>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</si>
  <si>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</si>
  <si>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</si>
  <si>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</si>
  <si>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</si>
  <si>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</si>
  <si>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</si>
  <si>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</si>
  <si>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</si>
  <si>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</si>
  <si>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</si>
  <si>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</si>
  <si>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</si>
  <si>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</si>
  <si>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</si>
  <si>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</si>
  <si>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</si>
  <si>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</si>
  <si>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</si>
  <si>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</si>
  <si>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</si>
  <si>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</si>
  <si>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</si>
  <si>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</si>
  <si>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</si>
  <si>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</si>
  <si>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</si>
  <si>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</si>
  <si>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</si>
  <si>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</si>
  <si>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</si>
  <si>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</si>
  <si>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</si>
  <si>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</si>
  <si>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</si>
  <si>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</si>
  <si>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</si>
  <si>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</si>
  <si>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</si>
  <si>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</si>
  <si>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</si>
  <si>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</si>
  <si>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</si>
  <si>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</si>
  <si>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</si>
  <si>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</si>
  <si>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</si>
  <si>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</si>
  <si>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</si>
  <si>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</si>
  <si>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</si>
  <si>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</si>
  <si>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</si>
  <si>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</si>
  <si>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</si>
  <si>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</si>
  <si>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</si>
  <si>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</si>
  <si>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</si>
  <si>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</si>
  <si>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</si>
  <si>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</si>
  <si>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</si>
  <si>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</si>
  <si>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</si>
  <si>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</si>
  <si>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</si>
  <si>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</si>
  <si>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</si>
  <si>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</si>
  <si>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</si>
  <si>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</si>
  <si>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</si>
  <si>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</si>
  <si>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</si>
  <si>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</si>
  <si>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</si>
  <si>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</si>
  <si>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</si>
  <si>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</si>
  <si>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</si>
  <si>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</si>
  <si>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</si>
  <si>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</si>
  <si>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</si>
  <si>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</si>
  <si>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</si>
  <si>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</si>
  <si>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</si>
  <si>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</si>
  <si>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</si>
  <si>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</si>
  <si>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</si>
  <si>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</si>
  <si>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</si>
  <si>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</si>
  <si>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</si>
  <si>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</si>
  <si>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</si>
  <si>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</si>
  <si>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</si>
  <si>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</si>
  <si>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</si>
  <si>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</si>
  <si>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</si>
  <si>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</si>
  <si>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</si>
  <si>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</si>
  <si>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</si>
  <si>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</si>
  <si>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</si>
  <si>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</si>
  <si>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</si>
  <si>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</si>
  <si>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</si>
  <si>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</si>
  <si>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</si>
  <si>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</si>
  <si>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</si>
  <si>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</si>
  <si>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</si>
  <si>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</si>
  <si>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</si>
  <si>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</si>
  <si>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</si>
  <si>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</si>
  <si>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</si>
  <si>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</si>
  <si>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</si>
  <si>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</si>
  <si>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</si>
  <si>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</si>
  <si>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</si>
  <si>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</si>
  <si>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</si>
  <si>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</si>
  <si>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</si>
  <si>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</si>
  <si>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</si>
  <si>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</si>
  <si>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</si>
  <si>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</si>
  <si>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</si>
  <si>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</si>
  <si>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</si>
  <si>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</si>
  <si>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</si>
  <si>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</si>
  <si>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</si>
  <si>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</si>
  <si>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</si>
  <si>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</si>
  <si>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</si>
  <si>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</si>
  <si>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</si>
  <si>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</si>
  <si>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</si>
  <si>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</si>
  <si>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</si>
  <si>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</si>
  <si>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</si>
  <si>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</si>
  <si>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</si>
  <si>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</si>
  <si>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</si>
  <si>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</si>
  <si>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</si>
  <si>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</si>
  <si>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</si>
  <si>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</si>
  <si>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</si>
  <si>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</si>
  <si>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</si>
  <si>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</si>
  <si>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</si>
  <si>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</si>
  <si>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</si>
  <si>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</si>
  <si>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</si>
  <si>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</si>
  <si>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</si>
  <si>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</si>
  <si>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</si>
  <si>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</si>
  <si>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</si>
  <si>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</si>
  <si>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</si>
  <si>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</si>
  <si>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</si>
  <si>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</si>
  <si>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</si>
  <si>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</si>
  <si>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</si>
  <si>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</si>
  <si>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</si>
  <si>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</si>
  <si>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</si>
  <si>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</si>
  <si>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</si>
  <si>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</si>
  <si>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</si>
  <si>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</si>
  <si>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</si>
  <si>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</si>
  <si>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</si>
  <si>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</si>
  <si>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</si>
  <si>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</si>
  <si>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</si>
  <si>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</si>
  <si>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</si>
  <si>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</si>
  <si>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</si>
  <si>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</si>
  <si>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</si>
  <si>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</si>
  <si>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</si>
  <si>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</si>
  <si>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</si>
  <si>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</si>
  <si>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</si>
  <si>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</si>
  <si>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</si>
  <si>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</si>
  <si>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</si>
  <si>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</si>
  <si>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</si>
  <si>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</si>
  <si>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</si>
  <si>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</si>
  <si>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</si>
  <si>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</si>
  <si>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</si>
  <si>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</si>
  <si>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</si>
  <si>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</si>
  <si>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</si>
  <si>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</si>
  <si>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</si>
  <si>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</si>
  <si>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</si>
  <si>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</si>
  <si>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</si>
  <si>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</si>
  <si>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</si>
  <si>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</si>
  <si>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</si>
  <si>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</si>
  <si>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</si>
  <si>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</si>
  <si>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</si>
  <si>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</si>
  <si>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</si>
  <si>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</si>
  <si>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</si>
  <si>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</si>
  <si>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</si>
  <si>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</si>
  <si>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</si>
  <si>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</si>
  <si>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</si>
  <si>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</si>
  <si>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</si>
  <si>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</si>
  <si>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</si>
  <si>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</si>
  <si>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</si>
  <si>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</si>
  <si>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</si>
  <si>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</si>
  <si>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</si>
  <si>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</si>
  <si>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</si>
  <si>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</si>
  <si>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</si>
  <si>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</si>
  <si>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</si>
  <si>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</si>
  <si>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</si>
  <si>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</si>
  <si>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</si>
  <si>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</si>
  <si>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</si>
  <si>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</si>
  <si>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</si>
  <si>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</si>
  <si>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</si>
  <si>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</si>
  <si>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</si>
  <si>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</si>
  <si>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</si>
  <si>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</si>
  <si>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</si>
  <si>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</si>
  <si>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</si>
  <si>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</si>
  <si>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</si>
  <si>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</si>
  <si>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</si>
  <si>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</si>
  <si>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</si>
  <si>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</si>
  <si>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</si>
  <si>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</si>
  <si>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</si>
  <si>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</si>
  <si>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</si>
  <si>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</si>
  <si>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</si>
  <si>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</si>
  <si>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</si>
  <si>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</si>
  <si>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</si>
  <si>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</si>
  <si>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</si>
  <si>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</si>
  <si>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</si>
  <si>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</si>
  <si>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</si>
  <si>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</si>
  <si>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</si>
  <si>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</si>
  <si>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</si>
  <si>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</si>
  <si>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</si>
  <si>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</si>
  <si>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</si>
  <si>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</si>
  <si>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</si>
  <si>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</si>
  <si>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</si>
  <si>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</si>
  <si>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</si>
  <si>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</si>
  <si>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</si>
  <si>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</si>
  <si>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</si>
  <si>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</si>
  <si>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</si>
  <si>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</si>
  <si>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</si>
  <si>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</si>
  <si>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</si>
  <si>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</si>
  <si>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</si>
  <si>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</si>
  <si>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</si>
  <si>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</si>
  <si>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</si>
  <si>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</si>
  <si>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</si>
  <si>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</si>
  <si>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</si>
  <si>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</si>
  <si>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</si>
  <si>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</si>
  <si>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</si>
  <si>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</si>
  <si>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</si>
  <si>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</si>
  <si>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</si>
  <si>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</si>
  <si>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</si>
  <si>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</si>
  <si>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</si>
  <si>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</si>
  <si>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</si>
  <si>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</si>
  <si>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</si>
  <si>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</si>
  <si>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Obveznik: MEDORA HOTELI I LJETOVALIŠTA d.d.</t>
  </si>
  <si>
    <t>03324842</t>
  </si>
  <si>
    <t>HR</t>
  </si>
  <si>
    <t>060008652</t>
  </si>
  <si>
    <t>90637704245</t>
  </si>
  <si>
    <t>2416</t>
  </si>
  <si>
    <t>3157002LOV8L7ILA0941</t>
  </si>
  <si>
    <t>MEDORA HOTELI I LJETOVALIŠTA d.d.</t>
  </si>
  <si>
    <t>PODGORA</t>
  </si>
  <si>
    <t>MRKUŠIĆA DVORI 2</t>
  </si>
  <si>
    <t>www.medorahotels.com/hr</t>
  </si>
  <si>
    <t>Sesar Davor</t>
  </si>
  <si>
    <t>Russell Bedford Croatia - Računovodstvo d.o.o.</t>
  </si>
  <si>
    <t>davor.sesar@russellbedford.hr</t>
  </si>
  <si>
    <t>+38515544350</t>
  </si>
  <si>
    <t>ekomunikacija@medorahotels.com</t>
  </si>
  <si>
    <t>stanje na dan 30.09.2025</t>
  </si>
  <si>
    <t>u razdoblju 01.01.2025 do 30.09.2025</t>
  </si>
  <si>
    <t>u razdoblju 01.01.2025. do 30.09.2025.</t>
  </si>
  <si>
    <t xml:space="preserve">BILJEŠKE UZ FINANCIJSKE IZVJEŠTAJE - TFI
(koji se sastavljaju za tromjesečna razdoblja)
Naziv izdavatelja:   MEDORA HOTELI I LJETOVALIŠTA d.d.
OIB:   90637704245
Izvještajno razdoblje: 01.01.2025. do 30.09.2025.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</si>
</sst>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protection locked="0"/>
    </xf>
    <xf numFmtId="0" fontId="29" fillId="11" borderId="0" xfId="4" applyFont="1" applyFill="1" applyProtection="1">
      <protection locked="0"/>
    </xf>
    <xf numFmtId="0" fontId="29" fillId="11" borderId="0" xfId="4" applyFont="1" applyFill="1" applyAlignment="1" applyProtection="1">
      <alignment vertical="top" wrapText="1"/>
      <protection locked="0"/>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I8" sqref="I8"/>
    </sheetView>
  </sheetViews>
  <sheetFormatPr defaultColWidth="9.109375" defaultRowHeight="14.4" x14ac:dyDescent="0.3"/>
  <cols>
    <col min="1" max="8" width="9.109375" style="74"/>
    <col min="9" max="9" width="15.33203125" style="74" customWidth="1"/>
    <col min="10" max="10" width="9.109375" style="74"/>
    <col min="11" max="13" width="9.109375" style="72"/>
    <col min="14" max="14" width="9.109375" style="73"/>
    <col min="15" max="20" width="9.109375" style="72"/>
    <col min="21" max="16384" width="9.109375" style="74"/>
  </cols>
  <sheetData>
    <row r="1" spans="1:20" ht="15.6" x14ac:dyDescent="0.3">
      <c r="A1" s="177" t="s">
        <v>307</v>
      </c>
      <c r="B1" s="178"/>
      <c r="C1" s="178"/>
      <c r="D1" s="92"/>
      <c r="E1" s="92"/>
      <c r="F1" s="92"/>
      <c r="G1" s="92"/>
      <c r="H1" s="92"/>
      <c r="I1" s="92"/>
      <c r="J1" s="93"/>
    </row>
    <row r="2" spans="1:20" ht="14.4" customHeight="1" x14ac:dyDescent="0.3">
      <c r="A2" s="179" t="s">
        <v>323</v>
      </c>
      <c r="B2" s="180"/>
      <c r="C2" s="180"/>
      <c r="D2" s="180"/>
      <c r="E2" s="180"/>
      <c r="F2" s="180"/>
      <c r="G2" s="180"/>
      <c r="H2" s="180"/>
      <c r="I2" s="180"/>
      <c r="J2" s="181"/>
      <c r="N2" s="73">
        <v>1</v>
      </c>
    </row>
    <row r="3" spans="1:20" x14ac:dyDescent="0.3">
      <c r="A3" s="94"/>
      <c r="B3" s="95"/>
      <c r="C3" s="95"/>
      <c r="D3" s="95"/>
      <c r="E3" s="95"/>
      <c r="F3" s="95"/>
      <c r="G3" s="95"/>
      <c r="H3" s="95"/>
      <c r="I3" s="95"/>
      <c r="J3" s="96"/>
      <c r="N3" s="73">
        <v>2</v>
      </c>
    </row>
    <row r="4" spans="1:20" ht="33.6" customHeight="1" x14ac:dyDescent="0.3">
      <c r="A4" s="182" t="s">
        <v>308</v>
      </c>
      <c r="B4" s="183"/>
      <c r="C4" s="183"/>
      <c r="D4" s="183"/>
      <c r="E4" s="184">
        <v>45658</v>
      </c>
      <c r="F4" s="185"/>
      <c r="G4" s="99" t="s">
        <v>0</v>
      </c>
      <c r="H4" s="184">
        <v>45930</v>
      </c>
      <c r="I4" s="185"/>
      <c r="J4" s="100"/>
      <c r="N4" s="73">
        <v>3</v>
      </c>
    </row>
    <row r="5" spans="1:20" s="72" customFormat="1" ht="10.199999999999999" customHeight="1" x14ac:dyDescent="0.3">
      <c r="A5" s="186"/>
      <c r="B5" s="187"/>
      <c r="C5" s="187"/>
      <c r="D5" s="187"/>
      <c r="E5" s="187"/>
      <c r="F5" s="187"/>
      <c r="G5" s="187"/>
      <c r="H5" s="187"/>
      <c r="I5" s="187"/>
      <c r="J5" s="188"/>
      <c r="N5" s="73">
        <v>4</v>
      </c>
    </row>
    <row r="6" spans="1:20" ht="20.399999999999999" customHeight="1" x14ac:dyDescent="0.3">
      <c r="A6" s="97"/>
      <c r="B6" s="101" t="s">
        <v>330</v>
      </c>
      <c r="C6" s="98"/>
      <c r="D6" s="98"/>
      <c r="E6" s="39">
        <v>2025</v>
      </c>
      <c r="F6" s="102"/>
      <c r="G6" s="99"/>
      <c r="H6" s="102"/>
      <c r="I6" s="103"/>
      <c r="J6" s="104"/>
    </row>
    <row r="7" spans="1:20" s="77" customFormat="1" ht="10.95" customHeight="1" x14ac:dyDescent="0.3">
      <c r="A7" s="97"/>
      <c r="B7" s="98"/>
      <c r="C7" s="98"/>
      <c r="D7" s="98"/>
      <c r="E7" s="105"/>
      <c r="F7" s="105"/>
      <c r="G7" s="99"/>
      <c r="H7" s="102"/>
      <c r="I7" s="103"/>
      <c r="J7" s="104"/>
      <c r="K7" s="75"/>
      <c r="L7" s="75"/>
      <c r="M7" s="75"/>
      <c r="N7" s="76"/>
      <c r="O7" s="75"/>
      <c r="P7" s="75"/>
      <c r="Q7" s="75"/>
      <c r="R7" s="75"/>
      <c r="S7" s="75"/>
      <c r="T7" s="75"/>
    </row>
    <row r="8" spans="1:20" ht="20.399999999999999" customHeight="1" x14ac:dyDescent="0.3">
      <c r="A8" s="97"/>
      <c r="B8" s="101" t="s">
        <v>331</v>
      </c>
      <c r="C8" s="98"/>
      <c r="D8" s="98"/>
      <c r="E8" s="39">
        <v>3</v>
      </c>
      <c r="F8" s="102"/>
      <c r="G8" s="99"/>
      <c r="H8" s="102"/>
      <c r="I8" s="103"/>
      <c r="J8" s="104"/>
    </row>
    <row r="9" spans="1:20" s="77" customFormat="1" ht="10.95" customHeight="1" x14ac:dyDescent="0.3">
      <c r="A9" s="97"/>
      <c r="B9" s="98"/>
      <c r="C9" s="98"/>
      <c r="D9" s="98"/>
      <c r="E9" s="105"/>
      <c r="F9" s="105"/>
      <c r="G9" s="99"/>
      <c r="H9" s="105"/>
      <c r="I9" s="106"/>
      <c r="J9" s="104"/>
      <c r="K9" s="75"/>
      <c r="L9" s="75"/>
      <c r="M9" s="75"/>
      <c r="N9" s="76"/>
      <c r="O9" s="75"/>
      <c r="P9" s="75"/>
      <c r="Q9" s="75"/>
      <c r="R9" s="75"/>
      <c r="S9" s="75"/>
      <c r="T9" s="75"/>
    </row>
    <row r="10" spans="1:20" ht="37.950000000000003" customHeight="1" x14ac:dyDescent="0.3">
      <c r="A10" s="173" t="s">
        <v>332</v>
      </c>
      <c r="B10" s="174"/>
      <c r="C10" s="174"/>
      <c r="D10" s="174"/>
      <c r="E10" s="174"/>
      <c r="F10" s="174"/>
      <c r="G10" s="174"/>
      <c r="H10" s="174"/>
      <c r="I10" s="174"/>
      <c r="J10" s="107"/>
    </row>
    <row r="11" spans="1:20" ht="24.6" customHeight="1" x14ac:dyDescent="0.3">
      <c r="A11" s="161" t="s">
        <v>309</v>
      </c>
      <c r="B11" s="175"/>
      <c r="C11" s="167" t="s">
        <v>450</v>
      </c>
      <c r="D11" s="168"/>
      <c r="E11" s="108"/>
      <c r="F11" s="132" t="s">
        <v>333</v>
      </c>
      <c r="G11" s="171"/>
      <c r="H11" s="148" t="s">
        <v>451</v>
      </c>
      <c r="I11" s="149"/>
      <c r="J11" s="110"/>
    </row>
    <row r="12" spans="1:20" ht="14.4" customHeight="1" x14ac:dyDescent="0.3">
      <c r="A12" s="111"/>
      <c r="B12" s="112"/>
      <c r="C12" s="112"/>
      <c r="D12" s="112"/>
      <c r="E12" s="176"/>
      <c r="F12" s="176"/>
      <c r="G12" s="176"/>
      <c r="H12" s="176"/>
      <c r="I12" s="113"/>
      <c r="J12" s="110"/>
    </row>
    <row r="13" spans="1:20" ht="21" customHeight="1" x14ac:dyDescent="0.3">
      <c r="A13" s="131" t="s">
        <v>324</v>
      </c>
      <c r="B13" s="171"/>
      <c r="C13" s="167" t="s">
        <v>452</v>
      </c>
      <c r="D13" s="168"/>
      <c r="E13" s="189"/>
      <c r="F13" s="176"/>
      <c r="G13" s="176"/>
      <c r="H13" s="176"/>
      <c r="I13" s="113"/>
      <c r="J13" s="110"/>
    </row>
    <row r="14" spans="1:20" ht="10.95" customHeight="1" x14ac:dyDescent="0.3">
      <c r="A14" s="108"/>
      <c r="B14" s="113"/>
      <c r="C14" s="88"/>
      <c r="D14" s="88"/>
      <c r="E14" s="138"/>
      <c r="F14" s="138"/>
      <c r="G14" s="138"/>
      <c r="H14" s="138"/>
      <c r="I14" s="112"/>
      <c r="J14" s="115"/>
    </row>
    <row r="15" spans="1:20" ht="22.95" customHeight="1" x14ac:dyDescent="0.3">
      <c r="A15" s="131" t="s">
        <v>310</v>
      </c>
      <c r="B15" s="171"/>
      <c r="C15" s="167" t="s">
        <v>453</v>
      </c>
      <c r="D15" s="168"/>
      <c r="E15" s="172"/>
      <c r="F15" s="163"/>
      <c r="G15" s="109" t="s">
        <v>334</v>
      </c>
      <c r="H15" s="148" t="s">
        <v>455</v>
      </c>
      <c r="I15" s="149"/>
      <c r="J15" s="117"/>
    </row>
    <row r="16" spans="1:20" ht="10.95" customHeight="1" x14ac:dyDescent="0.3">
      <c r="A16" s="108"/>
      <c r="B16" s="113"/>
      <c r="C16" s="112"/>
      <c r="D16" s="112"/>
      <c r="E16" s="138"/>
      <c r="F16" s="138"/>
      <c r="G16" s="158"/>
      <c r="H16" s="158"/>
      <c r="I16" s="112"/>
      <c r="J16" s="115"/>
    </row>
    <row r="17" spans="1:10" ht="22.95" customHeight="1" x14ac:dyDescent="0.3">
      <c r="A17" s="114"/>
      <c r="B17" s="109" t="s">
        <v>335</v>
      </c>
      <c r="C17" s="167" t="s">
        <v>454</v>
      </c>
      <c r="D17" s="168"/>
      <c r="E17" s="116"/>
      <c r="F17" s="116"/>
      <c r="G17" s="116"/>
      <c r="H17" s="116"/>
      <c r="I17" s="116"/>
      <c r="J17" s="117"/>
    </row>
    <row r="18" spans="1:10" x14ac:dyDescent="0.3">
      <c r="A18" s="169"/>
      <c r="B18" s="170"/>
      <c r="C18" s="138"/>
      <c r="D18" s="138"/>
      <c r="E18" s="138"/>
      <c r="F18" s="138"/>
      <c r="G18" s="138"/>
      <c r="H18" s="138"/>
      <c r="I18" s="112"/>
      <c r="J18" s="115"/>
    </row>
    <row r="19" spans="1:10" x14ac:dyDescent="0.3">
      <c r="A19" s="161" t="s">
        <v>311</v>
      </c>
      <c r="B19" s="162"/>
      <c r="C19" s="139" t="s">
        <v>456</v>
      </c>
      <c r="D19" s="140"/>
      <c r="E19" s="140"/>
      <c r="F19" s="140"/>
      <c r="G19" s="140"/>
      <c r="H19" s="140"/>
      <c r="I19" s="140"/>
      <c r="J19" s="141"/>
    </row>
    <row r="20" spans="1:10" x14ac:dyDescent="0.3">
      <c r="A20" s="111"/>
      <c r="B20" s="112"/>
      <c r="C20" s="118"/>
      <c r="D20" s="112"/>
      <c r="E20" s="138"/>
      <c r="F20" s="138"/>
      <c r="G20" s="138"/>
      <c r="H20" s="138"/>
      <c r="I20" s="112"/>
      <c r="J20" s="115"/>
    </row>
    <row r="21" spans="1:10" x14ac:dyDescent="0.3">
      <c r="A21" s="161" t="s">
        <v>312</v>
      </c>
      <c r="B21" s="162"/>
      <c r="C21" s="148">
        <v>21327</v>
      </c>
      <c r="D21" s="149"/>
      <c r="E21" s="138"/>
      <c r="F21" s="138"/>
      <c r="G21" s="139" t="s">
        <v>457</v>
      </c>
      <c r="H21" s="140"/>
      <c r="I21" s="140"/>
      <c r="J21" s="141"/>
    </row>
    <row r="22" spans="1:10" x14ac:dyDescent="0.3">
      <c r="A22" s="111"/>
      <c r="B22" s="112"/>
      <c r="C22" s="112"/>
      <c r="D22" s="112"/>
      <c r="E22" s="138"/>
      <c r="F22" s="138"/>
      <c r="G22" s="138"/>
      <c r="H22" s="138"/>
      <c r="I22" s="112"/>
      <c r="J22" s="115"/>
    </row>
    <row r="23" spans="1:10" x14ac:dyDescent="0.3">
      <c r="A23" s="161" t="s">
        <v>313</v>
      </c>
      <c r="B23" s="162"/>
      <c r="C23" s="139" t="s">
        <v>458</v>
      </c>
      <c r="D23" s="140"/>
      <c r="E23" s="140"/>
      <c r="F23" s="140"/>
      <c r="G23" s="140"/>
      <c r="H23" s="140"/>
      <c r="I23" s="140"/>
      <c r="J23" s="141"/>
    </row>
    <row r="24" spans="1:10" x14ac:dyDescent="0.3">
      <c r="A24" s="111"/>
      <c r="B24" s="112"/>
      <c r="C24" s="88"/>
      <c r="D24" s="112"/>
      <c r="E24" s="138"/>
      <c r="F24" s="138"/>
      <c r="G24" s="138"/>
      <c r="H24" s="138"/>
      <c r="I24" s="112"/>
      <c r="J24" s="115"/>
    </row>
    <row r="25" spans="1:10" x14ac:dyDescent="0.3">
      <c r="A25" s="161" t="s">
        <v>314</v>
      </c>
      <c r="B25" s="162"/>
      <c r="C25" s="164" t="s">
        <v>464</v>
      </c>
      <c r="D25" s="165"/>
      <c r="E25" s="165"/>
      <c r="F25" s="165"/>
      <c r="G25" s="165"/>
      <c r="H25" s="165"/>
      <c r="I25" s="165"/>
      <c r="J25" s="166"/>
    </row>
    <row r="26" spans="1:10" x14ac:dyDescent="0.3">
      <c r="A26" s="111"/>
      <c r="B26" s="112"/>
      <c r="C26" s="118"/>
      <c r="D26" s="112"/>
      <c r="E26" s="138"/>
      <c r="F26" s="138"/>
      <c r="G26" s="138"/>
      <c r="H26" s="138"/>
      <c r="I26" s="112"/>
      <c r="J26" s="115"/>
    </row>
    <row r="27" spans="1:10" x14ac:dyDescent="0.3">
      <c r="A27" s="161" t="s">
        <v>315</v>
      </c>
      <c r="B27" s="162"/>
      <c r="C27" s="164" t="s">
        <v>459</v>
      </c>
      <c r="D27" s="165"/>
      <c r="E27" s="165"/>
      <c r="F27" s="165"/>
      <c r="G27" s="165"/>
      <c r="H27" s="165"/>
      <c r="I27" s="165"/>
      <c r="J27" s="166"/>
    </row>
    <row r="28" spans="1:10" ht="13.95" customHeight="1" x14ac:dyDescent="0.3">
      <c r="A28" s="111"/>
      <c r="B28" s="112"/>
      <c r="C28" s="118"/>
      <c r="D28" s="112"/>
      <c r="E28" s="138"/>
      <c r="F28" s="138"/>
      <c r="G28" s="138"/>
      <c r="H28" s="138"/>
      <c r="I28" s="112"/>
      <c r="J28" s="115"/>
    </row>
    <row r="29" spans="1:10" ht="22.95" customHeight="1" x14ac:dyDescent="0.3">
      <c r="A29" s="131" t="s">
        <v>325</v>
      </c>
      <c r="B29" s="162"/>
      <c r="C29" s="40">
        <v>130</v>
      </c>
      <c r="D29" s="119"/>
      <c r="E29" s="142"/>
      <c r="F29" s="142"/>
      <c r="G29" s="142"/>
      <c r="H29" s="142"/>
      <c r="I29" s="120"/>
      <c r="J29" s="121"/>
    </row>
    <row r="30" spans="1:10" x14ac:dyDescent="0.3">
      <c r="A30" s="111"/>
      <c r="B30" s="112"/>
      <c r="C30" s="112"/>
      <c r="D30" s="112"/>
      <c r="E30" s="138"/>
      <c r="F30" s="138"/>
      <c r="G30" s="138"/>
      <c r="H30" s="138"/>
      <c r="I30" s="120"/>
      <c r="J30" s="121"/>
    </row>
    <row r="31" spans="1:10" x14ac:dyDescent="0.3">
      <c r="A31" s="161" t="s">
        <v>316</v>
      </c>
      <c r="B31" s="162"/>
      <c r="C31" s="41" t="s">
        <v>337</v>
      </c>
      <c r="D31" s="160" t="s">
        <v>336</v>
      </c>
      <c r="E31" s="146"/>
      <c r="F31" s="146"/>
      <c r="G31" s="146"/>
      <c r="H31" s="112"/>
      <c r="I31" s="122" t="s">
        <v>337</v>
      </c>
      <c r="J31" s="123" t="s">
        <v>338</v>
      </c>
    </row>
    <row r="32" spans="1:10" x14ac:dyDescent="0.3">
      <c r="A32" s="161"/>
      <c r="B32" s="162"/>
      <c r="C32" s="124"/>
      <c r="D32" s="99"/>
      <c r="E32" s="163"/>
      <c r="F32" s="163"/>
      <c r="G32" s="163"/>
      <c r="H32" s="163"/>
      <c r="I32" s="120"/>
      <c r="J32" s="121"/>
    </row>
    <row r="33" spans="1:10" x14ac:dyDescent="0.3">
      <c r="A33" s="161" t="s">
        <v>326</v>
      </c>
      <c r="B33" s="162"/>
      <c r="C33" s="40" t="s">
        <v>340</v>
      </c>
      <c r="D33" s="160" t="s">
        <v>339</v>
      </c>
      <c r="E33" s="146"/>
      <c r="F33" s="146"/>
      <c r="G33" s="146"/>
      <c r="H33" s="116"/>
      <c r="I33" s="122" t="s">
        <v>340</v>
      </c>
      <c r="J33" s="123" t="s">
        <v>341</v>
      </c>
    </row>
    <row r="34" spans="1:10" x14ac:dyDescent="0.3">
      <c r="A34" s="111"/>
      <c r="B34" s="112"/>
      <c r="C34" s="112"/>
      <c r="D34" s="112"/>
      <c r="E34" s="138"/>
      <c r="F34" s="138"/>
      <c r="G34" s="138"/>
      <c r="H34" s="138"/>
      <c r="I34" s="112"/>
      <c r="J34" s="115"/>
    </row>
    <row r="35" spans="1:10" x14ac:dyDescent="0.3">
      <c r="A35" s="160" t="s">
        <v>327</v>
      </c>
      <c r="B35" s="146"/>
      <c r="C35" s="146"/>
      <c r="D35" s="146"/>
      <c r="E35" s="146" t="s">
        <v>317</v>
      </c>
      <c r="F35" s="146"/>
      <c r="G35" s="146"/>
      <c r="H35" s="146"/>
      <c r="I35" s="146"/>
      <c r="J35" s="125" t="s">
        <v>318</v>
      </c>
    </row>
    <row r="36" spans="1:10" x14ac:dyDescent="0.3">
      <c r="A36" s="111"/>
      <c r="B36" s="112"/>
      <c r="C36" s="112"/>
      <c r="D36" s="112"/>
      <c r="E36" s="138"/>
      <c r="F36" s="138"/>
      <c r="G36" s="138"/>
      <c r="H36" s="138"/>
      <c r="I36" s="112"/>
      <c r="J36" s="121"/>
    </row>
    <row r="37" spans="1:10" x14ac:dyDescent="0.3">
      <c r="A37" s="154"/>
      <c r="B37" s="155"/>
      <c r="C37" s="155"/>
      <c r="D37" s="155"/>
      <c r="E37" s="154"/>
      <c r="F37" s="155"/>
      <c r="G37" s="155"/>
      <c r="H37" s="155"/>
      <c r="I37" s="156"/>
      <c r="J37" s="89"/>
    </row>
    <row r="38" spans="1:10" x14ac:dyDescent="0.3">
      <c r="A38" s="78"/>
      <c r="B38" s="88"/>
      <c r="C38" s="91"/>
      <c r="D38" s="159"/>
      <c r="E38" s="159"/>
      <c r="F38" s="159"/>
      <c r="G38" s="159"/>
      <c r="H38" s="159"/>
      <c r="I38" s="159"/>
      <c r="J38" s="79"/>
    </row>
    <row r="39" spans="1:10" x14ac:dyDescent="0.3">
      <c r="A39" s="154"/>
      <c r="B39" s="155"/>
      <c r="C39" s="155"/>
      <c r="D39" s="156"/>
      <c r="E39" s="154"/>
      <c r="F39" s="155"/>
      <c r="G39" s="155"/>
      <c r="H39" s="155"/>
      <c r="I39" s="156"/>
      <c r="J39" s="40"/>
    </row>
    <row r="40" spans="1:10" x14ac:dyDescent="0.3">
      <c r="A40" s="78"/>
      <c r="B40" s="88"/>
      <c r="C40" s="91"/>
      <c r="D40" s="90"/>
      <c r="E40" s="159"/>
      <c r="F40" s="159"/>
      <c r="G40" s="159"/>
      <c r="H40" s="159"/>
      <c r="I40" s="87"/>
      <c r="J40" s="79"/>
    </row>
    <row r="41" spans="1:10" x14ac:dyDescent="0.3">
      <c r="A41" s="154"/>
      <c r="B41" s="155"/>
      <c r="C41" s="155"/>
      <c r="D41" s="156"/>
      <c r="E41" s="154"/>
      <c r="F41" s="155"/>
      <c r="G41" s="155"/>
      <c r="H41" s="155"/>
      <c r="I41" s="156"/>
      <c r="J41" s="40"/>
    </row>
    <row r="42" spans="1:10" x14ac:dyDescent="0.3">
      <c r="A42" s="78"/>
      <c r="B42" s="88"/>
      <c r="C42" s="91"/>
      <c r="D42" s="90"/>
      <c r="E42" s="159"/>
      <c r="F42" s="159"/>
      <c r="G42" s="159"/>
      <c r="H42" s="159"/>
      <c r="I42" s="87"/>
      <c r="J42" s="79"/>
    </row>
    <row r="43" spans="1:10" x14ac:dyDescent="0.3">
      <c r="A43" s="154"/>
      <c r="B43" s="155"/>
      <c r="C43" s="155"/>
      <c r="D43" s="156"/>
      <c r="E43" s="154"/>
      <c r="F43" s="155"/>
      <c r="G43" s="155"/>
      <c r="H43" s="155"/>
      <c r="I43" s="156"/>
      <c r="J43" s="40"/>
    </row>
    <row r="44" spans="1:10" x14ac:dyDescent="0.3">
      <c r="A44" s="80"/>
      <c r="B44" s="91"/>
      <c r="C44" s="157"/>
      <c r="D44" s="157"/>
      <c r="E44" s="158"/>
      <c r="F44" s="158"/>
      <c r="G44" s="157"/>
      <c r="H44" s="157"/>
      <c r="I44" s="157"/>
      <c r="J44" s="79"/>
    </row>
    <row r="45" spans="1:10" x14ac:dyDescent="0.3">
      <c r="A45" s="154"/>
      <c r="B45" s="155"/>
      <c r="C45" s="155"/>
      <c r="D45" s="156"/>
      <c r="E45" s="154"/>
      <c r="F45" s="155"/>
      <c r="G45" s="155"/>
      <c r="H45" s="155"/>
      <c r="I45" s="156"/>
      <c r="J45" s="40"/>
    </row>
    <row r="46" spans="1:10" x14ac:dyDescent="0.3">
      <c r="A46" s="80"/>
      <c r="B46" s="91"/>
      <c r="C46" s="91"/>
      <c r="D46" s="88"/>
      <c r="E46" s="158"/>
      <c r="F46" s="158"/>
      <c r="G46" s="157"/>
      <c r="H46" s="157"/>
      <c r="I46" s="88"/>
      <c r="J46" s="79"/>
    </row>
    <row r="47" spans="1:10" x14ac:dyDescent="0.3">
      <c r="A47" s="154"/>
      <c r="B47" s="155"/>
      <c r="C47" s="155"/>
      <c r="D47" s="156"/>
      <c r="E47" s="154"/>
      <c r="F47" s="155"/>
      <c r="G47" s="155"/>
      <c r="H47" s="155"/>
      <c r="I47" s="156"/>
      <c r="J47" s="40"/>
    </row>
    <row r="48" spans="1:10" x14ac:dyDescent="0.3">
      <c r="A48" s="126"/>
      <c r="B48" s="118"/>
      <c r="C48" s="118"/>
      <c r="D48" s="112"/>
      <c r="E48" s="138"/>
      <c r="F48" s="138"/>
      <c r="G48" s="152"/>
      <c r="H48" s="152"/>
      <c r="I48" s="112"/>
      <c r="J48" s="127" t="s">
        <v>342</v>
      </c>
    </row>
    <row r="49" spans="1:10" x14ac:dyDescent="0.3">
      <c r="A49" s="126"/>
      <c r="B49" s="118"/>
      <c r="C49" s="118"/>
      <c r="D49" s="112"/>
      <c r="E49" s="138"/>
      <c r="F49" s="138"/>
      <c r="G49" s="152"/>
      <c r="H49" s="152"/>
      <c r="I49" s="112"/>
      <c r="J49" s="127" t="s">
        <v>343</v>
      </c>
    </row>
    <row r="50" spans="1:10" ht="14.4" customHeight="1" x14ac:dyDescent="0.3">
      <c r="A50" s="131" t="s">
        <v>319</v>
      </c>
      <c r="B50" s="132"/>
      <c r="C50" s="148" t="s">
        <v>342</v>
      </c>
      <c r="D50" s="149"/>
      <c r="E50" s="150" t="s">
        <v>344</v>
      </c>
      <c r="F50" s="151"/>
      <c r="G50" s="139" t="s">
        <v>461</v>
      </c>
      <c r="H50" s="140"/>
      <c r="I50" s="140"/>
      <c r="J50" s="141"/>
    </row>
    <row r="51" spans="1:10" x14ac:dyDescent="0.3">
      <c r="A51" s="126"/>
      <c r="B51" s="118"/>
      <c r="C51" s="152"/>
      <c r="D51" s="152"/>
      <c r="E51" s="138"/>
      <c r="F51" s="138"/>
      <c r="G51" s="153" t="s">
        <v>345</v>
      </c>
      <c r="H51" s="153"/>
      <c r="I51" s="153"/>
      <c r="J51" s="104"/>
    </row>
    <row r="52" spans="1:10" ht="13.95" customHeight="1" x14ac:dyDescent="0.3">
      <c r="A52" s="131" t="s">
        <v>320</v>
      </c>
      <c r="B52" s="132"/>
      <c r="C52" s="139" t="s">
        <v>460</v>
      </c>
      <c r="D52" s="140"/>
      <c r="E52" s="140"/>
      <c r="F52" s="140"/>
      <c r="G52" s="140"/>
      <c r="H52" s="140"/>
      <c r="I52" s="140"/>
      <c r="J52" s="141"/>
    </row>
    <row r="53" spans="1:10" x14ac:dyDescent="0.3">
      <c r="A53" s="111"/>
      <c r="B53" s="112"/>
      <c r="C53" s="142" t="s">
        <v>321</v>
      </c>
      <c r="D53" s="142"/>
      <c r="E53" s="142"/>
      <c r="F53" s="142"/>
      <c r="G53" s="142"/>
      <c r="H53" s="142"/>
      <c r="I53" s="142"/>
      <c r="J53" s="115"/>
    </row>
    <row r="54" spans="1:10" x14ac:dyDescent="0.3">
      <c r="A54" s="131" t="s">
        <v>322</v>
      </c>
      <c r="B54" s="132"/>
      <c r="C54" s="143" t="s">
        <v>463</v>
      </c>
      <c r="D54" s="144"/>
      <c r="E54" s="145"/>
      <c r="F54" s="138"/>
      <c r="G54" s="138"/>
      <c r="H54" s="146"/>
      <c r="I54" s="146"/>
      <c r="J54" s="147"/>
    </row>
    <row r="55" spans="1:10" x14ac:dyDescent="0.3">
      <c r="A55" s="111"/>
      <c r="B55" s="112"/>
      <c r="C55" s="118"/>
      <c r="D55" s="112"/>
      <c r="E55" s="138"/>
      <c r="F55" s="138"/>
      <c r="G55" s="138"/>
      <c r="H55" s="138"/>
      <c r="I55" s="112"/>
      <c r="J55" s="115"/>
    </row>
    <row r="56" spans="1:10" ht="14.4" customHeight="1" x14ac:dyDescent="0.3">
      <c r="A56" s="131" t="s">
        <v>314</v>
      </c>
      <c r="B56" s="132"/>
      <c r="C56" s="133" t="s">
        <v>462</v>
      </c>
      <c r="D56" s="134"/>
      <c r="E56" s="134"/>
      <c r="F56" s="134"/>
      <c r="G56" s="134"/>
      <c r="H56" s="134"/>
      <c r="I56" s="134"/>
      <c r="J56" s="135"/>
    </row>
    <row r="57" spans="1:10" x14ac:dyDescent="0.3">
      <c r="A57" s="111"/>
      <c r="B57" s="112"/>
      <c r="C57" s="112"/>
      <c r="D57" s="112"/>
      <c r="E57" s="138"/>
      <c r="F57" s="138"/>
      <c r="G57" s="138"/>
      <c r="H57" s="138"/>
      <c r="I57" s="112"/>
      <c r="J57" s="115"/>
    </row>
    <row r="58" spans="1:10" x14ac:dyDescent="0.3">
      <c r="A58" s="131" t="s">
        <v>346</v>
      </c>
      <c r="B58" s="132"/>
      <c r="C58" s="133"/>
      <c r="D58" s="134"/>
      <c r="E58" s="134"/>
      <c r="F58" s="134"/>
      <c r="G58" s="134"/>
      <c r="H58" s="134"/>
      <c r="I58" s="134"/>
      <c r="J58" s="135"/>
    </row>
    <row r="59" spans="1:10" ht="14.4" customHeight="1" x14ac:dyDescent="0.3">
      <c r="A59" s="111"/>
      <c r="B59" s="112"/>
      <c r="C59" s="136" t="s">
        <v>347</v>
      </c>
      <c r="D59" s="136"/>
      <c r="E59" s="136"/>
      <c r="F59" s="136"/>
      <c r="G59" s="112"/>
      <c r="H59" s="112"/>
      <c r="I59" s="112"/>
      <c r="J59" s="115"/>
    </row>
    <row r="60" spans="1:10" x14ac:dyDescent="0.3">
      <c r="A60" s="131" t="s">
        <v>348</v>
      </c>
      <c r="B60" s="132"/>
      <c r="C60" s="133"/>
      <c r="D60" s="134"/>
      <c r="E60" s="134"/>
      <c r="F60" s="134"/>
      <c r="G60" s="134"/>
      <c r="H60" s="134"/>
      <c r="I60" s="134"/>
      <c r="J60" s="135"/>
    </row>
    <row r="61" spans="1:10" ht="14.4" customHeight="1" x14ac:dyDescent="0.3">
      <c r="A61" s="128"/>
      <c r="B61" s="129"/>
      <c r="C61" s="137" t="s">
        <v>349</v>
      </c>
      <c r="D61" s="137"/>
      <c r="E61" s="137"/>
      <c r="F61" s="137"/>
      <c r="G61" s="137"/>
      <c r="H61" s="129"/>
      <c r="I61" s="129"/>
      <c r="J61" s="130"/>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Normal="100" zoomScaleSheetLayoutView="100" workbookViewId="0">
      <selection activeCell="I81" sqref="I81"/>
    </sheetView>
  </sheetViews>
  <sheetFormatPr defaultColWidth="8.88671875" defaultRowHeight="13.2" x14ac:dyDescent="0.25"/>
  <cols>
    <col min="1" max="7" width="8.88671875" style="81"/>
    <col min="8" max="9" width="16.44140625" style="84" customWidth="1"/>
    <col min="10" max="10" width="10.33203125" style="81" bestFit="1" customWidth="1"/>
    <col min="11" max="16384" width="8.88671875" style="81"/>
  </cols>
  <sheetData>
    <row r="1" spans="1:9" x14ac:dyDescent="0.25">
      <c r="A1" s="197" t="s">
        <v>1</v>
      </c>
      <c r="B1" s="198"/>
      <c r="C1" s="198"/>
      <c r="D1" s="198"/>
      <c r="E1" s="198"/>
      <c r="F1" s="198"/>
      <c r="G1" s="198"/>
      <c r="H1" s="198"/>
      <c r="I1" s="198"/>
    </row>
    <row r="2" spans="1:9" x14ac:dyDescent="0.25">
      <c r="A2" s="199" t="s">
        <v>465</v>
      </c>
      <c r="B2" s="200"/>
      <c r="C2" s="200"/>
      <c r="D2" s="200"/>
      <c r="E2" s="200"/>
      <c r="F2" s="200"/>
      <c r="G2" s="200"/>
      <c r="H2" s="200"/>
      <c r="I2" s="200"/>
    </row>
    <row r="3" spans="1:9" x14ac:dyDescent="0.25">
      <c r="A3" s="201" t="s">
        <v>448</v>
      </c>
      <c r="B3" s="201"/>
      <c r="C3" s="201"/>
      <c r="D3" s="201"/>
      <c r="E3" s="201"/>
      <c r="F3" s="201"/>
      <c r="G3" s="201"/>
      <c r="H3" s="201"/>
      <c r="I3" s="201"/>
    </row>
    <row r="4" spans="1:9" x14ac:dyDescent="0.25">
      <c r="A4" s="202" t="s">
        <v>449</v>
      </c>
      <c r="B4" s="203"/>
      <c r="C4" s="203"/>
      <c r="D4" s="203"/>
      <c r="E4" s="203"/>
      <c r="F4" s="203"/>
      <c r="G4" s="203"/>
      <c r="H4" s="203"/>
      <c r="I4" s="204"/>
    </row>
    <row r="5" spans="1:9" ht="30.6" x14ac:dyDescent="0.25">
      <c r="A5" s="207" t="s">
        <v>2</v>
      </c>
      <c r="B5" s="208"/>
      <c r="C5" s="208"/>
      <c r="D5" s="208"/>
      <c r="E5" s="208"/>
      <c r="F5" s="208"/>
      <c r="G5" s="86" t="s">
        <v>101</v>
      </c>
      <c r="H5" s="10" t="s">
        <v>296</v>
      </c>
      <c r="I5" s="10" t="s">
        <v>297</v>
      </c>
    </row>
    <row r="6" spans="1:9" x14ac:dyDescent="0.25">
      <c r="A6" s="205">
        <v>1</v>
      </c>
      <c r="B6" s="206"/>
      <c r="C6" s="206"/>
      <c r="D6" s="206"/>
      <c r="E6" s="206"/>
      <c r="F6" s="206"/>
      <c r="G6" s="85">
        <v>2</v>
      </c>
      <c r="H6" s="10">
        <v>3</v>
      </c>
      <c r="I6" s="10">
        <v>4</v>
      </c>
    </row>
    <row r="7" spans="1:9" x14ac:dyDescent="0.25">
      <c r="A7" s="209"/>
      <c r="B7" s="209"/>
      <c r="C7" s="209"/>
      <c r="D7" s="209"/>
      <c r="E7" s="209"/>
      <c r="F7" s="209"/>
      <c r="G7" s="209"/>
      <c r="H7" s="209"/>
      <c r="I7" s="209"/>
    </row>
    <row r="8" spans="1:9" ht="12.75" customHeight="1" x14ac:dyDescent="0.25">
      <c r="A8" s="191" t="s">
        <v>4</v>
      </c>
      <c r="B8" s="191"/>
      <c r="C8" s="191"/>
      <c r="D8" s="191"/>
      <c r="E8" s="191"/>
      <c r="F8" s="191"/>
      <c r="G8" s="11">
        <v>1</v>
      </c>
      <c r="H8" s="18">
        <v>0</v>
      </c>
      <c r="I8" s="18">
        <v>0</v>
      </c>
    </row>
    <row r="9" spans="1:9" ht="12.75" customHeight="1" x14ac:dyDescent="0.25">
      <c r="A9" s="192" t="s">
        <v>302</v>
      </c>
      <c r="B9" s="192"/>
      <c r="C9" s="192"/>
      <c r="D9" s="192"/>
      <c r="E9" s="192"/>
      <c r="F9" s="192"/>
      <c r="G9" s="12">
        <v>2</v>
      </c>
      <c r="H9" s="82">
        <f>H10+H17+H27+H38+H43</f>
        <v>53676966</v>
      </c>
      <c r="I9" s="82">
        <f>I10+I17+I27+I38+I43</f>
        <v>53662281</v>
      </c>
    </row>
    <row r="10" spans="1:9" ht="12.75" customHeight="1" x14ac:dyDescent="0.25">
      <c r="A10" s="194" t="s">
        <v>5</v>
      </c>
      <c r="B10" s="194"/>
      <c r="C10" s="194"/>
      <c r="D10" s="194"/>
      <c r="E10" s="194"/>
      <c r="F10" s="194"/>
      <c r="G10" s="12">
        <v>3</v>
      </c>
      <c r="H10" s="82">
        <f>H11+H12+H13+H14+H15+H16</f>
        <v>2567150</v>
      </c>
      <c r="I10" s="82">
        <f>I11+I12+I13+I14+I15+I16</f>
        <v>2522784</v>
      </c>
    </row>
    <row r="11" spans="1:9" ht="12.75" customHeight="1" x14ac:dyDescent="0.25">
      <c r="A11" s="190" t="s">
        <v>6</v>
      </c>
      <c r="B11" s="190"/>
      <c r="C11" s="190"/>
      <c r="D11" s="190"/>
      <c r="E11" s="190"/>
      <c r="F11" s="190"/>
      <c r="G11" s="11">
        <v>4</v>
      </c>
      <c r="H11" s="18">
        <v>0</v>
      </c>
      <c r="I11" s="18">
        <v>0</v>
      </c>
    </row>
    <row r="12" spans="1:9" ht="22.95" customHeight="1" x14ac:dyDescent="0.25">
      <c r="A12" s="190" t="s">
        <v>7</v>
      </c>
      <c r="B12" s="190"/>
      <c r="C12" s="190"/>
      <c r="D12" s="190"/>
      <c r="E12" s="190"/>
      <c r="F12" s="190"/>
      <c r="G12" s="11">
        <v>5</v>
      </c>
      <c r="H12" s="18">
        <v>2567150</v>
      </c>
      <c r="I12" s="18">
        <v>2522784</v>
      </c>
    </row>
    <row r="13" spans="1:9" ht="12.75" customHeight="1" x14ac:dyDescent="0.25">
      <c r="A13" s="190" t="s">
        <v>8</v>
      </c>
      <c r="B13" s="190"/>
      <c r="C13" s="190"/>
      <c r="D13" s="190"/>
      <c r="E13" s="190"/>
      <c r="F13" s="190"/>
      <c r="G13" s="11">
        <v>6</v>
      </c>
      <c r="H13" s="18">
        <v>0</v>
      </c>
      <c r="I13" s="18">
        <v>0</v>
      </c>
    </row>
    <row r="14" spans="1:9" ht="12.75" customHeight="1" x14ac:dyDescent="0.25">
      <c r="A14" s="190" t="s">
        <v>9</v>
      </c>
      <c r="B14" s="190"/>
      <c r="C14" s="190"/>
      <c r="D14" s="190"/>
      <c r="E14" s="190"/>
      <c r="F14" s="190"/>
      <c r="G14" s="11">
        <v>7</v>
      </c>
      <c r="H14" s="18">
        <v>0</v>
      </c>
      <c r="I14" s="18">
        <v>0</v>
      </c>
    </row>
    <row r="15" spans="1:9" ht="12.75" customHeight="1" x14ac:dyDescent="0.25">
      <c r="A15" s="190" t="s">
        <v>10</v>
      </c>
      <c r="B15" s="190"/>
      <c r="C15" s="190"/>
      <c r="D15" s="190"/>
      <c r="E15" s="190"/>
      <c r="F15" s="190"/>
      <c r="G15" s="11">
        <v>8</v>
      </c>
      <c r="H15" s="18">
        <v>0</v>
      </c>
      <c r="I15" s="18">
        <v>0</v>
      </c>
    </row>
    <row r="16" spans="1:9" ht="12.75" customHeight="1" x14ac:dyDescent="0.25">
      <c r="A16" s="190" t="s">
        <v>11</v>
      </c>
      <c r="B16" s="190"/>
      <c r="C16" s="190"/>
      <c r="D16" s="190"/>
      <c r="E16" s="190"/>
      <c r="F16" s="190"/>
      <c r="G16" s="11">
        <v>9</v>
      </c>
      <c r="H16" s="18">
        <v>0</v>
      </c>
      <c r="I16" s="18">
        <v>0</v>
      </c>
    </row>
    <row r="17" spans="1:9" ht="12.75" customHeight="1" x14ac:dyDescent="0.25">
      <c r="A17" s="194" t="s">
        <v>12</v>
      </c>
      <c r="B17" s="194"/>
      <c r="C17" s="194"/>
      <c r="D17" s="194"/>
      <c r="E17" s="194"/>
      <c r="F17" s="194"/>
      <c r="G17" s="12">
        <v>10</v>
      </c>
      <c r="H17" s="82">
        <f>H18+H19+H20+H21+H22+H23+H24+H25+H26</f>
        <v>50758348</v>
      </c>
      <c r="I17" s="82">
        <f>I18+I19+I20+I21+I22+I23+I24+I25+I26</f>
        <v>50775899</v>
      </c>
    </row>
    <row r="18" spans="1:9" ht="12.75" customHeight="1" x14ac:dyDescent="0.25">
      <c r="A18" s="190" t="s">
        <v>13</v>
      </c>
      <c r="B18" s="190"/>
      <c r="C18" s="190"/>
      <c r="D18" s="190"/>
      <c r="E18" s="190"/>
      <c r="F18" s="190"/>
      <c r="G18" s="11">
        <v>11</v>
      </c>
      <c r="H18" s="18">
        <v>23051109</v>
      </c>
      <c r="I18" s="18">
        <v>23051109</v>
      </c>
    </row>
    <row r="19" spans="1:9" ht="12.75" customHeight="1" x14ac:dyDescent="0.25">
      <c r="A19" s="190" t="s">
        <v>14</v>
      </c>
      <c r="B19" s="190"/>
      <c r="C19" s="190"/>
      <c r="D19" s="190"/>
      <c r="E19" s="190"/>
      <c r="F19" s="190"/>
      <c r="G19" s="11">
        <v>12</v>
      </c>
      <c r="H19" s="18">
        <v>25592073</v>
      </c>
      <c r="I19" s="18">
        <v>25458357</v>
      </c>
    </row>
    <row r="20" spans="1:9" ht="12.75" customHeight="1" x14ac:dyDescent="0.25">
      <c r="A20" s="190" t="s">
        <v>15</v>
      </c>
      <c r="B20" s="190"/>
      <c r="C20" s="190"/>
      <c r="D20" s="190"/>
      <c r="E20" s="190"/>
      <c r="F20" s="190"/>
      <c r="G20" s="11">
        <v>13</v>
      </c>
      <c r="H20" s="18">
        <v>1264496</v>
      </c>
      <c r="I20" s="18">
        <v>1306916</v>
      </c>
    </row>
    <row r="21" spans="1:9" ht="12.75" customHeight="1" x14ac:dyDescent="0.25">
      <c r="A21" s="190" t="s">
        <v>16</v>
      </c>
      <c r="B21" s="190"/>
      <c r="C21" s="190"/>
      <c r="D21" s="190"/>
      <c r="E21" s="190"/>
      <c r="F21" s="190"/>
      <c r="G21" s="11">
        <v>14</v>
      </c>
      <c r="H21" s="18">
        <v>346529</v>
      </c>
      <c r="I21" s="18">
        <v>387704</v>
      </c>
    </row>
    <row r="22" spans="1:9" ht="12.75" customHeight="1" x14ac:dyDescent="0.25">
      <c r="A22" s="190" t="s">
        <v>17</v>
      </c>
      <c r="B22" s="190"/>
      <c r="C22" s="190"/>
      <c r="D22" s="190"/>
      <c r="E22" s="190"/>
      <c r="F22" s="190"/>
      <c r="G22" s="11">
        <v>15</v>
      </c>
      <c r="H22" s="18">
        <v>17948</v>
      </c>
      <c r="I22" s="18">
        <v>28266</v>
      </c>
    </row>
    <row r="23" spans="1:9" ht="12.75" customHeight="1" x14ac:dyDescent="0.25">
      <c r="A23" s="190" t="s">
        <v>18</v>
      </c>
      <c r="B23" s="190"/>
      <c r="C23" s="190"/>
      <c r="D23" s="190"/>
      <c r="E23" s="190"/>
      <c r="F23" s="190"/>
      <c r="G23" s="11">
        <v>16</v>
      </c>
      <c r="H23" s="18">
        <v>0</v>
      </c>
      <c r="I23" s="18">
        <v>0</v>
      </c>
    </row>
    <row r="24" spans="1:9" ht="12.75" customHeight="1" x14ac:dyDescent="0.25">
      <c r="A24" s="190" t="s">
        <v>19</v>
      </c>
      <c r="B24" s="190"/>
      <c r="C24" s="190"/>
      <c r="D24" s="190"/>
      <c r="E24" s="190"/>
      <c r="F24" s="190"/>
      <c r="G24" s="11">
        <v>17</v>
      </c>
      <c r="H24" s="18">
        <v>485853</v>
      </c>
      <c r="I24" s="18">
        <v>543207</v>
      </c>
    </row>
    <row r="25" spans="1:9" ht="12.75" customHeight="1" x14ac:dyDescent="0.25">
      <c r="A25" s="190" t="s">
        <v>20</v>
      </c>
      <c r="B25" s="190"/>
      <c r="C25" s="190"/>
      <c r="D25" s="190"/>
      <c r="E25" s="190"/>
      <c r="F25" s="190"/>
      <c r="G25" s="11">
        <v>18</v>
      </c>
      <c r="H25" s="18">
        <v>340</v>
      </c>
      <c r="I25" s="18">
        <v>340</v>
      </c>
    </row>
    <row r="26" spans="1:9" ht="12.75" customHeight="1" x14ac:dyDescent="0.25">
      <c r="A26" s="190" t="s">
        <v>21</v>
      </c>
      <c r="B26" s="190"/>
      <c r="C26" s="190"/>
      <c r="D26" s="190"/>
      <c r="E26" s="190"/>
      <c r="F26" s="190"/>
      <c r="G26" s="11">
        <v>19</v>
      </c>
      <c r="H26" s="18">
        <v>0</v>
      </c>
      <c r="I26" s="18">
        <v>0</v>
      </c>
    </row>
    <row r="27" spans="1:9" ht="12.75" customHeight="1" x14ac:dyDescent="0.25">
      <c r="A27" s="194" t="s">
        <v>22</v>
      </c>
      <c r="B27" s="194"/>
      <c r="C27" s="194"/>
      <c r="D27" s="194"/>
      <c r="E27" s="194"/>
      <c r="F27" s="194"/>
      <c r="G27" s="12">
        <v>20</v>
      </c>
      <c r="H27" s="82">
        <f>SUM(H28:H37)</f>
        <v>17682</v>
      </c>
      <c r="I27" s="82">
        <f>SUM(I28:I37)</f>
        <v>29812</v>
      </c>
    </row>
    <row r="28" spans="1:9" ht="12.75" customHeight="1" x14ac:dyDescent="0.25">
      <c r="A28" s="190" t="s">
        <v>23</v>
      </c>
      <c r="B28" s="190"/>
      <c r="C28" s="190"/>
      <c r="D28" s="190"/>
      <c r="E28" s="190"/>
      <c r="F28" s="190"/>
      <c r="G28" s="11">
        <v>21</v>
      </c>
      <c r="H28" s="18">
        <v>0</v>
      </c>
      <c r="I28" s="18">
        <v>0</v>
      </c>
    </row>
    <row r="29" spans="1:9" ht="12.75" customHeight="1" x14ac:dyDescent="0.25">
      <c r="A29" s="190" t="s">
        <v>24</v>
      </c>
      <c r="B29" s="190"/>
      <c r="C29" s="190"/>
      <c r="D29" s="190"/>
      <c r="E29" s="190"/>
      <c r="F29" s="190"/>
      <c r="G29" s="11">
        <v>22</v>
      </c>
      <c r="H29" s="18">
        <v>0</v>
      </c>
      <c r="I29" s="18">
        <v>0</v>
      </c>
    </row>
    <row r="30" spans="1:9" ht="12.75" customHeight="1" x14ac:dyDescent="0.25">
      <c r="A30" s="190" t="s">
        <v>25</v>
      </c>
      <c r="B30" s="190"/>
      <c r="C30" s="190"/>
      <c r="D30" s="190"/>
      <c r="E30" s="190"/>
      <c r="F30" s="190"/>
      <c r="G30" s="11">
        <v>23</v>
      </c>
      <c r="H30" s="18">
        <v>0</v>
      </c>
      <c r="I30" s="18">
        <v>0</v>
      </c>
    </row>
    <row r="31" spans="1:9" ht="24" customHeight="1" x14ac:dyDescent="0.25">
      <c r="A31" s="190" t="s">
        <v>26</v>
      </c>
      <c r="B31" s="190"/>
      <c r="C31" s="190"/>
      <c r="D31" s="190"/>
      <c r="E31" s="190"/>
      <c r="F31" s="190"/>
      <c r="G31" s="11">
        <v>24</v>
      </c>
      <c r="H31" s="18">
        <v>14945</v>
      </c>
      <c r="I31" s="18">
        <v>14945</v>
      </c>
    </row>
    <row r="32" spans="1:9" ht="23.4" customHeight="1" x14ac:dyDescent="0.25">
      <c r="A32" s="190" t="s">
        <v>27</v>
      </c>
      <c r="B32" s="190"/>
      <c r="C32" s="190"/>
      <c r="D32" s="190"/>
      <c r="E32" s="190"/>
      <c r="F32" s="190"/>
      <c r="G32" s="11">
        <v>25</v>
      </c>
      <c r="H32" s="18">
        <v>0</v>
      </c>
      <c r="I32" s="18">
        <v>0</v>
      </c>
    </row>
    <row r="33" spans="1:9" ht="21.6" customHeight="1" x14ac:dyDescent="0.25">
      <c r="A33" s="190" t="s">
        <v>28</v>
      </c>
      <c r="B33" s="190"/>
      <c r="C33" s="190"/>
      <c r="D33" s="190"/>
      <c r="E33" s="190"/>
      <c r="F33" s="190"/>
      <c r="G33" s="11">
        <v>26</v>
      </c>
      <c r="H33" s="18">
        <v>0</v>
      </c>
      <c r="I33" s="18">
        <v>0</v>
      </c>
    </row>
    <row r="34" spans="1:9" ht="12.75" customHeight="1" x14ac:dyDescent="0.25">
      <c r="A34" s="190" t="s">
        <v>29</v>
      </c>
      <c r="B34" s="190"/>
      <c r="C34" s="190"/>
      <c r="D34" s="190"/>
      <c r="E34" s="190"/>
      <c r="F34" s="190"/>
      <c r="G34" s="11">
        <v>27</v>
      </c>
      <c r="H34" s="18">
        <v>0</v>
      </c>
      <c r="I34" s="18">
        <v>0</v>
      </c>
    </row>
    <row r="35" spans="1:9" ht="12.75" customHeight="1" x14ac:dyDescent="0.25">
      <c r="A35" s="190" t="s">
        <v>30</v>
      </c>
      <c r="B35" s="190"/>
      <c r="C35" s="190"/>
      <c r="D35" s="190"/>
      <c r="E35" s="190"/>
      <c r="F35" s="190"/>
      <c r="G35" s="11">
        <v>28</v>
      </c>
      <c r="H35" s="18">
        <v>2737</v>
      </c>
      <c r="I35" s="18">
        <v>14867</v>
      </c>
    </row>
    <row r="36" spans="1:9" ht="12.75" customHeight="1" x14ac:dyDescent="0.25">
      <c r="A36" s="190" t="s">
        <v>31</v>
      </c>
      <c r="B36" s="190"/>
      <c r="C36" s="190"/>
      <c r="D36" s="190"/>
      <c r="E36" s="190"/>
      <c r="F36" s="190"/>
      <c r="G36" s="11">
        <v>29</v>
      </c>
      <c r="H36" s="18">
        <v>0</v>
      </c>
      <c r="I36" s="18">
        <v>0</v>
      </c>
    </row>
    <row r="37" spans="1:9" ht="12.75" customHeight="1" x14ac:dyDescent="0.25">
      <c r="A37" s="190" t="s">
        <v>32</v>
      </c>
      <c r="B37" s="190"/>
      <c r="C37" s="190"/>
      <c r="D37" s="190"/>
      <c r="E37" s="190"/>
      <c r="F37" s="190"/>
      <c r="G37" s="11">
        <v>30</v>
      </c>
      <c r="H37" s="18">
        <v>0</v>
      </c>
      <c r="I37" s="18">
        <v>0</v>
      </c>
    </row>
    <row r="38" spans="1:9" ht="12.75" customHeight="1" x14ac:dyDescent="0.25">
      <c r="A38" s="194" t="s">
        <v>33</v>
      </c>
      <c r="B38" s="194"/>
      <c r="C38" s="194"/>
      <c r="D38" s="194"/>
      <c r="E38" s="194"/>
      <c r="F38" s="194"/>
      <c r="G38" s="12">
        <v>31</v>
      </c>
      <c r="H38" s="82">
        <f>H39+H40+H41+H42</f>
        <v>0</v>
      </c>
      <c r="I38" s="82">
        <f>I39+I40+I41+I42</f>
        <v>0</v>
      </c>
    </row>
    <row r="39" spans="1:9" ht="12.75" customHeight="1" x14ac:dyDescent="0.25">
      <c r="A39" s="190" t="s">
        <v>34</v>
      </c>
      <c r="B39" s="190"/>
      <c r="C39" s="190"/>
      <c r="D39" s="190"/>
      <c r="E39" s="190"/>
      <c r="F39" s="190"/>
      <c r="G39" s="11">
        <v>32</v>
      </c>
      <c r="H39" s="18">
        <v>0</v>
      </c>
      <c r="I39" s="18">
        <v>0</v>
      </c>
    </row>
    <row r="40" spans="1:9" ht="12.75" customHeight="1" x14ac:dyDescent="0.25">
      <c r="A40" s="190" t="s">
        <v>35</v>
      </c>
      <c r="B40" s="190"/>
      <c r="C40" s="190"/>
      <c r="D40" s="190"/>
      <c r="E40" s="190"/>
      <c r="F40" s="190"/>
      <c r="G40" s="11">
        <v>33</v>
      </c>
      <c r="H40" s="18">
        <v>0</v>
      </c>
      <c r="I40" s="18">
        <v>0</v>
      </c>
    </row>
    <row r="41" spans="1:9" ht="12.75" customHeight="1" x14ac:dyDescent="0.25">
      <c r="A41" s="190" t="s">
        <v>36</v>
      </c>
      <c r="B41" s="190"/>
      <c r="C41" s="190"/>
      <c r="D41" s="190"/>
      <c r="E41" s="190"/>
      <c r="F41" s="190"/>
      <c r="G41" s="11">
        <v>34</v>
      </c>
      <c r="H41" s="18">
        <v>0</v>
      </c>
      <c r="I41" s="18">
        <v>0</v>
      </c>
    </row>
    <row r="42" spans="1:9" ht="12.75" customHeight="1" x14ac:dyDescent="0.25">
      <c r="A42" s="190" t="s">
        <v>37</v>
      </c>
      <c r="B42" s="190"/>
      <c r="C42" s="190"/>
      <c r="D42" s="190"/>
      <c r="E42" s="190"/>
      <c r="F42" s="190"/>
      <c r="G42" s="11">
        <v>35</v>
      </c>
      <c r="H42" s="18">
        <v>0</v>
      </c>
      <c r="I42" s="18">
        <v>0</v>
      </c>
    </row>
    <row r="43" spans="1:9" ht="12.75" customHeight="1" x14ac:dyDescent="0.25">
      <c r="A43" s="190" t="s">
        <v>38</v>
      </c>
      <c r="B43" s="190"/>
      <c r="C43" s="190"/>
      <c r="D43" s="190"/>
      <c r="E43" s="190"/>
      <c r="F43" s="190"/>
      <c r="G43" s="11">
        <v>36</v>
      </c>
      <c r="H43" s="18">
        <v>333786</v>
      </c>
      <c r="I43" s="18">
        <v>333786</v>
      </c>
    </row>
    <row r="44" spans="1:9" ht="12.75" customHeight="1" x14ac:dyDescent="0.25">
      <c r="A44" s="192" t="s">
        <v>303</v>
      </c>
      <c r="B44" s="192"/>
      <c r="C44" s="192"/>
      <c r="D44" s="192"/>
      <c r="E44" s="192"/>
      <c r="F44" s="192"/>
      <c r="G44" s="12">
        <v>37</v>
      </c>
      <c r="H44" s="82">
        <f>H45+H53+H60+H70</f>
        <v>2533682</v>
      </c>
      <c r="I44" s="82">
        <f>I45+I53+I60+I70</f>
        <v>5638463</v>
      </c>
    </row>
    <row r="45" spans="1:9" ht="12.75" customHeight="1" x14ac:dyDescent="0.25">
      <c r="A45" s="194" t="s">
        <v>39</v>
      </c>
      <c r="B45" s="194"/>
      <c r="C45" s="194"/>
      <c r="D45" s="194"/>
      <c r="E45" s="194"/>
      <c r="F45" s="194"/>
      <c r="G45" s="12">
        <v>38</v>
      </c>
      <c r="H45" s="82">
        <f>SUM(H46:H52)</f>
        <v>258341</v>
      </c>
      <c r="I45" s="82">
        <f>SUM(I46:I52)</f>
        <v>503575</v>
      </c>
    </row>
    <row r="46" spans="1:9" ht="12.75" customHeight="1" x14ac:dyDescent="0.25">
      <c r="A46" s="190" t="s">
        <v>40</v>
      </c>
      <c r="B46" s="190"/>
      <c r="C46" s="190"/>
      <c r="D46" s="190"/>
      <c r="E46" s="190"/>
      <c r="F46" s="190"/>
      <c r="G46" s="11">
        <v>39</v>
      </c>
      <c r="H46" s="18">
        <v>258341</v>
      </c>
      <c r="I46" s="18">
        <v>503575</v>
      </c>
    </row>
    <row r="47" spans="1:9" ht="12.75" customHeight="1" x14ac:dyDescent="0.25">
      <c r="A47" s="190" t="s">
        <v>41</v>
      </c>
      <c r="B47" s="190"/>
      <c r="C47" s="190"/>
      <c r="D47" s="190"/>
      <c r="E47" s="190"/>
      <c r="F47" s="190"/>
      <c r="G47" s="11">
        <v>40</v>
      </c>
      <c r="H47" s="18">
        <v>0</v>
      </c>
      <c r="I47" s="18">
        <v>0</v>
      </c>
    </row>
    <row r="48" spans="1:9" ht="12.75" customHeight="1" x14ac:dyDescent="0.25">
      <c r="A48" s="190" t="s">
        <v>42</v>
      </c>
      <c r="B48" s="190"/>
      <c r="C48" s="190"/>
      <c r="D48" s="190"/>
      <c r="E48" s="190"/>
      <c r="F48" s="190"/>
      <c r="G48" s="11">
        <v>41</v>
      </c>
      <c r="H48" s="18">
        <v>0</v>
      </c>
      <c r="I48" s="18">
        <v>0</v>
      </c>
    </row>
    <row r="49" spans="1:9" ht="12.75" customHeight="1" x14ac:dyDescent="0.25">
      <c r="A49" s="190" t="s">
        <v>43</v>
      </c>
      <c r="B49" s="190"/>
      <c r="C49" s="190"/>
      <c r="D49" s="190"/>
      <c r="E49" s="190"/>
      <c r="F49" s="190"/>
      <c r="G49" s="11">
        <v>42</v>
      </c>
      <c r="H49" s="18">
        <v>0</v>
      </c>
      <c r="I49" s="18">
        <v>0</v>
      </c>
    </row>
    <row r="50" spans="1:9" ht="12.75" customHeight="1" x14ac:dyDescent="0.25">
      <c r="A50" s="190" t="s">
        <v>44</v>
      </c>
      <c r="B50" s="190"/>
      <c r="C50" s="190"/>
      <c r="D50" s="190"/>
      <c r="E50" s="190"/>
      <c r="F50" s="190"/>
      <c r="G50" s="11">
        <v>43</v>
      </c>
      <c r="H50" s="18">
        <v>0</v>
      </c>
      <c r="I50" s="18">
        <v>0</v>
      </c>
    </row>
    <row r="51" spans="1:9" ht="12.75" customHeight="1" x14ac:dyDescent="0.25">
      <c r="A51" s="190" t="s">
        <v>45</v>
      </c>
      <c r="B51" s="190"/>
      <c r="C51" s="190"/>
      <c r="D51" s="190"/>
      <c r="E51" s="190"/>
      <c r="F51" s="190"/>
      <c r="G51" s="11">
        <v>44</v>
      </c>
      <c r="H51" s="18">
        <v>0</v>
      </c>
      <c r="I51" s="18">
        <v>0</v>
      </c>
    </row>
    <row r="52" spans="1:9" ht="12.75" customHeight="1" x14ac:dyDescent="0.25">
      <c r="A52" s="190" t="s">
        <v>46</v>
      </c>
      <c r="B52" s="190"/>
      <c r="C52" s="190"/>
      <c r="D52" s="190"/>
      <c r="E52" s="190"/>
      <c r="F52" s="190"/>
      <c r="G52" s="11">
        <v>45</v>
      </c>
      <c r="H52" s="18">
        <v>0</v>
      </c>
      <c r="I52" s="18">
        <v>0</v>
      </c>
    </row>
    <row r="53" spans="1:9" ht="12.75" customHeight="1" x14ac:dyDescent="0.25">
      <c r="A53" s="194" t="s">
        <v>47</v>
      </c>
      <c r="B53" s="194"/>
      <c r="C53" s="194"/>
      <c r="D53" s="194"/>
      <c r="E53" s="194"/>
      <c r="F53" s="194"/>
      <c r="G53" s="12">
        <v>46</v>
      </c>
      <c r="H53" s="82">
        <f>SUM(H54:H59)</f>
        <v>472899</v>
      </c>
      <c r="I53" s="82">
        <f>SUM(I54:I59)</f>
        <v>1372326</v>
      </c>
    </row>
    <row r="54" spans="1:9" ht="12.75" customHeight="1" x14ac:dyDescent="0.25">
      <c r="A54" s="190" t="s">
        <v>48</v>
      </c>
      <c r="B54" s="190"/>
      <c r="C54" s="190"/>
      <c r="D54" s="190"/>
      <c r="E54" s="190"/>
      <c r="F54" s="190"/>
      <c r="G54" s="11">
        <v>47</v>
      </c>
      <c r="H54" s="18">
        <v>0</v>
      </c>
      <c r="I54" s="18">
        <v>0</v>
      </c>
    </row>
    <row r="55" spans="1:9" ht="12.75" customHeight="1" x14ac:dyDescent="0.25">
      <c r="A55" s="190" t="s">
        <v>49</v>
      </c>
      <c r="B55" s="190"/>
      <c r="C55" s="190"/>
      <c r="D55" s="190"/>
      <c r="E55" s="190"/>
      <c r="F55" s="190"/>
      <c r="G55" s="11">
        <v>48</v>
      </c>
      <c r="H55" s="18">
        <v>0</v>
      </c>
      <c r="I55" s="18">
        <v>0</v>
      </c>
    </row>
    <row r="56" spans="1:9" ht="12.75" customHeight="1" x14ac:dyDescent="0.25">
      <c r="A56" s="190" t="s">
        <v>50</v>
      </c>
      <c r="B56" s="190"/>
      <c r="C56" s="190"/>
      <c r="D56" s="190"/>
      <c r="E56" s="190"/>
      <c r="F56" s="190"/>
      <c r="G56" s="11">
        <v>49</v>
      </c>
      <c r="H56" s="18">
        <v>3879</v>
      </c>
      <c r="I56" s="18">
        <v>1151662</v>
      </c>
    </row>
    <row r="57" spans="1:9" ht="12.75" customHeight="1" x14ac:dyDescent="0.25">
      <c r="A57" s="190" t="s">
        <v>51</v>
      </c>
      <c r="B57" s="190"/>
      <c r="C57" s="190"/>
      <c r="D57" s="190"/>
      <c r="E57" s="190"/>
      <c r="F57" s="190"/>
      <c r="G57" s="11">
        <v>50</v>
      </c>
      <c r="H57" s="18">
        <v>4938</v>
      </c>
      <c r="I57" s="18">
        <v>7470</v>
      </c>
    </row>
    <row r="58" spans="1:9" ht="12.75" customHeight="1" x14ac:dyDescent="0.25">
      <c r="A58" s="190" t="s">
        <v>52</v>
      </c>
      <c r="B58" s="190"/>
      <c r="C58" s="190"/>
      <c r="D58" s="190"/>
      <c r="E58" s="190"/>
      <c r="F58" s="190"/>
      <c r="G58" s="11">
        <v>51</v>
      </c>
      <c r="H58" s="18">
        <v>111334</v>
      </c>
      <c r="I58" s="18">
        <v>41735</v>
      </c>
    </row>
    <row r="59" spans="1:9" ht="12.75" customHeight="1" x14ac:dyDescent="0.25">
      <c r="A59" s="190" t="s">
        <v>53</v>
      </c>
      <c r="B59" s="190"/>
      <c r="C59" s="190"/>
      <c r="D59" s="190"/>
      <c r="E59" s="190"/>
      <c r="F59" s="190"/>
      <c r="G59" s="11">
        <v>52</v>
      </c>
      <c r="H59" s="18">
        <v>352748</v>
      </c>
      <c r="I59" s="18">
        <v>171459</v>
      </c>
    </row>
    <row r="60" spans="1:9" ht="12.75" customHeight="1" x14ac:dyDescent="0.25">
      <c r="A60" s="194" t="s">
        <v>54</v>
      </c>
      <c r="B60" s="194"/>
      <c r="C60" s="194"/>
      <c r="D60" s="194"/>
      <c r="E60" s="194"/>
      <c r="F60" s="194"/>
      <c r="G60" s="12">
        <v>53</v>
      </c>
      <c r="H60" s="82">
        <f>SUM(H61:H69)</f>
        <v>0</v>
      </c>
      <c r="I60" s="82">
        <f>SUM(I61:I69)</f>
        <v>2000000</v>
      </c>
    </row>
    <row r="61" spans="1:9" ht="12.75" customHeight="1" x14ac:dyDescent="0.25">
      <c r="A61" s="190" t="s">
        <v>23</v>
      </c>
      <c r="B61" s="190"/>
      <c r="C61" s="190"/>
      <c r="D61" s="190"/>
      <c r="E61" s="190"/>
      <c r="F61" s="190"/>
      <c r="G61" s="11">
        <v>54</v>
      </c>
      <c r="H61" s="18">
        <v>0</v>
      </c>
      <c r="I61" s="18">
        <v>0</v>
      </c>
    </row>
    <row r="62" spans="1:9" ht="27.6" customHeight="1" x14ac:dyDescent="0.25">
      <c r="A62" s="190" t="s">
        <v>24</v>
      </c>
      <c r="B62" s="190"/>
      <c r="C62" s="190"/>
      <c r="D62" s="190"/>
      <c r="E62" s="190"/>
      <c r="F62" s="190"/>
      <c r="G62" s="11">
        <v>55</v>
      </c>
      <c r="H62" s="18">
        <v>0</v>
      </c>
      <c r="I62" s="18">
        <v>0</v>
      </c>
    </row>
    <row r="63" spans="1:9" ht="12.75" customHeight="1" x14ac:dyDescent="0.25">
      <c r="A63" s="190" t="s">
        <v>25</v>
      </c>
      <c r="B63" s="190"/>
      <c r="C63" s="190"/>
      <c r="D63" s="190"/>
      <c r="E63" s="190"/>
      <c r="F63" s="190"/>
      <c r="G63" s="11">
        <v>56</v>
      </c>
      <c r="H63" s="18">
        <v>0</v>
      </c>
      <c r="I63" s="18">
        <v>0</v>
      </c>
    </row>
    <row r="64" spans="1:9" ht="25.95" customHeight="1" x14ac:dyDescent="0.25">
      <c r="A64" s="190" t="s">
        <v>55</v>
      </c>
      <c r="B64" s="190"/>
      <c r="C64" s="190"/>
      <c r="D64" s="190"/>
      <c r="E64" s="190"/>
      <c r="F64" s="190"/>
      <c r="G64" s="11">
        <v>57</v>
      </c>
      <c r="H64" s="18">
        <v>0</v>
      </c>
      <c r="I64" s="18">
        <v>0</v>
      </c>
    </row>
    <row r="65" spans="1:9" ht="21.6" customHeight="1" x14ac:dyDescent="0.25">
      <c r="A65" s="190" t="s">
        <v>27</v>
      </c>
      <c r="B65" s="190"/>
      <c r="C65" s="190"/>
      <c r="D65" s="190"/>
      <c r="E65" s="190"/>
      <c r="F65" s="190"/>
      <c r="G65" s="11">
        <v>58</v>
      </c>
      <c r="H65" s="18">
        <v>0</v>
      </c>
      <c r="I65" s="18">
        <v>0</v>
      </c>
    </row>
    <row r="66" spans="1:9" ht="21.6" customHeight="1" x14ac:dyDescent="0.25">
      <c r="A66" s="190" t="s">
        <v>28</v>
      </c>
      <c r="B66" s="190"/>
      <c r="C66" s="190"/>
      <c r="D66" s="190"/>
      <c r="E66" s="190"/>
      <c r="F66" s="190"/>
      <c r="G66" s="11">
        <v>59</v>
      </c>
      <c r="H66" s="18">
        <v>0</v>
      </c>
      <c r="I66" s="18">
        <v>0</v>
      </c>
    </row>
    <row r="67" spans="1:9" ht="12.75" customHeight="1" x14ac:dyDescent="0.25">
      <c r="A67" s="190" t="s">
        <v>29</v>
      </c>
      <c r="B67" s="190"/>
      <c r="C67" s="190"/>
      <c r="D67" s="190"/>
      <c r="E67" s="190"/>
      <c r="F67" s="190"/>
      <c r="G67" s="11">
        <v>60</v>
      </c>
      <c r="H67" s="18">
        <v>0</v>
      </c>
      <c r="I67" s="18">
        <v>0</v>
      </c>
    </row>
    <row r="68" spans="1:9" ht="12.75" customHeight="1" x14ac:dyDescent="0.25">
      <c r="A68" s="190" t="s">
        <v>30</v>
      </c>
      <c r="B68" s="190"/>
      <c r="C68" s="190"/>
      <c r="D68" s="190"/>
      <c r="E68" s="190"/>
      <c r="F68" s="190"/>
      <c r="G68" s="11">
        <v>61</v>
      </c>
      <c r="H68" s="18">
        <v>0</v>
      </c>
      <c r="I68" s="18">
        <v>2000000</v>
      </c>
    </row>
    <row r="69" spans="1:9" ht="12.75" customHeight="1" x14ac:dyDescent="0.25">
      <c r="A69" s="190" t="s">
        <v>56</v>
      </c>
      <c r="B69" s="190"/>
      <c r="C69" s="190"/>
      <c r="D69" s="190"/>
      <c r="E69" s="190"/>
      <c r="F69" s="190"/>
      <c r="G69" s="11">
        <v>62</v>
      </c>
      <c r="H69" s="18">
        <v>0</v>
      </c>
      <c r="I69" s="18">
        <v>0</v>
      </c>
    </row>
    <row r="70" spans="1:9" ht="12.75" customHeight="1" x14ac:dyDescent="0.25">
      <c r="A70" s="190" t="s">
        <v>57</v>
      </c>
      <c r="B70" s="190"/>
      <c r="C70" s="190"/>
      <c r="D70" s="190"/>
      <c r="E70" s="190"/>
      <c r="F70" s="190"/>
      <c r="G70" s="11">
        <v>63</v>
      </c>
      <c r="H70" s="18">
        <v>1802442</v>
      </c>
      <c r="I70" s="18">
        <v>1762562</v>
      </c>
    </row>
    <row r="71" spans="1:9" ht="12.75" customHeight="1" x14ac:dyDescent="0.25">
      <c r="A71" s="191" t="s">
        <v>58</v>
      </c>
      <c r="B71" s="191"/>
      <c r="C71" s="191"/>
      <c r="D71" s="191"/>
      <c r="E71" s="191"/>
      <c r="F71" s="191"/>
      <c r="G71" s="11">
        <v>64</v>
      </c>
      <c r="H71" s="18">
        <v>219627</v>
      </c>
      <c r="I71" s="18">
        <v>222939</v>
      </c>
    </row>
    <row r="72" spans="1:9" ht="12.75" customHeight="1" x14ac:dyDescent="0.25">
      <c r="A72" s="192" t="s">
        <v>304</v>
      </c>
      <c r="B72" s="192"/>
      <c r="C72" s="192"/>
      <c r="D72" s="192"/>
      <c r="E72" s="192"/>
      <c r="F72" s="192"/>
      <c r="G72" s="12">
        <v>65</v>
      </c>
      <c r="H72" s="82">
        <f>H8+H9+H44+H71</f>
        <v>56430275</v>
      </c>
      <c r="I72" s="82">
        <f>I8+I9+I44+I71</f>
        <v>59523683</v>
      </c>
    </row>
    <row r="73" spans="1:9" ht="12.75" customHeight="1" x14ac:dyDescent="0.25">
      <c r="A73" s="191" t="s">
        <v>59</v>
      </c>
      <c r="B73" s="191"/>
      <c r="C73" s="191"/>
      <c r="D73" s="191"/>
      <c r="E73" s="191"/>
      <c r="F73" s="191"/>
      <c r="G73" s="11">
        <v>66</v>
      </c>
      <c r="H73" s="18">
        <v>0</v>
      </c>
      <c r="I73" s="18">
        <v>0</v>
      </c>
    </row>
    <row r="74" spans="1:9" x14ac:dyDescent="0.25">
      <c r="A74" s="195" t="s">
        <v>60</v>
      </c>
      <c r="B74" s="196"/>
      <c r="C74" s="196"/>
      <c r="D74" s="196"/>
      <c r="E74" s="196"/>
      <c r="F74" s="196"/>
      <c r="G74" s="196"/>
      <c r="H74" s="196"/>
      <c r="I74" s="196"/>
    </row>
    <row r="75" spans="1:9" ht="12.75" customHeight="1" x14ac:dyDescent="0.25">
      <c r="A75" s="192" t="s">
        <v>354</v>
      </c>
      <c r="B75" s="192"/>
      <c r="C75" s="192"/>
      <c r="D75" s="192"/>
      <c r="E75" s="192"/>
      <c r="F75" s="192"/>
      <c r="G75" s="12">
        <v>67</v>
      </c>
      <c r="H75" s="83">
        <f>H76+H77+H78+H84+H85+H91+H94+H97</f>
        <v>39876818</v>
      </c>
      <c r="I75" s="83">
        <f>I76+I77+I78+I84+I85+I91+I94+I97</f>
        <v>43552864</v>
      </c>
    </row>
    <row r="76" spans="1:9" ht="12.75" customHeight="1" x14ac:dyDescent="0.25">
      <c r="A76" s="190" t="s">
        <v>61</v>
      </c>
      <c r="B76" s="190"/>
      <c r="C76" s="190"/>
      <c r="D76" s="190"/>
      <c r="E76" s="190"/>
      <c r="F76" s="190"/>
      <c r="G76" s="11">
        <v>68</v>
      </c>
      <c r="H76" s="18">
        <v>10480124</v>
      </c>
      <c r="I76" s="18">
        <v>10480124</v>
      </c>
    </row>
    <row r="77" spans="1:9" ht="12.75" customHeight="1" x14ac:dyDescent="0.25">
      <c r="A77" s="190" t="s">
        <v>62</v>
      </c>
      <c r="B77" s="190"/>
      <c r="C77" s="190"/>
      <c r="D77" s="190"/>
      <c r="E77" s="190"/>
      <c r="F77" s="190"/>
      <c r="G77" s="11">
        <v>69</v>
      </c>
      <c r="H77" s="18">
        <v>1523927</v>
      </c>
      <c r="I77" s="18">
        <v>1523927</v>
      </c>
    </row>
    <row r="78" spans="1:9" ht="12.75" customHeight="1" x14ac:dyDescent="0.25">
      <c r="A78" s="194" t="s">
        <v>63</v>
      </c>
      <c r="B78" s="194"/>
      <c r="C78" s="194"/>
      <c r="D78" s="194"/>
      <c r="E78" s="194"/>
      <c r="F78" s="194"/>
      <c r="G78" s="12">
        <v>70</v>
      </c>
      <c r="H78" s="83">
        <f>SUM(H79:H83)</f>
        <v>524006</v>
      </c>
      <c r="I78" s="83">
        <f>SUM(I79:I83)</f>
        <v>524006</v>
      </c>
    </row>
    <row r="79" spans="1:9" ht="12.75" customHeight="1" x14ac:dyDescent="0.25">
      <c r="A79" s="190" t="s">
        <v>64</v>
      </c>
      <c r="B79" s="190"/>
      <c r="C79" s="190"/>
      <c r="D79" s="190"/>
      <c r="E79" s="190"/>
      <c r="F79" s="190"/>
      <c r="G79" s="11">
        <v>71</v>
      </c>
      <c r="H79" s="18">
        <v>524006</v>
      </c>
      <c r="I79" s="18">
        <v>524006</v>
      </c>
    </row>
    <row r="80" spans="1:9" ht="12.75" customHeight="1" x14ac:dyDescent="0.25">
      <c r="A80" s="190" t="s">
        <v>65</v>
      </c>
      <c r="B80" s="190"/>
      <c r="C80" s="190"/>
      <c r="D80" s="190"/>
      <c r="E80" s="190"/>
      <c r="F80" s="190"/>
      <c r="G80" s="11">
        <v>72</v>
      </c>
      <c r="H80" s="18">
        <v>0</v>
      </c>
      <c r="I80" s="18">
        <v>0</v>
      </c>
    </row>
    <row r="81" spans="1:9" ht="12.75" customHeight="1" x14ac:dyDescent="0.25">
      <c r="A81" s="190" t="s">
        <v>66</v>
      </c>
      <c r="B81" s="190"/>
      <c r="C81" s="190"/>
      <c r="D81" s="190"/>
      <c r="E81" s="190"/>
      <c r="F81" s="190"/>
      <c r="G81" s="11">
        <v>73</v>
      </c>
      <c r="H81" s="18">
        <v>0</v>
      </c>
      <c r="I81" s="18">
        <v>0</v>
      </c>
    </row>
    <row r="82" spans="1:9" ht="12.75" customHeight="1" x14ac:dyDescent="0.25">
      <c r="A82" s="190" t="s">
        <v>67</v>
      </c>
      <c r="B82" s="190"/>
      <c r="C82" s="190"/>
      <c r="D82" s="190"/>
      <c r="E82" s="190"/>
      <c r="F82" s="190"/>
      <c r="G82" s="11">
        <v>74</v>
      </c>
      <c r="H82" s="18">
        <v>0</v>
      </c>
      <c r="I82" s="18">
        <v>0</v>
      </c>
    </row>
    <row r="83" spans="1:9" ht="12.75" customHeight="1" x14ac:dyDescent="0.25">
      <c r="A83" s="190" t="s">
        <v>68</v>
      </c>
      <c r="B83" s="190"/>
      <c r="C83" s="190"/>
      <c r="D83" s="190"/>
      <c r="E83" s="190"/>
      <c r="F83" s="190"/>
      <c r="G83" s="11">
        <v>75</v>
      </c>
      <c r="H83" s="18">
        <v>0</v>
      </c>
      <c r="I83" s="18">
        <v>0</v>
      </c>
    </row>
    <row r="84" spans="1:9" ht="12.75" customHeight="1" x14ac:dyDescent="0.25">
      <c r="A84" s="193" t="s">
        <v>69</v>
      </c>
      <c r="B84" s="193"/>
      <c r="C84" s="193"/>
      <c r="D84" s="193"/>
      <c r="E84" s="193"/>
      <c r="F84" s="193"/>
      <c r="G84" s="42">
        <v>76</v>
      </c>
      <c r="H84" s="43">
        <v>18251130</v>
      </c>
      <c r="I84" s="43">
        <v>18251130</v>
      </c>
    </row>
    <row r="85" spans="1:9" ht="12.75" customHeight="1" x14ac:dyDescent="0.25">
      <c r="A85" s="194" t="s">
        <v>446</v>
      </c>
      <c r="B85" s="194"/>
      <c r="C85" s="194"/>
      <c r="D85" s="194"/>
      <c r="E85" s="194"/>
      <c r="F85" s="194"/>
      <c r="G85" s="12">
        <v>77</v>
      </c>
      <c r="H85" s="82">
        <f>H86+H87+H88+H89+H90</f>
        <v>0</v>
      </c>
      <c r="I85" s="82">
        <f>I86+I87+I88+I89+I90</f>
        <v>0</v>
      </c>
    </row>
    <row r="86" spans="1:9" ht="25.5" customHeight="1" x14ac:dyDescent="0.25">
      <c r="A86" s="190" t="s">
        <v>447</v>
      </c>
      <c r="B86" s="190"/>
      <c r="C86" s="190"/>
      <c r="D86" s="190"/>
      <c r="E86" s="190"/>
      <c r="F86" s="190"/>
      <c r="G86" s="11">
        <v>78</v>
      </c>
      <c r="H86" s="18">
        <v>0</v>
      </c>
      <c r="I86" s="18">
        <v>0</v>
      </c>
    </row>
    <row r="87" spans="1:9" ht="12.75" customHeight="1" x14ac:dyDescent="0.25">
      <c r="A87" s="190" t="s">
        <v>70</v>
      </c>
      <c r="B87" s="190"/>
      <c r="C87" s="190"/>
      <c r="D87" s="190"/>
      <c r="E87" s="190"/>
      <c r="F87" s="190"/>
      <c r="G87" s="11">
        <v>79</v>
      </c>
      <c r="H87" s="18">
        <v>0</v>
      </c>
      <c r="I87" s="18">
        <v>0</v>
      </c>
    </row>
    <row r="88" spans="1:9" ht="12.75" customHeight="1" x14ac:dyDescent="0.25">
      <c r="A88" s="190" t="s">
        <v>71</v>
      </c>
      <c r="B88" s="190"/>
      <c r="C88" s="190"/>
      <c r="D88" s="190"/>
      <c r="E88" s="190"/>
      <c r="F88" s="190"/>
      <c r="G88" s="11">
        <v>80</v>
      </c>
      <c r="H88" s="18">
        <v>0</v>
      </c>
      <c r="I88" s="18">
        <v>0</v>
      </c>
    </row>
    <row r="89" spans="1:9" ht="12.75" customHeight="1" x14ac:dyDescent="0.25">
      <c r="A89" s="190" t="s">
        <v>350</v>
      </c>
      <c r="B89" s="190"/>
      <c r="C89" s="190"/>
      <c r="D89" s="190"/>
      <c r="E89" s="190"/>
      <c r="F89" s="190"/>
      <c r="G89" s="11">
        <v>81</v>
      </c>
      <c r="H89" s="18">
        <v>0</v>
      </c>
      <c r="I89" s="18">
        <v>0</v>
      </c>
    </row>
    <row r="90" spans="1:9" ht="12.75" customHeight="1" x14ac:dyDescent="0.25">
      <c r="A90" s="190" t="s">
        <v>351</v>
      </c>
      <c r="B90" s="190"/>
      <c r="C90" s="190"/>
      <c r="D90" s="190"/>
      <c r="E90" s="190"/>
      <c r="F90" s="190"/>
      <c r="G90" s="11">
        <v>82</v>
      </c>
      <c r="H90" s="18">
        <v>0</v>
      </c>
      <c r="I90" s="18">
        <v>0</v>
      </c>
    </row>
    <row r="91" spans="1:9" ht="12.75" customHeight="1" x14ac:dyDescent="0.25">
      <c r="A91" s="194" t="s">
        <v>352</v>
      </c>
      <c r="B91" s="194"/>
      <c r="C91" s="194"/>
      <c r="D91" s="194"/>
      <c r="E91" s="194"/>
      <c r="F91" s="194"/>
      <c r="G91" s="12">
        <v>83</v>
      </c>
      <c r="H91" s="82">
        <f>H92-H93</f>
        <v>6948752</v>
      </c>
      <c r="I91" s="82">
        <f>I92-I93</f>
        <v>9097631</v>
      </c>
    </row>
    <row r="92" spans="1:9" ht="12.75" customHeight="1" x14ac:dyDescent="0.25">
      <c r="A92" s="190" t="s">
        <v>72</v>
      </c>
      <c r="B92" s="190"/>
      <c r="C92" s="190"/>
      <c r="D92" s="190"/>
      <c r="E92" s="190"/>
      <c r="F92" s="190"/>
      <c r="G92" s="11">
        <v>84</v>
      </c>
      <c r="H92" s="18">
        <v>6948752</v>
      </c>
      <c r="I92" s="18">
        <v>9097631</v>
      </c>
    </row>
    <row r="93" spans="1:9" ht="12.75" customHeight="1" x14ac:dyDescent="0.25">
      <c r="A93" s="190" t="s">
        <v>73</v>
      </c>
      <c r="B93" s="190"/>
      <c r="C93" s="190"/>
      <c r="D93" s="190"/>
      <c r="E93" s="190"/>
      <c r="F93" s="190"/>
      <c r="G93" s="11">
        <v>85</v>
      </c>
      <c r="H93" s="18">
        <v>0</v>
      </c>
      <c r="I93" s="18">
        <v>0</v>
      </c>
    </row>
    <row r="94" spans="1:9" ht="12.75" customHeight="1" x14ac:dyDescent="0.25">
      <c r="A94" s="194" t="s">
        <v>353</v>
      </c>
      <c r="B94" s="194"/>
      <c r="C94" s="194"/>
      <c r="D94" s="194"/>
      <c r="E94" s="194"/>
      <c r="F94" s="194"/>
      <c r="G94" s="12">
        <v>86</v>
      </c>
      <c r="H94" s="82">
        <f>H95-H96</f>
        <v>2148879</v>
      </c>
      <c r="I94" s="82">
        <f>I95-I96</f>
        <v>3676046</v>
      </c>
    </row>
    <row r="95" spans="1:9" ht="12.75" customHeight="1" x14ac:dyDescent="0.25">
      <c r="A95" s="190" t="s">
        <v>74</v>
      </c>
      <c r="B95" s="190"/>
      <c r="C95" s="190"/>
      <c r="D95" s="190"/>
      <c r="E95" s="190"/>
      <c r="F95" s="190"/>
      <c r="G95" s="11">
        <v>87</v>
      </c>
      <c r="H95" s="18">
        <v>2148879</v>
      </c>
      <c r="I95" s="18">
        <v>3676046</v>
      </c>
    </row>
    <row r="96" spans="1:9" ht="12.75" customHeight="1" x14ac:dyDescent="0.25">
      <c r="A96" s="190" t="s">
        <v>75</v>
      </c>
      <c r="B96" s="190"/>
      <c r="C96" s="190"/>
      <c r="D96" s="190"/>
      <c r="E96" s="190"/>
      <c r="F96" s="190"/>
      <c r="G96" s="11">
        <v>88</v>
      </c>
      <c r="H96" s="18">
        <v>0</v>
      </c>
      <c r="I96" s="18">
        <v>0</v>
      </c>
    </row>
    <row r="97" spans="1:9" ht="12.75" customHeight="1" x14ac:dyDescent="0.25">
      <c r="A97" s="190" t="s">
        <v>76</v>
      </c>
      <c r="B97" s="190"/>
      <c r="C97" s="190"/>
      <c r="D97" s="190"/>
      <c r="E97" s="190"/>
      <c r="F97" s="190"/>
      <c r="G97" s="11">
        <v>89</v>
      </c>
      <c r="H97" s="18">
        <v>0</v>
      </c>
      <c r="I97" s="18">
        <v>0</v>
      </c>
    </row>
    <row r="98" spans="1:9" ht="12.75" customHeight="1" x14ac:dyDescent="0.25">
      <c r="A98" s="192" t="s">
        <v>355</v>
      </c>
      <c r="B98" s="192"/>
      <c r="C98" s="192"/>
      <c r="D98" s="192"/>
      <c r="E98" s="192"/>
      <c r="F98" s="192"/>
      <c r="G98" s="12">
        <v>90</v>
      </c>
      <c r="H98" s="82">
        <f>SUM(H99:H104)</f>
        <v>0</v>
      </c>
      <c r="I98" s="82">
        <f>SUM(I99:I104)</f>
        <v>0</v>
      </c>
    </row>
    <row r="99" spans="1:9" ht="12.75" customHeight="1" x14ac:dyDescent="0.25">
      <c r="A99" s="190" t="s">
        <v>77</v>
      </c>
      <c r="B99" s="190"/>
      <c r="C99" s="190"/>
      <c r="D99" s="190"/>
      <c r="E99" s="190"/>
      <c r="F99" s="190"/>
      <c r="G99" s="11">
        <v>91</v>
      </c>
      <c r="H99" s="18">
        <v>0</v>
      </c>
      <c r="I99" s="18">
        <v>0</v>
      </c>
    </row>
    <row r="100" spans="1:9" ht="12.75" customHeight="1" x14ac:dyDescent="0.25">
      <c r="A100" s="190" t="s">
        <v>78</v>
      </c>
      <c r="B100" s="190"/>
      <c r="C100" s="190"/>
      <c r="D100" s="190"/>
      <c r="E100" s="190"/>
      <c r="F100" s="190"/>
      <c r="G100" s="11">
        <v>92</v>
      </c>
      <c r="H100" s="18">
        <v>0</v>
      </c>
      <c r="I100" s="18">
        <v>0</v>
      </c>
    </row>
    <row r="101" spans="1:9" ht="12.75" customHeight="1" x14ac:dyDescent="0.25">
      <c r="A101" s="190" t="s">
        <v>79</v>
      </c>
      <c r="B101" s="190"/>
      <c r="C101" s="190"/>
      <c r="D101" s="190"/>
      <c r="E101" s="190"/>
      <c r="F101" s="190"/>
      <c r="G101" s="11">
        <v>93</v>
      </c>
      <c r="H101" s="18">
        <v>0</v>
      </c>
      <c r="I101" s="18">
        <v>0</v>
      </c>
    </row>
    <row r="102" spans="1:9" ht="12.75" customHeight="1" x14ac:dyDescent="0.25">
      <c r="A102" s="190" t="s">
        <v>80</v>
      </c>
      <c r="B102" s="190"/>
      <c r="C102" s="190"/>
      <c r="D102" s="190"/>
      <c r="E102" s="190"/>
      <c r="F102" s="190"/>
      <c r="G102" s="11">
        <v>94</v>
      </c>
      <c r="H102" s="18">
        <v>0</v>
      </c>
      <c r="I102" s="18">
        <v>0</v>
      </c>
    </row>
    <row r="103" spans="1:9" ht="12.75" customHeight="1" x14ac:dyDescent="0.25">
      <c r="A103" s="190" t="s">
        <v>81</v>
      </c>
      <c r="B103" s="190"/>
      <c r="C103" s="190"/>
      <c r="D103" s="190"/>
      <c r="E103" s="190"/>
      <c r="F103" s="190"/>
      <c r="G103" s="11">
        <v>95</v>
      </c>
      <c r="H103" s="18">
        <v>0</v>
      </c>
      <c r="I103" s="18">
        <v>0</v>
      </c>
    </row>
    <row r="104" spans="1:9" ht="12.75" customHeight="1" x14ac:dyDescent="0.25">
      <c r="A104" s="190" t="s">
        <v>82</v>
      </c>
      <c r="B104" s="190"/>
      <c r="C104" s="190"/>
      <c r="D104" s="190"/>
      <c r="E104" s="190"/>
      <c r="F104" s="190"/>
      <c r="G104" s="11">
        <v>96</v>
      </c>
      <c r="H104" s="18">
        <v>0</v>
      </c>
      <c r="I104" s="18">
        <v>0</v>
      </c>
    </row>
    <row r="105" spans="1:9" ht="12.75" customHeight="1" x14ac:dyDescent="0.25">
      <c r="A105" s="192" t="s">
        <v>356</v>
      </c>
      <c r="B105" s="192"/>
      <c r="C105" s="192"/>
      <c r="D105" s="192"/>
      <c r="E105" s="192"/>
      <c r="F105" s="192"/>
      <c r="G105" s="12">
        <v>97</v>
      </c>
      <c r="H105" s="82">
        <f>SUM(H106:H116)</f>
        <v>13405571</v>
      </c>
      <c r="I105" s="82">
        <f>SUM(I106:I116)</f>
        <v>13448161</v>
      </c>
    </row>
    <row r="106" spans="1:9" ht="12.75" customHeight="1" x14ac:dyDescent="0.25">
      <c r="A106" s="190" t="s">
        <v>83</v>
      </c>
      <c r="B106" s="190"/>
      <c r="C106" s="190"/>
      <c r="D106" s="190"/>
      <c r="E106" s="190"/>
      <c r="F106" s="190"/>
      <c r="G106" s="11">
        <v>98</v>
      </c>
      <c r="H106" s="18">
        <v>0</v>
      </c>
      <c r="I106" s="18">
        <v>0</v>
      </c>
    </row>
    <row r="107" spans="1:9" ht="24.6" customHeight="1" x14ac:dyDescent="0.25">
      <c r="A107" s="190" t="s">
        <v>84</v>
      </c>
      <c r="B107" s="190"/>
      <c r="C107" s="190"/>
      <c r="D107" s="190"/>
      <c r="E107" s="190"/>
      <c r="F107" s="190"/>
      <c r="G107" s="11">
        <v>99</v>
      </c>
      <c r="H107" s="18">
        <v>0</v>
      </c>
      <c r="I107" s="18">
        <v>0</v>
      </c>
    </row>
    <row r="108" spans="1:9" ht="12.75" customHeight="1" x14ac:dyDescent="0.25">
      <c r="A108" s="190" t="s">
        <v>85</v>
      </c>
      <c r="B108" s="190"/>
      <c r="C108" s="190"/>
      <c r="D108" s="190"/>
      <c r="E108" s="190"/>
      <c r="F108" s="190"/>
      <c r="G108" s="11">
        <v>100</v>
      </c>
      <c r="H108" s="18">
        <v>0</v>
      </c>
      <c r="I108" s="18">
        <v>0</v>
      </c>
    </row>
    <row r="109" spans="1:9" ht="21.6" customHeight="1" x14ac:dyDescent="0.25">
      <c r="A109" s="190" t="s">
        <v>86</v>
      </c>
      <c r="B109" s="190"/>
      <c r="C109" s="190"/>
      <c r="D109" s="190"/>
      <c r="E109" s="190"/>
      <c r="F109" s="190"/>
      <c r="G109" s="11">
        <v>101</v>
      </c>
      <c r="H109" s="18">
        <v>0</v>
      </c>
      <c r="I109" s="18">
        <v>0</v>
      </c>
    </row>
    <row r="110" spans="1:9" ht="12.75" customHeight="1" x14ac:dyDescent="0.25">
      <c r="A110" s="190" t="s">
        <v>87</v>
      </c>
      <c r="B110" s="190"/>
      <c r="C110" s="190"/>
      <c r="D110" s="190"/>
      <c r="E110" s="190"/>
      <c r="F110" s="190"/>
      <c r="G110" s="11">
        <v>102</v>
      </c>
      <c r="H110" s="18">
        <v>1366331</v>
      </c>
      <c r="I110" s="18">
        <v>1408921</v>
      </c>
    </row>
    <row r="111" spans="1:9" ht="12.75" customHeight="1" x14ac:dyDescent="0.25">
      <c r="A111" s="190" t="s">
        <v>88</v>
      </c>
      <c r="B111" s="190"/>
      <c r="C111" s="190"/>
      <c r="D111" s="190"/>
      <c r="E111" s="190"/>
      <c r="F111" s="190"/>
      <c r="G111" s="11">
        <v>103</v>
      </c>
      <c r="H111" s="18">
        <v>8032894</v>
      </c>
      <c r="I111" s="18">
        <v>8032894</v>
      </c>
    </row>
    <row r="112" spans="1:9" ht="12.75" customHeight="1" x14ac:dyDescent="0.25">
      <c r="A112" s="190" t="s">
        <v>89</v>
      </c>
      <c r="B112" s="190"/>
      <c r="C112" s="190"/>
      <c r="D112" s="190"/>
      <c r="E112" s="190"/>
      <c r="F112" s="190"/>
      <c r="G112" s="11">
        <v>104</v>
      </c>
      <c r="H112" s="18">
        <v>0</v>
      </c>
      <c r="I112" s="18">
        <v>0</v>
      </c>
    </row>
    <row r="113" spans="1:9" ht="12.75" customHeight="1" x14ac:dyDescent="0.25">
      <c r="A113" s="190" t="s">
        <v>90</v>
      </c>
      <c r="B113" s="190"/>
      <c r="C113" s="190"/>
      <c r="D113" s="190"/>
      <c r="E113" s="190"/>
      <c r="F113" s="190"/>
      <c r="G113" s="11">
        <v>105</v>
      </c>
      <c r="H113" s="18">
        <v>0</v>
      </c>
      <c r="I113" s="18">
        <v>0</v>
      </c>
    </row>
    <row r="114" spans="1:9" ht="12.75" customHeight="1" x14ac:dyDescent="0.25">
      <c r="A114" s="190" t="s">
        <v>91</v>
      </c>
      <c r="B114" s="190"/>
      <c r="C114" s="190"/>
      <c r="D114" s="190"/>
      <c r="E114" s="190"/>
      <c r="F114" s="190"/>
      <c r="G114" s="11">
        <v>106</v>
      </c>
      <c r="H114" s="18">
        <v>0</v>
      </c>
      <c r="I114" s="18">
        <v>0</v>
      </c>
    </row>
    <row r="115" spans="1:9" ht="12.75" customHeight="1" x14ac:dyDescent="0.25">
      <c r="A115" s="190" t="s">
        <v>92</v>
      </c>
      <c r="B115" s="190"/>
      <c r="C115" s="190"/>
      <c r="D115" s="190"/>
      <c r="E115" s="190"/>
      <c r="F115" s="190"/>
      <c r="G115" s="11">
        <v>107</v>
      </c>
      <c r="H115" s="18">
        <v>0</v>
      </c>
      <c r="I115" s="18">
        <v>0</v>
      </c>
    </row>
    <row r="116" spans="1:9" ht="12.75" customHeight="1" x14ac:dyDescent="0.25">
      <c r="A116" s="190" t="s">
        <v>93</v>
      </c>
      <c r="B116" s="190"/>
      <c r="C116" s="190"/>
      <c r="D116" s="190"/>
      <c r="E116" s="190"/>
      <c r="F116" s="190"/>
      <c r="G116" s="11">
        <v>108</v>
      </c>
      <c r="H116" s="18">
        <v>4006346</v>
      </c>
      <c r="I116" s="18">
        <v>4006346</v>
      </c>
    </row>
    <row r="117" spans="1:9" ht="12.75" customHeight="1" x14ac:dyDescent="0.25">
      <c r="A117" s="192" t="s">
        <v>357</v>
      </c>
      <c r="B117" s="192"/>
      <c r="C117" s="192"/>
      <c r="D117" s="192"/>
      <c r="E117" s="192"/>
      <c r="F117" s="192"/>
      <c r="G117" s="12">
        <v>109</v>
      </c>
      <c r="H117" s="82">
        <f>SUM(H118:H131)</f>
        <v>2441456</v>
      </c>
      <c r="I117" s="82">
        <f>SUM(I118:I131)</f>
        <v>1755757</v>
      </c>
    </row>
    <row r="118" spans="1:9" ht="12.75" customHeight="1" x14ac:dyDescent="0.25">
      <c r="A118" s="190" t="s">
        <v>83</v>
      </c>
      <c r="B118" s="190"/>
      <c r="C118" s="190"/>
      <c r="D118" s="190"/>
      <c r="E118" s="190"/>
      <c r="F118" s="190"/>
      <c r="G118" s="11">
        <v>110</v>
      </c>
      <c r="H118" s="18">
        <v>0</v>
      </c>
      <c r="I118" s="18">
        <v>0</v>
      </c>
    </row>
    <row r="119" spans="1:9" ht="22.2" customHeight="1" x14ac:dyDescent="0.25">
      <c r="A119" s="190" t="s">
        <v>84</v>
      </c>
      <c r="B119" s="190"/>
      <c r="C119" s="190"/>
      <c r="D119" s="190"/>
      <c r="E119" s="190"/>
      <c r="F119" s="190"/>
      <c r="G119" s="11">
        <v>111</v>
      </c>
      <c r="H119" s="18">
        <v>0</v>
      </c>
      <c r="I119" s="18">
        <v>0</v>
      </c>
    </row>
    <row r="120" spans="1:9" ht="12.75" customHeight="1" x14ac:dyDescent="0.25">
      <c r="A120" s="190" t="s">
        <v>85</v>
      </c>
      <c r="B120" s="190"/>
      <c r="C120" s="190"/>
      <c r="D120" s="190"/>
      <c r="E120" s="190"/>
      <c r="F120" s="190"/>
      <c r="G120" s="11">
        <v>112</v>
      </c>
      <c r="H120" s="18">
        <v>0</v>
      </c>
      <c r="I120" s="18">
        <v>0</v>
      </c>
    </row>
    <row r="121" spans="1:9" ht="23.4" customHeight="1" x14ac:dyDescent="0.25">
      <c r="A121" s="190" t="s">
        <v>86</v>
      </c>
      <c r="B121" s="190"/>
      <c r="C121" s="190"/>
      <c r="D121" s="190"/>
      <c r="E121" s="190"/>
      <c r="F121" s="190"/>
      <c r="G121" s="11">
        <v>113</v>
      </c>
      <c r="H121" s="18">
        <v>0</v>
      </c>
      <c r="I121" s="18">
        <v>0</v>
      </c>
    </row>
    <row r="122" spans="1:9" ht="12.75" customHeight="1" x14ac:dyDescent="0.25">
      <c r="A122" s="190" t="s">
        <v>87</v>
      </c>
      <c r="B122" s="190"/>
      <c r="C122" s="190"/>
      <c r="D122" s="190"/>
      <c r="E122" s="190"/>
      <c r="F122" s="190"/>
      <c r="G122" s="11">
        <v>114</v>
      </c>
      <c r="H122" s="18">
        <v>0</v>
      </c>
      <c r="I122" s="18">
        <v>0</v>
      </c>
    </row>
    <row r="123" spans="1:9" ht="12.75" customHeight="1" x14ac:dyDescent="0.25">
      <c r="A123" s="190" t="s">
        <v>88</v>
      </c>
      <c r="B123" s="190"/>
      <c r="C123" s="190"/>
      <c r="D123" s="190"/>
      <c r="E123" s="190"/>
      <c r="F123" s="190"/>
      <c r="G123" s="11">
        <v>115</v>
      </c>
      <c r="H123" s="18">
        <v>2162762</v>
      </c>
      <c r="I123" s="18">
        <v>382659</v>
      </c>
    </row>
    <row r="124" spans="1:9" ht="12.75" customHeight="1" x14ac:dyDescent="0.25">
      <c r="A124" s="190" t="s">
        <v>89</v>
      </c>
      <c r="B124" s="190"/>
      <c r="C124" s="190"/>
      <c r="D124" s="190"/>
      <c r="E124" s="190"/>
      <c r="F124" s="190"/>
      <c r="G124" s="11">
        <v>116</v>
      </c>
      <c r="H124" s="18">
        <v>977</v>
      </c>
      <c r="I124" s="18">
        <v>372329</v>
      </c>
    </row>
    <row r="125" spans="1:9" ht="12.75" customHeight="1" x14ac:dyDescent="0.25">
      <c r="A125" s="190" t="s">
        <v>90</v>
      </c>
      <c r="B125" s="190"/>
      <c r="C125" s="190"/>
      <c r="D125" s="190"/>
      <c r="E125" s="190"/>
      <c r="F125" s="190"/>
      <c r="G125" s="11">
        <v>117</v>
      </c>
      <c r="H125" s="18">
        <v>46531</v>
      </c>
      <c r="I125" s="18">
        <v>597664</v>
      </c>
    </row>
    <row r="126" spans="1:9" x14ac:dyDescent="0.25">
      <c r="A126" s="190" t="s">
        <v>91</v>
      </c>
      <c r="B126" s="190"/>
      <c r="C126" s="190"/>
      <c r="D126" s="190"/>
      <c r="E126" s="190"/>
      <c r="F126" s="190"/>
      <c r="G126" s="11">
        <v>118</v>
      </c>
      <c r="H126" s="18">
        <v>0</v>
      </c>
      <c r="I126" s="18">
        <v>0</v>
      </c>
    </row>
    <row r="127" spans="1:9" x14ac:dyDescent="0.25">
      <c r="A127" s="190" t="s">
        <v>94</v>
      </c>
      <c r="B127" s="190"/>
      <c r="C127" s="190"/>
      <c r="D127" s="190"/>
      <c r="E127" s="190"/>
      <c r="F127" s="190"/>
      <c r="G127" s="11">
        <v>119</v>
      </c>
      <c r="H127" s="18">
        <v>101410</v>
      </c>
      <c r="I127" s="18">
        <v>161833</v>
      </c>
    </row>
    <row r="128" spans="1:9" x14ac:dyDescent="0.25">
      <c r="A128" s="190" t="s">
        <v>95</v>
      </c>
      <c r="B128" s="190"/>
      <c r="C128" s="190"/>
      <c r="D128" s="190"/>
      <c r="E128" s="190"/>
      <c r="F128" s="190"/>
      <c r="G128" s="11">
        <v>120</v>
      </c>
      <c r="H128" s="18">
        <v>52776</v>
      </c>
      <c r="I128" s="18">
        <v>233292</v>
      </c>
    </row>
    <row r="129" spans="1:9" x14ac:dyDescent="0.25">
      <c r="A129" s="190" t="s">
        <v>96</v>
      </c>
      <c r="B129" s="190"/>
      <c r="C129" s="190"/>
      <c r="D129" s="190"/>
      <c r="E129" s="190"/>
      <c r="F129" s="190"/>
      <c r="G129" s="11">
        <v>121</v>
      </c>
      <c r="H129" s="18">
        <v>0</v>
      </c>
      <c r="I129" s="18">
        <v>0</v>
      </c>
    </row>
    <row r="130" spans="1:9" x14ac:dyDescent="0.25">
      <c r="A130" s="190" t="s">
        <v>97</v>
      </c>
      <c r="B130" s="190"/>
      <c r="C130" s="190"/>
      <c r="D130" s="190"/>
      <c r="E130" s="190"/>
      <c r="F130" s="190"/>
      <c r="G130" s="11">
        <v>122</v>
      </c>
      <c r="H130" s="18">
        <v>0</v>
      </c>
      <c r="I130" s="18">
        <v>0</v>
      </c>
    </row>
    <row r="131" spans="1:9" x14ac:dyDescent="0.25">
      <c r="A131" s="190" t="s">
        <v>98</v>
      </c>
      <c r="B131" s="190"/>
      <c r="C131" s="190"/>
      <c r="D131" s="190"/>
      <c r="E131" s="190"/>
      <c r="F131" s="190"/>
      <c r="G131" s="11">
        <v>123</v>
      </c>
      <c r="H131" s="18">
        <v>77000</v>
      </c>
      <c r="I131" s="18">
        <v>7980</v>
      </c>
    </row>
    <row r="132" spans="1:9" ht="22.2" customHeight="1" x14ac:dyDescent="0.25">
      <c r="A132" s="191" t="s">
        <v>99</v>
      </c>
      <c r="B132" s="191"/>
      <c r="C132" s="191"/>
      <c r="D132" s="191"/>
      <c r="E132" s="191"/>
      <c r="F132" s="191"/>
      <c r="G132" s="11">
        <v>124</v>
      </c>
      <c r="H132" s="18">
        <v>706430</v>
      </c>
      <c r="I132" s="18">
        <v>766901</v>
      </c>
    </row>
    <row r="133" spans="1:9" ht="12.75" customHeight="1" x14ac:dyDescent="0.25">
      <c r="A133" s="192" t="s">
        <v>358</v>
      </c>
      <c r="B133" s="192"/>
      <c r="C133" s="192"/>
      <c r="D133" s="192"/>
      <c r="E133" s="192"/>
      <c r="F133" s="192"/>
      <c r="G133" s="12">
        <v>125</v>
      </c>
      <c r="H133" s="82">
        <f>H75+H98+H105+H117+H132</f>
        <v>56430275</v>
      </c>
      <c r="I133" s="82">
        <f>I75+I98+I105+I117+I132</f>
        <v>59523683</v>
      </c>
    </row>
    <row r="134" spans="1:9" x14ac:dyDescent="0.25">
      <c r="A134" s="191" t="s">
        <v>100</v>
      </c>
      <c r="B134" s="191"/>
      <c r="C134" s="191"/>
      <c r="D134" s="191"/>
      <c r="E134" s="191"/>
      <c r="F134" s="19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2"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90" zoomScaleNormal="85" zoomScaleSheetLayoutView="90" workbookViewId="0">
      <selection activeCell="J55" sqref="J55"/>
    </sheetView>
  </sheetViews>
  <sheetFormatPr defaultRowHeight="13.2" x14ac:dyDescent="0.25"/>
  <cols>
    <col min="1" max="7" width="9.109375" style="45"/>
    <col min="8" max="11" width="19.109375" style="44" customWidth="1"/>
    <col min="12" max="263" width="9.109375" style="45"/>
    <col min="264" max="264" width="9.88671875" style="45" bestFit="1" customWidth="1"/>
    <col min="265" max="265" width="11.6640625" style="45" bestFit="1" customWidth="1"/>
    <col min="266" max="519" width="9.109375" style="45"/>
    <col min="520" max="520" width="9.88671875" style="45" bestFit="1" customWidth="1"/>
    <col min="521" max="521" width="11.6640625" style="45" bestFit="1" customWidth="1"/>
    <col min="522" max="775" width="9.109375" style="45"/>
    <col min="776" max="776" width="9.88671875" style="45" bestFit="1" customWidth="1"/>
    <col min="777" max="777" width="11.6640625" style="45" bestFit="1" customWidth="1"/>
    <col min="778" max="1031" width="9.109375" style="45"/>
    <col min="1032" max="1032" width="9.88671875" style="45" bestFit="1" customWidth="1"/>
    <col min="1033" max="1033" width="11.6640625" style="45" bestFit="1" customWidth="1"/>
    <col min="1034" max="1287" width="9.109375" style="45"/>
    <col min="1288" max="1288" width="9.88671875" style="45" bestFit="1" customWidth="1"/>
    <col min="1289" max="1289" width="11.6640625" style="45" bestFit="1" customWidth="1"/>
    <col min="1290" max="1543" width="9.109375" style="45"/>
    <col min="1544" max="1544" width="9.88671875" style="45" bestFit="1" customWidth="1"/>
    <col min="1545" max="1545" width="11.6640625" style="45" bestFit="1" customWidth="1"/>
    <col min="1546" max="1799" width="9.109375" style="45"/>
    <col min="1800" max="1800" width="9.88671875" style="45" bestFit="1" customWidth="1"/>
    <col min="1801" max="1801" width="11.6640625" style="45" bestFit="1" customWidth="1"/>
    <col min="1802" max="2055" width="9.109375" style="45"/>
    <col min="2056" max="2056" width="9.88671875" style="45" bestFit="1" customWidth="1"/>
    <col min="2057" max="2057" width="11.6640625" style="45" bestFit="1" customWidth="1"/>
    <col min="2058" max="2311" width="9.109375" style="45"/>
    <col min="2312" max="2312" width="9.88671875" style="45" bestFit="1" customWidth="1"/>
    <col min="2313" max="2313" width="11.6640625" style="45" bestFit="1" customWidth="1"/>
    <col min="2314" max="2567" width="9.109375" style="45"/>
    <col min="2568" max="2568" width="9.88671875" style="45" bestFit="1" customWidth="1"/>
    <col min="2569" max="2569" width="11.6640625" style="45" bestFit="1" customWidth="1"/>
    <col min="2570" max="2823" width="9.109375" style="45"/>
    <col min="2824" max="2824" width="9.88671875" style="45" bestFit="1" customWidth="1"/>
    <col min="2825" max="2825" width="11.6640625" style="45" bestFit="1" customWidth="1"/>
    <col min="2826" max="3079" width="9.109375" style="45"/>
    <col min="3080" max="3080" width="9.88671875" style="45" bestFit="1" customWidth="1"/>
    <col min="3081" max="3081" width="11.6640625" style="45" bestFit="1" customWidth="1"/>
    <col min="3082" max="3335" width="9.109375" style="45"/>
    <col min="3336" max="3336" width="9.88671875" style="45" bestFit="1" customWidth="1"/>
    <col min="3337" max="3337" width="11.6640625" style="45" bestFit="1" customWidth="1"/>
    <col min="3338" max="3591" width="9.109375" style="45"/>
    <col min="3592" max="3592" width="9.88671875" style="45" bestFit="1" customWidth="1"/>
    <col min="3593" max="3593" width="11.6640625" style="45" bestFit="1" customWidth="1"/>
    <col min="3594" max="3847" width="9.109375" style="45"/>
    <col min="3848" max="3848" width="9.88671875" style="45" bestFit="1" customWidth="1"/>
    <col min="3849" max="3849" width="11.6640625" style="45" bestFit="1" customWidth="1"/>
    <col min="3850" max="4103" width="9.109375" style="45"/>
    <col min="4104" max="4104" width="9.88671875" style="45" bestFit="1" customWidth="1"/>
    <col min="4105" max="4105" width="11.6640625" style="45" bestFit="1" customWidth="1"/>
    <col min="4106" max="4359" width="9.109375" style="45"/>
    <col min="4360" max="4360" width="9.88671875" style="45" bestFit="1" customWidth="1"/>
    <col min="4361" max="4361" width="11.6640625" style="45" bestFit="1" customWidth="1"/>
    <col min="4362" max="4615" width="9.109375" style="45"/>
    <col min="4616" max="4616" width="9.88671875" style="45" bestFit="1" customWidth="1"/>
    <col min="4617" max="4617" width="11.6640625" style="45" bestFit="1" customWidth="1"/>
    <col min="4618" max="4871" width="9.109375" style="45"/>
    <col min="4872" max="4872" width="9.88671875" style="45" bestFit="1" customWidth="1"/>
    <col min="4873" max="4873" width="11.6640625" style="45" bestFit="1" customWidth="1"/>
    <col min="4874" max="5127" width="9.109375" style="45"/>
    <col min="5128" max="5128" width="9.88671875" style="45" bestFit="1" customWidth="1"/>
    <col min="5129" max="5129" width="11.6640625" style="45" bestFit="1" customWidth="1"/>
    <col min="5130" max="5383" width="9.109375" style="45"/>
    <col min="5384" max="5384" width="9.88671875" style="45" bestFit="1" customWidth="1"/>
    <col min="5385" max="5385" width="11.6640625" style="45" bestFit="1" customWidth="1"/>
    <col min="5386" max="5639" width="9.109375" style="45"/>
    <col min="5640" max="5640" width="9.88671875" style="45" bestFit="1" customWidth="1"/>
    <col min="5641" max="5641" width="11.6640625" style="45" bestFit="1" customWidth="1"/>
    <col min="5642" max="5895" width="9.109375" style="45"/>
    <col min="5896" max="5896" width="9.88671875" style="45" bestFit="1" customWidth="1"/>
    <col min="5897" max="5897" width="11.6640625" style="45" bestFit="1" customWidth="1"/>
    <col min="5898" max="6151" width="9.109375" style="45"/>
    <col min="6152" max="6152" width="9.88671875" style="45" bestFit="1" customWidth="1"/>
    <col min="6153" max="6153" width="11.6640625" style="45" bestFit="1" customWidth="1"/>
    <col min="6154" max="6407" width="9.109375" style="45"/>
    <col min="6408" max="6408" width="9.88671875" style="45" bestFit="1" customWidth="1"/>
    <col min="6409" max="6409" width="11.6640625" style="45" bestFit="1" customWidth="1"/>
    <col min="6410" max="6663" width="9.109375" style="45"/>
    <col min="6664" max="6664" width="9.88671875" style="45" bestFit="1" customWidth="1"/>
    <col min="6665" max="6665" width="11.6640625" style="45" bestFit="1" customWidth="1"/>
    <col min="6666" max="6919" width="9.109375" style="45"/>
    <col min="6920" max="6920" width="9.88671875" style="45" bestFit="1" customWidth="1"/>
    <col min="6921" max="6921" width="11.6640625" style="45" bestFit="1" customWidth="1"/>
    <col min="6922" max="7175" width="9.109375" style="45"/>
    <col min="7176" max="7176" width="9.88671875" style="45" bestFit="1" customWidth="1"/>
    <col min="7177" max="7177" width="11.6640625" style="45" bestFit="1" customWidth="1"/>
    <col min="7178" max="7431" width="9.109375" style="45"/>
    <col min="7432" max="7432" width="9.88671875" style="45" bestFit="1" customWidth="1"/>
    <col min="7433" max="7433" width="11.6640625" style="45" bestFit="1" customWidth="1"/>
    <col min="7434" max="7687" width="9.109375" style="45"/>
    <col min="7688" max="7688" width="9.88671875" style="45" bestFit="1" customWidth="1"/>
    <col min="7689" max="7689" width="11.6640625" style="45" bestFit="1" customWidth="1"/>
    <col min="7690" max="7943" width="9.109375" style="45"/>
    <col min="7944" max="7944" width="9.88671875" style="45" bestFit="1" customWidth="1"/>
    <col min="7945" max="7945" width="11.6640625" style="45" bestFit="1" customWidth="1"/>
    <col min="7946" max="8199" width="9.109375" style="45"/>
    <col min="8200" max="8200" width="9.88671875" style="45" bestFit="1" customWidth="1"/>
    <col min="8201" max="8201" width="11.6640625" style="45" bestFit="1" customWidth="1"/>
    <col min="8202" max="8455" width="9.109375" style="45"/>
    <col min="8456" max="8456" width="9.88671875" style="45" bestFit="1" customWidth="1"/>
    <col min="8457" max="8457" width="11.6640625" style="45" bestFit="1" customWidth="1"/>
    <col min="8458" max="8711" width="9.109375" style="45"/>
    <col min="8712" max="8712" width="9.88671875" style="45" bestFit="1" customWidth="1"/>
    <col min="8713" max="8713" width="11.6640625" style="45" bestFit="1" customWidth="1"/>
    <col min="8714" max="8967" width="9.109375" style="45"/>
    <col min="8968" max="8968" width="9.88671875" style="45" bestFit="1" customWidth="1"/>
    <col min="8969" max="8969" width="11.6640625" style="45" bestFit="1" customWidth="1"/>
    <col min="8970" max="9223" width="9.109375" style="45"/>
    <col min="9224" max="9224" width="9.88671875" style="45" bestFit="1" customWidth="1"/>
    <col min="9225" max="9225" width="11.6640625" style="45" bestFit="1" customWidth="1"/>
    <col min="9226" max="9479" width="9.109375" style="45"/>
    <col min="9480" max="9480" width="9.88671875" style="45" bestFit="1" customWidth="1"/>
    <col min="9481" max="9481" width="11.6640625" style="45" bestFit="1" customWidth="1"/>
    <col min="9482" max="9735" width="9.109375" style="45"/>
    <col min="9736" max="9736" width="9.88671875" style="45" bestFit="1" customWidth="1"/>
    <col min="9737" max="9737" width="11.6640625" style="45" bestFit="1" customWidth="1"/>
    <col min="9738" max="9991" width="9.109375" style="45"/>
    <col min="9992" max="9992" width="9.88671875" style="45" bestFit="1" customWidth="1"/>
    <col min="9993" max="9993" width="11.6640625" style="45" bestFit="1" customWidth="1"/>
    <col min="9994" max="10247" width="9.109375" style="45"/>
    <col min="10248" max="10248" width="9.88671875" style="45" bestFit="1" customWidth="1"/>
    <col min="10249" max="10249" width="11.6640625" style="45" bestFit="1" customWidth="1"/>
    <col min="10250" max="10503" width="9.109375" style="45"/>
    <col min="10504" max="10504" width="9.88671875" style="45" bestFit="1" customWidth="1"/>
    <col min="10505" max="10505" width="11.6640625" style="45" bestFit="1" customWidth="1"/>
    <col min="10506" max="10759" width="9.109375" style="45"/>
    <col min="10760" max="10760" width="9.88671875" style="45" bestFit="1" customWidth="1"/>
    <col min="10761" max="10761" width="11.6640625" style="45" bestFit="1" customWidth="1"/>
    <col min="10762" max="11015" width="9.109375" style="45"/>
    <col min="11016" max="11016" width="9.88671875" style="45" bestFit="1" customWidth="1"/>
    <col min="11017" max="11017" width="11.6640625" style="45" bestFit="1" customWidth="1"/>
    <col min="11018" max="11271" width="9.109375" style="45"/>
    <col min="11272" max="11272" width="9.88671875" style="45" bestFit="1" customWidth="1"/>
    <col min="11273" max="11273" width="11.6640625" style="45" bestFit="1" customWidth="1"/>
    <col min="11274" max="11527" width="9.109375" style="45"/>
    <col min="11528" max="11528" width="9.88671875" style="45" bestFit="1" customWidth="1"/>
    <col min="11529" max="11529" width="11.6640625" style="45" bestFit="1" customWidth="1"/>
    <col min="11530" max="11783" width="9.109375" style="45"/>
    <col min="11784" max="11784" width="9.88671875" style="45" bestFit="1" customWidth="1"/>
    <col min="11785" max="11785" width="11.6640625" style="45" bestFit="1" customWidth="1"/>
    <col min="11786" max="12039" width="9.109375" style="45"/>
    <col min="12040" max="12040" width="9.88671875" style="45" bestFit="1" customWidth="1"/>
    <col min="12041" max="12041" width="11.6640625" style="45" bestFit="1" customWidth="1"/>
    <col min="12042" max="12295" width="9.109375" style="45"/>
    <col min="12296" max="12296" width="9.88671875" style="45" bestFit="1" customWidth="1"/>
    <col min="12297" max="12297" width="11.6640625" style="45" bestFit="1" customWidth="1"/>
    <col min="12298" max="12551" width="9.109375" style="45"/>
    <col min="12552" max="12552" width="9.88671875" style="45" bestFit="1" customWidth="1"/>
    <col min="12553" max="12553" width="11.6640625" style="45" bestFit="1" customWidth="1"/>
    <col min="12554" max="12807" width="9.109375" style="45"/>
    <col min="12808" max="12808" width="9.88671875" style="45" bestFit="1" customWidth="1"/>
    <col min="12809" max="12809" width="11.6640625" style="45" bestFit="1" customWidth="1"/>
    <col min="12810" max="13063" width="9.109375" style="45"/>
    <col min="13064" max="13064" width="9.88671875" style="45" bestFit="1" customWidth="1"/>
    <col min="13065" max="13065" width="11.6640625" style="45" bestFit="1" customWidth="1"/>
    <col min="13066" max="13319" width="9.109375" style="45"/>
    <col min="13320" max="13320" width="9.88671875" style="45" bestFit="1" customWidth="1"/>
    <col min="13321" max="13321" width="11.6640625" style="45" bestFit="1" customWidth="1"/>
    <col min="13322" max="13575" width="9.109375" style="45"/>
    <col min="13576" max="13576" width="9.88671875" style="45" bestFit="1" customWidth="1"/>
    <col min="13577" max="13577" width="11.6640625" style="45" bestFit="1" customWidth="1"/>
    <col min="13578" max="13831" width="9.109375" style="45"/>
    <col min="13832" max="13832" width="9.88671875" style="45" bestFit="1" customWidth="1"/>
    <col min="13833" max="13833" width="11.6640625" style="45" bestFit="1" customWidth="1"/>
    <col min="13834" max="14087" width="9.109375" style="45"/>
    <col min="14088" max="14088" width="9.88671875" style="45" bestFit="1" customWidth="1"/>
    <col min="14089" max="14089" width="11.6640625" style="45" bestFit="1" customWidth="1"/>
    <col min="14090" max="14343" width="9.109375" style="45"/>
    <col min="14344" max="14344" width="9.88671875" style="45" bestFit="1" customWidth="1"/>
    <col min="14345" max="14345" width="11.6640625" style="45" bestFit="1" customWidth="1"/>
    <col min="14346" max="14599" width="9.109375" style="45"/>
    <col min="14600" max="14600" width="9.88671875" style="45" bestFit="1" customWidth="1"/>
    <col min="14601" max="14601" width="11.6640625" style="45" bestFit="1" customWidth="1"/>
    <col min="14602" max="14855" width="9.109375" style="45"/>
    <col min="14856" max="14856" width="9.88671875" style="45" bestFit="1" customWidth="1"/>
    <col min="14857" max="14857" width="11.6640625" style="45" bestFit="1" customWidth="1"/>
    <col min="14858" max="15111" width="9.109375" style="45"/>
    <col min="15112" max="15112" width="9.88671875" style="45" bestFit="1" customWidth="1"/>
    <col min="15113" max="15113" width="11.6640625" style="45" bestFit="1" customWidth="1"/>
    <col min="15114" max="15367" width="9.109375" style="45"/>
    <col min="15368" max="15368" width="9.88671875" style="45" bestFit="1" customWidth="1"/>
    <col min="15369" max="15369" width="11.6640625" style="45" bestFit="1" customWidth="1"/>
    <col min="15370" max="15623" width="9.109375" style="45"/>
    <col min="15624" max="15624" width="9.88671875" style="45" bestFit="1" customWidth="1"/>
    <col min="15625" max="15625" width="11.6640625" style="45" bestFit="1" customWidth="1"/>
    <col min="15626" max="15879" width="9.109375" style="45"/>
    <col min="15880" max="15880" width="9.88671875" style="45" bestFit="1" customWidth="1"/>
    <col min="15881" max="15881" width="11.6640625" style="45" bestFit="1" customWidth="1"/>
    <col min="15882" max="16135" width="9.109375" style="45"/>
    <col min="16136" max="16136" width="9.88671875" style="45" bestFit="1" customWidth="1"/>
    <col min="16137" max="16137" width="11.6640625" style="45" bestFit="1" customWidth="1"/>
    <col min="16138" max="16384" width="9.109375" style="45"/>
  </cols>
  <sheetData>
    <row r="1" spans="1:11" x14ac:dyDescent="0.25">
      <c r="A1" s="227" t="s">
        <v>102</v>
      </c>
      <c r="B1" s="228"/>
      <c r="C1" s="228"/>
      <c r="D1" s="228"/>
      <c r="E1" s="228"/>
      <c r="F1" s="228"/>
      <c r="G1" s="228"/>
      <c r="H1" s="228"/>
      <c r="I1" s="228"/>
    </row>
    <row r="2" spans="1:11" x14ac:dyDescent="0.25">
      <c r="A2" s="229" t="s">
        <v>466</v>
      </c>
      <c r="B2" s="230"/>
      <c r="C2" s="230"/>
      <c r="D2" s="230"/>
      <c r="E2" s="230"/>
      <c r="F2" s="230"/>
      <c r="G2" s="230"/>
      <c r="H2" s="230"/>
      <c r="I2" s="230"/>
    </row>
    <row r="3" spans="1:11" x14ac:dyDescent="0.25">
      <c r="A3" s="231" t="s">
        <v>448</v>
      </c>
      <c r="B3" s="232"/>
      <c r="C3" s="232"/>
      <c r="D3" s="232"/>
      <c r="E3" s="232"/>
      <c r="F3" s="232"/>
      <c r="G3" s="232"/>
      <c r="H3" s="232"/>
      <c r="I3" s="232"/>
      <c r="J3" s="233"/>
      <c r="K3" s="233"/>
    </row>
    <row r="4" spans="1:11" x14ac:dyDescent="0.25">
      <c r="A4" s="234" t="s">
        <v>449</v>
      </c>
      <c r="B4" s="235"/>
      <c r="C4" s="235"/>
      <c r="D4" s="235"/>
      <c r="E4" s="235"/>
      <c r="F4" s="235"/>
      <c r="G4" s="235"/>
      <c r="H4" s="235"/>
      <c r="I4" s="235"/>
      <c r="J4" s="236"/>
      <c r="K4" s="236"/>
    </row>
    <row r="5" spans="1:11" ht="22.2" customHeight="1" x14ac:dyDescent="0.25">
      <c r="A5" s="237" t="s">
        <v>2</v>
      </c>
      <c r="B5" s="238"/>
      <c r="C5" s="238"/>
      <c r="D5" s="238"/>
      <c r="E5" s="238"/>
      <c r="F5" s="238"/>
      <c r="G5" s="237" t="s">
        <v>103</v>
      </c>
      <c r="H5" s="239" t="s">
        <v>301</v>
      </c>
      <c r="I5" s="240"/>
      <c r="J5" s="239" t="s">
        <v>279</v>
      </c>
      <c r="K5" s="240"/>
    </row>
    <row r="6" spans="1:11" x14ac:dyDescent="0.25">
      <c r="A6" s="238"/>
      <c r="B6" s="238"/>
      <c r="C6" s="238"/>
      <c r="D6" s="238"/>
      <c r="E6" s="238"/>
      <c r="F6" s="238"/>
      <c r="G6" s="238"/>
      <c r="H6" s="46" t="s">
        <v>294</v>
      </c>
      <c r="I6" s="46" t="s">
        <v>295</v>
      </c>
      <c r="J6" s="46" t="s">
        <v>294</v>
      </c>
      <c r="K6" s="46" t="s">
        <v>295</v>
      </c>
    </row>
    <row r="7" spans="1:11" x14ac:dyDescent="0.25">
      <c r="A7" s="225">
        <v>1</v>
      </c>
      <c r="B7" s="226"/>
      <c r="C7" s="226"/>
      <c r="D7" s="226"/>
      <c r="E7" s="226"/>
      <c r="F7" s="226"/>
      <c r="G7" s="47">
        <v>2</v>
      </c>
      <c r="H7" s="46">
        <v>3</v>
      </c>
      <c r="I7" s="46">
        <v>4</v>
      </c>
      <c r="J7" s="46">
        <v>5</v>
      </c>
      <c r="K7" s="46">
        <v>6</v>
      </c>
    </row>
    <row r="8" spans="1:11" ht="12.75" customHeight="1" x14ac:dyDescent="0.25">
      <c r="A8" s="221" t="s">
        <v>359</v>
      </c>
      <c r="B8" s="221"/>
      <c r="C8" s="221"/>
      <c r="D8" s="221"/>
      <c r="E8" s="221"/>
      <c r="F8" s="221"/>
      <c r="G8" s="12">
        <v>1</v>
      </c>
      <c r="H8" s="48">
        <f>SUM(H9:H13)</f>
        <v>11412736.580000004</v>
      </c>
      <c r="I8" s="48">
        <f>SUM(I9:I13)</f>
        <v>8184140.5800000038</v>
      </c>
      <c r="J8" s="48">
        <f>SUM(J9:J13)</f>
        <v>12282965</v>
      </c>
      <c r="K8" s="48">
        <f>SUM(K9:K13)</f>
        <v>8670208</v>
      </c>
    </row>
    <row r="9" spans="1:11" ht="12.75" customHeight="1" x14ac:dyDescent="0.25">
      <c r="A9" s="190" t="s">
        <v>115</v>
      </c>
      <c r="B9" s="190"/>
      <c r="C9" s="190"/>
      <c r="D9" s="190"/>
      <c r="E9" s="190"/>
      <c r="F9" s="190"/>
      <c r="G9" s="11">
        <v>2</v>
      </c>
      <c r="H9" s="49">
        <v>0</v>
      </c>
      <c r="I9" s="49">
        <v>0</v>
      </c>
      <c r="J9" s="49">
        <v>0</v>
      </c>
      <c r="K9" s="49">
        <v>0</v>
      </c>
    </row>
    <row r="10" spans="1:11" ht="12.75" customHeight="1" x14ac:dyDescent="0.25">
      <c r="A10" s="190" t="s">
        <v>116</v>
      </c>
      <c r="B10" s="190"/>
      <c r="C10" s="190"/>
      <c r="D10" s="190"/>
      <c r="E10" s="190"/>
      <c r="F10" s="190"/>
      <c r="G10" s="11">
        <v>3</v>
      </c>
      <c r="H10" s="49">
        <v>11316722.840000004</v>
      </c>
      <c r="I10" s="49">
        <v>8122815.8400000036</v>
      </c>
      <c r="J10" s="49">
        <v>12209048</v>
      </c>
      <c r="K10" s="49">
        <v>8625901</v>
      </c>
    </row>
    <row r="11" spans="1:11" ht="12.75" customHeight="1" x14ac:dyDescent="0.25">
      <c r="A11" s="190" t="s">
        <v>117</v>
      </c>
      <c r="B11" s="190"/>
      <c r="C11" s="190"/>
      <c r="D11" s="190"/>
      <c r="E11" s="190"/>
      <c r="F11" s="190"/>
      <c r="G11" s="11">
        <v>4</v>
      </c>
      <c r="H11" s="49">
        <v>0</v>
      </c>
      <c r="I11" s="49">
        <v>0</v>
      </c>
      <c r="J11" s="49">
        <v>0</v>
      </c>
      <c r="K11" s="49">
        <v>0</v>
      </c>
    </row>
    <row r="12" spans="1:11" ht="12.75" customHeight="1" x14ac:dyDescent="0.25">
      <c r="A12" s="190" t="s">
        <v>118</v>
      </c>
      <c r="B12" s="190"/>
      <c r="C12" s="190"/>
      <c r="D12" s="190"/>
      <c r="E12" s="190"/>
      <c r="F12" s="190"/>
      <c r="G12" s="11">
        <v>5</v>
      </c>
      <c r="H12" s="49">
        <v>0</v>
      </c>
      <c r="I12" s="49">
        <v>0</v>
      </c>
      <c r="J12" s="49">
        <v>0</v>
      </c>
      <c r="K12" s="49">
        <v>0</v>
      </c>
    </row>
    <row r="13" spans="1:11" ht="12.75" customHeight="1" x14ac:dyDescent="0.25">
      <c r="A13" s="190" t="s">
        <v>119</v>
      </c>
      <c r="B13" s="190"/>
      <c r="C13" s="190"/>
      <c r="D13" s="190"/>
      <c r="E13" s="190"/>
      <c r="F13" s="190"/>
      <c r="G13" s="11">
        <v>6</v>
      </c>
      <c r="H13" s="49">
        <v>96013.74</v>
      </c>
      <c r="I13" s="49">
        <v>61324.740000000005</v>
      </c>
      <c r="J13" s="49">
        <v>73917</v>
      </c>
      <c r="K13" s="49">
        <v>44307</v>
      </c>
    </row>
    <row r="14" spans="1:11" ht="12.75" customHeight="1" x14ac:dyDescent="0.25">
      <c r="A14" s="221" t="s">
        <v>360</v>
      </c>
      <c r="B14" s="221"/>
      <c r="C14" s="221"/>
      <c r="D14" s="221"/>
      <c r="E14" s="221"/>
      <c r="F14" s="221"/>
      <c r="G14" s="12">
        <v>7</v>
      </c>
      <c r="H14" s="48">
        <f>H15+H16+H20+H24+H25+H26+H29+H36</f>
        <v>7441760.5900000008</v>
      </c>
      <c r="I14" s="48">
        <f>I15+I16+I20+I24+I25+I26+I29+I36</f>
        <v>3656061.5900000003</v>
      </c>
      <c r="J14" s="48">
        <f>J15+J16+J20+J24+J25+J26+J29+J36</f>
        <v>8298578</v>
      </c>
      <c r="K14" s="48">
        <f>K15+K16+K20+K24+K25+K26+K29+K36</f>
        <v>4073695</v>
      </c>
    </row>
    <row r="15" spans="1:11" ht="12.75" customHeight="1" x14ac:dyDescent="0.25">
      <c r="A15" s="190" t="s">
        <v>104</v>
      </c>
      <c r="B15" s="190"/>
      <c r="C15" s="190"/>
      <c r="D15" s="190"/>
      <c r="E15" s="190"/>
      <c r="F15" s="190"/>
      <c r="G15" s="11">
        <v>8</v>
      </c>
      <c r="H15" s="49">
        <v>0</v>
      </c>
      <c r="I15" s="49">
        <v>0</v>
      </c>
      <c r="J15" s="49">
        <v>0</v>
      </c>
      <c r="K15" s="49">
        <v>0</v>
      </c>
    </row>
    <row r="16" spans="1:11" ht="12.75" customHeight="1" x14ac:dyDescent="0.25">
      <c r="A16" s="194" t="s">
        <v>440</v>
      </c>
      <c r="B16" s="194"/>
      <c r="C16" s="194"/>
      <c r="D16" s="194"/>
      <c r="E16" s="194"/>
      <c r="F16" s="194"/>
      <c r="G16" s="12">
        <v>9</v>
      </c>
      <c r="H16" s="48">
        <f>SUM(H17:H19)</f>
        <v>4323090.7300000004</v>
      </c>
      <c r="I16" s="48">
        <f>SUM(I17:I19)</f>
        <v>2435048.7300000004</v>
      </c>
      <c r="J16" s="48">
        <f>SUM(J17:J19)</f>
        <v>4997287</v>
      </c>
      <c r="K16" s="48">
        <f>SUM(K17:K19)</f>
        <v>2817060</v>
      </c>
    </row>
    <row r="17" spans="1:11" ht="12.75" customHeight="1" x14ac:dyDescent="0.25">
      <c r="A17" s="224" t="s">
        <v>120</v>
      </c>
      <c r="B17" s="224"/>
      <c r="C17" s="224"/>
      <c r="D17" s="224"/>
      <c r="E17" s="224"/>
      <c r="F17" s="224"/>
      <c r="G17" s="11">
        <v>10</v>
      </c>
      <c r="H17" s="49">
        <v>1780868.33</v>
      </c>
      <c r="I17" s="49">
        <v>1053486.33</v>
      </c>
      <c r="J17" s="49">
        <v>2137628</v>
      </c>
      <c r="K17" s="49">
        <v>1224260</v>
      </c>
    </row>
    <row r="18" spans="1:11" ht="12.75" customHeight="1" x14ac:dyDescent="0.25">
      <c r="A18" s="224" t="s">
        <v>121</v>
      </c>
      <c r="B18" s="224"/>
      <c r="C18" s="224"/>
      <c r="D18" s="224"/>
      <c r="E18" s="224"/>
      <c r="F18" s="224"/>
      <c r="G18" s="11">
        <v>11</v>
      </c>
      <c r="H18" s="49">
        <v>0</v>
      </c>
      <c r="I18" s="49">
        <v>0</v>
      </c>
      <c r="J18" s="49">
        <v>0</v>
      </c>
      <c r="K18" s="49">
        <v>0</v>
      </c>
    </row>
    <row r="19" spans="1:11" ht="12.75" customHeight="1" x14ac:dyDescent="0.25">
      <c r="A19" s="224" t="s">
        <v>122</v>
      </c>
      <c r="B19" s="224"/>
      <c r="C19" s="224"/>
      <c r="D19" s="224"/>
      <c r="E19" s="224"/>
      <c r="F19" s="224"/>
      <c r="G19" s="11">
        <v>12</v>
      </c>
      <c r="H19" s="49">
        <v>2542222.4000000004</v>
      </c>
      <c r="I19" s="49">
        <v>1381562.4000000004</v>
      </c>
      <c r="J19" s="49">
        <v>2859659</v>
      </c>
      <c r="K19" s="49">
        <v>1592800</v>
      </c>
    </row>
    <row r="20" spans="1:11" ht="12.75" customHeight="1" x14ac:dyDescent="0.25">
      <c r="A20" s="194" t="s">
        <v>441</v>
      </c>
      <c r="B20" s="194"/>
      <c r="C20" s="194"/>
      <c r="D20" s="194"/>
      <c r="E20" s="194"/>
      <c r="F20" s="194"/>
      <c r="G20" s="12">
        <v>13</v>
      </c>
      <c r="H20" s="48">
        <f>SUM(H21:H23)</f>
        <v>1867697.17</v>
      </c>
      <c r="I20" s="48">
        <f>SUM(I21:I23)</f>
        <v>762161.17</v>
      </c>
      <c r="J20" s="48">
        <f>SUM(J21:J23)</f>
        <v>1988789</v>
      </c>
      <c r="K20" s="48">
        <f>SUM(K21:K23)</f>
        <v>754390</v>
      </c>
    </row>
    <row r="21" spans="1:11" ht="12.75" customHeight="1" x14ac:dyDescent="0.25">
      <c r="A21" s="224" t="s">
        <v>105</v>
      </c>
      <c r="B21" s="224"/>
      <c r="C21" s="224"/>
      <c r="D21" s="224"/>
      <c r="E21" s="224"/>
      <c r="F21" s="224"/>
      <c r="G21" s="11">
        <v>14</v>
      </c>
      <c r="H21" s="49">
        <v>1178214.8</v>
      </c>
      <c r="I21" s="49">
        <v>476892.80000000005</v>
      </c>
      <c r="J21" s="49">
        <v>1257379</v>
      </c>
      <c r="K21" s="49">
        <v>475408</v>
      </c>
    </row>
    <row r="22" spans="1:11" ht="12.75" customHeight="1" x14ac:dyDescent="0.25">
      <c r="A22" s="224" t="s">
        <v>106</v>
      </c>
      <c r="B22" s="224"/>
      <c r="C22" s="224"/>
      <c r="D22" s="224"/>
      <c r="E22" s="224"/>
      <c r="F22" s="224"/>
      <c r="G22" s="11">
        <v>15</v>
      </c>
      <c r="H22" s="49">
        <v>433241.98</v>
      </c>
      <c r="I22" s="49">
        <v>180084.97999999998</v>
      </c>
      <c r="J22" s="49">
        <v>471929</v>
      </c>
      <c r="K22" s="49">
        <v>179643</v>
      </c>
    </row>
    <row r="23" spans="1:11" ht="12.75" customHeight="1" x14ac:dyDescent="0.25">
      <c r="A23" s="224" t="s">
        <v>107</v>
      </c>
      <c r="B23" s="224"/>
      <c r="C23" s="224"/>
      <c r="D23" s="224"/>
      <c r="E23" s="224"/>
      <c r="F23" s="224"/>
      <c r="G23" s="11">
        <v>16</v>
      </c>
      <c r="H23" s="49">
        <v>256240.39</v>
      </c>
      <c r="I23" s="49">
        <v>105183.39000000001</v>
      </c>
      <c r="J23" s="49">
        <v>259481</v>
      </c>
      <c r="K23" s="49">
        <v>99339</v>
      </c>
    </row>
    <row r="24" spans="1:11" ht="12.75" customHeight="1" x14ac:dyDescent="0.25">
      <c r="A24" s="190" t="s">
        <v>108</v>
      </c>
      <c r="B24" s="190"/>
      <c r="C24" s="190"/>
      <c r="D24" s="190"/>
      <c r="E24" s="190"/>
      <c r="F24" s="190"/>
      <c r="G24" s="11">
        <v>17</v>
      </c>
      <c r="H24" s="49">
        <v>736170.29</v>
      </c>
      <c r="I24" s="49">
        <v>250879.29000000004</v>
      </c>
      <c r="J24" s="49">
        <v>770151</v>
      </c>
      <c r="K24" s="49">
        <v>257658</v>
      </c>
    </row>
    <row r="25" spans="1:11" ht="12.75" customHeight="1" x14ac:dyDescent="0.25">
      <c r="A25" s="190" t="s">
        <v>109</v>
      </c>
      <c r="B25" s="190"/>
      <c r="C25" s="190"/>
      <c r="D25" s="190"/>
      <c r="E25" s="190"/>
      <c r="F25" s="190"/>
      <c r="G25" s="11">
        <v>18</v>
      </c>
      <c r="H25" s="49">
        <v>454894.90000000008</v>
      </c>
      <c r="I25" s="49">
        <v>198470.90000000008</v>
      </c>
      <c r="J25" s="49">
        <v>526758</v>
      </c>
      <c r="K25" s="49">
        <v>238773</v>
      </c>
    </row>
    <row r="26" spans="1:11" ht="12.75" customHeight="1" x14ac:dyDescent="0.25">
      <c r="A26" s="194" t="s">
        <v>442</v>
      </c>
      <c r="B26" s="194"/>
      <c r="C26" s="194"/>
      <c r="D26" s="194"/>
      <c r="E26" s="194"/>
      <c r="F26" s="194"/>
      <c r="G26" s="12">
        <v>19</v>
      </c>
      <c r="H26" s="48">
        <f>H27+H28</f>
        <v>0</v>
      </c>
      <c r="I26" s="48">
        <f>I27+I28</f>
        <v>0</v>
      </c>
      <c r="J26" s="48">
        <f>J27+J28</f>
        <v>0</v>
      </c>
      <c r="K26" s="48">
        <f>K27+K28</f>
        <v>0</v>
      </c>
    </row>
    <row r="27" spans="1:11" ht="12.75" customHeight="1" x14ac:dyDescent="0.25">
      <c r="A27" s="224" t="s">
        <v>123</v>
      </c>
      <c r="B27" s="224"/>
      <c r="C27" s="224"/>
      <c r="D27" s="224"/>
      <c r="E27" s="224"/>
      <c r="F27" s="224"/>
      <c r="G27" s="11">
        <v>20</v>
      </c>
      <c r="H27" s="49">
        <v>0</v>
      </c>
      <c r="I27" s="49">
        <v>0</v>
      </c>
      <c r="J27" s="49">
        <v>0</v>
      </c>
      <c r="K27" s="49">
        <v>0</v>
      </c>
    </row>
    <row r="28" spans="1:11" ht="12.75" customHeight="1" x14ac:dyDescent="0.25">
      <c r="A28" s="224" t="s">
        <v>124</v>
      </c>
      <c r="B28" s="224"/>
      <c r="C28" s="224"/>
      <c r="D28" s="224"/>
      <c r="E28" s="224"/>
      <c r="F28" s="224"/>
      <c r="G28" s="11">
        <v>21</v>
      </c>
      <c r="H28" s="49">
        <v>0</v>
      </c>
      <c r="I28" s="49">
        <v>0</v>
      </c>
      <c r="J28" s="49">
        <v>0</v>
      </c>
      <c r="K28" s="49">
        <v>0</v>
      </c>
    </row>
    <row r="29" spans="1:11" ht="12.75" customHeight="1" x14ac:dyDescent="0.25">
      <c r="A29" s="194" t="s">
        <v>443</v>
      </c>
      <c r="B29" s="194"/>
      <c r="C29" s="194"/>
      <c r="D29" s="194"/>
      <c r="E29" s="194"/>
      <c r="F29" s="194"/>
      <c r="G29" s="12">
        <v>22</v>
      </c>
      <c r="H29" s="48">
        <f>SUM(H30:H35)</f>
        <v>0</v>
      </c>
      <c r="I29" s="48">
        <f>SUM(I30:I35)</f>
        <v>0</v>
      </c>
      <c r="J29" s="48">
        <f>SUM(J30:J35)</f>
        <v>0</v>
      </c>
      <c r="K29" s="48">
        <f>SUM(K30:K35)</f>
        <v>0</v>
      </c>
    </row>
    <row r="30" spans="1:11" ht="12.75" customHeight="1" x14ac:dyDescent="0.25">
      <c r="A30" s="224" t="s">
        <v>125</v>
      </c>
      <c r="B30" s="224"/>
      <c r="C30" s="224"/>
      <c r="D30" s="224"/>
      <c r="E30" s="224"/>
      <c r="F30" s="224"/>
      <c r="G30" s="11">
        <v>23</v>
      </c>
      <c r="H30" s="49">
        <v>0</v>
      </c>
      <c r="I30" s="49">
        <v>0</v>
      </c>
      <c r="J30" s="49">
        <v>0</v>
      </c>
      <c r="K30" s="49">
        <v>0</v>
      </c>
    </row>
    <row r="31" spans="1:11" ht="12.75" customHeight="1" x14ac:dyDescent="0.25">
      <c r="A31" s="224" t="s">
        <v>126</v>
      </c>
      <c r="B31" s="224"/>
      <c r="C31" s="224"/>
      <c r="D31" s="224"/>
      <c r="E31" s="224"/>
      <c r="F31" s="224"/>
      <c r="G31" s="11">
        <v>24</v>
      </c>
      <c r="H31" s="49">
        <v>0</v>
      </c>
      <c r="I31" s="49">
        <v>0</v>
      </c>
      <c r="J31" s="49">
        <v>0</v>
      </c>
      <c r="K31" s="49">
        <v>0</v>
      </c>
    </row>
    <row r="32" spans="1:11" ht="12.75" customHeight="1" x14ac:dyDescent="0.25">
      <c r="A32" s="224" t="s">
        <v>127</v>
      </c>
      <c r="B32" s="224"/>
      <c r="C32" s="224"/>
      <c r="D32" s="224"/>
      <c r="E32" s="224"/>
      <c r="F32" s="224"/>
      <c r="G32" s="11">
        <v>25</v>
      </c>
      <c r="H32" s="49">
        <v>0</v>
      </c>
      <c r="I32" s="49">
        <v>0</v>
      </c>
      <c r="J32" s="49">
        <v>0</v>
      </c>
      <c r="K32" s="49">
        <v>0</v>
      </c>
    </row>
    <row r="33" spans="1:11" ht="12.75" customHeight="1" x14ac:dyDescent="0.25">
      <c r="A33" s="224" t="s">
        <v>128</v>
      </c>
      <c r="B33" s="224"/>
      <c r="C33" s="224"/>
      <c r="D33" s="224"/>
      <c r="E33" s="224"/>
      <c r="F33" s="224"/>
      <c r="G33" s="11">
        <v>26</v>
      </c>
      <c r="H33" s="49">
        <v>0</v>
      </c>
      <c r="I33" s="49">
        <v>0</v>
      </c>
      <c r="J33" s="49">
        <v>0</v>
      </c>
      <c r="K33" s="49">
        <v>0</v>
      </c>
    </row>
    <row r="34" spans="1:11" ht="12.75" customHeight="1" x14ac:dyDescent="0.25">
      <c r="A34" s="224" t="s">
        <v>129</v>
      </c>
      <c r="B34" s="224"/>
      <c r="C34" s="224"/>
      <c r="D34" s="224"/>
      <c r="E34" s="224"/>
      <c r="F34" s="224"/>
      <c r="G34" s="11">
        <v>27</v>
      </c>
      <c r="H34" s="49">
        <v>0</v>
      </c>
      <c r="I34" s="49">
        <v>0</v>
      </c>
      <c r="J34" s="49">
        <v>0</v>
      </c>
      <c r="K34" s="49">
        <v>0</v>
      </c>
    </row>
    <row r="35" spans="1:11" ht="12.75" customHeight="1" x14ac:dyDescent="0.25">
      <c r="A35" s="224" t="s">
        <v>130</v>
      </c>
      <c r="B35" s="224"/>
      <c r="C35" s="224"/>
      <c r="D35" s="224"/>
      <c r="E35" s="224"/>
      <c r="F35" s="224"/>
      <c r="G35" s="11">
        <v>28</v>
      </c>
      <c r="H35" s="49">
        <v>0</v>
      </c>
      <c r="I35" s="49">
        <v>0</v>
      </c>
      <c r="J35" s="49">
        <v>0</v>
      </c>
      <c r="K35" s="49">
        <v>0</v>
      </c>
    </row>
    <row r="36" spans="1:11" ht="12.75" customHeight="1" x14ac:dyDescent="0.25">
      <c r="A36" s="190" t="s">
        <v>110</v>
      </c>
      <c r="B36" s="190"/>
      <c r="C36" s="190"/>
      <c r="D36" s="190"/>
      <c r="E36" s="190"/>
      <c r="F36" s="190"/>
      <c r="G36" s="11">
        <v>29</v>
      </c>
      <c r="H36" s="49">
        <v>59907.5</v>
      </c>
      <c r="I36" s="49">
        <v>9501.5</v>
      </c>
      <c r="J36" s="49">
        <v>15593</v>
      </c>
      <c r="K36" s="49">
        <v>5814</v>
      </c>
    </row>
    <row r="37" spans="1:11" ht="12.75" customHeight="1" x14ac:dyDescent="0.25">
      <c r="A37" s="221" t="s">
        <v>361</v>
      </c>
      <c r="B37" s="221"/>
      <c r="C37" s="221"/>
      <c r="D37" s="221"/>
      <c r="E37" s="221"/>
      <c r="F37" s="221"/>
      <c r="G37" s="12">
        <v>30</v>
      </c>
      <c r="H37" s="48">
        <f>SUM(H38:H47)</f>
        <v>2754.45</v>
      </c>
      <c r="I37" s="48">
        <f>SUM(I38:I47)</f>
        <v>2335.4499999999998</v>
      </c>
      <c r="J37" s="48">
        <f>SUM(J38:J47)</f>
        <v>864</v>
      </c>
      <c r="K37" s="48">
        <f>SUM(K38:K47)</f>
        <v>90</v>
      </c>
    </row>
    <row r="38" spans="1:11" ht="12.75" customHeight="1" x14ac:dyDescent="0.25">
      <c r="A38" s="190" t="s">
        <v>131</v>
      </c>
      <c r="B38" s="190"/>
      <c r="C38" s="190"/>
      <c r="D38" s="190"/>
      <c r="E38" s="190"/>
      <c r="F38" s="190"/>
      <c r="G38" s="11">
        <v>31</v>
      </c>
      <c r="H38" s="49">
        <v>0</v>
      </c>
      <c r="I38" s="49">
        <v>0</v>
      </c>
      <c r="J38" s="49">
        <v>0</v>
      </c>
      <c r="K38" s="49">
        <v>0</v>
      </c>
    </row>
    <row r="39" spans="1:11" ht="25.2" customHeight="1" x14ac:dyDescent="0.25">
      <c r="A39" s="190" t="s">
        <v>132</v>
      </c>
      <c r="B39" s="190"/>
      <c r="C39" s="190"/>
      <c r="D39" s="190"/>
      <c r="E39" s="190"/>
      <c r="F39" s="190"/>
      <c r="G39" s="11">
        <v>32</v>
      </c>
      <c r="H39" s="49">
        <v>0</v>
      </c>
      <c r="I39" s="49">
        <v>0</v>
      </c>
      <c r="J39" s="49">
        <v>0</v>
      </c>
      <c r="K39" s="49">
        <v>0</v>
      </c>
    </row>
    <row r="40" spans="1:11" ht="25.2" customHeight="1" x14ac:dyDescent="0.25">
      <c r="A40" s="190" t="s">
        <v>133</v>
      </c>
      <c r="B40" s="190"/>
      <c r="C40" s="190"/>
      <c r="D40" s="190"/>
      <c r="E40" s="190"/>
      <c r="F40" s="190"/>
      <c r="G40" s="11">
        <v>33</v>
      </c>
      <c r="H40" s="49">
        <v>0</v>
      </c>
      <c r="I40" s="49">
        <v>0</v>
      </c>
      <c r="J40" s="49">
        <v>0</v>
      </c>
      <c r="K40" s="49">
        <v>0</v>
      </c>
    </row>
    <row r="41" spans="1:11" ht="25.2" customHeight="1" x14ac:dyDescent="0.25">
      <c r="A41" s="190" t="s">
        <v>134</v>
      </c>
      <c r="B41" s="190"/>
      <c r="C41" s="190"/>
      <c r="D41" s="190"/>
      <c r="E41" s="190"/>
      <c r="F41" s="190"/>
      <c r="G41" s="11">
        <v>34</v>
      </c>
      <c r="H41" s="49">
        <v>0</v>
      </c>
      <c r="I41" s="49">
        <v>0</v>
      </c>
      <c r="J41" s="49">
        <v>0</v>
      </c>
      <c r="K41" s="49">
        <v>0</v>
      </c>
    </row>
    <row r="42" spans="1:11" ht="25.2" customHeight="1" x14ac:dyDescent="0.25">
      <c r="A42" s="190" t="s">
        <v>135</v>
      </c>
      <c r="B42" s="190"/>
      <c r="C42" s="190"/>
      <c r="D42" s="190"/>
      <c r="E42" s="190"/>
      <c r="F42" s="190"/>
      <c r="G42" s="11">
        <v>35</v>
      </c>
      <c r="H42" s="49">
        <v>0</v>
      </c>
      <c r="I42" s="49">
        <v>0</v>
      </c>
      <c r="J42" s="49">
        <v>0</v>
      </c>
      <c r="K42" s="49">
        <v>0</v>
      </c>
    </row>
    <row r="43" spans="1:11" ht="12.75" customHeight="1" x14ac:dyDescent="0.25">
      <c r="A43" s="190" t="s">
        <v>136</v>
      </c>
      <c r="B43" s="190"/>
      <c r="C43" s="190"/>
      <c r="D43" s="190"/>
      <c r="E43" s="190"/>
      <c r="F43" s="190"/>
      <c r="G43" s="11">
        <v>36</v>
      </c>
      <c r="H43" s="49">
        <v>0</v>
      </c>
      <c r="I43" s="49">
        <v>0</v>
      </c>
      <c r="J43" s="49">
        <v>0</v>
      </c>
      <c r="K43" s="49">
        <v>0</v>
      </c>
    </row>
    <row r="44" spans="1:11" ht="12.75" customHeight="1" x14ac:dyDescent="0.25">
      <c r="A44" s="190" t="s">
        <v>137</v>
      </c>
      <c r="B44" s="190"/>
      <c r="C44" s="190"/>
      <c r="D44" s="190"/>
      <c r="E44" s="190"/>
      <c r="F44" s="190"/>
      <c r="G44" s="11">
        <v>37</v>
      </c>
      <c r="H44" s="49">
        <v>2585.9899999999998</v>
      </c>
      <c r="I44" s="49">
        <v>2210.9899999999998</v>
      </c>
      <c r="J44" s="49">
        <v>699</v>
      </c>
      <c r="K44" s="49">
        <v>3</v>
      </c>
    </row>
    <row r="45" spans="1:11" ht="12.75" customHeight="1" x14ac:dyDescent="0.25">
      <c r="A45" s="190" t="s">
        <v>138</v>
      </c>
      <c r="B45" s="190"/>
      <c r="C45" s="190"/>
      <c r="D45" s="190"/>
      <c r="E45" s="190"/>
      <c r="F45" s="190"/>
      <c r="G45" s="11">
        <v>38</v>
      </c>
      <c r="H45" s="49">
        <v>168.46</v>
      </c>
      <c r="I45" s="49">
        <v>124.46000000000001</v>
      </c>
      <c r="J45" s="49">
        <v>165</v>
      </c>
      <c r="K45" s="49">
        <v>87</v>
      </c>
    </row>
    <row r="46" spans="1:11" ht="12.75" customHeight="1" x14ac:dyDescent="0.25">
      <c r="A46" s="190" t="s">
        <v>139</v>
      </c>
      <c r="B46" s="190"/>
      <c r="C46" s="190"/>
      <c r="D46" s="190"/>
      <c r="E46" s="190"/>
      <c r="F46" s="190"/>
      <c r="G46" s="11">
        <v>39</v>
      </c>
      <c r="H46" s="49">
        <v>0</v>
      </c>
      <c r="I46" s="49">
        <v>0</v>
      </c>
      <c r="J46" s="49">
        <v>0</v>
      </c>
      <c r="K46" s="49">
        <v>0</v>
      </c>
    </row>
    <row r="47" spans="1:11" ht="12.75" customHeight="1" x14ac:dyDescent="0.25">
      <c r="A47" s="190" t="s">
        <v>140</v>
      </c>
      <c r="B47" s="190"/>
      <c r="C47" s="190"/>
      <c r="D47" s="190"/>
      <c r="E47" s="190"/>
      <c r="F47" s="190"/>
      <c r="G47" s="11">
        <v>40</v>
      </c>
      <c r="H47" s="49">
        <v>0</v>
      </c>
      <c r="I47" s="49">
        <v>0</v>
      </c>
      <c r="J47" s="49">
        <v>0</v>
      </c>
      <c r="K47" s="49">
        <v>0</v>
      </c>
    </row>
    <row r="48" spans="1:11" ht="12.75" customHeight="1" x14ac:dyDescent="0.25">
      <c r="A48" s="221" t="s">
        <v>362</v>
      </c>
      <c r="B48" s="221"/>
      <c r="C48" s="221"/>
      <c r="D48" s="221"/>
      <c r="E48" s="221"/>
      <c r="F48" s="221"/>
      <c r="G48" s="12">
        <v>41</v>
      </c>
      <c r="H48" s="48">
        <f>SUM(H49:H55)</f>
        <v>440031.26</v>
      </c>
      <c r="I48" s="48">
        <f>SUM(I49:I55)</f>
        <v>140116.26</v>
      </c>
      <c r="J48" s="48">
        <f>SUM(J49:J55)</f>
        <v>309205</v>
      </c>
      <c r="K48" s="48">
        <f>SUM(K49:K55)</f>
        <v>95719</v>
      </c>
    </row>
    <row r="49" spans="1:11" ht="25.2" customHeight="1" x14ac:dyDescent="0.25">
      <c r="A49" s="190" t="s">
        <v>141</v>
      </c>
      <c r="B49" s="190"/>
      <c r="C49" s="190"/>
      <c r="D49" s="190"/>
      <c r="E49" s="190"/>
      <c r="F49" s="190"/>
      <c r="G49" s="11">
        <v>42</v>
      </c>
      <c r="H49" s="49">
        <v>0</v>
      </c>
      <c r="I49" s="49">
        <v>0</v>
      </c>
      <c r="J49" s="49">
        <v>0</v>
      </c>
      <c r="K49" s="49">
        <v>0</v>
      </c>
    </row>
    <row r="50" spans="1:11" ht="12.75" customHeight="1" x14ac:dyDescent="0.25">
      <c r="A50" s="214" t="s">
        <v>142</v>
      </c>
      <c r="B50" s="214"/>
      <c r="C50" s="214"/>
      <c r="D50" s="214"/>
      <c r="E50" s="214"/>
      <c r="F50" s="214"/>
      <c r="G50" s="11">
        <v>43</v>
      </c>
      <c r="H50" s="49">
        <v>0</v>
      </c>
      <c r="I50" s="49">
        <v>0</v>
      </c>
      <c r="J50" s="49">
        <v>0</v>
      </c>
      <c r="K50" s="49">
        <v>0</v>
      </c>
    </row>
    <row r="51" spans="1:11" ht="12.75" customHeight="1" x14ac:dyDescent="0.25">
      <c r="A51" s="214" t="s">
        <v>143</v>
      </c>
      <c r="B51" s="214"/>
      <c r="C51" s="214"/>
      <c r="D51" s="214"/>
      <c r="E51" s="214"/>
      <c r="F51" s="214"/>
      <c r="G51" s="11">
        <v>44</v>
      </c>
      <c r="H51" s="49">
        <v>440019.7</v>
      </c>
      <c r="I51" s="49">
        <v>140104.70000000001</v>
      </c>
      <c r="J51" s="49">
        <v>309184</v>
      </c>
      <c r="K51" s="49">
        <v>95705</v>
      </c>
    </row>
    <row r="52" spans="1:11" ht="12.75" customHeight="1" x14ac:dyDescent="0.25">
      <c r="A52" s="214" t="s">
        <v>144</v>
      </c>
      <c r="B52" s="214"/>
      <c r="C52" s="214"/>
      <c r="D52" s="214"/>
      <c r="E52" s="214"/>
      <c r="F52" s="214"/>
      <c r="G52" s="11">
        <v>45</v>
      </c>
      <c r="H52" s="49">
        <v>11.56</v>
      </c>
      <c r="I52" s="49">
        <v>11.56</v>
      </c>
      <c r="J52" s="49">
        <v>21</v>
      </c>
      <c r="K52" s="49">
        <v>14</v>
      </c>
    </row>
    <row r="53" spans="1:11" ht="12.75" customHeight="1" x14ac:dyDescent="0.25">
      <c r="A53" s="214" t="s">
        <v>145</v>
      </c>
      <c r="B53" s="214"/>
      <c r="C53" s="214"/>
      <c r="D53" s="214"/>
      <c r="E53" s="214"/>
      <c r="F53" s="214"/>
      <c r="G53" s="11">
        <v>46</v>
      </c>
      <c r="H53" s="49">
        <v>0</v>
      </c>
      <c r="I53" s="49">
        <v>0</v>
      </c>
      <c r="J53" s="49">
        <v>0</v>
      </c>
      <c r="K53" s="49">
        <v>0</v>
      </c>
    </row>
    <row r="54" spans="1:11" ht="12.75" customHeight="1" x14ac:dyDescent="0.25">
      <c r="A54" s="214" t="s">
        <v>146</v>
      </c>
      <c r="B54" s="214"/>
      <c r="C54" s="214"/>
      <c r="D54" s="214"/>
      <c r="E54" s="214"/>
      <c r="F54" s="214"/>
      <c r="G54" s="11">
        <v>47</v>
      </c>
      <c r="H54" s="49">
        <v>0</v>
      </c>
      <c r="I54" s="49">
        <v>0</v>
      </c>
      <c r="J54" s="49">
        <v>0</v>
      </c>
      <c r="K54" s="49">
        <v>0</v>
      </c>
    </row>
    <row r="55" spans="1:11" ht="12.75" customHeight="1" x14ac:dyDescent="0.25">
      <c r="A55" s="214" t="s">
        <v>147</v>
      </c>
      <c r="B55" s="214"/>
      <c r="C55" s="214"/>
      <c r="D55" s="214"/>
      <c r="E55" s="214"/>
      <c r="F55" s="214"/>
      <c r="G55" s="11">
        <v>48</v>
      </c>
      <c r="H55" s="49">
        <v>0</v>
      </c>
      <c r="I55" s="49">
        <v>0</v>
      </c>
      <c r="J55" s="49">
        <v>0</v>
      </c>
      <c r="K55" s="49">
        <v>0</v>
      </c>
    </row>
    <row r="56" spans="1:11" ht="22.2" customHeight="1" x14ac:dyDescent="0.25">
      <c r="A56" s="223" t="s">
        <v>148</v>
      </c>
      <c r="B56" s="223"/>
      <c r="C56" s="223"/>
      <c r="D56" s="223"/>
      <c r="E56" s="223"/>
      <c r="F56" s="223"/>
      <c r="G56" s="11">
        <v>49</v>
      </c>
      <c r="H56" s="49">
        <v>0</v>
      </c>
      <c r="I56" s="49">
        <v>0</v>
      </c>
      <c r="J56" s="49">
        <v>0</v>
      </c>
      <c r="K56" s="49">
        <v>0</v>
      </c>
    </row>
    <row r="57" spans="1:11" ht="12.75" customHeight="1" x14ac:dyDescent="0.25">
      <c r="A57" s="223" t="s">
        <v>149</v>
      </c>
      <c r="B57" s="223"/>
      <c r="C57" s="223"/>
      <c r="D57" s="223"/>
      <c r="E57" s="223"/>
      <c r="F57" s="223"/>
      <c r="G57" s="11">
        <v>50</v>
      </c>
      <c r="H57" s="49">
        <v>0</v>
      </c>
      <c r="I57" s="49">
        <v>0</v>
      </c>
      <c r="J57" s="49">
        <v>0</v>
      </c>
      <c r="K57" s="49">
        <v>0</v>
      </c>
    </row>
    <row r="58" spans="1:11" ht="24.6" customHeight="1" x14ac:dyDescent="0.25">
      <c r="A58" s="223" t="s">
        <v>150</v>
      </c>
      <c r="B58" s="223"/>
      <c r="C58" s="223"/>
      <c r="D58" s="223"/>
      <c r="E58" s="223"/>
      <c r="F58" s="223"/>
      <c r="G58" s="11">
        <v>51</v>
      </c>
      <c r="H58" s="49">
        <v>0</v>
      </c>
      <c r="I58" s="49">
        <v>0</v>
      </c>
      <c r="J58" s="49">
        <v>0</v>
      </c>
      <c r="K58" s="49">
        <v>0</v>
      </c>
    </row>
    <row r="59" spans="1:11" ht="12.75" customHeight="1" x14ac:dyDescent="0.25">
      <c r="A59" s="223" t="s">
        <v>151</v>
      </c>
      <c r="B59" s="223"/>
      <c r="C59" s="223"/>
      <c r="D59" s="223"/>
      <c r="E59" s="223"/>
      <c r="F59" s="223"/>
      <c r="G59" s="11">
        <v>52</v>
      </c>
      <c r="H59" s="49">
        <v>0</v>
      </c>
      <c r="I59" s="49">
        <v>0</v>
      </c>
      <c r="J59" s="49">
        <v>0</v>
      </c>
      <c r="K59" s="49">
        <v>0</v>
      </c>
    </row>
    <row r="60" spans="1:11" ht="12.75" customHeight="1" x14ac:dyDescent="0.25">
      <c r="A60" s="221" t="s">
        <v>363</v>
      </c>
      <c r="B60" s="221"/>
      <c r="C60" s="221"/>
      <c r="D60" s="221"/>
      <c r="E60" s="221"/>
      <c r="F60" s="221"/>
      <c r="G60" s="12">
        <v>53</v>
      </c>
      <c r="H60" s="48">
        <f>H8+H37+H56+H57</f>
        <v>11415491.030000003</v>
      </c>
      <c r="I60" s="48">
        <f t="shared" ref="I60:K60" si="0">I8+I37+I56+I57</f>
        <v>8186476.030000004</v>
      </c>
      <c r="J60" s="48">
        <f t="shared" si="0"/>
        <v>12283829</v>
      </c>
      <c r="K60" s="48">
        <f t="shared" si="0"/>
        <v>8670298</v>
      </c>
    </row>
    <row r="61" spans="1:11" ht="12.75" customHeight="1" x14ac:dyDescent="0.25">
      <c r="A61" s="221" t="s">
        <v>364</v>
      </c>
      <c r="B61" s="221"/>
      <c r="C61" s="221"/>
      <c r="D61" s="221"/>
      <c r="E61" s="221"/>
      <c r="F61" s="221"/>
      <c r="G61" s="12">
        <v>54</v>
      </c>
      <c r="H61" s="48">
        <f>H14+H48+H58+H59</f>
        <v>7881791.8500000006</v>
      </c>
      <c r="I61" s="48">
        <f t="shared" ref="I61:K61" si="1">I14+I48+I58+I59</f>
        <v>3796177.8500000006</v>
      </c>
      <c r="J61" s="48">
        <f t="shared" si="1"/>
        <v>8607783</v>
      </c>
      <c r="K61" s="48">
        <f t="shared" si="1"/>
        <v>4169414</v>
      </c>
    </row>
    <row r="62" spans="1:11" ht="12.75" customHeight="1" x14ac:dyDescent="0.25">
      <c r="A62" s="221" t="s">
        <v>365</v>
      </c>
      <c r="B62" s="221"/>
      <c r="C62" s="221"/>
      <c r="D62" s="221"/>
      <c r="E62" s="221"/>
      <c r="F62" s="221"/>
      <c r="G62" s="12">
        <v>55</v>
      </c>
      <c r="H62" s="48">
        <f>H60-H61</f>
        <v>3533699.1800000025</v>
      </c>
      <c r="I62" s="48">
        <f t="shared" ref="I62:K62" si="2">I60-I61</f>
        <v>4390298.1800000034</v>
      </c>
      <c r="J62" s="48">
        <f t="shared" si="2"/>
        <v>3676046</v>
      </c>
      <c r="K62" s="48">
        <f t="shared" si="2"/>
        <v>4500884</v>
      </c>
    </row>
    <row r="63" spans="1:11" ht="12.75" customHeight="1" x14ac:dyDescent="0.25">
      <c r="A63" s="222" t="s">
        <v>366</v>
      </c>
      <c r="B63" s="222"/>
      <c r="C63" s="222"/>
      <c r="D63" s="222"/>
      <c r="E63" s="222"/>
      <c r="F63" s="222"/>
      <c r="G63" s="12">
        <v>56</v>
      </c>
      <c r="H63" s="48">
        <f>+IF((H60-H61)&gt;0,(H60-H61),0)</f>
        <v>3533699.1800000025</v>
      </c>
      <c r="I63" s="48">
        <f t="shared" ref="I63:K63" si="3">+IF((I60-I61)&gt;0,(I60-I61),0)</f>
        <v>4390298.1800000034</v>
      </c>
      <c r="J63" s="48">
        <f t="shared" si="3"/>
        <v>3676046</v>
      </c>
      <c r="K63" s="48">
        <f t="shared" si="3"/>
        <v>4500884</v>
      </c>
    </row>
    <row r="64" spans="1:11" ht="12.75" customHeight="1" x14ac:dyDescent="0.25">
      <c r="A64" s="222" t="s">
        <v>367</v>
      </c>
      <c r="B64" s="222"/>
      <c r="C64" s="222"/>
      <c r="D64" s="222"/>
      <c r="E64" s="222"/>
      <c r="F64" s="222"/>
      <c r="G64" s="12">
        <v>57</v>
      </c>
      <c r="H64" s="48">
        <f>+IF((H60-H61)&lt;0,(H60-H61),0)</f>
        <v>0</v>
      </c>
      <c r="I64" s="48">
        <f t="shared" ref="I64:K64" si="4">+IF((I60-I61)&lt;0,(I60-I61),0)</f>
        <v>0</v>
      </c>
      <c r="J64" s="48">
        <f t="shared" si="4"/>
        <v>0</v>
      </c>
      <c r="K64" s="48">
        <f t="shared" si="4"/>
        <v>0</v>
      </c>
    </row>
    <row r="65" spans="1:11" ht="12.75" customHeight="1" x14ac:dyDescent="0.25">
      <c r="A65" s="223" t="s">
        <v>111</v>
      </c>
      <c r="B65" s="223"/>
      <c r="C65" s="223"/>
      <c r="D65" s="223"/>
      <c r="E65" s="223"/>
      <c r="F65" s="223"/>
      <c r="G65" s="11">
        <v>58</v>
      </c>
      <c r="H65" s="49">
        <v>0</v>
      </c>
      <c r="I65" s="49">
        <v>0</v>
      </c>
      <c r="J65" s="49">
        <v>0</v>
      </c>
      <c r="K65" s="49">
        <v>0</v>
      </c>
    </row>
    <row r="66" spans="1:11" ht="12.75" customHeight="1" x14ac:dyDescent="0.25">
      <c r="A66" s="221" t="s">
        <v>368</v>
      </c>
      <c r="B66" s="221"/>
      <c r="C66" s="221"/>
      <c r="D66" s="221"/>
      <c r="E66" s="221"/>
      <c r="F66" s="221"/>
      <c r="G66" s="12">
        <v>59</v>
      </c>
      <c r="H66" s="48">
        <f>H62-H65</f>
        <v>3533699.1800000025</v>
      </c>
      <c r="I66" s="48">
        <f t="shared" ref="I66:K66" si="5">I62-I65</f>
        <v>4390298.1800000034</v>
      </c>
      <c r="J66" s="48">
        <f t="shared" si="5"/>
        <v>3676046</v>
      </c>
      <c r="K66" s="48">
        <f t="shared" si="5"/>
        <v>4500884</v>
      </c>
    </row>
    <row r="67" spans="1:11" ht="12.75" customHeight="1" x14ac:dyDescent="0.25">
      <c r="A67" s="222" t="s">
        <v>369</v>
      </c>
      <c r="B67" s="222"/>
      <c r="C67" s="222"/>
      <c r="D67" s="222"/>
      <c r="E67" s="222"/>
      <c r="F67" s="222"/>
      <c r="G67" s="12">
        <v>60</v>
      </c>
      <c r="H67" s="48">
        <f>+IF((H62-H65)&gt;0,(H62-H65),0)</f>
        <v>3533699.1800000025</v>
      </c>
      <c r="I67" s="48">
        <f t="shared" ref="I67:K67" si="6">+IF((I62-I65)&gt;0,(I62-I65),0)</f>
        <v>4390298.1800000034</v>
      </c>
      <c r="J67" s="48">
        <f t="shared" si="6"/>
        <v>3676046</v>
      </c>
      <c r="K67" s="48">
        <f t="shared" si="6"/>
        <v>4500884</v>
      </c>
    </row>
    <row r="68" spans="1:11" ht="12.75" customHeight="1" x14ac:dyDescent="0.25">
      <c r="A68" s="222" t="s">
        <v>370</v>
      </c>
      <c r="B68" s="222"/>
      <c r="C68" s="222"/>
      <c r="D68" s="222"/>
      <c r="E68" s="222"/>
      <c r="F68" s="222"/>
      <c r="G68" s="12">
        <v>61</v>
      </c>
      <c r="H68" s="48">
        <f>+IF((H62-H65)&lt;0,(H62-H65),0)</f>
        <v>0</v>
      </c>
      <c r="I68" s="48">
        <f t="shared" ref="I68:K68" si="7">+IF((I62-I65)&lt;0,(I62-I65),0)</f>
        <v>0</v>
      </c>
      <c r="J68" s="48">
        <f t="shared" si="7"/>
        <v>0</v>
      </c>
      <c r="K68" s="48">
        <f t="shared" si="7"/>
        <v>0</v>
      </c>
    </row>
    <row r="69" spans="1:11" x14ac:dyDescent="0.25">
      <c r="A69" s="215" t="s">
        <v>152</v>
      </c>
      <c r="B69" s="215"/>
      <c r="C69" s="215"/>
      <c r="D69" s="215"/>
      <c r="E69" s="215"/>
      <c r="F69" s="215"/>
      <c r="G69" s="216"/>
      <c r="H69" s="216"/>
      <c r="I69" s="216"/>
      <c r="J69" s="217"/>
      <c r="K69" s="217"/>
    </row>
    <row r="70" spans="1:11" ht="22.2" customHeight="1" x14ac:dyDescent="0.25">
      <c r="A70" s="221" t="s">
        <v>371</v>
      </c>
      <c r="B70" s="221"/>
      <c r="C70" s="221"/>
      <c r="D70" s="221"/>
      <c r="E70" s="221"/>
      <c r="F70" s="221"/>
      <c r="G70" s="12">
        <v>62</v>
      </c>
      <c r="H70" s="48">
        <f>H71-H72</f>
        <v>0</v>
      </c>
      <c r="I70" s="48">
        <f>I71-I72</f>
        <v>0</v>
      </c>
      <c r="J70" s="48">
        <f>J71-J72</f>
        <v>0</v>
      </c>
      <c r="K70" s="48">
        <f>K71-K72</f>
        <v>0</v>
      </c>
    </row>
    <row r="71" spans="1:11" ht="12.75" customHeight="1" x14ac:dyDescent="0.25">
      <c r="A71" s="214" t="s">
        <v>153</v>
      </c>
      <c r="B71" s="214"/>
      <c r="C71" s="214"/>
      <c r="D71" s="214"/>
      <c r="E71" s="214"/>
      <c r="F71" s="214"/>
      <c r="G71" s="11">
        <v>63</v>
      </c>
      <c r="H71" s="49">
        <v>0</v>
      </c>
      <c r="I71" s="49">
        <v>0</v>
      </c>
      <c r="J71" s="49">
        <v>0</v>
      </c>
      <c r="K71" s="49">
        <v>0</v>
      </c>
    </row>
    <row r="72" spans="1:11" ht="12.75" customHeight="1" x14ac:dyDescent="0.25">
      <c r="A72" s="214" t="s">
        <v>154</v>
      </c>
      <c r="B72" s="214"/>
      <c r="C72" s="214"/>
      <c r="D72" s="214"/>
      <c r="E72" s="214"/>
      <c r="F72" s="214"/>
      <c r="G72" s="11">
        <v>64</v>
      </c>
      <c r="H72" s="49">
        <v>0</v>
      </c>
      <c r="I72" s="49">
        <v>0</v>
      </c>
      <c r="J72" s="49">
        <v>0</v>
      </c>
      <c r="K72" s="49">
        <v>0</v>
      </c>
    </row>
    <row r="73" spans="1:11" ht="12.75" customHeight="1" x14ac:dyDescent="0.25">
      <c r="A73" s="223" t="s">
        <v>155</v>
      </c>
      <c r="B73" s="223"/>
      <c r="C73" s="223"/>
      <c r="D73" s="223"/>
      <c r="E73" s="223"/>
      <c r="F73" s="223"/>
      <c r="G73" s="11">
        <v>65</v>
      </c>
      <c r="H73" s="49">
        <v>0</v>
      </c>
      <c r="I73" s="49">
        <v>0</v>
      </c>
      <c r="J73" s="49">
        <v>0</v>
      </c>
      <c r="K73" s="49">
        <v>0</v>
      </c>
    </row>
    <row r="74" spans="1:11" ht="12.75" customHeight="1" x14ac:dyDescent="0.25">
      <c r="A74" s="222" t="s">
        <v>372</v>
      </c>
      <c r="B74" s="222"/>
      <c r="C74" s="222"/>
      <c r="D74" s="222"/>
      <c r="E74" s="222"/>
      <c r="F74" s="222"/>
      <c r="G74" s="12">
        <v>66</v>
      </c>
      <c r="H74" s="71">
        <v>0</v>
      </c>
      <c r="I74" s="71">
        <v>0</v>
      </c>
      <c r="J74" s="71">
        <v>0</v>
      </c>
      <c r="K74" s="71">
        <v>0</v>
      </c>
    </row>
    <row r="75" spans="1:11" ht="12.75" customHeight="1" x14ac:dyDescent="0.25">
      <c r="A75" s="222" t="s">
        <v>373</v>
      </c>
      <c r="B75" s="222"/>
      <c r="C75" s="222"/>
      <c r="D75" s="222"/>
      <c r="E75" s="222"/>
      <c r="F75" s="222"/>
      <c r="G75" s="12">
        <v>67</v>
      </c>
      <c r="H75" s="71">
        <v>0</v>
      </c>
      <c r="I75" s="71">
        <v>0</v>
      </c>
      <c r="J75" s="71">
        <v>0</v>
      </c>
      <c r="K75" s="71">
        <v>0</v>
      </c>
    </row>
    <row r="76" spans="1:11" x14ac:dyDescent="0.25">
      <c r="A76" s="215" t="s">
        <v>156</v>
      </c>
      <c r="B76" s="215"/>
      <c r="C76" s="215"/>
      <c r="D76" s="215"/>
      <c r="E76" s="215"/>
      <c r="F76" s="215"/>
      <c r="G76" s="216"/>
      <c r="H76" s="216"/>
      <c r="I76" s="216"/>
      <c r="J76" s="217"/>
      <c r="K76" s="217"/>
    </row>
    <row r="77" spans="1:11" ht="12.75" customHeight="1" x14ac:dyDescent="0.25">
      <c r="A77" s="221" t="s">
        <v>374</v>
      </c>
      <c r="B77" s="221"/>
      <c r="C77" s="221"/>
      <c r="D77" s="221"/>
      <c r="E77" s="221"/>
      <c r="F77" s="221"/>
      <c r="G77" s="12">
        <v>68</v>
      </c>
      <c r="H77" s="71">
        <v>0</v>
      </c>
      <c r="I77" s="71">
        <v>0</v>
      </c>
      <c r="J77" s="71">
        <v>0</v>
      </c>
      <c r="K77" s="71">
        <v>0</v>
      </c>
    </row>
    <row r="78" spans="1:11" ht="12.75" customHeight="1" x14ac:dyDescent="0.25">
      <c r="A78" s="220" t="s">
        <v>375</v>
      </c>
      <c r="B78" s="220"/>
      <c r="C78" s="220"/>
      <c r="D78" s="220"/>
      <c r="E78" s="220"/>
      <c r="F78" s="220"/>
      <c r="G78" s="42">
        <v>69</v>
      </c>
      <c r="H78" s="50">
        <v>0</v>
      </c>
      <c r="I78" s="50">
        <v>0</v>
      </c>
      <c r="J78" s="50">
        <v>0</v>
      </c>
      <c r="K78" s="50">
        <v>0</v>
      </c>
    </row>
    <row r="79" spans="1:11" ht="12.75" customHeight="1" x14ac:dyDescent="0.25">
      <c r="A79" s="220" t="s">
        <v>376</v>
      </c>
      <c r="B79" s="220"/>
      <c r="C79" s="220"/>
      <c r="D79" s="220"/>
      <c r="E79" s="220"/>
      <c r="F79" s="220"/>
      <c r="G79" s="42">
        <v>70</v>
      </c>
      <c r="H79" s="50">
        <v>0</v>
      </c>
      <c r="I79" s="50">
        <v>0</v>
      </c>
      <c r="J79" s="50">
        <v>0</v>
      </c>
      <c r="K79" s="50">
        <v>0</v>
      </c>
    </row>
    <row r="80" spans="1:11" ht="12.75" customHeight="1" x14ac:dyDescent="0.25">
      <c r="A80" s="221" t="s">
        <v>377</v>
      </c>
      <c r="B80" s="221"/>
      <c r="C80" s="221"/>
      <c r="D80" s="221"/>
      <c r="E80" s="221"/>
      <c r="F80" s="221"/>
      <c r="G80" s="12">
        <v>71</v>
      </c>
      <c r="H80" s="71">
        <v>0</v>
      </c>
      <c r="I80" s="71">
        <v>0</v>
      </c>
      <c r="J80" s="71">
        <v>0</v>
      </c>
      <c r="K80" s="71">
        <v>0</v>
      </c>
    </row>
    <row r="81" spans="1:11" ht="12.75" customHeight="1" x14ac:dyDescent="0.25">
      <c r="A81" s="221" t="s">
        <v>378</v>
      </c>
      <c r="B81" s="221"/>
      <c r="C81" s="221"/>
      <c r="D81" s="221"/>
      <c r="E81" s="221"/>
      <c r="F81" s="221"/>
      <c r="G81" s="12">
        <v>72</v>
      </c>
      <c r="H81" s="71">
        <v>0</v>
      </c>
      <c r="I81" s="71">
        <v>0</v>
      </c>
      <c r="J81" s="71">
        <v>0</v>
      </c>
      <c r="K81" s="71">
        <v>0</v>
      </c>
    </row>
    <row r="82" spans="1:11" ht="12.75" customHeight="1" x14ac:dyDescent="0.25">
      <c r="A82" s="222" t="s">
        <v>379</v>
      </c>
      <c r="B82" s="222"/>
      <c r="C82" s="222"/>
      <c r="D82" s="222"/>
      <c r="E82" s="222"/>
      <c r="F82" s="222"/>
      <c r="G82" s="12">
        <v>73</v>
      </c>
      <c r="H82" s="71">
        <v>0</v>
      </c>
      <c r="I82" s="71">
        <v>0</v>
      </c>
      <c r="J82" s="71">
        <v>0</v>
      </c>
      <c r="K82" s="71">
        <v>0</v>
      </c>
    </row>
    <row r="83" spans="1:11" ht="12.75" customHeight="1" x14ac:dyDescent="0.25">
      <c r="A83" s="222" t="s">
        <v>380</v>
      </c>
      <c r="B83" s="222"/>
      <c r="C83" s="222"/>
      <c r="D83" s="222"/>
      <c r="E83" s="222"/>
      <c r="F83" s="222"/>
      <c r="G83" s="12">
        <v>74</v>
      </c>
      <c r="H83" s="71">
        <v>0</v>
      </c>
      <c r="I83" s="71">
        <v>0</v>
      </c>
      <c r="J83" s="71">
        <v>0</v>
      </c>
      <c r="K83" s="71">
        <v>0</v>
      </c>
    </row>
    <row r="84" spans="1:11" x14ac:dyDescent="0.25">
      <c r="A84" s="215" t="s">
        <v>112</v>
      </c>
      <c r="B84" s="215"/>
      <c r="C84" s="215"/>
      <c r="D84" s="215"/>
      <c r="E84" s="215"/>
      <c r="F84" s="215"/>
      <c r="G84" s="216"/>
      <c r="H84" s="216"/>
      <c r="I84" s="216"/>
      <c r="J84" s="217"/>
      <c r="K84" s="217"/>
    </row>
    <row r="85" spans="1:11" ht="12.75" customHeight="1" x14ac:dyDescent="0.25">
      <c r="A85" s="210" t="s">
        <v>381</v>
      </c>
      <c r="B85" s="210"/>
      <c r="C85" s="210"/>
      <c r="D85" s="210"/>
      <c r="E85" s="210"/>
      <c r="F85" s="210"/>
      <c r="G85" s="12">
        <v>75</v>
      </c>
      <c r="H85" s="51">
        <f>H86+H87</f>
        <v>0</v>
      </c>
      <c r="I85" s="51">
        <f>I86+I87</f>
        <v>0</v>
      </c>
      <c r="J85" s="51">
        <f>J86+J87</f>
        <v>0</v>
      </c>
      <c r="K85" s="51">
        <f>K86+K87</f>
        <v>0</v>
      </c>
    </row>
    <row r="86" spans="1:11" ht="12.75" customHeight="1" x14ac:dyDescent="0.25">
      <c r="A86" s="211" t="s">
        <v>157</v>
      </c>
      <c r="B86" s="211"/>
      <c r="C86" s="211"/>
      <c r="D86" s="211"/>
      <c r="E86" s="211"/>
      <c r="F86" s="211"/>
      <c r="G86" s="11">
        <v>76</v>
      </c>
      <c r="H86" s="52">
        <v>0</v>
      </c>
      <c r="I86" s="52">
        <v>0</v>
      </c>
      <c r="J86" s="52">
        <v>0</v>
      </c>
      <c r="K86" s="52">
        <v>0</v>
      </c>
    </row>
    <row r="87" spans="1:11" ht="12.75" customHeight="1" x14ac:dyDescent="0.25">
      <c r="A87" s="211" t="s">
        <v>158</v>
      </c>
      <c r="B87" s="211"/>
      <c r="C87" s="211"/>
      <c r="D87" s="211"/>
      <c r="E87" s="211"/>
      <c r="F87" s="211"/>
      <c r="G87" s="11">
        <v>77</v>
      </c>
      <c r="H87" s="52">
        <v>0</v>
      </c>
      <c r="I87" s="52">
        <v>0</v>
      </c>
      <c r="J87" s="52">
        <v>0</v>
      </c>
      <c r="K87" s="52">
        <v>0</v>
      </c>
    </row>
    <row r="88" spans="1:11" x14ac:dyDescent="0.25">
      <c r="A88" s="218" t="s">
        <v>114</v>
      </c>
      <c r="B88" s="218"/>
      <c r="C88" s="218"/>
      <c r="D88" s="218"/>
      <c r="E88" s="218"/>
      <c r="F88" s="218"/>
      <c r="G88" s="219"/>
      <c r="H88" s="219"/>
      <c r="I88" s="219"/>
      <c r="J88" s="217"/>
      <c r="K88" s="217"/>
    </row>
    <row r="89" spans="1:11" ht="12.75" customHeight="1" x14ac:dyDescent="0.25">
      <c r="A89" s="191" t="s">
        <v>159</v>
      </c>
      <c r="B89" s="191"/>
      <c r="C89" s="191"/>
      <c r="D89" s="191"/>
      <c r="E89" s="191"/>
      <c r="F89" s="191"/>
      <c r="G89" s="11">
        <v>78</v>
      </c>
      <c r="H89" s="52">
        <v>3533699.1800000025</v>
      </c>
      <c r="I89" s="52">
        <v>4390298.1800000034</v>
      </c>
      <c r="J89" s="52">
        <v>3676046</v>
      </c>
      <c r="K89" s="52">
        <v>4500884</v>
      </c>
    </row>
    <row r="90" spans="1:11" ht="24" customHeight="1" x14ac:dyDescent="0.25">
      <c r="A90" s="192" t="s">
        <v>437</v>
      </c>
      <c r="B90" s="192"/>
      <c r="C90" s="192"/>
      <c r="D90" s="192"/>
      <c r="E90" s="192"/>
      <c r="F90" s="192"/>
      <c r="G90" s="12">
        <v>79</v>
      </c>
      <c r="H90" s="69">
        <f>H91+H98</f>
        <v>0</v>
      </c>
      <c r="I90" s="69">
        <f>I91+I98</f>
        <v>0</v>
      </c>
      <c r="J90" s="69">
        <f t="shared" ref="J90:K90" si="8">J91+J98</f>
        <v>0</v>
      </c>
      <c r="K90" s="69">
        <f t="shared" si="8"/>
        <v>0</v>
      </c>
    </row>
    <row r="91" spans="1:11" ht="24" customHeight="1" x14ac:dyDescent="0.25">
      <c r="A91" s="212" t="s">
        <v>444</v>
      </c>
      <c r="B91" s="212"/>
      <c r="C91" s="212"/>
      <c r="D91" s="212"/>
      <c r="E91" s="212"/>
      <c r="F91" s="212"/>
      <c r="G91" s="12">
        <v>80</v>
      </c>
      <c r="H91" s="69">
        <f>SUM(H92:H96)</f>
        <v>0</v>
      </c>
      <c r="I91" s="69">
        <f>SUM(I92:I96)</f>
        <v>0</v>
      </c>
      <c r="J91" s="69">
        <f t="shared" ref="J91:K91" si="9">SUM(J92:J96)</f>
        <v>0</v>
      </c>
      <c r="K91" s="69">
        <f t="shared" si="9"/>
        <v>0</v>
      </c>
    </row>
    <row r="92" spans="1:11" ht="25.5" customHeight="1" x14ac:dyDescent="0.25">
      <c r="A92" s="214" t="s">
        <v>382</v>
      </c>
      <c r="B92" s="214"/>
      <c r="C92" s="214"/>
      <c r="D92" s="214"/>
      <c r="E92" s="214"/>
      <c r="F92" s="214"/>
      <c r="G92" s="12">
        <v>81</v>
      </c>
      <c r="H92" s="52">
        <v>0</v>
      </c>
      <c r="I92" s="52">
        <v>0</v>
      </c>
      <c r="J92" s="52">
        <v>0</v>
      </c>
      <c r="K92" s="52">
        <v>0</v>
      </c>
    </row>
    <row r="93" spans="1:11" ht="38.25" customHeight="1" x14ac:dyDescent="0.25">
      <c r="A93" s="214" t="s">
        <v>383</v>
      </c>
      <c r="B93" s="214"/>
      <c r="C93" s="214"/>
      <c r="D93" s="214"/>
      <c r="E93" s="214"/>
      <c r="F93" s="214"/>
      <c r="G93" s="12">
        <v>82</v>
      </c>
      <c r="H93" s="52">
        <v>0</v>
      </c>
      <c r="I93" s="52">
        <v>0</v>
      </c>
      <c r="J93" s="52">
        <v>0</v>
      </c>
      <c r="K93" s="52">
        <v>0</v>
      </c>
    </row>
    <row r="94" spans="1:11" ht="38.25" customHeight="1" x14ac:dyDescent="0.25">
      <c r="A94" s="214" t="s">
        <v>384</v>
      </c>
      <c r="B94" s="214"/>
      <c r="C94" s="214"/>
      <c r="D94" s="214"/>
      <c r="E94" s="214"/>
      <c r="F94" s="214"/>
      <c r="G94" s="12">
        <v>83</v>
      </c>
      <c r="H94" s="52">
        <v>0</v>
      </c>
      <c r="I94" s="52">
        <v>0</v>
      </c>
      <c r="J94" s="52">
        <v>0</v>
      </c>
      <c r="K94" s="52">
        <v>0</v>
      </c>
    </row>
    <row r="95" spans="1:11" x14ac:dyDescent="0.25">
      <c r="A95" s="214" t="s">
        <v>385</v>
      </c>
      <c r="B95" s="214"/>
      <c r="C95" s="214"/>
      <c r="D95" s="214"/>
      <c r="E95" s="214"/>
      <c r="F95" s="214"/>
      <c r="G95" s="12">
        <v>84</v>
      </c>
      <c r="H95" s="52">
        <v>0</v>
      </c>
      <c r="I95" s="52">
        <v>0</v>
      </c>
      <c r="J95" s="52">
        <v>0</v>
      </c>
      <c r="K95" s="52">
        <v>0</v>
      </c>
    </row>
    <row r="96" spans="1:11" x14ac:dyDescent="0.25">
      <c r="A96" s="214" t="s">
        <v>386</v>
      </c>
      <c r="B96" s="214"/>
      <c r="C96" s="214"/>
      <c r="D96" s="214"/>
      <c r="E96" s="214"/>
      <c r="F96" s="214"/>
      <c r="G96" s="12">
        <v>85</v>
      </c>
      <c r="H96" s="52">
        <v>0</v>
      </c>
      <c r="I96" s="52">
        <v>0</v>
      </c>
      <c r="J96" s="52">
        <v>0</v>
      </c>
      <c r="K96" s="52">
        <v>0</v>
      </c>
    </row>
    <row r="97" spans="1:11" ht="26.25" customHeight="1" x14ac:dyDescent="0.25">
      <c r="A97" s="214" t="s">
        <v>387</v>
      </c>
      <c r="B97" s="214"/>
      <c r="C97" s="214"/>
      <c r="D97" s="214"/>
      <c r="E97" s="214"/>
      <c r="F97" s="214"/>
      <c r="G97" s="12">
        <v>86</v>
      </c>
      <c r="H97" s="52">
        <v>0</v>
      </c>
      <c r="I97" s="52">
        <v>0</v>
      </c>
      <c r="J97" s="52">
        <v>0</v>
      </c>
      <c r="K97" s="52">
        <v>0</v>
      </c>
    </row>
    <row r="98" spans="1:11" ht="25.5" customHeight="1" x14ac:dyDescent="0.25">
      <c r="A98" s="212" t="s">
        <v>438</v>
      </c>
      <c r="B98" s="212"/>
      <c r="C98" s="212"/>
      <c r="D98" s="212"/>
      <c r="E98" s="212"/>
      <c r="F98" s="212"/>
      <c r="G98" s="12">
        <v>87</v>
      </c>
      <c r="H98" s="69">
        <f>SUM(H99:H106)</f>
        <v>0</v>
      </c>
      <c r="I98" s="69">
        <f>SUM(I99:I106)</f>
        <v>0</v>
      </c>
      <c r="J98" s="69">
        <f t="shared" ref="J98:K98" si="10">SUM(J99:J106)</f>
        <v>0</v>
      </c>
      <c r="K98" s="69">
        <f t="shared" si="10"/>
        <v>0</v>
      </c>
    </row>
    <row r="99" spans="1:11" x14ac:dyDescent="0.25">
      <c r="A99" s="213" t="s">
        <v>160</v>
      </c>
      <c r="B99" s="213"/>
      <c r="C99" s="213"/>
      <c r="D99" s="213"/>
      <c r="E99" s="213"/>
      <c r="F99" s="213"/>
      <c r="G99" s="11">
        <v>88</v>
      </c>
      <c r="H99" s="52">
        <v>0</v>
      </c>
      <c r="I99" s="52">
        <v>0</v>
      </c>
      <c r="J99" s="52">
        <v>0</v>
      </c>
      <c r="K99" s="52">
        <v>0</v>
      </c>
    </row>
    <row r="100" spans="1:11" ht="36" customHeight="1" x14ac:dyDescent="0.25">
      <c r="A100" s="214" t="s">
        <v>388</v>
      </c>
      <c r="B100" s="214"/>
      <c r="C100" s="214"/>
      <c r="D100" s="214"/>
      <c r="E100" s="214"/>
      <c r="F100" s="214"/>
      <c r="G100" s="11">
        <v>89</v>
      </c>
      <c r="H100" s="52">
        <v>0</v>
      </c>
      <c r="I100" s="52">
        <v>0</v>
      </c>
      <c r="J100" s="52">
        <v>0</v>
      </c>
      <c r="K100" s="52">
        <v>0</v>
      </c>
    </row>
    <row r="101" spans="1:11" ht="22.2" customHeight="1" x14ac:dyDescent="0.25">
      <c r="A101" s="213" t="s">
        <v>161</v>
      </c>
      <c r="B101" s="213"/>
      <c r="C101" s="213"/>
      <c r="D101" s="213"/>
      <c r="E101" s="213"/>
      <c r="F101" s="213"/>
      <c r="G101" s="11">
        <v>90</v>
      </c>
      <c r="H101" s="52">
        <v>0</v>
      </c>
      <c r="I101" s="52">
        <v>0</v>
      </c>
      <c r="J101" s="52">
        <v>0</v>
      </c>
      <c r="K101" s="52">
        <v>0</v>
      </c>
    </row>
    <row r="102" spans="1:11" ht="22.2" customHeight="1" x14ac:dyDescent="0.25">
      <c r="A102" s="213" t="s">
        <v>162</v>
      </c>
      <c r="B102" s="213"/>
      <c r="C102" s="213"/>
      <c r="D102" s="213"/>
      <c r="E102" s="213"/>
      <c r="F102" s="213"/>
      <c r="G102" s="11">
        <v>91</v>
      </c>
      <c r="H102" s="52">
        <v>0</v>
      </c>
      <c r="I102" s="52">
        <v>0</v>
      </c>
      <c r="J102" s="52">
        <v>0</v>
      </c>
      <c r="K102" s="52">
        <v>0</v>
      </c>
    </row>
    <row r="103" spans="1:11" ht="22.2" customHeight="1" x14ac:dyDescent="0.25">
      <c r="A103" s="213" t="s">
        <v>163</v>
      </c>
      <c r="B103" s="213"/>
      <c r="C103" s="213"/>
      <c r="D103" s="213"/>
      <c r="E103" s="213"/>
      <c r="F103" s="213"/>
      <c r="G103" s="11">
        <v>92</v>
      </c>
      <c r="H103" s="52">
        <v>0</v>
      </c>
      <c r="I103" s="52">
        <v>0</v>
      </c>
      <c r="J103" s="52">
        <v>0</v>
      </c>
      <c r="K103" s="52">
        <v>0</v>
      </c>
    </row>
    <row r="104" spans="1:11" ht="12.75" customHeight="1" x14ac:dyDescent="0.25">
      <c r="A104" s="214" t="s">
        <v>389</v>
      </c>
      <c r="B104" s="214"/>
      <c r="C104" s="214"/>
      <c r="D104" s="214"/>
      <c r="E104" s="214"/>
      <c r="F104" s="214"/>
      <c r="G104" s="11">
        <v>93</v>
      </c>
      <c r="H104" s="52">
        <v>0</v>
      </c>
      <c r="I104" s="52">
        <v>0</v>
      </c>
      <c r="J104" s="52">
        <v>0</v>
      </c>
      <c r="K104" s="52">
        <v>0</v>
      </c>
    </row>
    <row r="105" spans="1:11" ht="26.25" customHeight="1" x14ac:dyDescent="0.25">
      <c r="A105" s="214" t="s">
        <v>390</v>
      </c>
      <c r="B105" s="214"/>
      <c r="C105" s="214"/>
      <c r="D105" s="214"/>
      <c r="E105" s="214"/>
      <c r="F105" s="214"/>
      <c r="G105" s="11">
        <v>94</v>
      </c>
      <c r="H105" s="52">
        <v>0</v>
      </c>
      <c r="I105" s="52">
        <v>0</v>
      </c>
      <c r="J105" s="52">
        <v>0</v>
      </c>
      <c r="K105" s="52">
        <v>0</v>
      </c>
    </row>
    <row r="106" spans="1:11" x14ac:dyDescent="0.25">
      <c r="A106" s="214" t="s">
        <v>391</v>
      </c>
      <c r="B106" s="214"/>
      <c r="C106" s="214"/>
      <c r="D106" s="214"/>
      <c r="E106" s="214"/>
      <c r="F106" s="214"/>
      <c r="G106" s="11">
        <v>95</v>
      </c>
      <c r="H106" s="52">
        <v>0</v>
      </c>
      <c r="I106" s="52">
        <v>0</v>
      </c>
      <c r="J106" s="52">
        <v>0</v>
      </c>
      <c r="K106" s="52">
        <v>0</v>
      </c>
    </row>
    <row r="107" spans="1:11" ht="24.75" customHeight="1" x14ac:dyDescent="0.25">
      <c r="A107" s="214" t="s">
        <v>392</v>
      </c>
      <c r="B107" s="214"/>
      <c r="C107" s="214"/>
      <c r="D107" s="214"/>
      <c r="E107" s="214"/>
      <c r="F107" s="214"/>
      <c r="G107" s="11">
        <v>96</v>
      </c>
      <c r="H107" s="52">
        <v>0</v>
      </c>
      <c r="I107" s="52">
        <v>0</v>
      </c>
      <c r="J107" s="52">
        <v>0</v>
      </c>
      <c r="K107" s="52">
        <v>0</v>
      </c>
    </row>
    <row r="108" spans="1:11" ht="22.95" customHeight="1" x14ac:dyDescent="0.25">
      <c r="A108" s="192" t="s">
        <v>439</v>
      </c>
      <c r="B108" s="192"/>
      <c r="C108" s="192"/>
      <c r="D108" s="192"/>
      <c r="E108" s="192"/>
      <c r="F108" s="192"/>
      <c r="G108" s="12">
        <v>97</v>
      </c>
      <c r="H108" s="69">
        <f>H91+H98-H107-H97</f>
        <v>0</v>
      </c>
      <c r="I108" s="69">
        <f>I91+I98-I107-I97</f>
        <v>0</v>
      </c>
      <c r="J108" s="69">
        <f t="shared" ref="J108:K108" si="11">J91+J98-J107-J97</f>
        <v>0</v>
      </c>
      <c r="K108" s="69">
        <f t="shared" si="11"/>
        <v>0</v>
      </c>
    </row>
    <row r="109" spans="1:11" ht="12.75" customHeight="1" x14ac:dyDescent="0.25">
      <c r="A109" s="192" t="s">
        <v>393</v>
      </c>
      <c r="B109" s="192"/>
      <c r="C109" s="192"/>
      <c r="D109" s="192"/>
      <c r="E109" s="192"/>
      <c r="F109" s="192"/>
      <c r="G109" s="12">
        <v>98</v>
      </c>
      <c r="H109" s="51">
        <f>H89+H108</f>
        <v>3533699.1800000025</v>
      </c>
      <c r="I109" s="51">
        <f>I89+I108</f>
        <v>4390298.1800000034</v>
      </c>
      <c r="J109" s="51">
        <f t="shared" ref="J109:K109" si="12">J89+J108</f>
        <v>3676046</v>
      </c>
      <c r="K109" s="51">
        <f t="shared" si="12"/>
        <v>4500884</v>
      </c>
    </row>
    <row r="110" spans="1:11" x14ac:dyDescent="0.25">
      <c r="A110" s="215" t="s">
        <v>164</v>
      </c>
      <c r="B110" s="215"/>
      <c r="C110" s="215"/>
      <c r="D110" s="215"/>
      <c r="E110" s="215"/>
      <c r="F110" s="215"/>
      <c r="G110" s="216"/>
      <c r="H110" s="216"/>
      <c r="I110" s="216"/>
      <c r="J110" s="217"/>
      <c r="K110" s="217"/>
    </row>
    <row r="111" spans="1:11" ht="12.75" customHeight="1" x14ac:dyDescent="0.25">
      <c r="A111" s="210" t="s">
        <v>394</v>
      </c>
      <c r="B111" s="210"/>
      <c r="C111" s="210"/>
      <c r="D111" s="210"/>
      <c r="E111" s="210"/>
      <c r="F111" s="210"/>
      <c r="G111" s="12">
        <v>99</v>
      </c>
      <c r="H111" s="51">
        <f>H112+H113</f>
        <v>0</v>
      </c>
      <c r="I111" s="51">
        <f>I112+I113</f>
        <v>0</v>
      </c>
      <c r="J111" s="51">
        <f>J112+J113</f>
        <v>0</v>
      </c>
      <c r="K111" s="51">
        <f>K112+K113</f>
        <v>0</v>
      </c>
    </row>
    <row r="112" spans="1:11" ht="12.75" customHeight="1" x14ac:dyDescent="0.25">
      <c r="A112" s="211" t="s">
        <v>113</v>
      </c>
      <c r="B112" s="211"/>
      <c r="C112" s="211"/>
      <c r="D112" s="211"/>
      <c r="E112" s="211"/>
      <c r="F112" s="211"/>
      <c r="G112" s="11">
        <v>100</v>
      </c>
      <c r="H112" s="52">
        <v>0</v>
      </c>
      <c r="I112" s="52">
        <v>0</v>
      </c>
      <c r="J112" s="52">
        <v>0</v>
      </c>
      <c r="K112" s="52">
        <v>0</v>
      </c>
    </row>
    <row r="113" spans="1:11" ht="12.75" customHeight="1" x14ac:dyDescent="0.25">
      <c r="A113" s="211" t="s">
        <v>165</v>
      </c>
      <c r="B113" s="211"/>
      <c r="C113" s="211"/>
      <c r="D113" s="211"/>
      <c r="E113" s="211"/>
      <c r="F113" s="211"/>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M53" sqref="M53"/>
    </sheetView>
  </sheetViews>
  <sheetFormatPr defaultColWidth="9.109375" defaultRowHeight="13.2" x14ac:dyDescent="0.25"/>
  <cols>
    <col min="1" max="7" width="9.109375" style="13"/>
    <col min="8" max="9" width="30.33203125" style="22" customWidth="1"/>
    <col min="10" max="16384" width="9.109375" style="13"/>
  </cols>
  <sheetData>
    <row r="1" spans="1:9" x14ac:dyDescent="0.25">
      <c r="A1" s="246" t="s">
        <v>166</v>
      </c>
      <c r="B1" s="247"/>
      <c r="C1" s="247"/>
      <c r="D1" s="247"/>
      <c r="E1" s="247"/>
      <c r="F1" s="247"/>
      <c r="G1" s="247"/>
      <c r="H1" s="247"/>
      <c r="I1" s="247"/>
    </row>
    <row r="2" spans="1:9" x14ac:dyDescent="0.25">
      <c r="A2" s="248" t="s">
        <v>467</v>
      </c>
      <c r="B2" s="200"/>
      <c r="C2" s="200"/>
      <c r="D2" s="200"/>
      <c r="E2" s="200"/>
      <c r="F2" s="200"/>
      <c r="G2" s="200"/>
      <c r="H2" s="200"/>
      <c r="I2" s="200"/>
    </row>
    <row r="3" spans="1:9" x14ac:dyDescent="0.25">
      <c r="A3" s="250" t="s">
        <v>448</v>
      </c>
      <c r="B3" s="251"/>
      <c r="C3" s="251"/>
      <c r="D3" s="251"/>
      <c r="E3" s="251"/>
      <c r="F3" s="251"/>
      <c r="G3" s="251"/>
      <c r="H3" s="251"/>
      <c r="I3" s="251"/>
    </row>
    <row r="4" spans="1:9" x14ac:dyDescent="0.25">
      <c r="A4" s="249" t="s">
        <v>449</v>
      </c>
      <c r="B4" s="203"/>
      <c r="C4" s="203"/>
      <c r="D4" s="203"/>
      <c r="E4" s="203"/>
      <c r="F4" s="203"/>
      <c r="G4" s="203"/>
      <c r="H4" s="203"/>
      <c r="I4" s="204"/>
    </row>
    <row r="5" spans="1:9" ht="22.2" x14ac:dyDescent="0.25">
      <c r="A5" s="252" t="s">
        <v>2</v>
      </c>
      <c r="B5" s="208"/>
      <c r="C5" s="208"/>
      <c r="D5" s="208"/>
      <c r="E5" s="208"/>
      <c r="F5" s="208"/>
      <c r="G5" s="60" t="s">
        <v>103</v>
      </c>
      <c r="H5" s="61" t="s">
        <v>301</v>
      </c>
      <c r="I5" s="61" t="s">
        <v>279</v>
      </c>
    </row>
    <row r="6" spans="1:9" x14ac:dyDescent="0.25">
      <c r="A6" s="253">
        <v>1</v>
      </c>
      <c r="B6" s="208"/>
      <c r="C6" s="208"/>
      <c r="D6" s="208"/>
      <c r="E6" s="208"/>
      <c r="F6" s="208"/>
      <c r="G6" s="62">
        <v>2</v>
      </c>
      <c r="H6" s="61" t="s">
        <v>167</v>
      </c>
      <c r="I6" s="61" t="s">
        <v>168</v>
      </c>
    </row>
    <row r="7" spans="1:9" x14ac:dyDescent="0.25">
      <c r="A7" s="243" t="s">
        <v>169</v>
      </c>
      <c r="B7" s="243"/>
      <c r="C7" s="243"/>
      <c r="D7" s="243"/>
      <c r="E7" s="243"/>
      <c r="F7" s="243"/>
      <c r="G7" s="243"/>
      <c r="H7" s="243"/>
      <c r="I7" s="243"/>
    </row>
    <row r="8" spans="1:9" ht="12.75" customHeight="1" x14ac:dyDescent="0.25">
      <c r="A8" s="190" t="s">
        <v>170</v>
      </c>
      <c r="B8" s="190"/>
      <c r="C8" s="190"/>
      <c r="D8" s="190"/>
      <c r="E8" s="190"/>
      <c r="F8" s="190"/>
      <c r="G8" s="63">
        <v>1</v>
      </c>
      <c r="H8" s="64">
        <v>3533699</v>
      </c>
      <c r="I8" s="64">
        <v>3676046</v>
      </c>
    </row>
    <row r="9" spans="1:9" ht="12.75" customHeight="1" x14ac:dyDescent="0.25">
      <c r="A9" s="245" t="s">
        <v>171</v>
      </c>
      <c r="B9" s="245"/>
      <c r="C9" s="245"/>
      <c r="D9" s="245"/>
      <c r="E9" s="245"/>
      <c r="F9" s="245"/>
      <c r="G9" s="65">
        <v>2</v>
      </c>
      <c r="H9" s="66">
        <f>H10+H11+H12+H13+H14+H15+H16+H17</f>
        <v>1177163</v>
      </c>
      <c r="I9" s="66">
        <f>I10+I11+I12+I13+I14+I15+I16+I17</f>
        <v>1078632</v>
      </c>
    </row>
    <row r="10" spans="1:9" ht="12.75" customHeight="1" x14ac:dyDescent="0.25">
      <c r="A10" s="224" t="s">
        <v>172</v>
      </c>
      <c r="B10" s="224"/>
      <c r="C10" s="224"/>
      <c r="D10" s="224"/>
      <c r="E10" s="224"/>
      <c r="F10" s="224"/>
      <c r="G10" s="63">
        <v>3</v>
      </c>
      <c r="H10" s="64">
        <v>736170</v>
      </c>
      <c r="I10" s="64">
        <v>770151</v>
      </c>
    </row>
    <row r="11" spans="1:9" ht="22.2" customHeight="1" x14ac:dyDescent="0.25">
      <c r="A11" s="224" t="s">
        <v>173</v>
      </c>
      <c r="B11" s="224"/>
      <c r="C11" s="224"/>
      <c r="D11" s="224"/>
      <c r="E11" s="224"/>
      <c r="F11" s="224"/>
      <c r="G11" s="63">
        <v>4</v>
      </c>
      <c r="H11" s="64">
        <v>0</v>
      </c>
      <c r="I11" s="64">
        <v>140</v>
      </c>
    </row>
    <row r="12" spans="1:9" ht="23.4" customHeight="1" x14ac:dyDescent="0.25">
      <c r="A12" s="224" t="s">
        <v>174</v>
      </c>
      <c r="B12" s="224"/>
      <c r="C12" s="224"/>
      <c r="D12" s="224"/>
      <c r="E12" s="224"/>
      <c r="F12" s="224"/>
      <c r="G12" s="63">
        <v>5</v>
      </c>
      <c r="H12" s="64">
        <v>0</v>
      </c>
      <c r="I12" s="64">
        <v>0</v>
      </c>
    </row>
    <row r="13" spans="1:9" ht="12.75" customHeight="1" x14ac:dyDescent="0.25">
      <c r="A13" s="224" t="s">
        <v>175</v>
      </c>
      <c r="B13" s="224"/>
      <c r="C13" s="224"/>
      <c r="D13" s="224"/>
      <c r="E13" s="224"/>
      <c r="F13" s="224"/>
      <c r="G13" s="63">
        <v>6</v>
      </c>
      <c r="H13" s="64">
        <v>-2586</v>
      </c>
      <c r="I13" s="64">
        <v>-699</v>
      </c>
    </row>
    <row r="14" spans="1:9" ht="12.75" customHeight="1" x14ac:dyDescent="0.25">
      <c r="A14" s="224" t="s">
        <v>176</v>
      </c>
      <c r="B14" s="224"/>
      <c r="C14" s="224"/>
      <c r="D14" s="224"/>
      <c r="E14" s="224"/>
      <c r="F14" s="224"/>
      <c r="G14" s="63">
        <v>7</v>
      </c>
      <c r="H14" s="64">
        <v>440020</v>
      </c>
      <c r="I14" s="64">
        <v>309184</v>
      </c>
    </row>
    <row r="15" spans="1:9" ht="12.75" customHeight="1" x14ac:dyDescent="0.25">
      <c r="A15" s="224" t="s">
        <v>177</v>
      </c>
      <c r="B15" s="224"/>
      <c r="C15" s="224"/>
      <c r="D15" s="224"/>
      <c r="E15" s="224"/>
      <c r="F15" s="224"/>
      <c r="G15" s="63">
        <v>8</v>
      </c>
      <c r="H15" s="64">
        <v>0</v>
      </c>
      <c r="I15" s="64">
        <v>0</v>
      </c>
    </row>
    <row r="16" spans="1:9" ht="12.75" customHeight="1" x14ac:dyDescent="0.25">
      <c r="A16" s="224" t="s">
        <v>178</v>
      </c>
      <c r="B16" s="224"/>
      <c r="C16" s="224"/>
      <c r="D16" s="224"/>
      <c r="E16" s="224"/>
      <c r="F16" s="224"/>
      <c r="G16" s="63">
        <v>9</v>
      </c>
      <c r="H16" s="64">
        <v>-157</v>
      </c>
      <c r="I16" s="64">
        <v>-144</v>
      </c>
    </row>
    <row r="17" spans="1:9" ht="25.2" customHeight="1" x14ac:dyDescent="0.25">
      <c r="A17" s="224" t="s">
        <v>179</v>
      </c>
      <c r="B17" s="224"/>
      <c r="C17" s="224"/>
      <c r="D17" s="224"/>
      <c r="E17" s="224"/>
      <c r="F17" s="224"/>
      <c r="G17" s="63">
        <v>10</v>
      </c>
      <c r="H17" s="64">
        <v>3716</v>
      </c>
      <c r="I17" s="64">
        <v>0</v>
      </c>
    </row>
    <row r="18" spans="1:9" ht="28.2" customHeight="1" x14ac:dyDescent="0.25">
      <c r="A18" s="241" t="s">
        <v>306</v>
      </c>
      <c r="B18" s="241"/>
      <c r="C18" s="241"/>
      <c r="D18" s="241"/>
      <c r="E18" s="241"/>
      <c r="F18" s="241"/>
      <c r="G18" s="65">
        <v>11</v>
      </c>
      <c r="H18" s="66">
        <f>H8+H9</f>
        <v>4710862</v>
      </c>
      <c r="I18" s="66">
        <f>I8+I9</f>
        <v>4754678</v>
      </c>
    </row>
    <row r="19" spans="1:9" ht="12.75" customHeight="1" x14ac:dyDescent="0.25">
      <c r="A19" s="245" t="s">
        <v>180</v>
      </c>
      <c r="B19" s="245"/>
      <c r="C19" s="245"/>
      <c r="D19" s="245"/>
      <c r="E19" s="245"/>
      <c r="F19" s="245"/>
      <c r="G19" s="65">
        <v>12</v>
      </c>
      <c r="H19" s="66">
        <f>H20+H21+H22+H23</f>
        <v>-499947</v>
      </c>
      <c r="I19" s="66">
        <f>I20+I21+I22+I23</f>
        <v>1999</v>
      </c>
    </row>
    <row r="20" spans="1:9" ht="12.75" customHeight="1" x14ac:dyDescent="0.25">
      <c r="A20" s="224" t="s">
        <v>181</v>
      </c>
      <c r="B20" s="224"/>
      <c r="C20" s="224"/>
      <c r="D20" s="224"/>
      <c r="E20" s="224"/>
      <c r="F20" s="224"/>
      <c r="G20" s="63">
        <v>13</v>
      </c>
      <c r="H20" s="64">
        <v>1249275</v>
      </c>
      <c r="I20" s="64">
        <v>1089500</v>
      </c>
    </row>
    <row r="21" spans="1:9" ht="12.75" customHeight="1" x14ac:dyDescent="0.25">
      <c r="A21" s="224" t="s">
        <v>182</v>
      </c>
      <c r="B21" s="224"/>
      <c r="C21" s="224"/>
      <c r="D21" s="224"/>
      <c r="E21" s="224"/>
      <c r="F21" s="224"/>
      <c r="G21" s="63">
        <v>14</v>
      </c>
      <c r="H21" s="64">
        <v>-1489746</v>
      </c>
      <c r="I21" s="64">
        <v>-899427</v>
      </c>
    </row>
    <row r="22" spans="1:9" ht="12.75" customHeight="1" x14ac:dyDescent="0.25">
      <c r="A22" s="224" t="s">
        <v>183</v>
      </c>
      <c r="B22" s="224"/>
      <c r="C22" s="224"/>
      <c r="D22" s="224"/>
      <c r="E22" s="224"/>
      <c r="F22" s="224"/>
      <c r="G22" s="63">
        <v>15</v>
      </c>
      <c r="H22" s="64">
        <v>-152636</v>
      </c>
      <c r="I22" s="64">
        <v>-245234</v>
      </c>
    </row>
    <row r="23" spans="1:9" ht="12.75" customHeight="1" x14ac:dyDescent="0.25">
      <c r="A23" s="224" t="s">
        <v>184</v>
      </c>
      <c r="B23" s="224"/>
      <c r="C23" s="224"/>
      <c r="D23" s="224"/>
      <c r="E23" s="224"/>
      <c r="F23" s="224"/>
      <c r="G23" s="63">
        <v>16</v>
      </c>
      <c r="H23" s="64">
        <v>-106840</v>
      </c>
      <c r="I23" s="64">
        <v>57160</v>
      </c>
    </row>
    <row r="24" spans="1:9" ht="12.75" customHeight="1" x14ac:dyDescent="0.25">
      <c r="A24" s="241" t="s">
        <v>185</v>
      </c>
      <c r="B24" s="241"/>
      <c r="C24" s="241"/>
      <c r="D24" s="241"/>
      <c r="E24" s="241"/>
      <c r="F24" s="241"/>
      <c r="G24" s="65">
        <v>17</v>
      </c>
      <c r="H24" s="66">
        <f>H18+H19</f>
        <v>4210915</v>
      </c>
      <c r="I24" s="66">
        <f>I18+I19</f>
        <v>4756677</v>
      </c>
    </row>
    <row r="25" spans="1:9" ht="12.75" customHeight="1" x14ac:dyDescent="0.25">
      <c r="A25" s="190" t="s">
        <v>186</v>
      </c>
      <c r="B25" s="190"/>
      <c r="C25" s="190"/>
      <c r="D25" s="190"/>
      <c r="E25" s="190"/>
      <c r="F25" s="190"/>
      <c r="G25" s="63">
        <v>18</v>
      </c>
      <c r="H25" s="64">
        <v>-435608</v>
      </c>
      <c r="I25" s="64">
        <v>-281726</v>
      </c>
    </row>
    <row r="26" spans="1:9" ht="12.75" customHeight="1" x14ac:dyDescent="0.25">
      <c r="A26" s="190" t="s">
        <v>187</v>
      </c>
      <c r="B26" s="190"/>
      <c r="C26" s="190"/>
      <c r="D26" s="190"/>
      <c r="E26" s="190"/>
      <c r="F26" s="190"/>
      <c r="G26" s="63">
        <v>19</v>
      </c>
      <c r="H26" s="64">
        <v>0</v>
      </c>
      <c r="I26" s="64">
        <v>0</v>
      </c>
    </row>
    <row r="27" spans="1:9" ht="25.95" customHeight="1" x14ac:dyDescent="0.25">
      <c r="A27" s="242" t="s">
        <v>188</v>
      </c>
      <c r="B27" s="242"/>
      <c r="C27" s="242"/>
      <c r="D27" s="242"/>
      <c r="E27" s="242"/>
      <c r="F27" s="242"/>
      <c r="G27" s="65">
        <v>20</v>
      </c>
      <c r="H27" s="66">
        <f>H24+H25+H26</f>
        <v>3775307</v>
      </c>
      <c r="I27" s="66">
        <f>I24+I25+I26</f>
        <v>4474951</v>
      </c>
    </row>
    <row r="28" spans="1:9" x14ac:dyDescent="0.25">
      <c r="A28" s="243" t="s">
        <v>189</v>
      </c>
      <c r="B28" s="243"/>
      <c r="C28" s="243"/>
      <c r="D28" s="243"/>
      <c r="E28" s="243"/>
      <c r="F28" s="243"/>
      <c r="G28" s="243"/>
      <c r="H28" s="243"/>
      <c r="I28" s="243"/>
    </row>
    <row r="29" spans="1:9" ht="30.6" customHeight="1" x14ac:dyDescent="0.25">
      <c r="A29" s="190" t="s">
        <v>190</v>
      </c>
      <c r="B29" s="190"/>
      <c r="C29" s="190"/>
      <c r="D29" s="190"/>
      <c r="E29" s="190"/>
      <c r="F29" s="190"/>
      <c r="G29" s="63">
        <v>21</v>
      </c>
      <c r="H29" s="67">
        <v>0</v>
      </c>
      <c r="I29" s="67">
        <v>0</v>
      </c>
    </row>
    <row r="30" spans="1:9" ht="12.75" customHeight="1" x14ac:dyDescent="0.25">
      <c r="A30" s="190" t="s">
        <v>191</v>
      </c>
      <c r="B30" s="190"/>
      <c r="C30" s="190"/>
      <c r="D30" s="190"/>
      <c r="E30" s="190"/>
      <c r="F30" s="190"/>
      <c r="G30" s="63">
        <v>22</v>
      </c>
      <c r="H30" s="67">
        <v>0</v>
      </c>
      <c r="I30" s="67">
        <v>0</v>
      </c>
    </row>
    <row r="31" spans="1:9" ht="12.75" customHeight="1" x14ac:dyDescent="0.25">
      <c r="A31" s="190" t="s">
        <v>192</v>
      </c>
      <c r="B31" s="190"/>
      <c r="C31" s="190"/>
      <c r="D31" s="190"/>
      <c r="E31" s="190"/>
      <c r="F31" s="190"/>
      <c r="G31" s="63">
        <v>23</v>
      </c>
      <c r="H31" s="67">
        <v>4602</v>
      </c>
      <c r="I31" s="67">
        <v>699</v>
      </c>
    </row>
    <row r="32" spans="1:9" ht="12.75" customHeight="1" x14ac:dyDescent="0.25">
      <c r="A32" s="190" t="s">
        <v>193</v>
      </c>
      <c r="B32" s="190"/>
      <c r="C32" s="190"/>
      <c r="D32" s="190"/>
      <c r="E32" s="190"/>
      <c r="F32" s="190"/>
      <c r="G32" s="63">
        <v>24</v>
      </c>
      <c r="H32" s="67">
        <v>0</v>
      </c>
      <c r="I32" s="67">
        <v>0</v>
      </c>
    </row>
    <row r="33" spans="1:9" ht="12.75" customHeight="1" x14ac:dyDescent="0.25">
      <c r="A33" s="190" t="s">
        <v>194</v>
      </c>
      <c r="B33" s="190"/>
      <c r="C33" s="190"/>
      <c r="D33" s="190"/>
      <c r="E33" s="190"/>
      <c r="F33" s="190"/>
      <c r="G33" s="63">
        <v>25</v>
      </c>
      <c r="H33" s="67">
        <v>0</v>
      </c>
      <c r="I33" s="67">
        <v>0</v>
      </c>
    </row>
    <row r="34" spans="1:9" ht="12.75" customHeight="1" x14ac:dyDescent="0.25">
      <c r="A34" s="190" t="s">
        <v>195</v>
      </c>
      <c r="B34" s="190"/>
      <c r="C34" s="190"/>
      <c r="D34" s="190"/>
      <c r="E34" s="190"/>
      <c r="F34" s="190"/>
      <c r="G34" s="63">
        <v>26</v>
      </c>
      <c r="H34" s="67">
        <v>0</v>
      </c>
      <c r="I34" s="67">
        <v>0</v>
      </c>
    </row>
    <row r="35" spans="1:9" ht="26.4" customHeight="1" x14ac:dyDescent="0.25">
      <c r="A35" s="241" t="s">
        <v>196</v>
      </c>
      <c r="B35" s="241"/>
      <c r="C35" s="241"/>
      <c r="D35" s="241"/>
      <c r="E35" s="241"/>
      <c r="F35" s="241"/>
      <c r="G35" s="65">
        <v>27</v>
      </c>
      <c r="H35" s="68">
        <f>H29+H30+H31+H32+H33+H34</f>
        <v>4602</v>
      </c>
      <c r="I35" s="68">
        <f>I29+I30+I31+I32+I33+I34</f>
        <v>699</v>
      </c>
    </row>
    <row r="36" spans="1:9" ht="22.95" customHeight="1" x14ac:dyDescent="0.25">
      <c r="A36" s="190" t="s">
        <v>197</v>
      </c>
      <c r="B36" s="190"/>
      <c r="C36" s="190"/>
      <c r="D36" s="190"/>
      <c r="E36" s="190"/>
      <c r="F36" s="190"/>
      <c r="G36" s="63">
        <v>28</v>
      </c>
      <c r="H36" s="67">
        <v>-839576</v>
      </c>
      <c r="I36" s="67">
        <v>-743476</v>
      </c>
    </row>
    <row r="37" spans="1:9" ht="12.75" customHeight="1" x14ac:dyDescent="0.25">
      <c r="A37" s="190" t="s">
        <v>198</v>
      </c>
      <c r="B37" s="190"/>
      <c r="C37" s="190"/>
      <c r="D37" s="190"/>
      <c r="E37" s="190"/>
      <c r="F37" s="190"/>
      <c r="G37" s="63">
        <v>29</v>
      </c>
      <c r="H37" s="67">
        <v>0</v>
      </c>
      <c r="I37" s="67">
        <v>0</v>
      </c>
    </row>
    <row r="38" spans="1:9" ht="12.75" customHeight="1" x14ac:dyDescent="0.25">
      <c r="A38" s="190" t="s">
        <v>199</v>
      </c>
      <c r="B38" s="190"/>
      <c r="C38" s="190"/>
      <c r="D38" s="190"/>
      <c r="E38" s="190"/>
      <c r="F38" s="190"/>
      <c r="G38" s="63">
        <v>30</v>
      </c>
      <c r="H38" s="67">
        <v>-1000000</v>
      </c>
      <c r="I38" s="67">
        <v>-2000000</v>
      </c>
    </row>
    <row r="39" spans="1:9" ht="12.75" customHeight="1" x14ac:dyDescent="0.25">
      <c r="A39" s="190" t="s">
        <v>200</v>
      </c>
      <c r="B39" s="190"/>
      <c r="C39" s="190"/>
      <c r="D39" s="190"/>
      <c r="E39" s="190"/>
      <c r="F39" s="190"/>
      <c r="G39" s="63">
        <v>31</v>
      </c>
      <c r="H39" s="67">
        <v>0</v>
      </c>
      <c r="I39" s="67">
        <v>0</v>
      </c>
    </row>
    <row r="40" spans="1:9" ht="12.75" customHeight="1" x14ac:dyDescent="0.25">
      <c r="A40" s="190" t="s">
        <v>201</v>
      </c>
      <c r="B40" s="190"/>
      <c r="C40" s="190"/>
      <c r="D40" s="190"/>
      <c r="E40" s="190"/>
      <c r="F40" s="190"/>
      <c r="G40" s="63">
        <v>32</v>
      </c>
      <c r="H40" s="67">
        <v>0</v>
      </c>
      <c r="I40" s="67">
        <v>0</v>
      </c>
    </row>
    <row r="41" spans="1:9" ht="24" customHeight="1" x14ac:dyDescent="0.25">
      <c r="A41" s="241" t="s">
        <v>202</v>
      </c>
      <c r="B41" s="241"/>
      <c r="C41" s="241"/>
      <c r="D41" s="241"/>
      <c r="E41" s="241"/>
      <c r="F41" s="241"/>
      <c r="G41" s="65">
        <v>33</v>
      </c>
      <c r="H41" s="68">
        <f>H36+H37+H38+H39+H40</f>
        <v>-1839576</v>
      </c>
      <c r="I41" s="68">
        <f>I36+I37+I38+I39+I40</f>
        <v>-2743476</v>
      </c>
    </row>
    <row r="42" spans="1:9" ht="29.4" customHeight="1" x14ac:dyDescent="0.25">
      <c r="A42" s="242" t="s">
        <v>203</v>
      </c>
      <c r="B42" s="242"/>
      <c r="C42" s="242"/>
      <c r="D42" s="242"/>
      <c r="E42" s="242"/>
      <c r="F42" s="242"/>
      <c r="G42" s="65">
        <v>34</v>
      </c>
      <c r="H42" s="68">
        <f>H35+H41</f>
        <v>-1834974</v>
      </c>
      <c r="I42" s="68">
        <f>I35+I41</f>
        <v>-2742777</v>
      </c>
    </row>
    <row r="43" spans="1:9" x14ac:dyDescent="0.25">
      <c r="A43" s="243" t="s">
        <v>204</v>
      </c>
      <c r="B43" s="243"/>
      <c r="C43" s="243"/>
      <c r="D43" s="243"/>
      <c r="E43" s="243"/>
      <c r="F43" s="243"/>
      <c r="G43" s="243"/>
      <c r="H43" s="243"/>
      <c r="I43" s="243"/>
    </row>
    <row r="44" spans="1:9" ht="12.75" customHeight="1" x14ac:dyDescent="0.25">
      <c r="A44" s="190" t="s">
        <v>205</v>
      </c>
      <c r="B44" s="190"/>
      <c r="C44" s="190"/>
      <c r="D44" s="190"/>
      <c r="E44" s="190"/>
      <c r="F44" s="190"/>
      <c r="G44" s="63">
        <v>35</v>
      </c>
      <c r="H44" s="67">
        <v>0</v>
      </c>
      <c r="I44" s="67">
        <v>0</v>
      </c>
    </row>
    <row r="45" spans="1:9" ht="25.2" customHeight="1" x14ac:dyDescent="0.25">
      <c r="A45" s="190" t="s">
        <v>206</v>
      </c>
      <c r="B45" s="190"/>
      <c r="C45" s="190"/>
      <c r="D45" s="190"/>
      <c r="E45" s="190"/>
      <c r="F45" s="190"/>
      <c r="G45" s="63">
        <v>36</v>
      </c>
      <c r="H45" s="67">
        <v>0</v>
      </c>
      <c r="I45" s="67">
        <v>0</v>
      </c>
    </row>
    <row r="46" spans="1:9" ht="12.75" customHeight="1" x14ac:dyDescent="0.25">
      <c r="A46" s="190" t="s">
        <v>207</v>
      </c>
      <c r="B46" s="190"/>
      <c r="C46" s="190"/>
      <c r="D46" s="190"/>
      <c r="E46" s="190"/>
      <c r="F46" s="190"/>
      <c r="G46" s="63">
        <v>37</v>
      </c>
      <c r="H46" s="67">
        <v>0</v>
      </c>
      <c r="I46" s="67">
        <v>0</v>
      </c>
    </row>
    <row r="47" spans="1:9" ht="12.75" customHeight="1" x14ac:dyDescent="0.25">
      <c r="A47" s="190" t="s">
        <v>208</v>
      </c>
      <c r="B47" s="190"/>
      <c r="C47" s="190"/>
      <c r="D47" s="190"/>
      <c r="E47" s="190"/>
      <c r="F47" s="190"/>
      <c r="G47" s="63">
        <v>38</v>
      </c>
      <c r="H47" s="67">
        <v>0</v>
      </c>
      <c r="I47" s="67">
        <v>0</v>
      </c>
    </row>
    <row r="48" spans="1:9" ht="22.2" customHeight="1" x14ac:dyDescent="0.25">
      <c r="A48" s="241" t="s">
        <v>209</v>
      </c>
      <c r="B48" s="241"/>
      <c r="C48" s="241"/>
      <c r="D48" s="241"/>
      <c r="E48" s="241"/>
      <c r="F48" s="241"/>
      <c r="G48" s="65">
        <v>39</v>
      </c>
      <c r="H48" s="68">
        <f>H44+H45+H46+H47</f>
        <v>0</v>
      </c>
      <c r="I48" s="68">
        <f>I44+I45+I46+I47</f>
        <v>0</v>
      </c>
    </row>
    <row r="49" spans="1:9" ht="24.6" customHeight="1" x14ac:dyDescent="0.25">
      <c r="A49" s="190" t="s">
        <v>305</v>
      </c>
      <c r="B49" s="190"/>
      <c r="C49" s="190"/>
      <c r="D49" s="190"/>
      <c r="E49" s="190"/>
      <c r="F49" s="190"/>
      <c r="G49" s="63">
        <v>40</v>
      </c>
      <c r="H49" s="67">
        <v>-1809706</v>
      </c>
      <c r="I49" s="67">
        <v>-1703157</v>
      </c>
    </row>
    <row r="50" spans="1:9" ht="12.75" customHeight="1" x14ac:dyDescent="0.25">
      <c r="A50" s="190" t="s">
        <v>210</v>
      </c>
      <c r="B50" s="190"/>
      <c r="C50" s="190"/>
      <c r="D50" s="190"/>
      <c r="E50" s="190"/>
      <c r="F50" s="190"/>
      <c r="G50" s="63">
        <v>41</v>
      </c>
      <c r="H50" s="67">
        <v>0</v>
      </c>
      <c r="I50" s="67">
        <v>0</v>
      </c>
    </row>
    <row r="51" spans="1:9" ht="12.75" customHeight="1" x14ac:dyDescent="0.25">
      <c r="A51" s="190" t="s">
        <v>211</v>
      </c>
      <c r="B51" s="190"/>
      <c r="C51" s="190"/>
      <c r="D51" s="190"/>
      <c r="E51" s="190"/>
      <c r="F51" s="190"/>
      <c r="G51" s="63">
        <v>42</v>
      </c>
      <c r="H51" s="67">
        <v>-68493</v>
      </c>
      <c r="I51" s="67">
        <v>-68895</v>
      </c>
    </row>
    <row r="52" spans="1:9" ht="22.95" customHeight="1" x14ac:dyDescent="0.25">
      <c r="A52" s="190" t="s">
        <v>212</v>
      </c>
      <c r="B52" s="190"/>
      <c r="C52" s="190"/>
      <c r="D52" s="190"/>
      <c r="E52" s="190"/>
      <c r="F52" s="190"/>
      <c r="G52" s="63">
        <v>43</v>
      </c>
      <c r="H52" s="67">
        <v>0</v>
      </c>
      <c r="I52" s="67">
        <v>0</v>
      </c>
    </row>
    <row r="53" spans="1:9" ht="12.75" customHeight="1" x14ac:dyDescent="0.25">
      <c r="A53" s="190" t="s">
        <v>213</v>
      </c>
      <c r="B53" s="190"/>
      <c r="C53" s="190"/>
      <c r="D53" s="190"/>
      <c r="E53" s="190"/>
      <c r="F53" s="190"/>
      <c r="G53" s="63">
        <v>44</v>
      </c>
      <c r="H53" s="67">
        <v>0</v>
      </c>
      <c r="I53" s="67">
        <v>0</v>
      </c>
    </row>
    <row r="54" spans="1:9" ht="30.6" customHeight="1" x14ac:dyDescent="0.25">
      <c r="A54" s="241" t="s">
        <v>214</v>
      </c>
      <c r="B54" s="241"/>
      <c r="C54" s="241"/>
      <c r="D54" s="241"/>
      <c r="E54" s="241"/>
      <c r="F54" s="241"/>
      <c r="G54" s="65">
        <v>45</v>
      </c>
      <c r="H54" s="68">
        <f>H49+H50+H51+H52+H53</f>
        <v>-1878199</v>
      </c>
      <c r="I54" s="68">
        <f>I49+I50+I51+I52+I53</f>
        <v>-1772052</v>
      </c>
    </row>
    <row r="55" spans="1:9" ht="29.4" customHeight="1" x14ac:dyDescent="0.25">
      <c r="A55" s="242" t="s">
        <v>215</v>
      </c>
      <c r="B55" s="242"/>
      <c r="C55" s="242"/>
      <c r="D55" s="242"/>
      <c r="E55" s="242"/>
      <c r="F55" s="242"/>
      <c r="G55" s="65">
        <v>46</v>
      </c>
      <c r="H55" s="68">
        <f>H48+H54</f>
        <v>-1878199</v>
      </c>
      <c r="I55" s="68">
        <f>I48+I54</f>
        <v>-1772052</v>
      </c>
    </row>
    <row r="56" spans="1:9" x14ac:dyDescent="0.25">
      <c r="A56" s="190" t="s">
        <v>216</v>
      </c>
      <c r="B56" s="190"/>
      <c r="C56" s="190"/>
      <c r="D56" s="190"/>
      <c r="E56" s="190"/>
      <c r="F56" s="190"/>
      <c r="G56" s="63">
        <v>47</v>
      </c>
      <c r="H56" s="67">
        <v>0</v>
      </c>
      <c r="I56" s="67">
        <v>0</v>
      </c>
    </row>
    <row r="57" spans="1:9" ht="26.4" customHeight="1" x14ac:dyDescent="0.25">
      <c r="A57" s="242" t="s">
        <v>217</v>
      </c>
      <c r="B57" s="242"/>
      <c r="C57" s="242"/>
      <c r="D57" s="242"/>
      <c r="E57" s="242"/>
      <c r="F57" s="242"/>
      <c r="G57" s="65">
        <v>48</v>
      </c>
      <c r="H57" s="68">
        <f>H27+H42+H55+H56</f>
        <v>62134</v>
      </c>
      <c r="I57" s="68">
        <f>I27+I42+I55+I56</f>
        <v>-39878</v>
      </c>
    </row>
    <row r="58" spans="1:9" x14ac:dyDescent="0.25">
      <c r="A58" s="244" t="s">
        <v>218</v>
      </c>
      <c r="B58" s="244"/>
      <c r="C58" s="244"/>
      <c r="D58" s="244"/>
      <c r="E58" s="244"/>
      <c r="F58" s="244"/>
      <c r="G58" s="63">
        <v>49</v>
      </c>
      <c r="H58" s="67">
        <v>1739809</v>
      </c>
      <c r="I58" s="67">
        <v>1802442</v>
      </c>
    </row>
    <row r="59" spans="1:9" ht="31.2" customHeight="1" x14ac:dyDescent="0.25">
      <c r="A59" s="242" t="s">
        <v>219</v>
      </c>
      <c r="B59" s="242"/>
      <c r="C59" s="242"/>
      <c r="D59" s="242"/>
      <c r="E59" s="242"/>
      <c r="F59" s="242"/>
      <c r="G59" s="65">
        <v>50</v>
      </c>
      <c r="H59" s="68">
        <f>H57+H58</f>
        <v>1801943</v>
      </c>
      <c r="I59" s="68">
        <f>I57+I58</f>
        <v>1762564</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H14" sqref="H14"/>
    </sheetView>
  </sheetViews>
  <sheetFormatPr defaultRowHeight="13.2" x14ac:dyDescent="0.25"/>
  <cols>
    <col min="1" max="7" width="9.109375" style="1"/>
    <col min="8" max="9" width="22.109375" style="19"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46" t="s">
        <v>220</v>
      </c>
      <c r="B1" s="247"/>
      <c r="C1" s="247"/>
      <c r="D1" s="247"/>
      <c r="E1" s="247"/>
      <c r="F1" s="247"/>
      <c r="G1" s="247"/>
      <c r="H1" s="247"/>
      <c r="I1" s="247"/>
    </row>
    <row r="2" spans="1:9" ht="12.75" customHeight="1" x14ac:dyDescent="0.25">
      <c r="A2" s="248" t="s">
        <v>328</v>
      </c>
      <c r="B2" s="200"/>
      <c r="C2" s="200"/>
      <c r="D2" s="200"/>
      <c r="E2" s="200"/>
      <c r="F2" s="200"/>
      <c r="G2" s="200"/>
      <c r="H2" s="200"/>
      <c r="I2" s="200"/>
    </row>
    <row r="3" spans="1:9" x14ac:dyDescent="0.25">
      <c r="A3" s="256" t="s">
        <v>448</v>
      </c>
      <c r="B3" s="257"/>
      <c r="C3" s="257"/>
      <c r="D3" s="257"/>
      <c r="E3" s="257"/>
      <c r="F3" s="257"/>
      <c r="G3" s="257"/>
      <c r="H3" s="257"/>
      <c r="I3" s="257"/>
    </row>
    <row r="4" spans="1:9" x14ac:dyDescent="0.25">
      <c r="A4" s="249" t="s">
        <v>329</v>
      </c>
      <c r="B4" s="203"/>
      <c r="C4" s="203"/>
      <c r="D4" s="203"/>
      <c r="E4" s="203"/>
      <c r="F4" s="203"/>
      <c r="G4" s="203"/>
      <c r="H4" s="203"/>
      <c r="I4" s="204"/>
    </row>
    <row r="5" spans="1:9" ht="22.8" thickBot="1" x14ac:dyDescent="0.3">
      <c r="A5" s="271" t="s">
        <v>2</v>
      </c>
      <c r="B5" s="272"/>
      <c r="C5" s="272"/>
      <c r="D5" s="272"/>
      <c r="E5" s="272"/>
      <c r="F5" s="273"/>
      <c r="G5" s="14" t="s">
        <v>103</v>
      </c>
      <c r="H5" s="20" t="s">
        <v>301</v>
      </c>
      <c r="I5" s="20" t="s">
        <v>279</v>
      </c>
    </row>
    <row r="6" spans="1:9" x14ac:dyDescent="0.25">
      <c r="A6" s="262">
        <v>1</v>
      </c>
      <c r="B6" s="263"/>
      <c r="C6" s="263"/>
      <c r="D6" s="263"/>
      <c r="E6" s="263"/>
      <c r="F6" s="264"/>
      <c r="G6" s="15">
        <v>2</v>
      </c>
      <c r="H6" s="21" t="s">
        <v>167</v>
      </c>
      <c r="I6" s="21" t="s">
        <v>168</v>
      </c>
    </row>
    <row r="7" spans="1:9" x14ac:dyDescent="0.25">
      <c r="A7" s="267" t="s">
        <v>169</v>
      </c>
      <c r="B7" s="268"/>
      <c r="C7" s="268"/>
      <c r="D7" s="268"/>
      <c r="E7" s="268"/>
      <c r="F7" s="268"/>
      <c r="G7" s="268"/>
      <c r="H7" s="268"/>
      <c r="I7" s="269"/>
    </row>
    <row r="8" spans="1:9" x14ac:dyDescent="0.25">
      <c r="A8" s="270" t="s">
        <v>221</v>
      </c>
      <c r="B8" s="270"/>
      <c r="C8" s="270"/>
      <c r="D8" s="270"/>
      <c r="E8" s="270"/>
      <c r="F8" s="270"/>
      <c r="G8" s="16">
        <v>1</v>
      </c>
      <c r="H8" s="23">
        <v>0</v>
      </c>
      <c r="I8" s="23">
        <v>0</v>
      </c>
    </row>
    <row r="9" spans="1:9" x14ac:dyDescent="0.25">
      <c r="A9" s="254" t="s">
        <v>222</v>
      </c>
      <c r="B9" s="254"/>
      <c r="C9" s="254"/>
      <c r="D9" s="254"/>
      <c r="E9" s="254"/>
      <c r="F9" s="254"/>
      <c r="G9" s="17">
        <v>2</v>
      </c>
      <c r="H9" s="24">
        <v>0</v>
      </c>
      <c r="I9" s="24">
        <v>0</v>
      </c>
    </row>
    <row r="10" spans="1:9" x14ac:dyDescent="0.25">
      <c r="A10" s="254" t="s">
        <v>223</v>
      </c>
      <c r="B10" s="254"/>
      <c r="C10" s="254"/>
      <c r="D10" s="254"/>
      <c r="E10" s="254"/>
      <c r="F10" s="254"/>
      <c r="G10" s="17">
        <v>3</v>
      </c>
      <c r="H10" s="24">
        <v>0</v>
      </c>
      <c r="I10" s="24">
        <v>0</v>
      </c>
    </row>
    <row r="11" spans="1:9" x14ac:dyDescent="0.25">
      <c r="A11" s="254" t="s">
        <v>224</v>
      </c>
      <c r="B11" s="254"/>
      <c r="C11" s="254"/>
      <c r="D11" s="254"/>
      <c r="E11" s="254"/>
      <c r="F11" s="254"/>
      <c r="G11" s="17">
        <v>4</v>
      </c>
      <c r="H11" s="24">
        <v>0</v>
      </c>
      <c r="I11" s="24">
        <v>0</v>
      </c>
    </row>
    <row r="12" spans="1:9" x14ac:dyDescent="0.25">
      <c r="A12" s="254" t="s">
        <v>395</v>
      </c>
      <c r="B12" s="254"/>
      <c r="C12" s="254"/>
      <c r="D12" s="254"/>
      <c r="E12" s="254"/>
      <c r="F12" s="254"/>
      <c r="G12" s="17">
        <v>5</v>
      </c>
      <c r="H12" s="24">
        <v>0</v>
      </c>
      <c r="I12" s="24">
        <v>0</v>
      </c>
    </row>
    <row r="13" spans="1:9" x14ac:dyDescent="0.25">
      <c r="A13" s="255" t="s">
        <v>396</v>
      </c>
      <c r="B13" s="255"/>
      <c r="C13" s="255"/>
      <c r="D13" s="255"/>
      <c r="E13" s="255"/>
      <c r="F13" s="255"/>
      <c r="G13" s="53">
        <v>6</v>
      </c>
      <c r="H13" s="56">
        <f>SUM(H8:H12)</f>
        <v>0</v>
      </c>
      <c r="I13" s="56">
        <f>SUM(I8:I12)</f>
        <v>0</v>
      </c>
    </row>
    <row r="14" spans="1:9" ht="12.75" customHeight="1" x14ac:dyDescent="0.25">
      <c r="A14" s="254" t="s">
        <v>397</v>
      </c>
      <c r="B14" s="254"/>
      <c r="C14" s="254"/>
      <c r="D14" s="254"/>
      <c r="E14" s="254"/>
      <c r="F14" s="254"/>
      <c r="G14" s="17">
        <v>7</v>
      </c>
      <c r="H14" s="24">
        <v>0</v>
      </c>
      <c r="I14" s="24">
        <v>0</v>
      </c>
    </row>
    <row r="15" spans="1:9" ht="12.75" customHeight="1" x14ac:dyDescent="0.25">
      <c r="A15" s="254" t="s">
        <v>398</v>
      </c>
      <c r="B15" s="254"/>
      <c r="C15" s="254"/>
      <c r="D15" s="254"/>
      <c r="E15" s="254"/>
      <c r="F15" s="254"/>
      <c r="G15" s="17">
        <v>8</v>
      </c>
      <c r="H15" s="24">
        <v>0</v>
      </c>
      <c r="I15" s="24">
        <v>0</v>
      </c>
    </row>
    <row r="16" spans="1:9" ht="12.75" customHeight="1" x14ac:dyDescent="0.25">
      <c r="A16" s="254" t="s">
        <v>399</v>
      </c>
      <c r="B16" s="254"/>
      <c r="C16" s="254"/>
      <c r="D16" s="254"/>
      <c r="E16" s="254"/>
      <c r="F16" s="254"/>
      <c r="G16" s="17">
        <v>9</v>
      </c>
      <c r="H16" s="24">
        <v>0</v>
      </c>
      <c r="I16" s="24">
        <v>0</v>
      </c>
    </row>
    <row r="17" spans="1:9" ht="12.75" customHeight="1" x14ac:dyDescent="0.25">
      <c r="A17" s="254" t="s">
        <v>400</v>
      </c>
      <c r="B17" s="254"/>
      <c r="C17" s="254"/>
      <c r="D17" s="254"/>
      <c r="E17" s="254"/>
      <c r="F17" s="254"/>
      <c r="G17" s="17">
        <v>10</v>
      </c>
      <c r="H17" s="24">
        <v>0</v>
      </c>
      <c r="I17" s="24">
        <v>0</v>
      </c>
    </row>
    <row r="18" spans="1:9" ht="12.75" customHeight="1" x14ac:dyDescent="0.25">
      <c r="A18" s="254" t="s">
        <v>401</v>
      </c>
      <c r="B18" s="254"/>
      <c r="C18" s="254"/>
      <c r="D18" s="254"/>
      <c r="E18" s="254"/>
      <c r="F18" s="254"/>
      <c r="G18" s="17">
        <v>11</v>
      </c>
      <c r="H18" s="24">
        <v>0</v>
      </c>
      <c r="I18" s="24">
        <v>0</v>
      </c>
    </row>
    <row r="19" spans="1:9" ht="12.75" customHeight="1" x14ac:dyDescent="0.25">
      <c r="A19" s="254" t="s">
        <v>402</v>
      </c>
      <c r="B19" s="254"/>
      <c r="C19" s="254"/>
      <c r="D19" s="254"/>
      <c r="E19" s="254"/>
      <c r="F19" s="254"/>
      <c r="G19" s="17">
        <v>12</v>
      </c>
      <c r="H19" s="24">
        <v>0</v>
      </c>
      <c r="I19" s="24">
        <v>0</v>
      </c>
    </row>
    <row r="20" spans="1:9" ht="26.25" customHeight="1" x14ac:dyDescent="0.25">
      <c r="A20" s="255" t="s">
        <v>403</v>
      </c>
      <c r="B20" s="255"/>
      <c r="C20" s="255"/>
      <c r="D20" s="255"/>
      <c r="E20" s="255"/>
      <c r="F20" s="255"/>
      <c r="G20" s="53">
        <v>13</v>
      </c>
      <c r="H20" s="56">
        <f>SUM(H14:H19)</f>
        <v>0</v>
      </c>
      <c r="I20" s="56">
        <f>SUM(I14:I19)</f>
        <v>0</v>
      </c>
    </row>
    <row r="21" spans="1:9" ht="27.6" customHeight="1" x14ac:dyDescent="0.25">
      <c r="A21" s="266" t="s">
        <v>404</v>
      </c>
      <c r="B21" s="266"/>
      <c r="C21" s="266"/>
      <c r="D21" s="266"/>
      <c r="E21" s="266"/>
      <c r="F21" s="266"/>
      <c r="G21" s="54">
        <v>14</v>
      </c>
      <c r="H21" s="25">
        <f>H13+H20</f>
        <v>0</v>
      </c>
      <c r="I21" s="25">
        <f>I13+I20</f>
        <v>0</v>
      </c>
    </row>
    <row r="22" spans="1:9" x14ac:dyDescent="0.25">
      <c r="A22" s="267" t="s">
        <v>189</v>
      </c>
      <c r="B22" s="268"/>
      <c r="C22" s="268"/>
      <c r="D22" s="268"/>
      <c r="E22" s="268"/>
      <c r="F22" s="268"/>
      <c r="G22" s="268"/>
      <c r="H22" s="268"/>
      <c r="I22" s="269"/>
    </row>
    <row r="23" spans="1:9" ht="26.4" customHeight="1" x14ac:dyDescent="0.25">
      <c r="A23" s="270" t="s">
        <v>225</v>
      </c>
      <c r="B23" s="270"/>
      <c r="C23" s="270"/>
      <c r="D23" s="270"/>
      <c r="E23" s="270"/>
      <c r="F23" s="270"/>
      <c r="G23" s="16">
        <v>15</v>
      </c>
      <c r="H23" s="23">
        <v>0</v>
      </c>
      <c r="I23" s="23">
        <v>0</v>
      </c>
    </row>
    <row r="24" spans="1:9" ht="12.75" customHeight="1" x14ac:dyDescent="0.25">
      <c r="A24" s="254" t="s">
        <v>226</v>
      </c>
      <c r="B24" s="254"/>
      <c r="C24" s="254"/>
      <c r="D24" s="254"/>
      <c r="E24" s="254"/>
      <c r="F24" s="254"/>
      <c r="G24" s="16">
        <v>16</v>
      </c>
      <c r="H24" s="24">
        <v>0</v>
      </c>
      <c r="I24" s="24">
        <v>0</v>
      </c>
    </row>
    <row r="25" spans="1:9" ht="12.75" customHeight="1" x14ac:dyDescent="0.25">
      <c r="A25" s="254" t="s">
        <v>227</v>
      </c>
      <c r="B25" s="254"/>
      <c r="C25" s="254"/>
      <c r="D25" s="254"/>
      <c r="E25" s="254"/>
      <c r="F25" s="254"/>
      <c r="G25" s="16">
        <v>17</v>
      </c>
      <c r="H25" s="24">
        <v>0</v>
      </c>
      <c r="I25" s="24">
        <v>0</v>
      </c>
    </row>
    <row r="26" spans="1:9" ht="12.75" customHeight="1" x14ac:dyDescent="0.25">
      <c r="A26" s="254" t="s">
        <v>228</v>
      </c>
      <c r="B26" s="254"/>
      <c r="C26" s="254"/>
      <c r="D26" s="254"/>
      <c r="E26" s="254"/>
      <c r="F26" s="254"/>
      <c r="G26" s="16">
        <v>18</v>
      </c>
      <c r="H26" s="24">
        <v>0</v>
      </c>
      <c r="I26" s="24">
        <v>0</v>
      </c>
    </row>
    <row r="27" spans="1:9" ht="12.75" customHeight="1" x14ac:dyDescent="0.25">
      <c r="A27" s="254" t="s">
        <v>229</v>
      </c>
      <c r="B27" s="254"/>
      <c r="C27" s="254"/>
      <c r="D27" s="254"/>
      <c r="E27" s="254"/>
      <c r="F27" s="254"/>
      <c r="G27" s="16">
        <v>19</v>
      </c>
      <c r="H27" s="24">
        <v>0</v>
      </c>
      <c r="I27" s="24">
        <v>0</v>
      </c>
    </row>
    <row r="28" spans="1:9" ht="12.75" customHeight="1" x14ac:dyDescent="0.25">
      <c r="A28" s="254" t="s">
        <v>230</v>
      </c>
      <c r="B28" s="254"/>
      <c r="C28" s="254"/>
      <c r="D28" s="254"/>
      <c r="E28" s="254"/>
      <c r="F28" s="254"/>
      <c r="G28" s="16">
        <v>20</v>
      </c>
      <c r="H28" s="24">
        <v>0</v>
      </c>
      <c r="I28" s="24">
        <v>0</v>
      </c>
    </row>
    <row r="29" spans="1:9" ht="24" customHeight="1" x14ac:dyDescent="0.25">
      <c r="A29" s="260" t="s">
        <v>405</v>
      </c>
      <c r="B29" s="260"/>
      <c r="C29" s="260"/>
      <c r="D29" s="260"/>
      <c r="E29" s="260"/>
      <c r="F29" s="260"/>
      <c r="G29" s="53">
        <v>21</v>
      </c>
      <c r="H29" s="57">
        <f>SUM(H23:H28)</f>
        <v>0</v>
      </c>
      <c r="I29" s="57">
        <f>SUM(I23:I28)</f>
        <v>0</v>
      </c>
    </row>
    <row r="30" spans="1:9" ht="27" customHeight="1" x14ac:dyDescent="0.25">
      <c r="A30" s="254" t="s">
        <v>231</v>
      </c>
      <c r="B30" s="254"/>
      <c r="C30" s="254"/>
      <c r="D30" s="254"/>
      <c r="E30" s="254"/>
      <c r="F30" s="254"/>
      <c r="G30" s="17">
        <v>22</v>
      </c>
      <c r="H30" s="24">
        <v>0</v>
      </c>
      <c r="I30" s="24">
        <v>0</v>
      </c>
    </row>
    <row r="31" spans="1:9" ht="12.75" customHeight="1" x14ac:dyDescent="0.25">
      <c r="A31" s="254" t="s">
        <v>232</v>
      </c>
      <c r="B31" s="254"/>
      <c r="C31" s="254"/>
      <c r="D31" s="254"/>
      <c r="E31" s="254"/>
      <c r="F31" s="254"/>
      <c r="G31" s="17">
        <v>23</v>
      </c>
      <c r="H31" s="24">
        <v>0</v>
      </c>
      <c r="I31" s="24">
        <v>0</v>
      </c>
    </row>
    <row r="32" spans="1:9" ht="12.75" customHeight="1" x14ac:dyDescent="0.25">
      <c r="A32" s="254" t="s">
        <v>406</v>
      </c>
      <c r="B32" s="254"/>
      <c r="C32" s="254"/>
      <c r="D32" s="254"/>
      <c r="E32" s="254"/>
      <c r="F32" s="254"/>
      <c r="G32" s="17">
        <v>24</v>
      </c>
      <c r="H32" s="24">
        <v>0</v>
      </c>
      <c r="I32" s="24">
        <v>0</v>
      </c>
    </row>
    <row r="33" spans="1:9" ht="12.75" customHeight="1" x14ac:dyDescent="0.25">
      <c r="A33" s="254" t="s">
        <v>233</v>
      </c>
      <c r="B33" s="254"/>
      <c r="C33" s="254"/>
      <c r="D33" s="254"/>
      <c r="E33" s="254"/>
      <c r="F33" s="254"/>
      <c r="G33" s="17">
        <v>25</v>
      </c>
      <c r="H33" s="24">
        <v>0</v>
      </c>
      <c r="I33" s="24">
        <v>0</v>
      </c>
    </row>
    <row r="34" spans="1:9" ht="12.75" customHeight="1" x14ac:dyDescent="0.25">
      <c r="A34" s="254" t="s">
        <v>234</v>
      </c>
      <c r="B34" s="254"/>
      <c r="C34" s="254"/>
      <c r="D34" s="254"/>
      <c r="E34" s="254"/>
      <c r="F34" s="254"/>
      <c r="G34" s="17">
        <v>26</v>
      </c>
      <c r="H34" s="24">
        <v>0</v>
      </c>
      <c r="I34" s="24">
        <v>0</v>
      </c>
    </row>
    <row r="35" spans="1:9" ht="25.95" customHeight="1" x14ac:dyDescent="0.25">
      <c r="A35" s="260" t="s">
        <v>407</v>
      </c>
      <c r="B35" s="260"/>
      <c r="C35" s="260"/>
      <c r="D35" s="260"/>
      <c r="E35" s="260"/>
      <c r="F35" s="260"/>
      <c r="G35" s="53">
        <v>27</v>
      </c>
      <c r="H35" s="57">
        <f>SUM(H30:H34)</f>
        <v>0</v>
      </c>
      <c r="I35" s="57">
        <f>SUM(I30:I34)</f>
        <v>0</v>
      </c>
    </row>
    <row r="36" spans="1:9" ht="28.2" customHeight="1" x14ac:dyDescent="0.25">
      <c r="A36" s="266" t="s">
        <v>408</v>
      </c>
      <c r="B36" s="266"/>
      <c r="C36" s="266"/>
      <c r="D36" s="266"/>
      <c r="E36" s="266"/>
      <c r="F36" s="266"/>
      <c r="G36" s="54">
        <v>28</v>
      </c>
      <c r="H36" s="58">
        <f>H29+H35</f>
        <v>0</v>
      </c>
      <c r="I36" s="58">
        <f>I29+I35</f>
        <v>0</v>
      </c>
    </row>
    <row r="37" spans="1:9" x14ac:dyDescent="0.25">
      <c r="A37" s="267" t="s">
        <v>204</v>
      </c>
      <c r="B37" s="268"/>
      <c r="C37" s="268"/>
      <c r="D37" s="268"/>
      <c r="E37" s="268"/>
      <c r="F37" s="268"/>
      <c r="G37" s="268">
        <v>0</v>
      </c>
      <c r="H37" s="268"/>
      <c r="I37" s="269"/>
    </row>
    <row r="38" spans="1:9" ht="12.75" customHeight="1" x14ac:dyDescent="0.25">
      <c r="A38" s="274" t="s">
        <v>235</v>
      </c>
      <c r="B38" s="274"/>
      <c r="C38" s="274"/>
      <c r="D38" s="274"/>
      <c r="E38" s="274"/>
      <c r="F38" s="274"/>
      <c r="G38" s="16">
        <v>29</v>
      </c>
      <c r="H38" s="23">
        <v>0</v>
      </c>
      <c r="I38" s="23">
        <v>0</v>
      </c>
    </row>
    <row r="39" spans="1:9" ht="25.2" customHeight="1" x14ac:dyDescent="0.25">
      <c r="A39" s="259" t="s">
        <v>236</v>
      </c>
      <c r="B39" s="259"/>
      <c r="C39" s="259"/>
      <c r="D39" s="259"/>
      <c r="E39" s="259"/>
      <c r="F39" s="259"/>
      <c r="G39" s="17">
        <v>30</v>
      </c>
      <c r="H39" s="24">
        <v>0</v>
      </c>
      <c r="I39" s="24">
        <v>0</v>
      </c>
    </row>
    <row r="40" spans="1:9" ht="12.75" customHeight="1" x14ac:dyDescent="0.25">
      <c r="A40" s="259" t="s">
        <v>237</v>
      </c>
      <c r="B40" s="259"/>
      <c r="C40" s="259"/>
      <c r="D40" s="259"/>
      <c r="E40" s="259"/>
      <c r="F40" s="259"/>
      <c r="G40" s="17">
        <v>31</v>
      </c>
      <c r="H40" s="24">
        <v>0</v>
      </c>
      <c r="I40" s="24">
        <v>0</v>
      </c>
    </row>
    <row r="41" spans="1:9" ht="12.75" customHeight="1" x14ac:dyDescent="0.25">
      <c r="A41" s="259" t="s">
        <v>238</v>
      </c>
      <c r="B41" s="259"/>
      <c r="C41" s="259"/>
      <c r="D41" s="259"/>
      <c r="E41" s="259"/>
      <c r="F41" s="259"/>
      <c r="G41" s="17">
        <v>32</v>
      </c>
      <c r="H41" s="24">
        <v>0</v>
      </c>
      <c r="I41" s="24">
        <v>0</v>
      </c>
    </row>
    <row r="42" spans="1:9" ht="25.95" customHeight="1" x14ac:dyDescent="0.25">
      <c r="A42" s="260" t="s">
        <v>409</v>
      </c>
      <c r="B42" s="260"/>
      <c r="C42" s="260"/>
      <c r="D42" s="260"/>
      <c r="E42" s="260"/>
      <c r="F42" s="260"/>
      <c r="G42" s="53">
        <v>33</v>
      </c>
      <c r="H42" s="57">
        <f>H41+H40+H39+H38</f>
        <v>0</v>
      </c>
      <c r="I42" s="57">
        <f>I41+I40+I39+I38</f>
        <v>0</v>
      </c>
    </row>
    <row r="43" spans="1:9" ht="24.6" customHeight="1" x14ac:dyDescent="0.25">
      <c r="A43" s="259" t="s">
        <v>239</v>
      </c>
      <c r="B43" s="259"/>
      <c r="C43" s="259"/>
      <c r="D43" s="259"/>
      <c r="E43" s="259"/>
      <c r="F43" s="259"/>
      <c r="G43" s="17">
        <v>34</v>
      </c>
      <c r="H43" s="24">
        <v>0</v>
      </c>
      <c r="I43" s="24">
        <v>0</v>
      </c>
    </row>
    <row r="44" spans="1:9" ht="12.75" customHeight="1" x14ac:dyDescent="0.25">
      <c r="A44" s="259" t="s">
        <v>240</v>
      </c>
      <c r="B44" s="259"/>
      <c r="C44" s="259"/>
      <c r="D44" s="259"/>
      <c r="E44" s="259"/>
      <c r="F44" s="259"/>
      <c r="G44" s="17">
        <v>35</v>
      </c>
      <c r="H44" s="24">
        <v>0</v>
      </c>
      <c r="I44" s="24">
        <v>0</v>
      </c>
    </row>
    <row r="45" spans="1:9" ht="12.75" customHeight="1" x14ac:dyDescent="0.25">
      <c r="A45" s="259" t="s">
        <v>241</v>
      </c>
      <c r="B45" s="259"/>
      <c r="C45" s="259"/>
      <c r="D45" s="259"/>
      <c r="E45" s="259"/>
      <c r="F45" s="259"/>
      <c r="G45" s="17">
        <v>36</v>
      </c>
      <c r="H45" s="24">
        <v>0</v>
      </c>
      <c r="I45" s="24">
        <v>0</v>
      </c>
    </row>
    <row r="46" spans="1:9" ht="21" customHeight="1" x14ac:dyDescent="0.25">
      <c r="A46" s="259" t="s">
        <v>242</v>
      </c>
      <c r="B46" s="259"/>
      <c r="C46" s="259"/>
      <c r="D46" s="259"/>
      <c r="E46" s="259"/>
      <c r="F46" s="259"/>
      <c r="G46" s="17">
        <v>37</v>
      </c>
      <c r="H46" s="24">
        <v>0</v>
      </c>
      <c r="I46" s="24">
        <v>0</v>
      </c>
    </row>
    <row r="47" spans="1:9" ht="12.75" customHeight="1" x14ac:dyDescent="0.25">
      <c r="A47" s="259" t="s">
        <v>243</v>
      </c>
      <c r="B47" s="259"/>
      <c r="C47" s="259"/>
      <c r="D47" s="259"/>
      <c r="E47" s="259"/>
      <c r="F47" s="259"/>
      <c r="G47" s="17">
        <v>38</v>
      </c>
      <c r="H47" s="24">
        <v>0</v>
      </c>
      <c r="I47" s="24">
        <v>0</v>
      </c>
    </row>
    <row r="48" spans="1:9" ht="22.95" customHeight="1" x14ac:dyDescent="0.25">
      <c r="A48" s="260" t="s">
        <v>410</v>
      </c>
      <c r="B48" s="260"/>
      <c r="C48" s="260"/>
      <c r="D48" s="260"/>
      <c r="E48" s="260"/>
      <c r="F48" s="260"/>
      <c r="G48" s="53">
        <v>39</v>
      </c>
      <c r="H48" s="57">
        <f>H47+H46+H45+H44+H43</f>
        <v>0</v>
      </c>
      <c r="I48" s="57">
        <f>I47+I46+I45+I44+I43</f>
        <v>0</v>
      </c>
    </row>
    <row r="49" spans="1:9" ht="25.95" customHeight="1" x14ac:dyDescent="0.25">
      <c r="A49" s="261" t="s">
        <v>445</v>
      </c>
      <c r="B49" s="261"/>
      <c r="C49" s="261"/>
      <c r="D49" s="261"/>
      <c r="E49" s="261"/>
      <c r="F49" s="261"/>
      <c r="G49" s="53">
        <v>40</v>
      </c>
      <c r="H49" s="57">
        <f>H48+H42</f>
        <v>0</v>
      </c>
      <c r="I49" s="57">
        <f>I48+I42</f>
        <v>0</v>
      </c>
    </row>
    <row r="50" spans="1:9" ht="12.75" customHeight="1" x14ac:dyDescent="0.25">
      <c r="A50" s="254" t="s">
        <v>244</v>
      </c>
      <c r="B50" s="254"/>
      <c r="C50" s="254"/>
      <c r="D50" s="254"/>
      <c r="E50" s="254"/>
      <c r="F50" s="254"/>
      <c r="G50" s="17">
        <v>41</v>
      </c>
      <c r="H50" s="24">
        <v>0</v>
      </c>
      <c r="I50" s="24">
        <v>0</v>
      </c>
    </row>
    <row r="51" spans="1:9" ht="25.95" customHeight="1" x14ac:dyDescent="0.25">
      <c r="A51" s="261" t="s">
        <v>411</v>
      </c>
      <c r="B51" s="261"/>
      <c r="C51" s="261"/>
      <c r="D51" s="261"/>
      <c r="E51" s="261"/>
      <c r="F51" s="261"/>
      <c r="G51" s="53">
        <v>42</v>
      </c>
      <c r="H51" s="57">
        <f>H21+H36+H49+H50</f>
        <v>0</v>
      </c>
      <c r="I51" s="57">
        <f>I21+I36+I49+I50</f>
        <v>0</v>
      </c>
    </row>
    <row r="52" spans="1:9" ht="12.75" customHeight="1" x14ac:dyDescent="0.25">
      <c r="A52" s="265" t="s">
        <v>218</v>
      </c>
      <c r="B52" s="265"/>
      <c r="C52" s="265"/>
      <c r="D52" s="265"/>
      <c r="E52" s="265"/>
      <c r="F52" s="265"/>
      <c r="G52" s="17">
        <v>43</v>
      </c>
      <c r="H52" s="24">
        <v>0</v>
      </c>
      <c r="I52" s="24">
        <v>0</v>
      </c>
    </row>
    <row r="53" spans="1:9" ht="31.95" customHeight="1" x14ac:dyDescent="0.25">
      <c r="A53" s="258" t="s">
        <v>412</v>
      </c>
      <c r="B53" s="258"/>
      <c r="C53" s="258"/>
      <c r="D53" s="258"/>
      <c r="E53" s="258"/>
      <c r="F53" s="258"/>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P48" sqref="P48"/>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19"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3" t="s">
        <v>245</v>
      </c>
      <c r="B1" s="294"/>
      <c r="C1" s="294"/>
      <c r="D1" s="294"/>
      <c r="E1" s="294"/>
      <c r="F1" s="294"/>
      <c r="G1" s="294"/>
      <c r="H1" s="294"/>
      <c r="I1" s="294"/>
      <c r="J1" s="294"/>
      <c r="K1" s="26"/>
    </row>
    <row r="2" spans="1:25" ht="15.6" x14ac:dyDescent="0.25">
      <c r="A2" s="2"/>
      <c r="B2" s="3"/>
      <c r="C2" s="295" t="s">
        <v>246</v>
      </c>
      <c r="D2" s="295"/>
      <c r="E2" s="9">
        <v>45658</v>
      </c>
      <c r="F2" s="4" t="s">
        <v>0</v>
      </c>
      <c r="G2" s="9">
        <v>45930</v>
      </c>
      <c r="H2" s="27"/>
      <c r="I2" s="27"/>
      <c r="J2" s="27"/>
      <c r="K2" s="26"/>
      <c r="X2" s="28" t="s">
        <v>448</v>
      </c>
    </row>
    <row r="3" spans="1:25" ht="13.5" customHeight="1" thickBot="1" x14ac:dyDescent="0.3">
      <c r="A3" s="296" t="s">
        <v>247</v>
      </c>
      <c r="B3" s="297"/>
      <c r="C3" s="297"/>
      <c r="D3" s="297"/>
      <c r="E3" s="297"/>
      <c r="F3" s="297"/>
      <c r="G3" s="300" t="s">
        <v>3</v>
      </c>
      <c r="H3" s="284" t="s">
        <v>248</v>
      </c>
      <c r="I3" s="284"/>
      <c r="J3" s="284"/>
      <c r="K3" s="284"/>
      <c r="L3" s="284"/>
      <c r="M3" s="284"/>
      <c r="N3" s="284"/>
      <c r="O3" s="284"/>
      <c r="P3" s="284"/>
      <c r="Q3" s="284"/>
      <c r="R3" s="284"/>
      <c r="S3" s="284"/>
      <c r="T3" s="284"/>
      <c r="U3" s="284"/>
      <c r="V3" s="284"/>
      <c r="W3" s="284"/>
      <c r="X3" s="284" t="s">
        <v>249</v>
      </c>
      <c r="Y3" s="286" t="s">
        <v>250</v>
      </c>
    </row>
    <row r="4" spans="1:25" ht="82.2" thickBot="1" x14ac:dyDescent="0.3">
      <c r="A4" s="298"/>
      <c r="B4" s="299"/>
      <c r="C4" s="299"/>
      <c r="D4" s="299"/>
      <c r="E4" s="299"/>
      <c r="F4" s="299"/>
      <c r="G4" s="301"/>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5"/>
      <c r="Y4" s="287"/>
    </row>
    <row r="5" spans="1:25" ht="20.399999999999999" x14ac:dyDescent="0.25">
      <c r="A5" s="288">
        <v>1</v>
      </c>
      <c r="B5" s="289"/>
      <c r="C5" s="289"/>
      <c r="D5" s="289"/>
      <c r="E5" s="289"/>
      <c r="F5" s="28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5">
      <c r="A6" s="290" t="s">
        <v>264</v>
      </c>
      <c r="B6" s="290"/>
      <c r="C6" s="290"/>
      <c r="D6" s="290"/>
      <c r="E6" s="290"/>
      <c r="F6" s="290"/>
      <c r="G6" s="290"/>
      <c r="H6" s="290"/>
      <c r="I6" s="290"/>
      <c r="J6" s="290"/>
      <c r="K6" s="290"/>
      <c r="L6" s="290"/>
      <c r="M6" s="290"/>
      <c r="N6" s="291"/>
      <c r="O6" s="291"/>
      <c r="P6" s="291"/>
      <c r="Q6" s="291"/>
      <c r="R6" s="291"/>
      <c r="S6" s="291"/>
      <c r="T6" s="291"/>
      <c r="U6" s="291"/>
      <c r="V6" s="291"/>
      <c r="W6" s="291"/>
      <c r="X6" s="291"/>
      <c r="Y6" s="292"/>
    </row>
    <row r="7" spans="1:25" x14ac:dyDescent="0.25">
      <c r="A7" s="282" t="s">
        <v>298</v>
      </c>
      <c r="B7" s="282"/>
      <c r="C7" s="282"/>
      <c r="D7" s="282"/>
      <c r="E7" s="282"/>
      <c r="F7" s="282"/>
      <c r="G7" s="6">
        <v>1</v>
      </c>
      <c r="H7" s="33">
        <v>10480124</v>
      </c>
      <c r="I7" s="33">
        <v>1523927</v>
      </c>
      <c r="J7" s="33">
        <v>524006</v>
      </c>
      <c r="K7" s="33">
        <v>0</v>
      </c>
      <c r="L7" s="33">
        <v>0</v>
      </c>
      <c r="M7" s="33">
        <v>0</v>
      </c>
      <c r="N7" s="33">
        <v>0</v>
      </c>
      <c r="O7" s="33">
        <v>18363302</v>
      </c>
      <c r="P7" s="33">
        <v>0</v>
      </c>
      <c r="Q7" s="33">
        <v>0</v>
      </c>
      <c r="R7" s="33">
        <v>0</v>
      </c>
      <c r="S7" s="33">
        <v>0</v>
      </c>
      <c r="T7" s="33">
        <v>0</v>
      </c>
      <c r="U7" s="33">
        <v>5209179</v>
      </c>
      <c r="V7" s="33">
        <v>1627400</v>
      </c>
      <c r="W7" s="34">
        <f>H7+I7+J7+K7-L7+M7+N7+O7+P7+Q7+R7+U7+V7+S7+T7</f>
        <v>37727938</v>
      </c>
      <c r="X7" s="33">
        <v>0</v>
      </c>
      <c r="Y7" s="34">
        <f>W7+X7</f>
        <v>37727938</v>
      </c>
    </row>
    <row r="8" spans="1:25" x14ac:dyDescent="0.25">
      <c r="A8" s="277" t="s">
        <v>265</v>
      </c>
      <c r="B8" s="277"/>
      <c r="C8" s="277"/>
      <c r="D8" s="277"/>
      <c r="E8" s="277"/>
      <c r="F8" s="277"/>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5">
      <c r="A9" s="277" t="s">
        <v>266</v>
      </c>
      <c r="B9" s="277"/>
      <c r="C9" s="277"/>
      <c r="D9" s="277"/>
      <c r="E9" s="277"/>
      <c r="F9" s="277"/>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5">
      <c r="A10" s="283" t="s">
        <v>299</v>
      </c>
      <c r="B10" s="283"/>
      <c r="C10" s="283"/>
      <c r="D10" s="283"/>
      <c r="E10" s="283"/>
      <c r="F10" s="283"/>
      <c r="G10" s="7">
        <v>4</v>
      </c>
      <c r="H10" s="34">
        <f>H7+H8+H9</f>
        <v>10480124</v>
      </c>
      <c r="I10" s="34">
        <f t="shared" ref="I10:Y10" si="2">I7+I8+I9</f>
        <v>1523927</v>
      </c>
      <c r="J10" s="34">
        <f t="shared" si="2"/>
        <v>524006</v>
      </c>
      <c r="K10" s="34">
        <f>K7+K8+K9</f>
        <v>0</v>
      </c>
      <c r="L10" s="34">
        <f t="shared" si="2"/>
        <v>0</v>
      </c>
      <c r="M10" s="34">
        <f t="shared" si="2"/>
        <v>0</v>
      </c>
      <c r="N10" s="34">
        <f t="shared" si="2"/>
        <v>0</v>
      </c>
      <c r="O10" s="34">
        <f t="shared" si="2"/>
        <v>18363302</v>
      </c>
      <c r="P10" s="34">
        <f t="shared" si="2"/>
        <v>0</v>
      </c>
      <c r="Q10" s="34">
        <f t="shared" si="2"/>
        <v>0</v>
      </c>
      <c r="R10" s="34">
        <f t="shared" si="2"/>
        <v>0</v>
      </c>
      <c r="S10" s="34">
        <f t="shared" si="2"/>
        <v>0</v>
      </c>
      <c r="T10" s="34">
        <f t="shared" si="2"/>
        <v>0</v>
      </c>
      <c r="U10" s="34">
        <f t="shared" si="2"/>
        <v>5209179</v>
      </c>
      <c r="V10" s="34">
        <f t="shared" si="2"/>
        <v>1627400</v>
      </c>
      <c r="W10" s="34">
        <f t="shared" si="2"/>
        <v>37727938</v>
      </c>
      <c r="X10" s="34">
        <f t="shared" si="2"/>
        <v>0</v>
      </c>
      <c r="Y10" s="34">
        <f t="shared" si="2"/>
        <v>37727938</v>
      </c>
    </row>
    <row r="11" spans="1:25" x14ac:dyDescent="0.25">
      <c r="A11" s="277" t="s">
        <v>267</v>
      </c>
      <c r="B11" s="277"/>
      <c r="C11" s="277"/>
      <c r="D11" s="277"/>
      <c r="E11" s="277"/>
      <c r="F11" s="277"/>
      <c r="G11" s="6">
        <v>5</v>
      </c>
      <c r="H11" s="35">
        <v>0</v>
      </c>
      <c r="I11" s="35">
        <v>0</v>
      </c>
      <c r="J11" s="35">
        <v>0</v>
      </c>
      <c r="K11" s="35">
        <v>0</v>
      </c>
      <c r="L11" s="35">
        <v>0</v>
      </c>
      <c r="M11" s="35">
        <v>0</v>
      </c>
      <c r="N11" s="35">
        <v>0</v>
      </c>
      <c r="O11" s="35">
        <v>0</v>
      </c>
      <c r="P11" s="35">
        <v>0</v>
      </c>
      <c r="Q11" s="35">
        <v>0</v>
      </c>
      <c r="R11" s="35">
        <v>0</v>
      </c>
      <c r="S11" s="33">
        <v>0</v>
      </c>
      <c r="T11" s="33">
        <v>0</v>
      </c>
      <c r="U11" s="35">
        <v>0</v>
      </c>
      <c r="V11" s="33">
        <v>2148879</v>
      </c>
      <c r="W11" s="34">
        <f t="shared" ref="W11:W29" si="3">H11+I11+J11+K11-L11+M11+N11+O11+P11+Q11+R11+U11+V11+S11+T11</f>
        <v>2148879</v>
      </c>
      <c r="X11" s="33">
        <v>0</v>
      </c>
      <c r="Y11" s="34">
        <f t="shared" ref="Y11:Y29" si="4">W11+X11</f>
        <v>2148879</v>
      </c>
    </row>
    <row r="12" spans="1:25" x14ac:dyDescent="0.25">
      <c r="A12" s="277" t="s">
        <v>268</v>
      </c>
      <c r="B12" s="277"/>
      <c r="C12" s="277"/>
      <c r="D12" s="277"/>
      <c r="E12" s="277"/>
      <c r="F12" s="277"/>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5">
      <c r="A13" s="277" t="s">
        <v>269</v>
      </c>
      <c r="B13" s="277"/>
      <c r="C13" s="277"/>
      <c r="D13" s="277"/>
      <c r="E13" s="277"/>
      <c r="F13" s="277"/>
      <c r="G13" s="6">
        <v>7</v>
      </c>
      <c r="H13" s="35">
        <v>0</v>
      </c>
      <c r="I13" s="35">
        <v>0</v>
      </c>
      <c r="J13" s="35">
        <v>0</v>
      </c>
      <c r="K13" s="35">
        <v>0</v>
      </c>
      <c r="L13" s="35">
        <v>0</v>
      </c>
      <c r="M13" s="35">
        <v>0</v>
      </c>
      <c r="N13" s="35">
        <v>0</v>
      </c>
      <c r="O13" s="33">
        <v>-112172</v>
      </c>
      <c r="P13" s="35">
        <v>0</v>
      </c>
      <c r="Q13" s="35">
        <v>0</v>
      </c>
      <c r="R13" s="35">
        <v>0</v>
      </c>
      <c r="S13" s="33">
        <v>0</v>
      </c>
      <c r="T13" s="33">
        <v>0</v>
      </c>
      <c r="U13" s="33">
        <v>112173</v>
      </c>
      <c r="V13" s="33">
        <v>0</v>
      </c>
      <c r="W13" s="34">
        <f t="shared" si="3"/>
        <v>1</v>
      </c>
      <c r="X13" s="33">
        <v>0</v>
      </c>
      <c r="Y13" s="34">
        <f t="shared" si="4"/>
        <v>1</v>
      </c>
    </row>
    <row r="14" spans="1:25" ht="39" customHeight="1" x14ac:dyDescent="0.25">
      <c r="A14" s="277" t="s">
        <v>419</v>
      </c>
      <c r="B14" s="277"/>
      <c r="C14" s="277"/>
      <c r="D14" s="277"/>
      <c r="E14" s="277"/>
      <c r="F14" s="277"/>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5">
      <c r="A15" s="277" t="s">
        <v>270</v>
      </c>
      <c r="B15" s="277"/>
      <c r="C15" s="277"/>
      <c r="D15" s="277"/>
      <c r="E15" s="277"/>
      <c r="F15" s="277"/>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5">
      <c r="A16" s="277" t="s">
        <v>271</v>
      </c>
      <c r="B16" s="277"/>
      <c r="C16" s="277"/>
      <c r="D16" s="277"/>
      <c r="E16" s="277"/>
      <c r="F16" s="277"/>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5">
      <c r="A17" s="277" t="s">
        <v>272</v>
      </c>
      <c r="B17" s="277"/>
      <c r="C17" s="277"/>
      <c r="D17" s="277"/>
      <c r="E17" s="277"/>
      <c r="F17" s="277"/>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5">
      <c r="A18" s="277" t="s">
        <v>273</v>
      </c>
      <c r="B18" s="277"/>
      <c r="C18" s="277"/>
      <c r="D18" s="277"/>
      <c r="E18" s="277"/>
      <c r="F18" s="277"/>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5">
      <c r="A19" s="277" t="s">
        <v>274</v>
      </c>
      <c r="B19" s="277"/>
      <c r="C19" s="277"/>
      <c r="D19" s="277"/>
      <c r="E19" s="277"/>
      <c r="F19" s="277"/>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5">
      <c r="A20" s="277" t="s">
        <v>275</v>
      </c>
      <c r="B20" s="277"/>
      <c r="C20" s="277"/>
      <c r="D20" s="277"/>
      <c r="E20" s="277"/>
      <c r="F20" s="277"/>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5">
      <c r="A21" s="277" t="s">
        <v>420</v>
      </c>
      <c r="B21" s="277"/>
      <c r="C21" s="277"/>
      <c r="D21" s="277"/>
      <c r="E21" s="277"/>
      <c r="F21" s="277"/>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5">
      <c r="A22" s="277" t="s">
        <v>421</v>
      </c>
      <c r="B22" s="277"/>
      <c r="C22" s="277"/>
      <c r="D22" s="277"/>
      <c r="E22" s="277"/>
      <c r="F22" s="277"/>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5">
      <c r="A23" s="277" t="s">
        <v>422</v>
      </c>
      <c r="B23" s="277"/>
      <c r="C23" s="277"/>
      <c r="D23" s="277"/>
      <c r="E23" s="277"/>
      <c r="F23" s="277"/>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5">
      <c r="A24" s="277" t="s">
        <v>276</v>
      </c>
      <c r="B24" s="277"/>
      <c r="C24" s="277"/>
      <c r="D24" s="277"/>
      <c r="E24" s="277"/>
      <c r="F24" s="277"/>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5">
      <c r="A25" s="277" t="s">
        <v>423</v>
      </c>
      <c r="B25" s="277"/>
      <c r="C25" s="277"/>
      <c r="D25" s="277"/>
      <c r="E25" s="277"/>
      <c r="F25" s="277"/>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5">
      <c r="A26" s="277" t="s">
        <v>431</v>
      </c>
      <c r="B26" s="277"/>
      <c r="C26" s="277"/>
      <c r="D26" s="277"/>
      <c r="E26" s="277"/>
      <c r="F26" s="277"/>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5">
      <c r="A27" s="277" t="s">
        <v>424</v>
      </c>
      <c r="B27" s="277"/>
      <c r="C27" s="277"/>
      <c r="D27" s="277"/>
      <c r="E27" s="277"/>
      <c r="F27" s="277"/>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5">
      <c r="A28" s="277" t="s">
        <v>425</v>
      </c>
      <c r="B28" s="277"/>
      <c r="C28" s="277"/>
      <c r="D28" s="277"/>
      <c r="E28" s="277"/>
      <c r="F28" s="277"/>
      <c r="G28" s="6">
        <v>22</v>
      </c>
      <c r="H28" s="33">
        <v>0</v>
      </c>
      <c r="I28" s="33">
        <v>0</v>
      </c>
      <c r="J28" s="33">
        <v>0</v>
      </c>
      <c r="K28" s="33">
        <v>0</v>
      </c>
      <c r="L28" s="33">
        <v>0</v>
      </c>
      <c r="M28" s="33">
        <v>0</v>
      </c>
      <c r="N28" s="33">
        <v>0</v>
      </c>
      <c r="O28" s="33">
        <v>0</v>
      </c>
      <c r="P28" s="33">
        <v>0</v>
      </c>
      <c r="Q28" s="33">
        <v>0</v>
      </c>
      <c r="R28" s="33">
        <v>0</v>
      </c>
      <c r="S28" s="33">
        <v>0</v>
      </c>
      <c r="T28" s="33">
        <v>0</v>
      </c>
      <c r="U28" s="33">
        <v>1627400</v>
      </c>
      <c r="V28" s="33">
        <v>-1627400</v>
      </c>
      <c r="W28" s="34">
        <f t="shared" si="3"/>
        <v>0</v>
      </c>
      <c r="X28" s="33">
        <v>0</v>
      </c>
      <c r="Y28" s="34">
        <f t="shared" si="4"/>
        <v>0</v>
      </c>
    </row>
    <row r="29" spans="1:25" ht="12.75" customHeight="1" x14ac:dyDescent="0.25">
      <c r="A29" s="277" t="s">
        <v>426</v>
      </c>
      <c r="B29" s="277"/>
      <c r="C29" s="277"/>
      <c r="D29" s="277"/>
      <c r="E29" s="277"/>
      <c r="F29" s="277"/>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5">
      <c r="A30" s="278" t="s">
        <v>427</v>
      </c>
      <c r="B30" s="278"/>
      <c r="C30" s="278"/>
      <c r="D30" s="278"/>
      <c r="E30" s="278"/>
      <c r="F30" s="278"/>
      <c r="G30" s="8">
        <v>24</v>
      </c>
      <c r="H30" s="36">
        <f>SUM(H10:H29)</f>
        <v>10480124</v>
      </c>
      <c r="I30" s="36">
        <f t="shared" ref="I30:Y30" si="5">SUM(I10:I29)</f>
        <v>1523927</v>
      </c>
      <c r="J30" s="36">
        <f t="shared" si="5"/>
        <v>524006</v>
      </c>
      <c r="K30" s="36">
        <f t="shared" si="5"/>
        <v>0</v>
      </c>
      <c r="L30" s="36">
        <f t="shared" si="5"/>
        <v>0</v>
      </c>
      <c r="M30" s="36">
        <f t="shared" si="5"/>
        <v>0</v>
      </c>
      <c r="N30" s="36">
        <f t="shared" si="5"/>
        <v>0</v>
      </c>
      <c r="O30" s="36">
        <f t="shared" si="5"/>
        <v>18251130</v>
      </c>
      <c r="P30" s="36">
        <f t="shared" si="5"/>
        <v>0</v>
      </c>
      <c r="Q30" s="36">
        <f t="shared" si="5"/>
        <v>0</v>
      </c>
      <c r="R30" s="36">
        <f t="shared" si="5"/>
        <v>0</v>
      </c>
      <c r="S30" s="36">
        <f t="shared" si="5"/>
        <v>0</v>
      </c>
      <c r="T30" s="36">
        <f t="shared" si="5"/>
        <v>0</v>
      </c>
      <c r="U30" s="36">
        <f t="shared" si="5"/>
        <v>6948752</v>
      </c>
      <c r="V30" s="36">
        <f t="shared" si="5"/>
        <v>2148879</v>
      </c>
      <c r="W30" s="36">
        <f t="shared" si="5"/>
        <v>39876818</v>
      </c>
      <c r="X30" s="36">
        <f t="shared" si="5"/>
        <v>0</v>
      </c>
      <c r="Y30" s="36">
        <f t="shared" si="5"/>
        <v>39876818</v>
      </c>
    </row>
    <row r="31" spans="1:25" x14ac:dyDescent="0.25">
      <c r="A31" s="279" t="s">
        <v>277</v>
      </c>
      <c r="B31" s="280"/>
      <c r="C31" s="280"/>
      <c r="D31" s="280"/>
      <c r="E31" s="280"/>
      <c r="F31" s="280"/>
      <c r="G31" s="280"/>
      <c r="H31" s="280"/>
      <c r="I31" s="280"/>
      <c r="J31" s="280"/>
      <c r="K31" s="280"/>
      <c r="L31" s="280"/>
      <c r="M31" s="280"/>
      <c r="N31" s="280"/>
      <c r="O31" s="280"/>
      <c r="P31" s="280"/>
      <c r="Q31" s="280"/>
      <c r="R31" s="280"/>
      <c r="S31" s="280"/>
      <c r="T31" s="280"/>
      <c r="U31" s="280"/>
      <c r="V31" s="280"/>
      <c r="W31" s="280"/>
      <c r="X31" s="280"/>
      <c r="Y31" s="280"/>
    </row>
    <row r="32" spans="1:25" ht="36.75" customHeight="1" x14ac:dyDescent="0.25">
      <c r="A32" s="275" t="s">
        <v>278</v>
      </c>
      <c r="B32" s="275"/>
      <c r="C32" s="275"/>
      <c r="D32" s="275"/>
      <c r="E32" s="275"/>
      <c r="F32" s="275"/>
      <c r="G32" s="7">
        <v>25</v>
      </c>
      <c r="H32" s="34">
        <f>SUM(H12:H20)</f>
        <v>0</v>
      </c>
      <c r="I32" s="34">
        <f t="shared" ref="I32:Y32" si="6">SUM(I12:I20)</f>
        <v>0</v>
      </c>
      <c r="J32" s="34">
        <f t="shared" si="6"/>
        <v>0</v>
      </c>
      <c r="K32" s="34">
        <f t="shared" si="6"/>
        <v>0</v>
      </c>
      <c r="L32" s="34">
        <f t="shared" si="6"/>
        <v>0</v>
      </c>
      <c r="M32" s="34">
        <f t="shared" si="6"/>
        <v>0</v>
      </c>
      <c r="N32" s="34">
        <f t="shared" si="6"/>
        <v>0</v>
      </c>
      <c r="O32" s="34">
        <f t="shared" si="6"/>
        <v>-112172</v>
      </c>
      <c r="P32" s="34">
        <f t="shared" si="6"/>
        <v>0</v>
      </c>
      <c r="Q32" s="34">
        <f t="shared" si="6"/>
        <v>0</v>
      </c>
      <c r="R32" s="34">
        <f t="shared" si="6"/>
        <v>0</v>
      </c>
      <c r="S32" s="34">
        <f t="shared" ref="S32:T32" si="7">SUM(S12:S20)</f>
        <v>0</v>
      </c>
      <c r="T32" s="34">
        <f t="shared" si="7"/>
        <v>0</v>
      </c>
      <c r="U32" s="34">
        <f t="shared" si="6"/>
        <v>112173</v>
      </c>
      <c r="V32" s="34">
        <f t="shared" si="6"/>
        <v>0</v>
      </c>
      <c r="W32" s="34">
        <f t="shared" si="6"/>
        <v>1</v>
      </c>
      <c r="X32" s="34">
        <f t="shared" si="6"/>
        <v>0</v>
      </c>
      <c r="Y32" s="34">
        <f t="shared" si="6"/>
        <v>1</v>
      </c>
    </row>
    <row r="33" spans="1:25" ht="31.5" customHeight="1" x14ac:dyDescent="0.25">
      <c r="A33" s="275" t="s">
        <v>428</v>
      </c>
      <c r="B33" s="275"/>
      <c r="C33" s="275"/>
      <c r="D33" s="275"/>
      <c r="E33" s="275"/>
      <c r="F33" s="275"/>
      <c r="G33" s="7">
        <v>26</v>
      </c>
      <c r="H33" s="34">
        <f>H11+H32</f>
        <v>0</v>
      </c>
      <c r="I33" s="34">
        <f t="shared" ref="I33:Y33" si="8">I11+I32</f>
        <v>0</v>
      </c>
      <c r="J33" s="34">
        <f t="shared" si="8"/>
        <v>0</v>
      </c>
      <c r="K33" s="34">
        <f t="shared" si="8"/>
        <v>0</v>
      </c>
      <c r="L33" s="34">
        <f t="shared" si="8"/>
        <v>0</v>
      </c>
      <c r="M33" s="34">
        <f t="shared" si="8"/>
        <v>0</v>
      </c>
      <c r="N33" s="34">
        <f t="shared" si="8"/>
        <v>0</v>
      </c>
      <c r="O33" s="34">
        <f t="shared" si="8"/>
        <v>-112172</v>
      </c>
      <c r="P33" s="34">
        <f t="shared" si="8"/>
        <v>0</v>
      </c>
      <c r="Q33" s="34">
        <f t="shared" si="8"/>
        <v>0</v>
      </c>
      <c r="R33" s="34">
        <f t="shared" si="8"/>
        <v>0</v>
      </c>
      <c r="S33" s="34">
        <f t="shared" ref="S33:T33" si="9">S11+S32</f>
        <v>0</v>
      </c>
      <c r="T33" s="34">
        <f t="shared" si="9"/>
        <v>0</v>
      </c>
      <c r="U33" s="34">
        <f t="shared" si="8"/>
        <v>112173</v>
      </c>
      <c r="V33" s="34">
        <f t="shared" si="8"/>
        <v>2148879</v>
      </c>
      <c r="W33" s="34">
        <f t="shared" si="8"/>
        <v>2148880</v>
      </c>
      <c r="X33" s="34">
        <f t="shared" si="8"/>
        <v>0</v>
      </c>
      <c r="Y33" s="34">
        <f t="shared" si="8"/>
        <v>2148880</v>
      </c>
    </row>
    <row r="34" spans="1:25" ht="30.75" customHeight="1" x14ac:dyDescent="0.25">
      <c r="A34" s="276" t="s">
        <v>429</v>
      </c>
      <c r="B34" s="276"/>
      <c r="C34" s="276"/>
      <c r="D34" s="276"/>
      <c r="E34" s="276"/>
      <c r="F34" s="276"/>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1627400</v>
      </c>
      <c r="V34" s="36">
        <f t="shared" si="10"/>
        <v>-1627400</v>
      </c>
      <c r="W34" s="36">
        <f t="shared" si="10"/>
        <v>0</v>
      </c>
      <c r="X34" s="36">
        <f t="shared" si="10"/>
        <v>0</v>
      </c>
      <c r="Y34" s="36">
        <f t="shared" si="10"/>
        <v>0</v>
      </c>
    </row>
    <row r="35" spans="1:25" x14ac:dyDescent="0.25">
      <c r="A35" s="279" t="s">
        <v>279</v>
      </c>
      <c r="B35" s="281"/>
      <c r="C35" s="281"/>
      <c r="D35" s="281"/>
      <c r="E35" s="281"/>
      <c r="F35" s="281"/>
      <c r="G35" s="281"/>
      <c r="H35" s="281"/>
      <c r="I35" s="281"/>
      <c r="J35" s="281"/>
      <c r="K35" s="281"/>
      <c r="L35" s="281"/>
      <c r="M35" s="281"/>
      <c r="N35" s="281"/>
      <c r="O35" s="281"/>
      <c r="P35" s="281"/>
      <c r="Q35" s="281"/>
      <c r="R35" s="281"/>
      <c r="S35" s="281"/>
      <c r="T35" s="281"/>
      <c r="U35" s="281"/>
      <c r="V35" s="281"/>
      <c r="W35" s="281"/>
      <c r="X35" s="281"/>
      <c r="Y35" s="281"/>
    </row>
    <row r="36" spans="1:25" ht="12.75" customHeight="1" x14ac:dyDescent="0.25">
      <c r="A36" s="282" t="s">
        <v>300</v>
      </c>
      <c r="B36" s="282"/>
      <c r="C36" s="282"/>
      <c r="D36" s="282"/>
      <c r="E36" s="282"/>
      <c r="F36" s="282"/>
      <c r="G36" s="6">
        <v>28</v>
      </c>
      <c r="H36" s="33">
        <v>10480124</v>
      </c>
      <c r="I36" s="33">
        <v>1523927</v>
      </c>
      <c r="J36" s="33">
        <v>524006</v>
      </c>
      <c r="K36" s="33">
        <v>0</v>
      </c>
      <c r="L36" s="33">
        <v>0</v>
      </c>
      <c r="M36" s="33">
        <v>0</v>
      </c>
      <c r="N36" s="33">
        <v>0</v>
      </c>
      <c r="O36" s="33">
        <v>18251130</v>
      </c>
      <c r="P36" s="33">
        <v>0</v>
      </c>
      <c r="Q36" s="33">
        <v>0</v>
      </c>
      <c r="R36" s="33">
        <v>0</v>
      </c>
      <c r="S36" s="33">
        <v>0</v>
      </c>
      <c r="T36" s="33">
        <v>0</v>
      </c>
      <c r="U36" s="33">
        <v>6948752</v>
      </c>
      <c r="V36" s="33">
        <v>2148879</v>
      </c>
      <c r="W36" s="37">
        <f>H36+I36+J36+K36-L36+M36+N36+O36+P36+Q36+R36+U36+V36+S36+T36</f>
        <v>39876818</v>
      </c>
      <c r="X36" s="33">
        <v>0</v>
      </c>
      <c r="Y36" s="37">
        <f t="shared" ref="Y36:Y38" si="12">W36+X36</f>
        <v>39876818</v>
      </c>
    </row>
    <row r="37" spans="1:25" ht="12.75" customHeight="1" x14ac:dyDescent="0.25">
      <c r="A37" s="277" t="s">
        <v>265</v>
      </c>
      <c r="B37" s="277"/>
      <c r="C37" s="277"/>
      <c r="D37" s="277"/>
      <c r="E37" s="277"/>
      <c r="F37" s="277"/>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5">
      <c r="A38" s="277" t="s">
        <v>266</v>
      </c>
      <c r="B38" s="277"/>
      <c r="C38" s="277"/>
      <c r="D38" s="277"/>
      <c r="E38" s="277"/>
      <c r="F38" s="277"/>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5">
      <c r="A39" s="283" t="s">
        <v>430</v>
      </c>
      <c r="B39" s="283"/>
      <c r="C39" s="283"/>
      <c r="D39" s="283"/>
      <c r="E39" s="283"/>
      <c r="F39" s="283"/>
      <c r="G39" s="7">
        <v>31</v>
      </c>
      <c r="H39" s="34">
        <f>H36+H37+H38</f>
        <v>10480124</v>
      </c>
      <c r="I39" s="34">
        <f t="shared" ref="I39:Y39" si="14">I36+I37+I38</f>
        <v>1523927</v>
      </c>
      <c r="J39" s="34">
        <f t="shared" si="14"/>
        <v>524006</v>
      </c>
      <c r="K39" s="34">
        <f t="shared" si="14"/>
        <v>0</v>
      </c>
      <c r="L39" s="34">
        <f t="shared" si="14"/>
        <v>0</v>
      </c>
      <c r="M39" s="34">
        <f t="shared" si="14"/>
        <v>0</v>
      </c>
      <c r="N39" s="34">
        <f t="shared" si="14"/>
        <v>0</v>
      </c>
      <c r="O39" s="34">
        <f t="shared" si="14"/>
        <v>18251130</v>
      </c>
      <c r="P39" s="34">
        <f t="shared" si="14"/>
        <v>0</v>
      </c>
      <c r="Q39" s="34">
        <f t="shared" si="14"/>
        <v>0</v>
      </c>
      <c r="R39" s="34">
        <f t="shared" si="14"/>
        <v>0</v>
      </c>
      <c r="S39" s="34">
        <f t="shared" si="14"/>
        <v>0</v>
      </c>
      <c r="T39" s="34">
        <f t="shared" si="14"/>
        <v>0</v>
      </c>
      <c r="U39" s="34">
        <f t="shared" si="14"/>
        <v>6948752</v>
      </c>
      <c r="V39" s="34">
        <f t="shared" si="14"/>
        <v>2148879</v>
      </c>
      <c r="W39" s="34">
        <f t="shared" si="14"/>
        <v>39876818</v>
      </c>
      <c r="X39" s="34">
        <f t="shared" si="14"/>
        <v>0</v>
      </c>
      <c r="Y39" s="34">
        <f t="shared" si="14"/>
        <v>39876818</v>
      </c>
    </row>
    <row r="40" spans="1:25" ht="12.75" customHeight="1" x14ac:dyDescent="0.25">
      <c r="A40" s="277" t="s">
        <v>267</v>
      </c>
      <c r="B40" s="277"/>
      <c r="C40" s="277"/>
      <c r="D40" s="277"/>
      <c r="E40" s="277"/>
      <c r="F40" s="277"/>
      <c r="G40" s="6">
        <v>32</v>
      </c>
      <c r="H40" s="35">
        <v>0</v>
      </c>
      <c r="I40" s="35">
        <v>0</v>
      </c>
      <c r="J40" s="35">
        <v>0</v>
      </c>
      <c r="K40" s="35">
        <v>0</v>
      </c>
      <c r="L40" s="35">
        <v>0</v>
      </c>
      <c r="M40" s="35">
        <v>0</v>
      </c>
      <c r="N40" s="35">
        <v>0</v>
      </c>
      <c r="O40" s="35">
        <v>0</v>
      </c>
      <c r="P40" s="35">
        <v>0</v>
      </c>
      <c r="Q40" s="35">
        <v>0</v>
      </c>
      <c r="R40" s="35">
        <v>0</v>
      </c>
      <c r="S40" s="33">
        <v>0</v>
      </c>
      <c r="T40" s="33">
        <v>0</v>
      </c>
      <c r="U40" s="35">
        <v>0</v>
      </c>
      <c r="V40" s="33">
        <v>3676046</v>
      </c>
      <c r="W40" s="37">
        <f t="shared" ref="W40:W58" si="15">H40+I40+J40+K40-L40+M40+N40+O40+P40+Q40+R40+U40+V40+S40+T40</f>
        <v>3676046</v>
      </c>
      <c r="X40" s="33">
        <v>0</v>
      </c>
      <c r="Y40" s="37">
        <f t="shared" ref="Y40:Y58" si="16">W40+X40</f>
        <v>3676046</v>
      </c>
    </row>
    <row r="41" spans="1:25" ht="12.75" customHeight="1" x14ac:dyDescent="0.25">
      <c r="A41" s="277" t="s">
        <v>268</v>
      </c>
      <c r="B41" s="277"/>
      <c r="C41" s="277"/>
      <c r="D41" s="277"/>
      <c r="E41" s="277"/>
      <c r="F41" s="277"/>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5">
      <c r="A42" s="277" t="s">
        <v>280</v>
      </c>
      <c r="B42" s="277"/>
      <c r="C42" s="277"/>
      <c r="D42" s="277"/>
      <c r="E42" s="277"/>
      <c r="F42" s="277"/>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5">
      <c r="A43" s="277" t="s">
        <v>419</v>
      </c>
      <c r="B43" s="277"/>
      <c r="C43" s="277"/>
      <c r="D43" s="277"/>
      <c r="E43" s="277"/>
      <c r="F43" s="277"/>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5">
      <c r="A44" s="277" t="s">
        <v>270</v>
      </c>
      <c r="B44" s="277"/>
      <c r="C44" s="277"/>
      <c r="D44" s="277"/>
      <c r="E44" s="277"/>
      <c r="F44" s="277"/>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5">
      <c r="A45" s="277" t="s">
        <v>271</v>
      </c>
      <c r="B45" s="277"/>
      <c r="C45" s="277"/>
      <c r="D45" s="277"/>
      <c r="E45" s="277"/>
      <c r="F45" s="277"/>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5">
      <c r="A46" s="277" t="s">
        <v>281</v>
      </c>
      <c r="B46" s="277"/>
      <c r="C46" s="277"/>
      <c r="D46" s="277"/>
      <c r="E46" s="277"/>
      <c r="F46" s="277"/>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5">
      <c r="A47" s="277" t="s">
        <v>273</v>
      </c>
      <c r="B47" s="277"/>
      <c r="C47" s="277"/>
      <c r="D47" s="277"/>
      <c r="E47" s="277"/>
      <c r="F47" s="277"/>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5">
      <c r="A48" s="277" t="s">
        <v>274</v>
      </c>
      <c r="B48" s="277"/>
      <c r="C48" s="277"/>
      <c r="D48" s="277"/>
      <c r="E48" s="277"/>
      <c r="F48" s="277"/>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5">
      <c r="A49" s="277" t="s">
        <v>275</v>
      </c>
      <c r="B49" s="277"/>
      <c r="C49" s="277"/>
      <c r="D49" s="277"/>
      <c r="E49" s="277"/>
      <c r="F49" s="277"/>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5">
      <c r="A50" s="277" t="s">
        <v>420</v>
      </c>
      <c r="B50" s="277"/>
      <c r="C50" s="277"/>
      <c r="D50" s="277"/>
      <c r="E50" s="277"/>
      <c r="F50" s="277"/>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5">
      <c r="A51" s="277" t="s">
        <v>421</v>
      </c>
      <c r="B51" s="277"/>
      <c r="C51" s="277"/>
      <c r="D51" s="277"/>
      <c r="E51" s="277"/>
      <c r="F51" s="277"/>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5">
      <c r="A52" s="277" t="s">
        <v>422</v>
      </c>
      <c r="B52" s="277"/>
      <c r="C52" s="277"/>
      <c r="D52" s="277"/>
      <c r="E52" s="277"/>
      <c r="F52" s="277"/>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5">
      <c r="A53" s="277" t="s">
        <v>276</v>
      </c>
      <c r="B53" s="277"/>
      <c r="C53" s="277"/>
      <c r="D53" s="277"/>
      <c r="E53" s="277"/>
      <c r="F53" s="277"/>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5">
      <c r="A54" s="277" t="s">
        <v>423</v>
      </c>
      <c r="B54" s="277"/>
      <c r="C54" s="277"/>
      <c r="D54" s="277"/>
      <c r="E54" s="277"/>
      <c r="F54" s="277"/>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5">
      <c r="A55" s="277" t="s">
        <v>431</v>
      </c>
      <c r="B55" s="277"/>
      <c r="C55" s="277"/>
      <c r="D55" s="277"/>
      <c r="E55" s="277"/>
      <c r="F55" s="277"/>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5">
      <c r="A56" s="277" t="s">
        <v>424</v>
      </c>
      <c r="B56" s="277"/>
      <c r="C56" s="277"/>
      <c r="D56" s="277"/>
      <c r="E56" s="277"/>
      <c r="F56" s="277"/>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5">
      <c r="A57" s="277" t="s">
        <v>432</v>
      </c>
      <c r="B57" s="277"/>
      <c r="C57" s="277"/>
      <c r="D57" s="277"/>
      <c r="E57" s="277"/>
      <c r="F57" s="277"/>
      <c r="G57" s="6">
        <v>49</v>
      </c>
      <c r="H57" s="33">
        <v>0</v>
      </c>
      <c r="I57" s="33">
        <v>0</v>
      </c>
      <c r="J57" s="33">
        <v>0</v>
      </c>
      <c r="K57" s="33">
        <v>0</v>
      </c>
      <c r="L57" s="33">
        <v>0</v>
      </c>
      <c r="M57" s="33">
        <v>0</v>
      </c>
      <c r="N57" s="33">
        <v>0</v>
      </c>
      <c r="O57" s="33">
        <v>0</v>
      </c>
      <c r="P57" s="33">
        <v>0</v>
      </c>
      <c r="Q57" s="33">
        <v>0</v>
      </c>
      <c r="R57" s="33">
        <v>0</v>
      </c>
      <c r="S57" s="33">
        <v>0</v>
      </c>
      <c r="T57" s="33">
        <v>0</v>
      </c>
      <c r="U57" s="33">
        <v>2148879</v>
      </c>
      <c r="V57" s="33">
        <v>-2148879</v>
      </c>
      <c r="W57" s="37">
        <f t="shared" si="15"/>
        <v>0</v>
      </c>
      <c r="X57" s="33">
        <v>0</v>
      </c>
      <c r="Y57" s="37">
        <f t="shared" si="16"/>
        <v>0</v>
      </c>
    </row>
    <row r="58" spans="1:25" ht="12.75" customHeight="1" x14ac:dyDescent="0.25">
      <c r="A58" s="277" t="s">
        <v>426</v>
      </c>
      <c r="B58" s="277"/>
      <c r="C58" s="277"/>
      <c r="D58" s="277"/>
      <c r="E58" s="277"/>
      <c r="F58" s="277"/>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5">
      <c r="A59" s="278" t="s">
        <v>433</v>
      </c>
      <c r="B59" s="278"/>
      <c r="C59" s="278"/>
      <c r="D59" s="278"/>
      <c r="E59" s="278"/>
      <c r="F59" s="278"/>
      <c r="G59" s="8">
        <v>51</v>
      </c>
      <c r="H59" s="36">
        <f>SUM(H39:H58)</f>
        <v>10480124</v>
      </c>
      <c r="I59" s="36">
        <f t="shared" ref="I59:Y59" si="17">SUM(I39:I58)</f>
        <v>1523927</v>
      </c>
      <c r="J59" s="36">
        <f t="shared" si="17"/>
        <v>524006</v>
      </c>
      <c r="K59" s="36">
        <f t="shared" si="17"/>
        <v>0</v>
      </c>
      <c r="L59" s="36">
        <f t="shared" si="17"/>
        <v>0</v>
      </c>
      <c r="M59" s="36">
        <f t="shared" si="17"/>
        <v>0</v>
      </c>
      <c r="N59" s="36">
        <f t="shared" si="17"/>
        <v>0</v>
      </c>
      <c r="O59" s="36">
        <f t="shared" si="17"/>
        <v>18251130</v>
      </c>
      <c r="P59" s="36">
        <f t="shared" si="17"/>
        <v>0</v>
      </c>
      <c r="Q59" s="36">
        <f t="shared" si="17"/>
        <v>0</v>
      </c>
      <c r="R59" s="36">
        <f t="shared" si="17"/>
        <v>0</v>
      </c>
      <c r="S59" s="36">
        <f t="shared" si="17"/>
        <v>0</v>
      </c>
      <c r="T59" s="36">
        <f t="shared" si="17"/>
        <v>0</v>
      </c>
      <c r="U59" s="36">
        <f t="shared" si="17"/>
        <v>9097631</v>
      </c>
      <c r="V59" s="36">
        <f t="shared" si="17"/>
        <v>3676046</v>
      </c>
      <c r="W59" s="36">
        <f t="shared" si="17"/>
        <v>43552864</v>
      </c>
      <c r="X59" s="36">
        <f t="shared" si="17"/>
        <v>0</v>
      </c>
      <c r="Y59" s="36">
        <f t="shared" si="17"/>
        <v>43552864</v>
      </c>
    </row>
    <row r="60" spans="1:25" x14ac:dyDescent="0.25">
      <c r="A60" s="279" t="s">
        <v>277</v>
      </c>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row>
    <row r="61" spans="1:25" ht="31.5" customHeight="1" x14ac:dyDescent="0.25">
      <c r="A61" s="275" t="s">
        <v>434</v>
      </c>
      <c r="B61" s="275"/>
      <c r="C61" s="275"/>
      <c r="D61" s="275"/>
      <c r="E61" s="275"/>
      <c r="F61" s="275"/>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5">
      <c r="A62" s="275" t="s">
        <v>435</v>
      </c>
      <c r="B62" s="275"/>
      <c r="C62" s="275"/>
      <c r="D62" s="275"/>
      <c r="E62" s="275"/>
      <c r="F62" s="275"/>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3676046</v>
      </c>
      <c r="W62" s="37">
        <f t="shared" si="20"/>
        <v>3676046</v>
      </c>
      <c r="X62" s="37">
        <f t="shared" si="20"/>
        <v>0</v>
      </c>
      <c r="Y62" s="37">
        <f t="shared" si="20"/>
        <v>3676046</v>
      </c>
    </row>
    <row r="63" spans="1:25" ht="29.25" customHeight="1" x14ac:dyDescent="0.25">
      <c r="A63" s="276" t="s">
        <v>436</v>
      </c>
      <c r="B63" s="276"/>
      <c r="C63" s="276"/>
      <c r="D63" s="276"/>
      <c r="E63" s="276"/>
      <c r="F63" s="276"/>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2148879</v>
      </c>
      <c r="V63" s="38">
        <f t="shared" si="22"/>
        <v>-2148879</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2" manualBreakCount="2">
    <brk id="34" max="24" man="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view="pageBreakPreview" zoomScale="60" zoomScaleNormal="66" workbookViewId="0">
      <selection sqref="A1:I40"/>
    </sheetView>
  </sheetViews>
  <sheetFormatPr defaultRowHeight="13.2" x14ac:dyDescent="0.25"/>
  <cols>
    <col min="9" max="9" width="95" customWidth="1"/>
  </cols>
  <sheetData>
    <row r="1" spans="1:9" x14ac:dyDescent="0.25">
      <c r="A1" s="302" t="s">
        <v>468</v>
      </c>
      <c r="B1" s="303"/>
      <c r="C1" s="303"/>
      <c r="D1" s="303"/>
      <c r="E1" s="303"/>
      <c r="F1" s="303"/>
      <c r="G1" s="303"/>
      <c r="H1" s="303"/>
      <c r="I1" s="303"/>
    </row>
    <row r="2" spans="1:9" x14ac:dyDescent="0.25">
      <c r="A2" s="303"/>
      <c r="B2" s="303"/>
      <c r="C2" s="303"/>
      <c r="D2" s="303"/>
      <c r="E2" s="303"/>
      <c r="F2" s="303"/>
      <c r="G2" s="303"/>
      <c r="H2" s="303"/>
      <c r="I2" s="303"/>
    </row>
    <row r="3" spans="1:9" x14ac:dyDescent="0.25">
      <c r="A3" s="303"/>
      <c r="B3" s="303"/>
      <c r="C3" s="303"/>
      <c r="D3" s="303"/>
      <c r="E3" s="303"/>
      <c r="F3" s="303"/>
      <c r="G3" s="303"/>
      <c r="H3" s="303"/>
      <c r="I3" s="303"/>
    </row>
    <row r="4" spans="1:9" x14ac:dyDescent="0.25">
      <c r="A4" s="303"/>
      <c r="B4" s="303"/>
      <c r="C4" s="303"/>
      <c r="D4" s="303"/>
      <c r="E4" s="303"/>
      <c r="F4" s="303"/>
      <c r="G4" s="303"/>
      <c r="H4" s="303"/>
      <c r="I4" s="303"/>
    </row>
    <row r="5" spans="1:9" x14ac:dyDescent="0.25">
      <c r="A5" s="303"/>
      <c r="B5" s="303"/>
      <c r="C5" s="303"/>
      <c r="D5" s="303"/>
      <c r="E5" s="303"/>
      <c r="F5" s="303"/>
      <c r="G5" s="303"/>
      <c r="H5" s="303"/>
      <c r="I5" s="303"/>
    </row>
    <row r="6" spans="1:9" x14ac:dyDescent="0.25">
      <c r="A6" s="303"/>
      <c r="B6" s="303"/>
      <c r="C6" s="303"/>
      <c r="D6" s="303"/>
      <c r="E6" s="303"/>
      <c r="F6" s="303"/>
      <c r="G6" s="303"/>
      <c r="H6" s="303"/>
      <c r="I6" s="303"/>
    </row>
    <row r="7" spans="1:9" x14ac:dyDescent="0.25">
      <c r="A7" s="303"/>
      <c r="B7" s="303"/>
      <c r="C7" s="303"/>
      <c r="D7" s="303"/>
      <c r="E7" s="303"/>
      <c r="F7" s="303"/>
      <c r="G7" s="303"/>
      <c r="H7" s="303"/>
      <c r="I7" s="303"/>
    </row>
    <row r="8" spans="1:9" x14ac:dyDescent="0.25">
      <c r="A8" s="303"/>
      <c r="B8" s="303"/>
      <c r="C8" s="303"/>
      <c r="D8" s="303"/>
      <c r="E8" s="303"/>
      <c r="F8" s="303"/>
      <c r="G8" s="303"/>
      <c r="H8" s="303"/>
      <c r="I8" s="303"/>
    </row>
    <row r="9" spans="1:9" x14ac:dyDescent="0.25">
      <c r="A9" s="303"/>
      <c r="B9" s="303"/>
      <c r="C9" s="303"/>
      <c r="D9" s="303"/>
      <c r="E9" s="303"/>
      <c r="F9" s="303"/>
      <c r="G9" s="303"/>
      <c r="H9" s="303"/>
      <c r="I9" s="303"/>
    </row>
    <row r="10" spans="1:9" x14ac:dyDescent="0.25">
      <c r="A10" s="303"/>
      <c r="B10" s="303"/>
      <c r="C10" s="303"/>
      <c r="D10" s="303"/>
      <c r="E10" s="303"/>
      <c r="F10" s="303"/>
      <c r="G10" s="303"/>
      <c r="H10" s="303"/>
      <c r="I10" s="303"/>
    </row>
    <row r="11" spans="1:9" x14ac:dyDescent="0.25">
      <c r="A11" s="303"/>
      <c r="B11" s="303"/>
      <c r="C11" s="303"/>
      <c r="D11" s="303"/>
      <c r="E11" s="303"/>
      <c r="F11" s="303"/>
      <c r="G11" s="303"/>
      <c r="H11" s="303"/>
      <c r="I11" s="303"/>
    </row>
    <row r="12" spans="1:9" x14ac:dyDescent="0.25">
      <c r="A12" s="303"/>
      <c r="B12" s="303"/>
      <c r="C12" s="303"/>
      <c r="D12" s="303"/>
      <c r="E12" s="303"/>
      <c r="F12" s="303"/>
      <c r="G12" s="303"/>
      <c r="H12" s="303"/>
      <c r="I12" s="303"/>
    </row>
    <row r="13" spans="1:9" x14ac:dyDescent="0.25">
      <c r="A13" s="303"/>
      <c r="B13" s="303"/>
      <c r="C13" s="303"/>
      <c r="D13" s="303"/>
      <c r="E13" s="303"/>
      <c r="F13" s="303"/>
      <c r="G13" s="303"/>
      <c r="H13" s="303"/>
      <c r="I13" s="303"/>
    </row>
    <row r="14" spans="1:9" x14ac:dyDescent="0.25">
      <c r="A14" s="303"/>
      <c r="B14" s="303"/>
      <c r="C14" s="303"/>
      <c r="D14" s="303"/>
      <c r="E14" s="303"/>
      <c r="F14" s="303"/>
      <c r="G14" s="303"/>
      <c r="H14" s="303"/>
      <c r="I14" s="303"/>
    </row>
    <row r="15" spans="1:9" x14ac:dyDescent="0.25">
      <c r="A15" s="303"/>
      <c r="B15" s="303"/>
      <c r="C15" s="303"/>
      <c r="D15" s="303"/>
      <c r="E15" s="303"/>
      <c r="F15" s="303"/>
      <c r="G15" s="303"/>
      <c r="H15" s="303"/>
      <c r="I15" s="303"/>
    </row>
    <row r="16" spans="1:9" x14ac:dyDescent="0.25">
      <c r="A16" s="303"/>
      <c r="B16" s="303"/>
      <c r="C16" s="303"/>
      <c r="D16" s="303"/>
      <c r="E16" s="303"/>
      <c r="F16" s="303"/>
      <c r="G16" s="303"/>
      <c r="H16" s="303"/>
      <c r="I16" s="303"/>
    </row>
    <row r="17" spans="1:9" x14ac:dyDescent="0.25">
      <c r="A17" s="303"/>
      <c r="B17" s="303"/>
      <c r="C17" s="303"/>
      <c r="D17" s="303"/>
      <c r="E17" s="303"/>
      <c r="F17" s="303"/>
      <c r="G17" s="303"/>
      <c r="H17" s="303"/>
      <c r="I17" s="303"/>
    </row>
    <row r="18" spans="1:9" x14ac:dyDescent="0.25">
      <c r="A18" s="303"/>
      <c r="B18" s="303"/>
      <c r="C18" s="303"/>
      <c r="D18" s="303"/>
      <c r="E18" s="303"/>
      <c r="F18" s="303"/>
      <c r="G18" s="303"/>
      <c r="H18" s="303"/>
      <c r="I18" s="303"/>
    </row>
    <row r="19" spans="1:9" x14ac:dyDescent="0.25">
      <c r="A19" s="303"/>
      <c r="B19" s="303"/>
      <c r="C19" s="303"/>
      <c r="D19" s="303"/>
      <c r="E19" s="303"/>
      <c r="F19" s="303"/>
      <c r="G19" s="303"/>
      <c r="H19" s="303"/>
      <c r="I19" s="303"/>
    </row>
    <row r="20" spans="1:9" x14ac:dyDescent="0.25">
      <c r="A20" s="303"/>
      <c r="B20" s="303"/>
      <c r="C20" s="303"/>
      <c r="D20" s="303"/>
      <c r="E20" s="303"/>
      <c r="F20" s="303"/>
      <c r="G20" s="303"/>
      <c r="H20" s="303"/>
      <c r="I20" s="303"/>
    </row>
    <row r="21" spans="1:9" x14ac:dyDescent="0.25">
      <c r="A21" s="303"/>
      <c r="B21" s="303"/>
      <c r="C21" s="303"/>
      <c r="D21" s="303"/>
      <c r="E21" s="303"/>
      <c r="F21" s="303"/>
      <c r="G21" s="303"/>
      <c r="H21" s="303"/>
      <c r="I21" s="303"/>
    </row>
    <row r="22" spans="1:9" x14ac:dyDescent="0.25">
      <c r="A22" s="303"/>
      <c r="B22" s="303"/>
      <c r="C22" s="303"/>
      <c r="D22" s="303"/>
      <c r="E22" s="303"/>
      <c r="F22" s="303"/>
      <c r="G22" s="303"/>
      <c r="H22" s="303"/>
      <c r="I22" s="303"/>
    </row>
    <row r="23" spans="1:9" x14ac:dyDescent="0.25">
      <c r="A23" s="303"/>
      <c r="B23" s="303"/>
      <c r="C23" s="303"/>
      <c r="D23" s="303"/>
      <c r="E23" s="303"/>
      <c r="F23" s="303"/>
      <c r="G23" s="303"/>
      <c r="H23" s="303"/>
      <c r="I23" s="303"/>
    </row>
    <row r="24" spans="1:9" x14ac:dyDescent="0.25">
      <c r="A24" s="303"/>
      <c r="B24" s="303"/>
      <c r="C24" s="303"/>
      <c r="D24" s="303"/>
      <c r="E24" s="303"/>
      <c r="F24" s="303"/>
      <c r="G24" s="303"/>
      <c r="H24" s="303"/>
      <c r="I24" s="303"/>
    </row>
    <row r="25" spans="1:9" x14ac:dyDescent="0.25">
      <c r="A25" s="303"/>
      <c r="B25" s="303"/>
      <c r="C25" s="303"/>
      <c r="D25" s="303"/>
      <c r="E25" s="303"/>
      <c r="F25" s="303"/>
      <c r="G25" s="303"/>
      <c r="H25" s="303"/>
      <c r="I25" s="303"/>
    </row>
    <row r="26" spans="1:9" x14ac:dyDescent="0.25">
      <c r="A26" s="303"/>
      <c r="B26" s="303"/>
      <c r="C26" s="303"/>
      <c r="D26" s="303"/>
      <c r="E26" s="303"/>
      <c r="F26" s="303"/>
      <c r="G26" s="303"/>
      <c r="H26" s="303"/>
      <c r="I26" s="303"/>
    </row>
    <row r="27" spans="1:9" x14ac:dyDescent="0.25">
      <c r="A27" s="303"/>
      <c r="B27" s="303"/>
      <c r="C27" s="303"/>
      <c r="D27" s="303"/>
      <c r="E27" s="303"/>
      <c r="F27" s="303"/>
      <c r="G27" s="303"/>
      <c r="H27" s="303"/>
      <c r="I27" s="303"/>
    </row>
    <row r="28" spans="1:9" x14ac:dyDescent="0.25">
      <c r="A28" s="303"/>
      <c r="B28" s="303"/>
      <c r="C28" s="303"/>
      <c r="D28" s="303"/>
      <c r="E28" s="303"/>
      <c r="F28" s="303"/>
      <c r="G28" s="303"/>
      <c r="H28" s="303"/>
      <c r="I28" s="303"/>
    </row>
    <row r="29" spans="1:9" x14ac:dyDescent="0.25">
      <c r="A29" s="303"/>
      <c r="B29" s="303"/>
      <c r="C29" s="303"/>
      <c r="D29" s="303"/>
      <c r="E29" s="303"/>
      <c r="F29" s="303"/>
      <c r="G29" s="303"/>
      <c r="H29" s="303"/>
      <c r="I29" s="303"/>
    </row>
    <row r="30" spans="1:9" x14ac:dyDescent="0.25">
      <c r="A30" s="303"/>
      <c r="B30" s="303"/>
      <c r="C30" s="303"/>
      <c r="D30" s="303"/>
      <c r="E30" s="303"/>
      <c r="F30" s="303"/>
      <c r="G30" s="303"/>
      <c r="H30" s="303"/>
      <c r="I30" s="303"/>
    </row>
    <row r="31" spans="1:9" x14ac:dyDescent="0.25">
      <c r="A31" s="303"/>
      <c r="B31" s="303"/>
      <c r="C31" s="303"/>
      <c r="D31" s="303"/>
      <c r="E31" s="303"/>
      <c r="F31" s="303"/>
      <c r="G31" s="303"/>
      <c r="H31" s="303"/>
      <c r="I31" s="303"/>
    </row>
    <row r="32" spans="1:9" x14ac:dyDescent="0.25">
      <c r="A32" s="303"/>
      <c r="B32" s="303"/>
      <c r="C32" s="303"/>
      <c r="D32" s="303"/>
      <c r="E32" s="303"/>
      <c r="F32" s="303"/>
      <c r="G32" s="303"/>
      <c r="H32" s="303"/>
      <c r="I32" s="303"/>
    </row>
    <row r="33" spans="1:9" x14ac:dyDescent="0.25">
      <c r="A33" s="303"/>
      <c r="B33" s="303"/>
      <c r="C33" s="303"/>
      <c r="D33" s="303"/>
      <c r="E33" s="303"/>
      <c r="F33" s="303"/>
      <c r="G33" s="303"/>
      <c r="H33" s="303"/>
      <c r="I33" s="303"/>
    </row>
    <row r="34" spans="1:9" x14ac:dyDescent="0.25">
      <c r="A34" s="303"/>
      <c r="B34" s="303"/>
      <c r="C34" s="303"/>
      <c r="D34" s="303"/>
      <c r="E34" s="303"/>
      <c r="F34" s="303"/>
      <c r="G34" s="303"/>
      <c r="H34" s="303"/>
      <c r="I34" s="303"/>
    </row>
    <row r="35" spans="1:9" x14ac:dyDescent="0.25">
      <c r="A35" s="303"/>
      <c r="B35" s="303"/>
      <c r="C35" s="303"/>
      <c r="D35" s="303"/>
      <c r="E35" s="303"/>
      <c r="F35" s="303"/>
      <c r="G35" s="303"/>
      <c r="H35" s="303"/>
      <c r="I35" s="303"/>
    </row>
    <row r="36" spans="1:9" x14ac:dyDescent="0.25">
      <c r="A36" s="303"/>
      <c r="B36" s="303"/>
      <c r="C36" s="303"/>
      <c r="D36" s="303"/>
      <c r="E36" s="303"/>
      <c r="F36" s="303"/>
      <c r="G36" s="303"/>
      <c r="H36" s="303"/>
      <c r="I36" s="303"/>
    </row>
    <row r="37" spans="1:9" x14ac:dyDescent="0.25">
      <c r="A37" s="303"/>
      <c r="B37" s="303"/>
      <c r="C37" s="303"/>
      <c r="D37" s="303"/>
      <c r="E37" s="303"/>
      <c r="F37" s="303"/>
      <c r="G37" s="303"/>
      <c r="H37" s="303"/>
      <c r="I37" s="303"/>
    </row>
    <row r="38" spans="1:9" x14ac:dyDescent="0.25">
      <c r="A38" s="303"/>
      <c r="B38" s="303"/>
      <c r="C38" s="303"/>
      <c r="D38" s="303"/>
      <c r="E38" s="303"/>
      <c r="F38" s="303"/>
      <c r="G38" s="303"/>
      <c r="H38" s="303"/>
      <c r="I38" s="303"/>
    </row>
    <row r="39" spans="1:9" ht="185.25" customHeight="1" x14ac:dyDescent="0.25">
      <c r="A39" s="303"/>
      <c r="B39" s="303"/>
      <c r="C39" s="303"/>
      <c r="D39" s="303"/>
      <c r="E39" s="303"/>
      <c r="F39" s="303"/>
      <c r="G39" s="303"/>
      <c r="H39" s="303"/>
      <c r="I39" s="303"/>
    </row>
    <row r="40" spans="1:9" ht="223.5" customHeight="1" x14ac:dyDescent="0.25">
      <c r="A40" s="303"/>
      <c r="B40" s="303"/>
      <c r="C40" s="303"/>
      <c r="D40" s="303"/>
      <c r="E40" s="303"/>
      <c r="F40" s="303"/>
      <c r="G40" s="303"/>
      <c r="H40" s="303"/>
      <c r="I40" s="303"/>
    </row>
  </sheetData>
  <mergeCells count="1">
    <mergeCell ref="A1:I40"/>
  </mergeCells>
  <pageMargins left="0.7" right="0.7" top="0.75" bottom="0.75" header="0.3" footer="0.3"/>
  <pageSetup paperSize="9" scale="5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Voditelj FiR-a Lasić</cp:lastModifiedBy>
  <cp:lastPrinted>2023-04-30T07:02:40Z</cp:lastPrinted>
  <dcterms:created xsi:type="dcterms:W3CDTF">2008-10-17T11:51:54Z</dcterms:created>
  <dcterms:modified xsi:type="dcterms:W3CDTF">2025-10-15T07:04:31Z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