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roko_antesic_imperial_hr/Documents/FIR/Financijski izvještaji/Financijski izvještaji 2020/Prosinac 2020/Završni/GFI i TFI/Za predaju/"/>
    </mc:Choice>
  </mc:AlternateContent>
  <xr:revisionPtr revIDLastSave="61" documentId="8_{D1E0117C-06D9-463B-93D6-1A1CC6E55969}" xr6:coauthVersionLast="46" xr6:coauthVersionMax="46" xr10:uidLastSave="{92E5454D-7E4F-452D-9CAB-2742A713C65E}"/>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17" i="20" l="1"/>
  <c r="I78" i="18"/>
  <c r="H78" i="18"/>
  <c r="H46" i="21" l="1"/>
  <c r="H40" i="21"/>
  <c r="H33" i="21"/>
  <c r="H27" i="21"/>
  <c r="H16" i="21"/>
  <c r="H19" i="21" s="1"/>
  <c r="H54" i="20"/>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9" i="18"/>
  <c r="H75" i="18"/>
  <c r="H131" i="18" s="1"/>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W61" i="22"/>
  <c r="K60" i="19"/>
  <c r="J60" i="19"/>
  <c r="K14" i="19"/>
  <c r="K61" i="19" s="1"/>
  <c r="I14" i="19"/>
  <c r="I61" i="19" s="1"/>
  <c r="I64" i="19" s="1"/>
  <c r="H61" i="19"/>
  <c r="I75" i="18"/>
  <c r="I131" i="18" s="1"/>
  <c r="H72" i="18"/>
  <c r="I44" i="18"/>
  <c r="I34" i="21"/>
  <c r="K62" i="19"/>
  <c r="K64" i="19"/>
  <c r="K63" i="19"/>
  <c r="I47" i="21"/>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I49" i="21" l="1"/>
  <c r="I51" i="21" s="1"/>
  <c r="I63" i="19"/>
  <c r="I62" i="19"/>
  <c r="I68" i="19" s="1"/>
  <c r="H64" i="19"/>
  <c r="I67" i="19"/>
  <c r="I66" i="19"/>
  <c r="I72" i="18"/>
  <c r="K66" i="19"/>
  <c r="K68" i="19"/>
  <c r="K67" i="19"/>
  <c r="H62" i="19"/>
  <c r="H67" i="19" s="1"/>
  <c r="H63" i="19"/>
  <c r="J62" i="19"/>
  <c r="J66" i="19" s="1"/>
  <c r="J64" i="19"/>
  <c r="H68" i="19" l="1"/>
  <c r="H66" i="19"/>
  <c r="J67" i="19"/>
  <c r="J68" i="19"/>
</calcChain>
</file>

<file path=xl/sharedStrings.xml><?xml version="1.0" encoding="utf-8"?>
<sst xmlns="http://schemas.openxmlformats.org/spreadsheetml/2006/main" count="644" uniqueCount="525">
  <si>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</si>
  <si>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</si>
  <si>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</si>
  <si>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</si>
  <si>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</si>
  <si>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</si>
  <si>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</si>
  <si>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</si>
  <si>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</si>
  <si>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</si>
  <si>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</si>
  <si>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</si>
  <si>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</si>
  <si>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</si>
  <si>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</si>
  <si>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</si>
  <si>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</si>
  <si>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</si>
  <si>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</si>
  <si>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</si>
  <si>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</si>
  <si>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</si>
  <si>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</si>
  <si>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</si>
  <si>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</si>
  <si>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</si>
  <si>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</si>
  <si>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</si>
  <si>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</si>
  <si>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</si>
  <si>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</si>
  <si>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</si>
  <si>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</si>
  <si>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</si>
  <si>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</si>
  <si>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</si>
  <si>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</si>
  <si>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</si>
  <si>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</si>
  <si>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</si>
  <si>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</si>
  <si>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</si>
  <si>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</si>
  <si>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</si>
  <si>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</si>
  <si>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</si>
  <si>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</si>
  <si>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</si>
  <si>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</si>
  <si>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</si>
  <si>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</si>
  <si>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</si>
  <si>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</si>
  <si>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</si>
  <si>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</si>
  <si>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</si>
  <si>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</si>
  <si>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</si>
  <si>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</si>
  <si>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</si>
  <si>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</si>
  <si>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</si>
  <si>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</si>
  <si>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</si>
  <si>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</si>
  <si>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</si>
  <si>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</si>
  <si>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</si>
  <si>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</si>
  <si>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</si>
  <si>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</si>
  <si>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</si>
  <si>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</si>
  <si>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</si>
  <si>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</si>
  <si>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</si>
  <si>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</si>
  <si>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</si>
  <si>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</si>
  <si>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</si>
  <si>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</si>
  <si>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</si>
  <si>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</si>
  <si>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</si>
  <si>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</si>
  <si>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</si>
  <si>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</si>
  <si>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</si>
  <si>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</si>
  <si>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</si>
  <si>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</si>
  <si>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</si>
  <si>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</si>
  <si>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</si>
  <si>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</si>
  <si>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</si>
  <si>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</si>
  <si>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</si>
  <si>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</si>
  <si>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</si>
  <si>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</si>
  <si>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</si>
  <si>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</si>
  <si>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</si>
  <si>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</si>
  <si>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</si>
  <si>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</si>
  <si>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</si>
  <si>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</si>
  <si>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</si>
  <si>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</si>
  <si>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</si>
  <si>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</si>
  <si>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</si>
  <si>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</si>
  <si>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</si>
  <si>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</si>
  <si>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</si>
  <si>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</si>
  <si>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</si>
  <si>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</si>
  <si>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</si>
  <si>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</si>
  <si>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</si>
  <si>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</si>
  <si>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</si>
  <si>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</si>
  <si>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</si>
  <si>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</si>
  <si>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</si>
  <si>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</si>
  <si>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</si>
  <si>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</si>
  <si>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</si>
  <si>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</si>
  <si>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</si>
  <si>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</si>
  <si>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</si>
  <si>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</si>
  <si>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</si>
  <si>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</si>
  <si>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</si>
  <si>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</si>
  <si>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</si>
  <si>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</si>
  <si>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</si>
  <si>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</si>
  <si>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</si>
  <si>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</si>
  <si>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</si>
  <si>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</si>
  <si>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</si>
  <si>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</si>
  <si>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</si>
  <si>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</si>
  <si>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</si>
  <si>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</si>
  <si>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</si>
  <si>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</si>
  <si>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</si>
  <si>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</si>
  <si>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</si>
  <si>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</si>
  <si>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</si>
  <si>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</si>
  <si>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</si>
  <si>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</si>
  <si>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</si>
  <si>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</si>
  <si>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</si>
  <si>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</si>
  <si>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</si>
  <si>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</si>
  <si>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</si>
  <si>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</si>
  <si>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</si>
  <si>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</si>
  <si>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</si>
  <si>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</si>
  <si>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</si>
  <si>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</si>
  <si>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</si>
  <si>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</si>
  <si>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</si>
  <si>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</si>
  <si>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</si>
  <si>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</si>
  <si>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</si>
  <si>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</si>
  <si>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</si>
  <si>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</si>
  <si>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</si>
  <si>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</si>
  <si>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</si>
  <si>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</si>
  <si>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</si>
  <si>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</si>
  <si>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</si>
  <si>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</si>
  <si>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</si>
  <si>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</si>
  <si>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</si>
  <si>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</si>
  <si>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</si>
  <si>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</si>
  <si>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</si>
  <si>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</si>
  <si>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</si>
  <si>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</si>
  <si>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</si>
  <si>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</si>
  <si>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</si>
  <si>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</si>
  <si>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</si>
  <si>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</si>
  <si>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</si>
  <si>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</si>
  <si>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</si>
  <si>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</si>
  <si>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</si>
  <si>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</si>
  <si>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</si>
  <si>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</si>
  <si>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</si>
  <si>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</si>
  <si>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</si>
  <si>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</si>
  <si>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</si>
  <si>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</si>
  <si>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</si>
  <si>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</si>
  <si>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</si>
  <si>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</si>
  <si>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</si>
  <si>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</si>
  <si>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</si>
  <si>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</si>
  <si>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</si>
  <si>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</si>
  <si>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</si>
  <si>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</si>
  <si>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</si>
  <si>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</si>
  <si>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</si>
  <si>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</si>
  <si>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</si>
  <si>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</si>
  <si>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</si>
  <si>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</si>
  <si>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</si>
  <si>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</si>
  <si>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</si>
  <si>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</si>
  <si>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</si>
  <si>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</si>
  <si>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</si>
  <si>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</si>
  <si>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</si>
  <si>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</si>
  <si>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</si>
  <si>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</si>
  <si>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</si>
  <si>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</si>
  <si>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</si>
  <si>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</si>
  <si>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</si>
  <si>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</si>
  <si>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</si>
  <si>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</si>
  <si>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</si>
  <si>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</si>
  <si>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</si>
  <si>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</si>
  <si>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</si>
  <si>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</si>
  <si>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</si>
  <si>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</si>
  <si>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</si>
  <si>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</si>
  <si>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</si>
  <si>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</si>
  <si>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</si>
  <si>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</si>
  <si>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</si>
  <si>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</si>
  <si>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</si>
  <si>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</si>
  <si>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</si>
  <si>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</si>
  <si>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</si>
  <si>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</si>
  <si>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</si>
  <si>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</si>
  <si>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</si>
  <si>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</si>
  <si>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</si>
  <si>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</si>
  <si>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</si>
  <si>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</si>
  <si>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</si>
  <si>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</si>
  <si>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</si>
  <si>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</si>
  <si>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</si>
  <si>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</si>
  <si>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</si>
  <si>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</si>
  <si>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</si>
  <si>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</si>
  <si>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</si>
  <si>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</si>
  <si>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</si>
  <si>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</si>
  <si>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</si>
  <si>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</si>
  <si>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</si>
  <si>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</si>
  <si>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</si>
  <si>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</si>
  <si>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</si>
  <si>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</si>
  <si>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</si>
  <si>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</si>
  <si>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</si>
  <si>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</si>
  <si>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</si>
  <si>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</si>
  <si>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</si>
  <si>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</si>
  <si>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</si>
  <si>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</si>
  <si>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</si>
  <si>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</si>
  <si>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</si>
  <si>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</si>
  <si>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</si>
  <si>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</si>
  <si>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</si>
  <si>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</si>
  <si>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</si>
  <si>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</si>
  <si>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</si>
  <si>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</si>
  <si>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</si>
  <si>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</si>
  <si>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</si>
  <si>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</si>
  <si>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</si>
  <si>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</si>
  <si>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</si>
  <si>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</si>
  <si>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</si>
  <si>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</si>
  <si>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</si>
  <si>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</si>
  <si>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</si>
  <si>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</si>
  <si>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</si>
  <si>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</si>
  <si>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</si>
  <si>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</si>
  <si>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</si>
  <si>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</si>
  <si>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</si>
  <si>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</si>
  <si>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</si>
  <si>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</si>
  <si>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</si>
  <si>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</si>
  <si>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</si>
  <si>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</si>
  <si>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</si>
  <si>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</si>
  <si>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</si>
  <si>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</si>
  <si>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</si>
  <si>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</si>
  <si>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</si>
  <si>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</si>
  <si>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</si>
  <si>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</si>
  <si>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</si>
  <si>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</si>
  <si>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</si>
  <si>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</si>
  <si>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</si>
  <si>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</si>
  <si>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</si>
  <si>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</si>
  <si>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</si>
  <si>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</si>
  <si>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</si>
  <si>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</si>
  <si>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</si>
  <si>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</si>
  <si>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</si>
  <si>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</si>
  <si>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</si>
  <si>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</si>
  <si>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</si>
  <si>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</si>
  <si>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</si>
  <si>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</si>
  <si>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</si>
  <si>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</si>
  <si>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</si>
  <si>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</si>
  <si>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</si>
  <si>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</si>
  <si>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</si>
  <si>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</si>
  <si>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</si>
  <si>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</si>
  <si>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</si>
  <si>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</si>
  <si>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</si>
  <si>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</si>
  <si>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</si>
  <si>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</si>
  <si>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</si>
  <si>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</si>
  <si>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</si>
  <si>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</si>
  <si>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</si>
  <si>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</si>
  <si>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</si>
  <si>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</si>
  <si>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</si>
  <si>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</si>
  <si>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</si>
  <si>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</si>
  <si>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</si>
  <si>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3044572</t>
  </si>
  <si>
    <t>HR</t>
  </si>
  <si>
    <t>40000124</t>
  </si>
  <si>
    <t>90896496260</t>
  </si>
  <si>
    <t>2410</t>
  </si>
  <si>
    <t>747800I0GENHFT1L9Q29</t>
  </si>
  <si>
    <t>IMPERIAL RIVIERA DD</t>
  </si>
  <si>
    <t>RAB</t>
  </si>
  <si>
    <t>JURJA BARAKOVIĆA 2</t>
  </si>
  <si>
    <t>uprava@imperial.hr</t>
  </si>
  <si>
    <t>www.imperial-riviera.hr</t>
  </si>
  <si>
    <t>ROKO ANTEŠIĆ</t>
  </si>
  <si>
    <t>051667737</t>
  </si>
  <si>
    <t>roko.antesic@imperial.hr</t>
  </si>
  <si>
    <t xml:space="preserve">stanje na dan 31.12.2020. </t>
  </si>
  <si>
    <t>Obveznik: IMPERIAL RIVIERA DD</t>
  </si>
  <si>
    <t>u razdoblju 01.01.2020. do 31.01.2020.</t>
  </si>
  <si>
    <t>u razdoblju 01.01.2020. do 31.12.2020.</t>
  </si>
  <si>
    <t>u razdoblju 01.01.2020 do 31.12.2020</t>
  </si>
  <si>
    <t>BILJEŠKE UZ FINANCIJSKE IZVJEŠTAJE - TFI
(sastavljaju se za tromjesečna izvještajna razdoblja)
Naziv izdavatelja:   Imperial Riviera d.d.
OIB:   90896496260 
Izvještajno razdoblje: 01.01.2020. do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poslovnim rezultatima i događajima koji su značajni za razumijevanje promjena u financijskim izvještajima dostupne su u objavljenom PDF dokumentu "Rezultati poslovanja 1.1.2020. – 31.12.2020." koji je istovremeno s ovim dokumentom objavljen na internetskim stranicama HANFA-e, Zagrebačke burze i Izdavatelja te u Bilješkama u nastavku.
Informacije o osnovi za sastavljanje financijskih izvještaja i određenim računovodstvenim politikama dostupne su u objavljenom PDF dokumentu „Godišnje izvješće 2020.“ koji je istovremeno s ovim dokumentom objavljen na internetskim stranicama HANFA-e, Zagrebačke burze i Izdavatelja.</t>
  </si>
  <si>
    <t>BILJEŠKA 2 – ZNAČAJNE RAČUNOVODSTVENE POLITIKE</t>
  </si>
  <si>
    <t>Društvo</t>
  </si>
  <si>
    <t>(u tisućama kuna)</t>
  </si>
  <si>
    <t>Hoteli i apartmani</t>
  </si>
  <si>
    <t>Kampovi</t>
  </si>
  <si>
    <t>Ostali poslovni segmenti</t>
  </si>
  <si>
    <t>Ukupno</t>
  </si>
  <si>
    <t xml:space="preserve">Ukupni prihodi </t>
  </si>
  <si>
    <t>Prihodi vanjskih kupaca</t>
  </si>
  <si>
    <t xml:space="preserve">Amortizacija </t>
  </si>
  <si>
    <t>Financijski prihod/(trošak) neto</t>
  </si>
  <si>
    <t xml:space="preserve">Dobit/(gubitak) segmenta </t>
  </si>
  <si>
    <t xml:space="preserve">Ukupno imovina </t>
  </si>
  <si>
    <t>Ukupno obveze</t>
  </si>
  <si>
    <t>Hoteli, apartmani i kampovi (operativna imovina) se nalaze u Republici Hrvatskoj.</t>
  </si>
  <si>
    <t xml:space="preserve">Informacije o pojedinim poslovnim segmentima za godinu koja je završila 31. prosinca 2019. su kako slijedi:  </t>
  </si>
  <si>
    <t>Ukupno imovina</t>
  </si>
  <si>
    <t>Usklađenje profita segmenata s dobiti prije poreza je sljedeće:</t>
  </si>
  <si>
    <t>2020.</t>
  </si>
  <si>
    <t>2019.</t>
  </si>
  <si>
    <t>Prihod</t>
  </si>
  <si>
    <t>Prihod segmenata</t>
  </si>
  <si>
    <t>Ostali prihodi</t>
  </si>
  <si>
    <t>-</t>
  </si>
  <si>
    <t>Eliminacija prihoda između segmenata</t>
  </si>
  <si>
    <t>Ukupno prihodi</t>
  </si>
  <si>
    <t>Dobit</t>
  </si>
  <si>
    <t>Profit segmenata</t>
  </si>
  <si>
    <t>Amortizacija</t>
  </si>
  <si>
    <t>Povećanje rezervacija za sudske sporove</t>
  </si>
  <si>
    <t>Ostali troškovi - nealocirano</t>
  </si>
  <si>
    <t>Ukupna dobit prije oporezivanja</t>
  </si>
  <si>
    <t xml:space="preserve">Usklađenje sredstava i obveza po segmentima s imovinom i obvezama su kako slijedi:                                                                                                                 </t>
  </si>
  <si>
    <t xml:space="preserve">Imovina </t>
  </si>
  <si>
    <t xml:space="preserve">Obveze </t>
  </si>
  <si>
    <t>Imovina</t>
  </si>
  <si>
    <t>Obveze</t>
  </si>
  <si>
    <t>Imovina/Obveze po segmentima</t>
  </si>
  <si>
    <t>Segment hoteli i apartmani</t>
  </si>
  <si>
    <t>Segment kampovi</t>
  </si>
  <si>
    <t>Segment ostalo</t>
  </si>
  <si>
    <t>Nealocirano:</t>
  </si>
  <si>
    <t>Ostala financijska imovina</t>
  </si>
  <si>
    <t>Krediti i depoziti</t>
  </si>
  <si>
    <t>Novac i novčani ekvivalenti</t>
  </si>
  <si>
    <t>Ostala potraživanja</t>
  </si>
  <si>
    <t>Odgođena porezna imovina/obveze</t>
  </si>
  <si>
    <t>Ostale obveze</t>
  </si>
  <si>
    <t>Rezerviranja</t>
  </si>
  <si>
    <t>Prihodi od prodaje domaćim gostima</t>
  </si>
  <si>
    <t>Prihodi od prodaje inozemnim gostima</t>
  </si>
  <si>
    <t>Društvo svoje ugostiteljske usluge i prodajne aktivnosti obavlja u Hrvatskoj s domaćim i inozemnim kupcima. Prihodi od prodaje Društva se razlikuju i prema geografskoj pripadnosti kupaca.</t>
  </si>
  <si>
    <t>Tekući porez</t>
  </si>
  <si>
    <t xml:space="preserve">Odgođeni porez </t>
  </si>
  <si>
    <t>Porezni (prihod)/rashod</t>
  </si>
  <si>
    <r>
      <t xml:space="preserve">Dobit koja pripada dioničarima  </t>
    </r>
    <r>
      <rPr>
        <i/>
        <sz val="10"/>
        <rFont val="Times New Roman"/>
        <family val="1"/>
        <charset val="238"/>
      </rPr>
      <t>(u tisućama kuna)</t>
    </r>
  </si>
  <si>
    <t>Broj dionica</t>
  </si>
  <si>
    <t>31.12.2020.</t>
  </si>
  <si>
    <t>31.12.2019.</t>
  </si>
  <si>
    <t>Kupci i ostala potraživanja</t>
  </si>
  <si>
    <t>Povezane osobe</t>
  </si>
  <si>
    <t>Dobavljači i ostale obveze</t>
  </si>
  <si>
    <t>Prodaja usluga</t>
  </si>
  <si>
    <t>Kupovina usluga</t>
  </si>
  <si>
    <r>
      <rPr>
        <b/>
        <sz val="10"/>
        <rFont val="Times New Roman"/>
        <family val="1"/>
        <charset val="238"/>
      </rPr>
      <t xml:space="preserve">BILJEŠKA 1 – OPĆI PODACI
</t>
    </r>
    <r>
      <rPr>
        <sz val="10"/>
        <rFont val="Times New Roman"/>
        <family val="1"/>
        <charset val="238"/>
      </rPr>
      <t xml:space="preserve">
Tvrtka pod kojim Društvo posluje u pravnom prometu je: IMPERIAL RIVIERA dioničko društvo za turizam
Skraćeno: IMPERIAL RIVIERA d.d.
Adresa: Jurja Barakovića 2, 51280 Rab
MBS: 040000124
MB: 3044572
OIB: 90896496260
Glavna djelatnost: 5510 Hoteli i sličan smještaj.
Osobe ovlaštene za zastupanje do 31.01.2020. godine bili su: Vlado Miš, predsjednik Uprave, Joško Lelas, član Uprave, Anđelko Skvrce, član Uprave i Mario Skopljaković, član Uprave. Svaki član Uprave bio je ovlašten zastupati Društvo zajedno s još jednim članom Uprave. Od 01.02.2020. godine Društvo zastupaju Vlado Miš, predsjednik Uprave, zastupa Društvo zajedno s jednim članom Uprave ili prokuristom i Sebastian Palma, član Uprave, zastupa Društvo zajedno s jednim članom Uprave ili prokuristom.
Nadzorni odbor Društva (od 29.10.2019.) čine: Boris Galić, predsjednik Nadzornog odbora, Željko Kukurin, zamjenik predsjednika Nadzornog odbora, Gustav Wurmböck, član, Mladen Markoč, član, Hrvoje Pauković, član, Jakša Krišto, član, Staniša Borović, član.
Financijske izvještaje za četvrto tromjesečje završeno 31. prosinca 2020. godine odobrila je Uprava 18. veljače 2021. godine.
Financijski izvještaji za četvrto tromjesečje  nisu revidirani.
</t>
    </r>
  </si>
  <si>
    <r>
      <rPr>
        <b/>
        <sz val="10"/>
        <rFont val="Times New Roman"/>
        <family val="1"/>
        <charset val="238"/>
      </rPr>
      <t>BILJEŠKA 5 – POREZ NA DOBIT</t>
    </r>
    <r>
      <rPr>
        <sz val="10"/>
        <rFont val="Times New Roman"/>
        <family val="1"/>
        <charset val="238"/>
      </rPr>
      <t xml:space="preserve">
Porez na dobit tijekom razdoblja u 2020. godini Društvo računa korištenjem porezne stope koja se primjenjuje na ukupnu godišnju zaradu, sukladno MRS-u 34. 
Porez na dobit obuhvaća:
</t>
    </r>
  </si>
  <si>
    <r>
      <rPr>
        <b/>
        <sz val="10"/>
        <rFont val="Times New Roman"/>
        <family val="1"/>
        <charset val="238"/>
      </rPr>
      <t>BILJEŠKA 7 – POTENCIJALNE I PREUZETE OBVEZE</t>
    </r>
    <r>
      <rPr>
        <sz val="10"/>
        <rFont val="Times New Roman"/>
        <family val="1"/>
        <charset val="238"/>
      </rPr>
      <t xml:space="preserve">
Ugovorene buduće obveze Društva za investicije u turističke objekte na dan 31. prosinca 2020. godine iznose 20.195 tisuća kuna.
</t>
    </r>
  </si>
  <si>
    <r>
      <rPr>
        <b/>
        <sz val="10"/>
        <rFont val="Times New Roman"/>
        <family val="1"/>
        <charset val="238"/>
      </rPr>
      <t>BILJEŠKA 6 – ZARADA/(GUBITAK) PO DIONICI</t>
    </r>
    <r>
      <rPr>
        <sz val="10"/>
        <rFont val="Times New Roman"/>
        <family val="1"/>
        <charset val="238"/>
      </rPr>
      <t xml:space="preserve">
</t>
    </r>
    <r>
      <rPr>
        <b/>
        <sz val="10"/>
        <rFont val="Times New Roman"/>
        <family val="1"/>
        <charset val="238"/>
      </rPr>
      <t>Osnovna</t>
    </r>
    <r>
      <rPr>
        <sz val="10"/>
        <rFont val="Times New Roman"/>
        <family val="1"/>
        <charset val="238"/>
      </rPr>
      <t xml:space="preserve">
Osnovna zarada/(gubitak) po dionici izračunava se na način da se dobit/(gubitak) za godinu podijeli s ponderiranim prosječnim brojem redovnih dionica koje su izdane tijekom godine, umanjeno za redovne dionice kupljene od strane Društva, a koje se trže kao vlastite dionice.
</t>
    </r>
    <r>
      <rPr>
        <b/>
        <sz val="10"/>
        <rFont val="Times New Roman"/>
        <family val="1"/>
        <charset val="238"/>
      </rPr>
      <t xml:space="preserve">
Razrijeđena</t>
    </r>
    <r>
      <rPr>
        <sz val="10"/>
        <rFont val="Times New Roman"/>
        <family val="1"/>
        <charset val="238"/>
      </rPr>
      <t xml:space="preserve">
Razrijeđena zarada/(gubitak) po dionici je ista kao i osnovna jer nije bilo konvertibilnih instrumenata niti opcijskih dionica tijekom oba razdoblja. 
</t>
    </r>
  </si>
  <si>
    <r>
      <rPr>
        <b/>
        <sz val="10"/>
        <rFont val="Times New Roman"/>
        <family val="1"/>
        <charset val="238"/>
      </rPr>
      <t>BILJEŠKA 8 – TRANSAKCIJE S POVEZANIM STRANKAMA</t>
    </r>
    <r>
      <rPr>
        <sz val="10"/>
        <rFont val="Times New Roman"/>
        <family val="1"/>
        <charset val="238"/>
      </rPr>
      <t xml:space="preserve">
Transakcije s povezanim osobama su kako slijedi:
</t>
    </r>
  </si>
  <si>
    <r>
      <t xml:space="preserve">2.1. Osnove sastavljanja
</t>
    </r>
    <r>
      <rPr>
        <sz val="10"/>
        <color rgb="FF000000"/>
        <rFont val="Times New Roman"/>
        <family val="1"/>
        <charset val="238"/>
      </rPr>
      <t xml:space="preserve">Financijski izvještaji Društva  za četvrto tromjesečje završeno 31. prosinca 2020. godine sastavljeni su sukladno Međunarodnom
računovodstvenom standardu (MRS) 34 – </t>
    </r>
    <r>
      <rPr>
        <i/>
        <sz val="10"/>
        <color rgb="FF000000"/>
        <rFont val="Times New Roman"/>
        <family val="1"/>
        <charset val="238"/>
      </rPr>
      <t>Financijsko izvještavanje tijekom godine</t>
    </r>
    <r>
      <rPr>
        <sz val="10"/>
        <color rgb="FF000000"/>
        <rFont val="Times New Roman"/>
        <family val="1"/>
        <charset val="238"/>
      </rPr>
      <t>. Financijski izvještaji za četvrto tromjesečje ne uključuju sve informacije i objave koje su obavezne za godišnje financijske izvještaje Društva, te ih se treba promatrati zajedno s godišnjim  financijskim izvještajima Društva na 31. prosinca 2020. godine koja su dostupna na internetskim stranicama HANFA-e, Zagrebačke burze i Društva.</t>
    </r>
    <r>
      <rPr>
        <b/>
        <sz val="10"/>
        <color rgb="FF000000"/>
        <rFont val="Times New Roman"/>
        <family val="1"/>
        <charset val="238"/>
      </rPr>
      <t xml:space="preserve">
2.2. Vremenska neograničenost poslovanja
</t>
    </r>
    <r>
      <rPr>
        <sz val="10"/>
        <color rgb="FF000000"/>
        <rFont val="Times New Roman"/>
        <family val="1"/>
        <charset val="238"/>
      </rPr>
      <t>Financijski izvještaji za četvrto tromjesečje Društva sastavljeni su po načelu neograničenog vremena poslovanja. Na osnovu trenutnih očekivanja Uprava Društva smatra da, iako se očekuju potencijalno negativni kratkoročni efekti na prihode Društva kao i novčane priljeve, nije vjerojatno da će trenutna situacija imati značajno negativan utjecaj na sposobnost Društva da servisira svoje obveze niti dugoročniji utjecaj na prihode i poslovanje Društva koji bi doveli u pitanje mogućnost nastavka poslovanja u doglednoj budućnosti.</t>
    </r>
    <r>
      <rPr>
        <b/>
        <sz val="10"/>
        <color rgb="FF000000"/>
        <rFont val="Times New Roman"/>
        <family val="1"/>
        <charset val="238"/>
      </rPr>
      <t xml:space="preserve">
2.3. Značajne računovodstvene politike
</t>
    </r>
    <r>
      <rPr>
        <sz val="10"/>
        <color rgb="FF000000"/>
        <rFont val="Times New Roman"/>
        <family val="1"/>
        <charset val="238"/>
      </rPr>
      <t xml:space="preserve">Financijski izvještaji Društva za četvrto tromjesečje pripremljeni su na temelju istih računovodstvenih politika, prikaza i metoda izračuna koji su se koristili prilikom pripreme godišnjih financijskih izvještaja Društva na 31. prosinca 2019.
Prema Međunarodnom računovodstvenom standardu 20 – Državne potpore („MRS 20“), državne potpore priznaju se kada postoji razumno uvjerenje da će potpora biti primljena te da će se ispuniti svi uvjeti koji su vezani uz potpore. Zbog novonastalih okolnosti uzrokovanih pojavom pandemije COVID-19 Republika Hrvatska je donijela paket mjera za industrije koje su izrazito pogođene pandemijom, među kojima je i davanje državnih potpora u obliku uplata i/ili smanjenja obveze. Društvo je primatelj određenih državnih potpora kroz navedeni paket mjera u značajnim iznosima. Shodno tome, usvojena je računovodstvena politika za prikazivanje državnih potpora sukladno MRS-u 20.
Društvo je odabralo prezentaciju državnih potpora povezanih s dobiti kao odbitnu stavku iskaznih povezanih rashoda u istom razdoblju. Ovaj pristup primjenjuje se konzistentno na sve slične državne potpore.
Uz državne potpore povezane s dobiti za koje je prethodno definirana politika prezentiranja, Društvo je primatelj i određenih potpora povezanih s imovinom. Društvo je odabralo prezentaciju potpora povezanih s imovinom, kao odgođeni prihod koji se priznaje u dobit ili gubitak sustavno tijekom korisnog vijeka uporabe imovine, sukladno MRS-u 20. Ovaj pristup primjenjuje se konzistentno na sve slične primljene državne potpore povezane s imovinom.
Potpore koje se odnose na otpis obveze koje su prikazane u računu dobiti i gubitka prethodne godine iskazuju se kao prihodi.
Ukupne potpore zbog utjecaja pandemije primljenih tijekom godišnjeg razdoblja završenog 31. prosinca 2020. godine za Društvo iznose 21.828 tisuća kuna. 
</t>
    </r>
    <r>
      <rPr>
        <b/>
        <sz val="10"/>
        <color rgb="FF000000"/>
        <rFont val="Times New Roman"/>
        <family val="1"/>
        <charset val="238"/>
      </rPr>
      <t>2.4. Ključne računovodstvene procjene</t>
    </r>
    <r>
      <rPr>
        <sz val="10"/>
        <color rgb="FF000000"/>
        <rFont val="Times New Roman"/>
        <family val="1"/>
        <charset val="238"/>
      </rPr>
      <t xml:space="preserve">
Prilikom izrade financijskih izvještaja za četvrto tromjesečje završeno 31. prosinca 2020. godine nije bilo promjena u ključnim računovodstvenim procjenama u odnosu na procjene korištene prilikom izrade godišnjih financijskih izvještaja na dan 31. prosinca 2019. godine. Obzirom na značajan utjecaj pandemije COVID-19 na poslovanje Društva u 2020. godini te izostanak operativne dobiti ili cjelokupnog poslovanja u jedinicama koje generiraju novac, Društvo  je procijenilo da postoje potencijalni indikatori umanjenja vrijednosti te je sukladno MRS-36 pristupilo testu umanjenja vrijednosti jedinica koje generiraju novac tj. profitnih centara (PCGN). Primjenom MRS 36 – Umanjenje vrijednosti promatra se odnos knjigovodstvene vrijednosti imovine i njezine nadoknadive vrijednosti pri čemu umanjenje ne postoji ukoliko je nadoknadiva vrijednost jednaka ili veća od knjigovodstvene vrijednosti. Nadoknadiva vrijednost utvrđuje se putem fer vrijednosti imovine umanjene za troškove otuđenja ili vrijednost imovine pri uporabi, ovisno o tome koja je veća. Provedenim testovima umanjenja za godinu koja završava 31. prosinca 2020. godine nije bilo potrebno umanjiti vrijednost dugotrajne materijalne i nematerijalne imovine, sukladno utvrđenim vrijednostima u upotrebi, odnosno za dio objekata prema fer vrijednosti koja je potvrđena od strane ovlaštenog procijenitelja.
</t>
    </r>
    <r>
      <rPr>
        <b/>
        <sz val="10"/>
        <color rgb="FF000000"/>
        <rFont val="Times New Roman"/>
        <family val="1"/>
        <charset val="238"/>
      </rPr>
      <t xml:space="preserve">
</t>
    </r>
  </si>
  <si>
    <r>
      <rPr>
        <b/>
        <sz val="10"/>
        <rFont val="Times New Roman"/>
        <family val="1"/>
        <charset val="238"/>
      </rPr>
      <t>BILJEŠKA 4 – DUGOTRAJNA MATERIJALNA I NEMATERIJALNA IMOVINA</t>
    </r>
    <r>
      <rPr>
        <sz val="10"/>
        <rFont val="Times New Roman"/>
        <family val="1"/>
        <charset val="238"/>
      </rPr>
      <t xml:space="preserve">
Tijekom godišnjeg razdoblja završenog 31. prosinca 2020. godine, Društvo je nabavilo imovinu u iznosu 164.802 tisuća kuna, a prodalo je imovinu s knjigovodstvenom vrijednošću 798 tisuća kuna, što je rezultiralo neto gubitkom od prodaje u iznosu od 468 tisuća kuna.
</t>
    </r>
  </si>
  <si>
    <r>
      <rPr>
        <b/>
        <sz val="10"/>
        <rFont val="Times New Roman"/>
        <family val="1"/>
        <charset val="238"/>
      </rPr>
      <t xml:space="preserve">BILJEŠKA 3 – INFORMACIJE O SEGMENTIMA </t>
    </r>
    <r>
      <rPr>
        <sz val="10"/>
        <rFont val="Times New Roman"/>
        <family val="1"/>
        <charset val="238"/>
      </rPr>
      <t xml:space="preserve">
Temeljem upravljačkog pristupa MSFI-a 8, poslovni segmenti iskazuju se u skladu s internim izvještavanjem prema Upravi Društva čija je funkcija donošenje glavnih poslovnih odluka te su odgovorni za alokaciju resursa na izvještajne segmente i ocjenu njihovih rezultata. 
Društvo prati svoje poslovanje po vrstama usluga koje pruža i to u tri glavna poslovna segmenta: hoteli i apartmani, kampovi te ostali poslovni segmenti. Podjela prihoda po segmentima vršena je prema organizacijskom principu tako što su svi prihodi ostvareni u profitnom centru kamp iskazani u segmentu kampovi, dok su svi prihodi ostvareni u profitnom centru hotela i apartmana iskazani u tom segmentu. U segmentu ostali poslovni segmenti obuhvaćeni su prihodi i rashodi  VEC-a i stručnih službi.
Informacije o pojedinim poslovnim segmentima za godinu koja je završila 31. prosinca 2020. su kako slijedi:  
</t>
    </r>
  </si>
  <si>
    <r>
      <t xml:space="preserve">Osnovna/razrijeđena zarada/(gubitak)po dionici </t>
    </r>
    <r>
      <rPr>
        <b/>
        <i/>
        <sz val="10"/>
        <rFont val="Times New Roman"/>
        <family val="1"/>
        <charset val="238"/>
      </rPr>
      <t>(u kunama)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</si>
</sst>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0;[Black]\(#,##0\);\-"/>
    <numFmt numFmtId="167" formatCode="#,##0.00;[Black]\(#,##0.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0"/>
      <name val="Times New Roman"/>
      <family val="1"/>
      <charset val="238"/>
    </font>
    <font>
      <i/>
      <sz val="10"/>
      <name val="Times New Roman"/>
      <family val="1"/>
      <charset val="238"/>
    </font>
    <font>
      <b/>
      <sz val="10"/>
      <color rgb="FFFF0000"/>
      <name val="Times New Roman"/>
      <family val="1"/>
      <charset val="238"/>
    </font>
    <font>
      <b/>
      <i/>
      <sz val="10"/>
      <name val="Times New Roman"/>
      <family val="1"/>
      <charset val="238"/>
    </font>
    <font>
      <sz val="10"/>
      <color theme="1"/>
      <name val="Times New Roman"/>
      <family val="1"/>
      <charset val="238"/>
    </font>
    <font>
      <b/>
      <sz val="10"/>
      <color theme="1"/>
      <name val="Times New Roman"/>
      <family val="1"/>
      <charset val="238"/>
    </font>
    <font>
      <b/>
      <sz val="10"/>
      <color rgb="FF1563A8"/>
      <name val="Times New Roman"/>
      <family val="1"/>
      <charset val="238"/>
    </font>
    <font>
      <b/>
      <sz val="10"/>
      <color rgb="FF002060"/>
      <name val="Times New Roman"/>
      <family val="1"/>
      <charset val="238"/>
    </font>
    <font>
      <b/>
      <sz val="10"/>
      <color rgb="FF000000"/>
      <name val="Times New Roman"/>
      <family val="1"/>
      <charset val="238"/>
    </font>
    <font>
      <sz val="10"/>
      <color rgb="FF000000"/>
      <name val="Times New Roman"/>
      <family val="1"/>
      <charset val="238"/>
    </font>
    <font>
      <i/>
      <sz val="10"/>
      <color rgb="FF000000"/>
      <name val="Times New Roman"/>
      <family val="1"/>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top style="medium">
        <color rgb="FF808080"/>
      </top>
      <bottom/>
      <diagonal/>
    </border>
    <border>
      <left/>
      <right/>
      <top/>
      <bottom style="medium">
        <color rgb="FF808080"/>
      </bottom>
      <diagonal/>
    </border>
    <border>
      <left/>
      <right/>
      <top/>
      <bottom style="medium">
        <color rgb="FF000000"/>
      </bottom>
      <diagonal/>
    </border>
    <border>
      <left/>
      <right/>
      <top style="medium">
        <color rgb="FF808080"/>
      </top>
      <bottom style="medium">
        <color rgb="FF000000"/>
      </bottom>
      <diagonal/>
    </border>
    <border>
      <left/>
      <right/>
      <top style="medium">
        <color rgb="FF000000"/>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8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35" fillId="11" borderId="0" xfId="0" applyFont="1" applyFill="1" applyAlignment="1">
      <alignment vertical="center" wrapText="1"/>
    </xf>
    <xf numFmtId="0" fontId="34" fillId="11" borderId="48" xfId="0" applyFont="1" applyFill="1" applyBorder="1" applyAlignment="1">
      <alignment horizontal="center" vertical="center" wrapText="1"/>
    </xf>
    <xf numFmtId="0" fontId="30" fillId="11" borderId="0" xfId="0" applyFont="1" applyFill="1" applyAlignment="1">
      <alignment vertical="center" wrapText="1"/>
    </xf>
    <xf numFmtId="3" fontId="30" fillId="11" borderId="0" xfId="0" applyNumberFormat="1" applyFont="1" applyFill="1" applyAlignment="1">
      <alignment horizontal="right" vertical="center" wrapText="1"/>
    </xf>
    <xf numFmtId="0" fontId="30" fillId="11" borderId="0" xfId="0" applyFont="1" applyFill="1" applyAlignment="1">
      <alignment horizontal="right" vertical="center" wrapText="1"/>
    </xf>
    <xf numFmtId="3" fontId="34" fillId="11" borderId="0" xfId="0" applyNumberFormat="1" applyFont="1" applyFill="1" applyAlignment="1">
      <alignment horizontal="right" vertical="center" wrapText="1"/>
    </xf>
    <xf numFmtId="3" fontId="30" fillId="11" borderId="49" xfId="0" applyNumberFormat="1" applyFont="1" applyFill="1" applyBorder="1" applyAlignment="1">
      <alignment horizontal="right" vertical="center" wrapText="1"/>
    </xf>
    <xf numFmtId="0" fontId="30" fillId="11" borderId="49" xfId="0" applyFont="1" applyFill="1" applyBorder="1" applyAlignment="1">
      <alignment horizontal="right" vertical="center" wrapText="1"/>
    </xf>
    <xf numFmtId="0" fontId="34" fillId="11" borderId="0" xfId="0" applyFont="1" applyFill="1" applyAlignment="1">
      <alignment vertical="center" wrapText="1"/>
    </xf>
    <xf numFmtId="3" fontId="34" fillId="11" borderId="49" xfId="0" applyNumberFormat="1" applyFont="1" applyFill="1" applyBorder="1" applyAlignment="1">
      <alignment horizontal="right" vertical="center" wrapText="1"/>
    </xf>
    <xf numFmtId="0" fontId="34" fillId="11" borderId="0" xfId="0" applyFont="1" applyFill="1" applyAlignment="1">
      <alignment horizontal="right" vertical="center" wrapText="1"/>
    </xf>
    <xf numFmtId="3" fontId="34" fillId="11" borderId="48" xfId="0" applyNumberFormat="1" applyFont="1" applyFill="1" applyBorder="1" applyAlignment="1">
      <alignment horizontal="right" vertical="center" wrapText="1"/>
    </xf>
    <xf numFmtId="0" fontId="34" fillId="11" borderId="48" xfId="0" applyFont="1" applyFill="1" applyBorder="1" applyAlignment="1">
      <alignment horizontal="right" vertical="center" wrapText="1"/>
    </xf>
    <xf numFmtId="0" fontId="34" fillId="11" borderId="0" xfId="0" applyFont="1" applyFill="1" applyAlignment="1">
      <alignment horizontal="justify" vertical="center" wrapText="1"/>
    </xf>
    <xf numFmtId="0" fontId="34" fillId="11" borderId="48" xfId="0" applyFont="1" applyFill="1" applyBorder="1" applyAlignment="1">
      <alignment vertical="center" wrapText="1"/>
    </xf>
    <xf numFmtId="0" fontId="30" fillId="11" borderId="48" xfId="0" applyFont="1" applyFill="1" applyBorder="1" applyAlignment="1">
      <alignment horizontal="right" vertical="center" wrapText="1"/>
    </xf>
    <xf numFmtId="3" fontId="30" fillId="11" borderId="48" xfId="0" applyNumberFormat="1" applyFont="1" applyFill="1" applyBorder="1" applyAlignment="1">
      <alignment horizontal="right" vertical="center" wrapText="1"/>
    </xf>
    <xf numFmtId="3" fontId="30" fillId="11" borderId="51" xfId="0" applyNumberFormat="1" applyFont="1" applyFill="1" applyBorder="1" applyAlignment="1">
      <alignment horizontal="right" vertical="center" wrapText="1"/>
    </xf>
    <xf numFmtId="3" fontId="34" fillId="11" borderId="52" xfId="0" applyNumberFormat="1" applyFont="1" applyFill="1" applyBorder="1" applyAlignment="1">
      <alignment horizontal="right" vertical="center" wrapText="1"/>
    </xf>
    <xf numFmtId="3" fontId="34" fillId="11" borderId="53" xfId="0" applyNumberFormat="1" applyFont="1" applyFill="1" applyBorder="1" applyAlignment="1">
      <alignment horizontal="right" vertical="center" wrapText="1"/>
    </xf>
    <xf numFmtId="0" fontId="34" fillId="11" borderId="0" xfId="0" applyFont="1" applyFill="1" applyAlignment="1">
      <alignment vertical="center"/>
    </xf>
    <xf numFmtId="0" fontId="36" fillId="11" borderId="0" xfId="0" applyFont="1" applyFill="1" applyAlignment="1">
      <alignment horizontal="right" vertical="center" wrapText="1"/>
    </xf>
    <xf numFmtId="0" fontId="34" fillId="11" borderId="49" xfId="0" applyFont="1" applyFill="1" applyBorder="1" applyAlignment="1">
      <alignment horizontal="right" vertical="center" wrapText="1"/>
    </xf>
    <xf numFmtId="0" fontId="30" fillId="11" borderId="50" xfId="0" applyFont="1" applyFill="1" applyBorder="1" applyAlignment="1">
      <alignment horizontal="right" vertical="center" wrapText="1"/>
    </xf>
    <xf numFmtId="3" fontId="30" fillId="11" borderId="50" xfId="0" applyNumberFormat="1" applyFont="1" applyFill="1" applyBorder="1" applyAlignment="1">
      <alignment horizontal="right" vertical="center" wrapText="1"/>
    </xf>
    <xf numFmtId="0" fontId="30" fillId="11" borderId="0" xfId="0" applyFont="1" applyFill="1" applyAlignment="1">
      <alignment vertical="center"/>
    </xf>
    <xf numFmtId="0" fontId="34" fillId="11" borderId="0" xfId="0" applyFont="1" applyFill="1" applyAlignment="1">
      <alignment horizontal="right" vertical="center" wrapText="1"/>
    </xf>
    <xf numFmtId="166" fontId="38" fillId="16" borderId="0" xfId="0" applyNumberFormat="1" applyFont="1" applyFill="1" applyAlignment="1">
      <alignment horizontal="right" vertical="center" wrapText="1"/>
    </xf>
    <xf numFmtId="166" fontId="39" fillId="16" borderId="0" xfId="0" applyNumberFormat="1" applyFont="1" applyFill="1" applyAlignment="1">
      <alignment horizontal="right" vertical="center" wrapText="1"/>
    </xf>
    <xf numFmtId="167" fontId="39" fillId="16" borderId="0" xfId="0" applyNumberFormat="1" applyFont="1" applyFill="1" applyAlignment="1">
      <alignment horizontal="right" vertical="center" wrapText="1"/>
    </xf>
    <xf numFmtId="166" fontId="39" fillId="16" borderId="48" xfId="0" applyNumberFormat="1" applyFont="1" applyFill="1" applyBorder="1" applyAlignment="1">
      <alignment horizontal="right" vertical="center" wrapText="1"/>
    </xf>
    <xf numFmtId="3" fontId="34" fillId="11" borderId="0" xfId="0" applyNumberFormat="1" applyFont="1" applyFill="1" applyBorder="1" applyAlignment="1">
      <alignment horizontal="right" vertical="center" wrapText="1"/>
    </xf>
    <xf numFmtId="166" fontId="38" fillId="16" borderId="48" xfId="0" applyNumberFormat="1" applyFont="1" applyFill="1" applyBorder="1" applyAlignment="1">
      <alignment horizontal="right" vertical="center" wrapText="1"/>
    </xf>
    <xf numFmtId="0" fontId="30" fillId="0" borderId="0" xfId="0" applyFont="1" applyAlignment="1">
      <alignment vertical="top" wrapText="1"/>
    </xf>
    <xf numFmtId="0" fontId="30" fillId="0" borderId="0" xfId="0" applyFont="1"/>
    <xf numFmtId="0" fontId="30" fillId="11" borderId="0" xfId="0" applyFont="1" applyFill="1"/>
    <xf numFmtId="0" fontId="30" fillId="11" borderId="0" xfId="0" applyFont="1" applyFill="1" applyAlignment="1">
      <alignment vertical="top" wrapText="1"/>
    </xf>
    <xf numFmtId="0" fontId="43" fillId="11" borderId="0" xfId="0" applyFont="1" applyFill="1" applyAlignment="1">
      <alignment vertical="center"/>
    </xf>
    <xf numFmtId="0" fontId="30" fillId="11" borderId="0" xfId="0" applyFont="1" applyFill="1" applyAlignment="1">
      <alignment horizontal="left" vertical="top"/>
    </xf>
    <xf numFmtId="0" fontId="30" fillId="11" borderId="0" xfId="0" applyFont="1" applyFill="1" applyAlignment="1">
      <alignment wrapText="1"/>
    </xf>
    <xf numFmtId="0" fontId="30" fillId="11" borderId="0" xfId="0" applyFont="1" applyFill="1" applyAlignment="1">
      <alignment vertical="center" wrapText="1"/>
    </xf>
    <xf numFmtId="0" fontId="30" fillId="11" borderId="0" xfId="0" applyFont="1" applyFill="1" applyAlignment="1">
      <alignment vertical="center" wrapText="1"/>
    </xf>
    <xf numFmtId="0" fontId="30" fillId="0" borderId="0" xfId="0" applyFont="1" applyAlignment="1"/>
    <xf numFmtId="0" fontId="30" fillId="11" borderId="0" xfId="0" applyFont="1" applyFill="1" applyAlignment="1"/>
    <xf numFmtId="0" fontId="36" fillId="11" borderId="0" xfId="0" applyFont="1" applyFill="1" applyAlignment="1">
      <alignment vertical="center"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30" fillId="11" borderId="0" xfId="0" applyFont="1" applyFill="1" applyAlignment="1">
      <alignment vertical="center" wrapText="1"/>
    </xf>
    <xf numFmtId="0" fontId="34" fillId="11" borderId="54" xfId="0" applyFont="1" applyFill="1" applyBorder="1" applyAlignment="1">
      <alignment horizontal="right" vertical="center" wrapText="1"/>
    </xf>
    <xf numFmtId="0" fontId="34" fillId="11" borderId="0" xfId="0" applyFont="1" applyFill="1" applyAlignment="1">
      <alignment horizontal="right" vertical="center" wrapText="1"/>
    </xf>
    <xf numFmtId="0" fontId="34" fillId="11" borderId="52" xfId="0" applyFont="1" applyFill="1" applyBorder="1" applyAlignment="1">
      <alignment horizontal="right" vertical="center" wrapText="1"/>
    </xf>
    <xf numFmtId="0" fontId="30" fillId="11" borderId="0" xfId="0" applyFont="1" applyFill="1" applyAlignment="1">
      <alignment horizontal="left" vertical="top" wrapText="1"/>
    </xf>
    <xf numFmtId="0" fontId="34" fillId="11" borderId="52" xfId="0" applyFont="1" applyFill="1" applyBorder="1" applyAlignment="1">
      <alignment horizontal="center" vertical="center" wrapText="1"/>
    </xf>
    <xf numFmtId="0" fontId="35" fillId="11" borderId="0" xfId="0" applyFont="1" applyFill="1" applyAlignment="1">
      <alignment vertical="center" wrapText="1"/>
    </xf>
    <xf numFmtId="0" fontId="34" fillId="11" borderId="0" xfId="0" applyFont="1" applyFill="1" applyAlignment="1">
      <alignment vertical="center" wrapText="1"/>
    </xf>
    <xf numFmtId="0" fontId="34" fillId="11" borderId="0" xfId="0" applyFont="1" applyFill="1" applyAlignment="1">
      <alignment horizontal="center" vertical="center" wrapText="1"/>
    </xf>
    <xf numFmtId="0" fontId="34" fillId="11" borderId="49" xfId="0" applyFont="1" applyFill="1" applyBorder="1" applyAlignment="1">
      <alignment horizontal="right" vertical="center" wrapText="1"/>
    </xf>
    <xf numFmtId="0" fontId="35" fillId="11" borderId="0" xfId="0" applyFont="1" applyFill="1" applyAlignment="1">
      <alignment vertical="center"/>
    </xf>
    <xf numFmtId="0" fontId="30" fillId="11" borderId="0" xfId="0" applyFont="1" applyFill="1" applyAlignment="1">
      <alignment vertical="top" wrapText="1"/>
    </xf>
    <xf numFmtId="0" fontId="34" fillId="11" borderId="0" xfId="0" applyFont="1" applyFill="1" applyAlignment="1">
      <alignment horizontal="center" vertical="center"/>
    </xf>
    <xf numFmtId="0" fontId="30" fillId="11" borderId="0" xfId="0" applyFont="1" applyFill="1" applyAlignment="1">
      <alignment horizontal="left" vertical="center"/>
    </xf>
    <xf numFmtId="0" fontId="30" fillId="11" borderId="0" xfId="0" applyFont="1" applyFill="1"/>
    <xf numFmtId="0" fontId="42" fillId="11" borderId="0" xfId="0" applyFont="1" applyFill="1" applyAlignment="1">
      <alignment vertical="center" wrapText="1"/>
    </xf>
    <xf numFmtId="0" fontId="30" fillId="11" borderId="0" xfId="0" applyFont="1" applyFill="1" applyAlignment="1">
      <alignment horizontal="left" vertical="top"/>
    </xf>
    <xf numFmtId="0" fontId="30" fillId="0" borderId="0" xfId="0" applyFont="1" applyAlignment="1">
      <alignment vertical="top" wrapText="1"/>
    </xf>
    <xf numFmtId="0" fontId="41" fillId="11" borderId="0" xfId="0" applyFont="1" applyFill="1" applyAlignment="1"/>
    <xf numFmtId="0" fontId="34" fillId="11" borderId="0" xfId="0" applyFont="1" applyFill="1" applyAlignment="1">
      <alignment vertical="center"/>
    </xf>
    <xf numFmtId="0" fontId="40" fillId="11" borderId="0" xfId="0" applyFont="1" applyFill="1" applyAlignment="1">
      <alignment vertical="center"/>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workbookViewId="0">
      <selection activeCell="M15" sqref="M15"/>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227" t="s">
        <v>391</v>
      </c>
      <c r="B1" s="228"/>
      <c r="C1" s="228"/>
      <c r="D1" s="68"/>
      <c r="E1" s="68"/>
      <c r="F1" s="68"/>
      <c r="G1" s="68"/>
      <c r="H1" s="68"/>
      <c r="I1" s="68"/>
      <c r="J1" s="69"/>
    </row>
    <row r="2" spans="1:20" ht="14.45" customHeight="1" x14ac:dyDescent="0.25">
      <c r="A2" s="229" t="s">
        <v>407</v>
      </c>
      <c r="B2" s="230"/>
      <c r="C2" s="230"/>
      <c r="D2" s="230"/>
      <c r="E2" s="230"/>
      <c r="F2" s="230"/>
      <c r="G2" s="230"/>
      <c r="H2" s="230"/>
      <c r="I2" s="230"/>
      <c r="J2" s="231"/>
      <c r="N2" s="120">
        <v>1</v>
      </c>
    </row>
    <row r="3" spans="1:20" x14ac:dyDescent="0.25">
      <c r="A3" s="71"/>
      <c r="B3" s="72"/>
      <c r="C3" s="72"/>
      <c r="D3" s="72"/>
      <c r="E3" s="72"/>
      <c r="F3" s="72"/>
      <c r="G3" s="72"/>
      <c r="H3" s="72"/>
      <c r="I3" s="72"/>
      <c r="J3" s="73"/>
      <c r="N3" s="120">
        <v>2</v>
      </c>
    </row>
    <row r="4" spans="1:20" ht="33.6" customHeight="1" x14ac:dyDescent="0.25">
      <c r="A4" s="232" t="s">
        <v>392</v>
      </c>
      <c r="B4" s="233"/>
      <c r="C4" s="233"/>
      <c r="D4" s="233"/>
      <c r="E4" s="234">
        <v>43831</v>
      </c>
      <c r="F4" s="235"/>
      <c r="G4" s="74" t="s">
        <v>0</v>
      </c>
      <c r="H4" s="234">
        <v>44196</v>
      </c>
      <c r="I4" s="235"/>
      <c r="J4" s="75"/>
      <c r="N4" s="120">
        <v>3</v>
      </c>
    </row>
    <row r="5" spans="1:20" s="76" customFormat="1" ht="10.15" customHeight="1" x14ac:dyDescent="0.25">
      <c r="A5" s="236"/>
      <c r="B5" s="237"/>
      <c r="C5" s="237"/>
      <c r="D5" s="237"/>
      <c r="E5" s="237"/>
      <c r="F5" s="237"/>
      <c r="G5" s="237"/>
      <c r="H5" s="237"/>
      <c r="I5" s="237"/>
      <c r="J5" s="238"/>
      <c r="N5" s="121">
        <v>4</v>
      </c>
    </row>
    <row r="6" spans="1:20" ht="20.45" customHeight="1" x14ac:dyDescent="0.25">
      <c r="A6" s="77"/>
      <c r="B6" s="78" t="s">
        <v>412</v>
      </c>
      <c r="C6" s="79"/>
      <c r="D6" s="79"/>
      <c r="E6" s="85">
        <v>2020</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413</v>
      </c>
      <c r="C8" s="79"/>
      <c r="D8" s="79"/>
      <c r="E8" s="85">
        <v>4</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223" t="s">
        <v>414</v>
      </c>
      <c r="B10" s="224"/>
      <c r="C10" s="224"/>
      <c r="D10" s="224"/>
      <c r="E10" s="224"/>
      <c r="F10" s="224"/>
      <c r="G10" s="224"/>
      <c r="H10" s="224"/>
      <c r="I10" s="224"/>
      <c r="J10" s="87"/>
    </row>
    <row r="11" spans="1:20" ht="24.6" customHeight="1" x14ac:dyDescent="0.25">
      <c r="A11" s="209" t="s">
        <v>393</v>
      </c>
      <c r="B11" s="225"/>
      <c r="C11" s="215" t="s">
        <v>432</v>
      </c>
      <c r="D11" s="216"/>
      <c r="E11" s="88"/>
      <c r="F11" s="178" t="s">
        <v>415</v>
      </c>
      <c r="G11" s="219"/>
      <c r="H11" s="197" t="s">
        <v>433</v>
      </c>
      <c r="I11" s="198"/>
      <c r="J11" s="89"/>
    </row>
    <row r="12" spans="1:20" ht="14.45" customHeight="1" x14ac:dyDescent="0.25">
      <c r="A12" s="90"/>
      <c r="B12" s="91"/>
      <c r="C12" s="91"/>
      <c r="D12" s="91"/>
      <c r="E12" s="226"/>
      <c r="F12" s="226"/>
      <c r="G12" s="226"/>
      <c r="H12" s="226"/>
      <c r="I12" s="92"/>
      <c r="J12" s="89"/>
    </row>
    <row r="13" spans="1:20" ht="21" customHeight="1" x14ac:dyDescent="0.25">
      <c r="A13" s="177" t="s">
        <v>408</v>
      </c>
      <c r="B13" s="219"/>
      <c r="C13" s="215" t="s">
        <v>434</v>
      </c>
      <c r="D13" s="216"/>
      <c r="E13" s="239"/>
      <c r="F13" s="226"/>
      <c r="G13" s="226"/>
      <c r="H13" s="226"/>
      <c r="I13" s="92"/>
      <c r="J13" s="89"/>
    </row>
    <row r="14" spans="1:20" ht="10.9" customHeight="1" x14ac:dyDescent="0.25">
      <c r="A14" s="88"/>
      <c r="B14" s="92"/>
      <c r="C14" s="91"/>
      <c r="D14" s="91"/>
      <c r="E14" s="187"/>
      <c r="F14" s="187"/>
      <c r="G14" s="187"/>
      <c r="H14" s="187"/>
      <c r="I14" s="91"/>
      <c r="J14" s="93"/>
    </row>
    <row r="15" spans="1:20" ht="22.9" customHeight="1" x14ac:dyDescent="0.25">
      <c r="A15" s="177" t="s">
        <v>394</v>
      </c>
      <c r="B15" s="219"/>
      <c r="C15" s="215" t="s">
        <v>435</v>
      </c>
      <c r="D15" s="216"/>
      <c r="E15" s="220"/>
      <c r="F15" s="211"/>
      <c r="G15" s="94" t="s">
        <v>416</v>
      </c>
      <c r="H15" s="221" t="s">
        <v>437</v>
      </c>
      <c r="I15" s="222"/>
      <c r="J15" s="95"/>
    </row>
    <row r="16" spans="1:20" ht="10.9" customHeight="1" x14ac:dyDescent="0.25">
      <c r="A16" s="88"/>
      <c r="B16" s="92"/>
      <c r="C16" s="91"/>
      <c r="D16" s="91"/>
      <c r="E16" s="187"/>
      <c r="F16" s="187"/>
      <c r="G16" s="187"/>
      <c r="H16" s="187"/>
      <c r="I16" s="91"/>
      <c r="J16" s="93"/>
    </row>
    <row r="17" spans="1:10" ht="22.9" customHeight="1" x14ac:dyDescent="0.25">
      <c r="A17" s="96"/>
      <c r="B17" s="94" t="s">
        <v>417</v>
      </c>
      <c r="C17" s="215" t="s">
        <v>436</v>
      </c>
      <c r="D17" s="216"/>
      <c r="E17" s="97"/>
      <c r="F17" s="97"/>
      <c r="G17" s="97"/>
      <c r="H17" s="97"/>
      <c r="I17" s="97"/>
      <c r="J17" s="95"/>
    </row>
    <row r="18" spans="1:10" x14ac:dyDescent="0.25">
      <c r="A18" s="217"/>
      <c r="B18" s="218"/>
      <c r="C18" s="187"/>
      <c r="D18" s="187"/>
      <c r="E18" s="187"/>
      <c r="F18" s="187"/>
      <c r="G18" s="187"/>
      <c r="H18" s="187"/>
      <c r="I18" s="91"/>
      <c r="J18" s="93"/>
    </row>
    <row r="19" spans="1:10" x14ac:dyDescent="0.25">
      <c r="A19" s="209" t="s">
        <v>395</v>
      </c>
      <c r="B19" s="210"/>
      <c r="C19" s="188" t="s">
        <v>438</v>
      </c>
      <c r="D19" s="189"/>
      <c r="E19" s="189"/>
      <c r="F19" s="189"/>
      <c r="G19" s="189"/>
      <c r="H19" s="189"/>
      <c r="I19" s="189"/>
      <c r="J19" s="190"/>
    </row>
    <row r="20" spans="1:10" x14ac:dyDescent="0.25">
      <c r="A20" s="90"/>
      <c r="B20" s="91"/>
      <c r="C20" s="98"/>
      <c r="D20" s="91"/>
      <c r="E20" s="187"/>
      <c r="F20" s="187"/>
      <c r="G20" s="187"/>
      <c r="H20" s="187"/>
      <c r="I20" s="91"/>
      <c r="J20" s="93"/>
    </row>
    <row r="21" spans="1:10" x14ac:dyDescent="0.25">
      <c r="A21" s="209" t="s">
        <v>396</v>
      </c>
      <c r="B21" s="210"/>
      <c r="C21" s="197">
        <v>51280</v>
      </c>
      <c r="D21" s="198"/>
      <c r="E21" s="187"/>
      <c r="F21" s="187"/>
      <c r="G21" s="188" t="s">
        <v>439</v>
      </c>
      <c r="H21" s="189"/>
      <c r="I21" s="189"/>
      <c r="J21" s="190"/>
    </row>
    <row r="22" spans="1:10" x14ac:dyDescent="0.25">
      <c r="A22" s="90"/>
      <c r="B22" s="91"/>
      <c r="C22" s="91"/>
      <c r="D22" s="91"/>
      <c r="E22" s="187"/>
      <c r="F22" s="187"/>
      <c r="G22" s="187"/>
      <c r="H22" s="187"/>
      <c r="I22" s="91"/>
      <c r="J22" s="93"/>
    </row>
    <row r="23" spans="1:10" x14ac:dyDescent="0.25">
      <c r="A23" s="209" t="s">
        <v>397</v>
      </c>
      <c r="B23" s="210"/>
      <c r="C23" s="188" t="s">
        <v>440</v>
      </c>
      <c r="D23" s="189"/>
      <c r="E23" s="189"/>
      <c r="F23" s="189"/>
      <c r="G23" s="189"/>
      <c r="H23" s="189"/>
      <c r="I23" s="189"/>
      <c r="J23" s="190"/>
    </row>
    <row r="24" spans="1:10" x14ac:dyDescent="0.25">
      <c r="A24" s="90"/>
      <c r="B24" s="91"/>
      <c r="C24" s="91"/>
      <c r="D24" s="91"/>
      <c r="E24" s="187"/>
      <c r="F24" s="187"/>
      <c r="G24" s="187"/>
      <c r="H24" s="187"/>
      <c r="I24" s="91"/>
      <c r="J24" s="93"/>
    </row>
    <row r="25" spans="1:10" x14ac:dyDescent="0.25">
      <c r="A25" s="209" t="s">
        <v>398</v>
      </c>
      <c r="B25" s="210"/>
      <c r="C25" s="212" t="s">
        <v>441</v>
      </c>
      <c r="D25" s="213"/>
      <c r="E25" s="213"/>
      <c r="F25" s="213"/>
      <c r="G25" s="213"/>
      <c r="H25" s="213"/>
      <c r="I25" s="213"/>
      <c r="J25" s="214"/>
    </row>
    <row r="26" spans="1:10" x14ac:dyDescent="0.25">
      <c r="A26" s="90"/>
      <c r="B26" s="91"/>
      <c r="C26" s="98"/>
      <c r="D26" s="91"/>
      <c r="E26" s="187"/>
      <c r="F26" s="187"/>
      <c r="G26" s="187"/>
      <c r="H26" s="187"/>
      <c r="I26" s="91"/>
      <c r="J26" s="93"/>
    </row>
    <row r="27" spans="1:10" x14ac:dyDescent="0.25">
      <c r="A27" s="209" t="s">
        <v>399</v>
      </c>
      <c r="B27" s="210"/>
      <c r="C27" s="212" t="s">
        <v>442</v>
      </c>
      <c r="D27" s="213"/>
      <c r="E27" s="213"/>
      <c r="F27" s="213"/>
      <c r="G27" s="213"/>
      <c r="H27" s="213"/>
      <c r="I27" s="213"/>
      <c r="J27" s="214"/>
    </row>
    <row r="28" spans="1:10" ht="13.9" customHeight="1" x14ac:dyDescent="0.25">
      <c r="A28" s="90"/>
      <c r="B28" s="91"/>
      <c r="C28" s="98"/>
      <c r="D28" s="91"/>
      <c r="E28" s="187"/>
      <c r="F28" s="187"/>
      <c r="G28" s="187"/>
      <c r="H28" s="187"/>
      <c r="I28" s="91"/>
      <c r="J28" s="93"/>
    </row>
    <row r="29" spans="1:10" ht="22.9" customHeight="1" x14ac:dyDescent="0.25">
      <c r="A29" s="177" t="s">
        <v>409</v>
      </c>
      <c r="B29" s="210"/>
      <c r="C29" s="99">
        <v>499</v>
      </c>
      <c r="D29" s="100"/>
      <c r="E29" s="191"/>
      <c r="F29" s="191"/>
      <c r="G29" s="191"/>
      <c r="H29" s="191"/>
      <c r="I29" s="101"/>
      <c r="J29" s="102"/>
    </row>
    <row r="30" spans="1:10" x14ac:dyDescent="0.25">
      <c r="A30" s="90"/>
      <c r="B30" s="91"/>
      <c r="C30" s="91"/>
      <c r="D30" s="91"/>
      <c r="E30" s="187"/>
      <c r="F30" s="187"/>
      <c r="G30" s="187"/>
      <c r="H30" s="187"/>
      <c r="I30" s="101"/>
      <c r="J30" s="102"/>
    </row>
    <row r="31" spans="1:10" x14ac:dyDescent="0.25">
      <c r="A31" s="209" t="s">
        <v>400</v>
      </c>
      <c r="B31" s="210"/>
      <c r="C31" s="115" t="s">
        <v>419</v>
      </c>
      <c r="D31" s="208" t="s">
        <v>418</v>
      </c>
      <c r="E31" s="195"/>
      <c r="F31" s="195"/>
      <c r="G31" s="195"/>
      <c r="H31" s="103"/>
      <c r="I31" s="104" t="s">
        <v>419</v>
      </c>
      <c r="J31" s="105" t="s">
        <v>420</v>
      </c>
    </row>
    <row r="32" spans="1:10" x14ac:dyDescent="0.25">
      <c r="A32" s="209"/>
      <c r="B32" s="210"/>
      <c r="C32" s="106"/>
      <c r="D32" s="74"/>
      <c r="E32" s="211"/>
      <c r="F32" s="211"/>
      <c r="G32" s="211"/>
      <c r="H32" s="211"/>
      <c r="I32" s="101"/>
      <c r="J32" s="102"/>
    </row>
    <row r="33" spans="1:10" x14ac:dyDescent="0.25">
      <c r="A33" s="209" t="s">
        <v>410</v>
      </c>
      <c r="B33" s="210"/>
      <c r="C33" s="99" t="s">
        <v>422</v>
      </c>
      <c r="D33" s="208" t="s">
        <v>421</v>
      </c>
      <c r="E33" s="195"/>
      <c r="F33" s="195"/>
      <c r="G33" s="195"/>
      <c r="H33" s="97"/>
      <c r="I33" s="104" t="s">
        <v>422</v>
      </c>
      <c r="J33" s="105" t="s">
        <v>423</v>
      </c>
    </row>
    <row r="34" spans="1:10" x14ac:dyDescent="0.25">
      <c r="A34" s="90"/>
      <c r="B34" s="91"/>
      <c r="C34" s="91"/>
      <c r="D34" s="91"/>
      <c r="E34" s="187"/>
      <c r="F34" s="187"/>
      <c r="G34" s="187"/>
      <c r="H34" s="187"/>
      <c r="I34" s="91"/>
      <c r="J34" s="93"/>
    </row>
    <row r="35" spans="1:10" x14ac:dyDescent="0.25">
      <c r="A35" s="208" t="s">
        <v>411</v>
      </c>
      <c r="B35" s="195"/>
      <c r="C35" s="195"/>
      <c r="D35" s="195"/>
      <c r="E35" s="195" t="s">
        <v>401</v>
      </c>
      <c r="F35" s="195"/>
      <c r="G35" s="195"/>
      <c r="H35" s="195"/>
      <c r="I35" s="195"/>
      <c r="J35" s="107" t="s">
        <v>402</v>
      </c>
    </row>
    <row r="36" spans="1:10" x14ac:dyDescent="0.25">
      <c r="A36" s="90"/>
      <c r="B36" s="91"/>
      <c r="C36" s="91"/>
      <c r="D36" s="91"/>
      <c r="E36" s="187"/>
      <c r="F36" s="187"/>
      <c r="G36" s="187"/>
      <c r="H36" s="187"/>
      <c r="I36" s="91"/>
      <c r="J36" s="102"/>
    </row>
    <row r="37" spans="1:10" x14ac:dyDescent="0.25">
      <c r="A37" s="203"/>
      <c r="B37" s="204"/>
      <c r="C37" s="204"/>
      <c r="D37" s="204"/>
      <c r="E37" s="203"/>
      <c r="F37" s="204"/>
      <c r="G37" s="204"/>
      <c r="H37" s="204"/>
      <c r="I37" s="205"/>
      <c r="J37" s="108"/>
    </row>
    <row r="38" spans="1:10" x14ac:dyDescent="0.25">
      <c r="A38" s="90"/>
      <c r="B38" s="91"/>
      <c r="C38" s="98"/>
      <c r="D38" s="207"/>
      <c r="E38" s="207"/>
      <c r="F38" s="207"/>
      <c r="G38" s="207"/>
      <c r="H38" s="207"/>
      <c r="I38" s="207"/>
      <c r="J38" s="93"/>
    </row>
    <row r="39" spans="1:10" x14ac:dyDescent="0.25">
      <c r="A39" s="203"/>
      <c r="B39" s="204"/>
      <c r="C39" s="204"/>
      <c r="D39" s="205"/>
      <c r="E39" s="203"/>
      <c r="F39" s="204"/>
      <c r="G39" s="204"/>
      <c r="H39" s="204"/>
      <c r="I39" s="205"/>
      <c r="J39" s="99"/>
    </row>
    <row r="40" spans="1:10" x14ac:dyDescent="0.25">
      <c r="A40" s="90"/>
      <c r="B40" s="91"/>
      <c r="C40" s="98"/>
      <c r="D40" s="109"/>
      <c r="E40" s="207"/>
      <c r="F40" s="207"/>
      <c r="G40" s="207"/>
      <c r="H40" s="207"/>
      <c r="I40" s="92"/>
      <c r="J40" s="93"/>
    </row>
    <row r="41" spans="1:10" x14ac:dyDescent="0.25">
      <c r="A41" s="203"/>
      <c r="B41" s="204"/>
      <c r="C41" s="204"/>
      <c r="D41" s="205"/>
      <c r="E41" s="203"/>
      <c r="F41" s="204"/>
      <c r="G41" s="204"/>
      <c r="H41" s="204"/>
      <c r="I41" s="205"/>
      <c r="J41" s="99"/>
    </row>
    <row r="42" spans="1:10" x14ac:dyDescent="0.25">
      <c r="A42" s="90"/>
      <c r="B42" s="91"/>
      <c r="C42" s="98"/>
      <c r="D42" s="109"/>
      <c r="E42" s="207"/>
      <c r="F42" s="207"/>
      <c r="G42" s="207"/>
      <c r="H42" s="207"/>
      <c r="I42" s="92"/>
      <c r="J42" s="93"/>
    </row>
    <row r="43" spans="1:10" x14ac:dyDescent="0.25">
      <c r="A43" s="203"/>
      <c r="B43" s="204"/>
      <c r="C43" s="204"/>
      <c r="D43" s="205"/>
      <c r="E43" s="203"/>
      <c r="F43" s="204"/>
      <c r="G43" s="204"/>
      <c r="H43" s="204"/>
      <c r="I43" s="205"/>
      <c r="J43" s="99"/>
    </row>
    <row r="44" spans="1:10" x14ac:dyDescent="0.25">
      <c r="A44" s="110"/>
      <c r="B44" s="98"/>
      <c r="C44" s="201"/>
      <c r="D44" s="201"/>
      <c r="E44" s="187"/>
      <c r="F44" s="187"/>
      <c r="G44" s="201"/>
      <c r="H44" s="201"/>
      <c r="I44" s="201"/>
      <c r="J44" s="93"/>
    </row>
    <row r="45" spans="1:10" x14ac:dyDescent="0.25">
      <c r="A45" s="203"/>
      <c r="B45" s="204"/>
      <c r="C45" s="204"/>
      <c r="D45" s="205"/>
      <c r="E45" s="203"/>
      <c r="F45" s="204"/>
      <c r="G45" s="204"/>
      <c r="H45" s="204"/>
      <c r="I45" s="205"/>
      <c r="J45" s="99"/>
    </row>
    <row r="46" spans="1:10" x14ac:dyDescent="0.25">
      <c r="A46" s="110"/>
      <c r="B46" s="98"/>
      <c r="C46" s="98"/>
      <c r="D46" s="91"/>
      <c r="E46" s="206"/>
      <c r="F46" s="206"/>
      <c r="G46" s="201"/>
      <c r="H46" s="201"/>
      <c r="I46" s="91"/>
      <c r="J46" s="93"/>
    </row>
    <row r="47" spans="1:10" x14ac:dyDescent="0.25">
      <c r="A47" s="203"/>
      <c r="B47" s="204"/>
      <c r="C47" s="204"/>
      <c r="D47" s="205"/>
      <c r="E47" s="203"/>
      <c r="F47" s="204"/>
      <c r="G47" s="204"/>
      <c r="H47" s="204"/>
      <c r="I47" s="205"/>
      <c r="J47" s="99"/>
    </row>
    <row r="48" spans="1:10" x14ac:dyDescent="0.25">
      <c r="A48" s="110"/>
      <c r="B48" s="98"/>
      <c r="C48" s="98"/>
      <c r="D48" s="91"/>
      <c r="E48" s="187"/>
      <c r="F48" s="187"/>
      <c r="G48" s="201"/>
      <c r="H48" s="201"/>
      <c r="I48" s="91"/>
      <c r="J48" s="111" t="s">
        <v>424</v>
      </c>
    </row>
    <row r="49" spans="1:10" x14ac:dyDescent="0.25">
      <c r="A49" s="110"/>
      <c r="B49" s="98"/>
      <c r="C49" s="98"/>
      <c r="D49" s="91"/>
      <c r="E49" s="187"/>
      <c r="F49" s="187"/>
      <c r="G49" s="201"/>
      <c r="H49" s="201"/>
      <c r="I49" s="91"/>
      <c r="J49" s="111" t="s">
        <v>425</v>
      </c>
    </row>
    <row r="50" spans="1:10" ht="14.45" customHeight="1" x14ac:dyDescent="0.25">
      <c r="A50" s="177" t="s">
        <v>403</v>
      </c>
      <c r="B50" s="178"/>
      <c r="C50" s="197" t="s">
        <v>425</v>
      </c>
      <c r="D50" s="198"/>
      <c r="E50" s="199" t="s">
        <v>426</v>
      </c>
      <c r="F50" s="200"/>
      <c r="G50" s="188"/>
      <c r="H50" s="189"/>
      <c r="I50" s="189"/>
      <c r="J50" s="190"/>
    </row>
    <row r="51" spans="1:10" x14ac:dyDescent="0.25">
      <c r="A51" s="110"/>
      <c r="B51" s="98"/>
      <c r="C51" s="201"/>
      <c r="D51" s="201"/>
      <c r="E51" s="187"/>
      <c r="F51" s="187"/>
      <c r="G51" s="202" t="s">
        <v>427</v>
      </c>
      <c r="H51" s="202"/>
      <c r="I51" s="202"/>
      <c r="J51" s="82"/>
    </row>
    <row r="52" spans="1:10" ht="13.9" customHeight="1" x14ac:dyDescent="0.25">
      <c r="A52" s="177" t="s">
        <v>404</v>
      </c>
      <c r="B52" s="178"/>
      <c r="C52" s="188" t="s">
        <v>443</v>
      </c>
      <c r="D52" s="189"/>
      <c r="E52" s="189"/>
      <c r="F52" s="189"/>
      <c r="G52" s="189"/>
      <c r="H52" s="189"/>
      <c r="I52" s="189"/>
      <c r="J52" s="190"/>
    </row>
    <row r="53" spans="1:10" x14ac:dyDescent="0.25">
      <c r="A53" s="90"/>
      <c r="B53" s="91"/>
      <c r="C53" s="191" t="s">
        <v>405</v>
      </c>
      <c r="D53" s="191"/>
      <c r="E53" s="191"/>
      <c r="F53" s="191"/>
      <c r="G53" s="191"/>
      <c r="H53" s="191"/>
      <c r="I53" s="191"/>
      <c r="J53" s="93"/>
    </row>
    <row r="54" spans="1:10" x14ac:dyDescent="0.25">
      <c r="A54" s="177" t="s">
        <v>406</v>
      </c>
      <c r="B54" s="178"/>
      <c r="C54" s="192" t="s">
        <v>444</v>
      </c>
      <c r="D54" s="193"/>
      <c r="E54" s="194"/>
      <c r="F54" s="187"/>
      <c r="G54" s="187"/>
      <c r="H54" s="195"/>
      <c r="I54" s="195"/>
      <c r="J54" s="196"/>
    </row>
    <row r="55" spans="1:10" x14ac:dyDescent="0.25">
      <c r="A55" s="90"/>
      <c r="B55" s="91"/>
      <c r="C55" s="98"/>
      <c r="D55" s="91"/>
      <c r="E55" s="187"/>
      <c r="F55" s="187"/>
      <c r="G55" s="187"/>
      <c r="H55" s="187"/>
      <c r="I55" s="91"/>
      <c r="J55" s="93"/>
    </row>
    <row r="56" spans="1:10" ht="14.45" customHeight="1" x14ac:dyDescent="0.25">
      <c r="A56" s="177" t="s">
        <v>398</v>
      </c>
      <c r="B56" s="178"/>
      <c r="C56" s="183" t="s">
        <v>445</v>
      </c>
      <c r="D56" s="184"/>
      <c r="E56" s="184"/>
      <c r="F56" s="184"/>
      <c r="G56" s="184"/>
      <c r="H56" s="184"/>
      <c r="I56" s="184"/>
      <c r="J56" s="185"/>
    </row>
    <row r="57" spans="1:10" x14ac:dyDescent="0.25">
      <c r="A57" s="90"/>
      <c r="B57" s="91"/>
      <c r="C57" s="91"/>
      <c r="D57" s="91"/>
      <c r="E57" s="187"/>
      <c r="F57" s="187"/>
      <c r="G57" s="187"/>
      <c r="H57" s="187"/>
      <c r="I57" s="91"/>
      <c r="J57" s="93"/>
    </row>
    <row r="58" spans="1:10" x14ac:dyDescent="0.25">
      <c r="A58" s="177" t="s">
        <v>428</v>
      </c>
      <c r="B58" s="178"/>
      <c r="C58" s="179"/>
      <c r="D58" s="180"/>
      <c r="E58" s="180"/>
      <c r="F58" s="180"/>
      <c r="G58" s="180"/>
      <c r="H58" s="180"/>
      <c r="I58" s="180"/>
      <c r="J58" s="181"/>
    </row>
    <row r="59" spans="1:10" ht="14.45" customHeight="1" x14ac:dyDescent="0.25">
      <c r="A59" s="90"/>
      <c r="B59" s="91"/>
      <c r="C59" s="182" t="s">
        <v>429</v>
      </c>
      <c r="D59" s="182"/>
      <c r="E59" s="182"/>
      <c r="F59" s="182"/>
      <c r="G59" s="91"/>
      <c r="H59" s="91"/>
      <c r="I59" s="91"/>
      <c r="J59" s="93"/>
    </row>
    <row r="60" spans="1:10" x14ac:dyDescent="0.25">
      <c r="A60" s="177" t="s">
        <v>430</v>
      </c>
      <c r="B60" s="178"/>
      <c r="C60" s="183"/>
      <c r="D60" s="184"/>
      <c r="E60" s="184"/>
      <c r="F60" s="184"/>
      <c r="G60" s="184"/>
      <c r="H60" s="184"/>
      <c r="I60" s="184"/>
      <c r="J60" s="185"/>
    </row>
    <row r="61" spans="1:10" ht="14.45" customHeight="1" x14ac:dyDescent="0.25">
      <c r="A61" s="112"/>
      <c r="B61" s="113"/>
      <c r="C61" s="186" t="s">
        <v>431</v>
      </c>
      <c r="D61" s="186"/>
      <c r="E61" s="186"/>
      <c r="F61" s="186"/>
      <c r="G61" s="186"/>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26" sqref="I2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47" t="s">
        <v>1</v>
      </c>
      <c r="B1" s="248"/>
      <c r="C1" s="248"/>
      <c r="D1" s="248"/>
      <c r="E1" s="248"/>
      <c r="F1" s="248"/>
      <c r="G1" s="248"/>
      <c r="H1" s="248"/>
      <c r="I1" s="248"/>
    </row>
    <row r="2" spans="1:9" x14ac:dyDescent="0.2">
      <c r="A2" s="249" t="s">
        <v>446</v>
      </c>
      <c r="B2" s="250"/>
      <c r="C2" s="250"/>
      <c r="D2" s="250"/>
      <c r="E2" s="250"/>
      <c r="F2" s="250"/>
      <c r="G2" s="250"/>
      <c r="H2" s="250"/>
      <c r="I2" s="250"/>
    </row>
    <row r="3" spans="1:9" x14ac:dyDescent="0.2">
      <c r="A3" s="251" t="s">
        <v>355</v>
      </c>
      <c r="B3" s="252"/>
      <c r="C3" s="252"/>
      <c r="D3" s="252"/>
      <c r="E3" s="252"/>
      <c r="F3" s="252"/>
      <c r="G3" s="252"/>
      <c r="H3" s="252"/>
      <c r="I3" s="252"/>
    </row>
    <row r="4" spans="1:9" x14ac:dyDescent="0.2">
      <c r="A4" s="253" t="s">
        <v>447</v>
      </c>
      <c r="B4" s="254"/>
      <c r="C4" s="254"/>
      <c r="D4" s="254"/>
      <c r="E4" s="254"/>
      <c r="F4" s="254"/>
      <c r="G4" s="254"/>
      <c r="H4" s="254"/>
      <c r="I4" s="255"/>
    </row>
    <row r="5" spans="1:9" ht="45" x14ac:dyDescent="0.2">
      <c r="A5" s="258" t="s">
        <v>2</v>
      </c>
      <c r="B5" s="259"/>
      <c r="C5" s="259"/>
      <c r="D5" s="259"/>
      <c r="E5" s="259"/>
      <c r="F5" s="259"/>
      <c r="G5" s="12" t="s">
        <v>105</v>
      </c>
      <c r="H5" s="14" t="s">
        <v>372</v>
      </c>
      <c r="I5" s="14" t="s">
        <v>373</v>
      </c>
    </row>
    <row r="6" spans="1:9" x14ac:dyDescent="0.2">
      <c r="A6" s="256">
        <v>1</v>
      </c>
      <c r="B6" s="257"/>
      <c r="C6" s="257"/>
      <c r="D6" s="257"/>
      <c r="E6" s="257"/>
      <c r="F6" s="257"/>
      <c r="G6" s="13">
        <v>2</v>
      </c>
      <c r="H6" s="14">
        <v>3</v>
      </c>
      <c r="I6" s="14">
        <v>4</v>
      </c>
    </row>
    <row r="7" spans="1:9" x14ac:dyDescent="0.2">
      <c r="A7" s="260"/>
      <c r="B7" s="260"/>
      <c r="C7" s="260"/>
      <c r="D7" s="260"/>
      <c r="E7" s="260"/>
      <c r="F7" s="260"/>
      <c r="G7" s="260"/>
      <c r="H7" s="260"/>
      <c r="I7" s="260"/>
    </row>
    <row r="8" spans="1:9" ht="12.75" customHeight="1" x14ac:dyDescent="0.2">
      <c r="A8" s="241" t="s">
        <v>4</v>
      </c>
      <c r="B8" s="241"/>
      <c r="C8" s="241"/>
      <c r="D8" s="241"/>
      <c r="E8" s="241"/>
      <c r="F8" s="241"/>
      <c r="G8" s="15">
        <v>1</v>
      </c>
      <c r="H8" s="33">
        <v>0</v>
      </c>
      <c r="I8" s="33">
        <v>0</v>
      </c>
    </row>
    <row r="9" spans="1:9" ht="12.75" customHeight="1" x14ac:dyDescent="0.2">
      <c r="A9" s="242" t="s">
        <v>381</v>
      </c>
      <c r="B9" s="242"/>
      <c r="C9" s="242"/>
      <c r="D9" s="242"/>
      <c r="E9" s="242"/>
      <c r="F9" s="242"/>
      <c r="G9" s="16">
        <v>2</v>
      </c>
      <c r="H9" s="34">
        <f>H10+H17+H27+H38+H43</f>
        <v>1191288365</v>
      </c>
      <c r="I9" s="34">
        <f>I10+I17+I27+I38+I43</f>
        <v>1300660714</v>
      </c>
    </row>
    <row r="10" spans="1:9" ht="12.75" customHeight="1" x14ac:dyDescent="0.2">
      <c r="A10" s="244" t="s">
        <v>5</v>
      </c>
      <c r="B10" s="244"/>
      <c r="C10" s="244"/>
      <c r="D10" s="244"/>
      <c r="E10" s="244"/>
      <c r="F10" s="244"/>
      <c r="G10" s="16">
        <v>3</v>
      </c>
      <c r="H10" s="34">
        <f>H11+H12+H13+H14+H15+H16</f>
        <v>1627457</v>
      </c>
      <c r="I10" s="34">
        <f>I11+I12+I13+I14+I15+I16</f>
        <v>3703191</v>
      </c>
    </row>
    <row r="11" spans="1:9" ht="12.75" customHeight="1" x14ac:dyDescent="0.2">
      <c r="A11" s="240" t="s">
        <v>6</v>
      </c>
      <c r="B11" s="240"/>
      <c r="C11" s="240"/>
      <c r="D11" s="240"/>
      <c r="E11" s="240"/>
      <c r="F11" s="240"/>
      <c r="G11" s="15">
        <v>4</v>
      </c>
      <c r="H11" s="33">
        <v>0</v>
      </c>
      <c r="I11" s="33">
        <v>0</v>
      </c>
    </row>
    <row r="12" spans="1:9" ht="22.9" customHeight="1" x14ac:dyDescent="0.2">
      <c r="A12" s="240" t="s">
        <v>7</v>
      </c>
      <c r="B12" s="240"/>
      <c r="C12" s="240"/>
      <c r="D12" s="240"/>
      <c r="E12" s="240"/>
      <c r="F12" s="240"/>
      <c r="G12" s="15">
        <v>5</v>
      </c>
      <c r="H12" s="33">
        <v>1597447</v>
      </c>
      <c r="I12" s="33">
        <v>1579442</v>
      </c>
    </row>
    <row r="13" spans="1:9" ht="12.75" customHeight="1" x14ac:dyDescent="0.2">
      <c r="A13" s="240" t="s">
        <v>8</v>
      </c>
      <c r="B13" s="240"/>
      <c r="C13" s="240"/>
      <c r="D13" s="240"/>
      <c r="E13" s="240"/>
      <c r="F13" s="240"/>
      <c r="G13" s="15">
        <v>6</v>
      </c>
      <c r="H13" s="33">
        <v>0</v>
      </c>
      <c r="I13" s="33">
        <v>0</v>
      </c>
    </row>
    <row r="14" spans="1:9" ht="12.75" customHeight="1" x14ac:dyDescent="0.2">
      <c r="A14" s="240" t="s">
        <v>9</v>
      </c>
      <c r="B14" s="240"/>
      <c r="C14" s="240"/>
      <c r="D14" s="240"/>
      <c r="E14" s="240"/>
      <c r="F14" s="240"/>
      <c r="G14" s="15">
        <v>7</v>
      </c>
      <c r="H14" s="33">
        <v>0</v>
      </c>
      <c r="I14" s="33">
        <v>0</v>
      </c>
    </row>
    <row r="15" spans="1:9" ht="12.75" customHeight="1" x14ac:dyDescent="0.2">
      <c r="A15" s="240" t="s">
        <v>10</v>
      </c>
      <c r="B15" s="240"/>
      <c r="C15" s="240"/>
      <c r="D15" s="240"/>
      <c r="E15" s="240"/>
      <c r="F15" s="240"/>
      <c r="G15" s="15">
        <v>8</v>
      </c>
      <c r="H15" s="33">
        <v>30010</v>
      </c>
      <c r="I15" s="33">
        <v>2123749</v>
      </c>
    </row>
    <row r="16" spans="1:9" ht="12.75" customHeight="1" x14ac:dyDescent="0.2">
      <c r="A16" s="240" t="s">
        <v>11</v>
      </c>
      <c r="B16" s="240"/>
      <c r="C16" s="240"/>
      <c r="D16" s="240"/>
      <c r="E16" s="240"/>
      <c r="F16" s="240"/>
      <c r="G16" s="15">
        <v>9</v>
      </c>
      <c r="H16" s="33">
        <v>0</v>
      </c>
      <c r="I16" s="33">
        <v>0</v>
      </c>
    </row>
    <row r="17" spans="1:9" ht="12.75" customHeight="1" x14ac:dyDescent="0.2">
      <c r="A17" s="244" t="s">
        <v>12</v>
      </c>
      <c r="B17" s="244"/>
      <c r="C17" s="244"/>
      <c r="D17" s="244"/>
      <c r="E17" s="244"/>
      <c r="F17" s="244"/>
      <c r="G17" s="16">
        <v>10</v>
      </c>
      <c r="H17" s="34">
        <f>H18+H19+H20+H21+H22+H23+H24+H25+H26</f>
        <v>1147071331</v>
      </c>
      <c r="I17" s="34">
        <f>I18+I19+I20+I21+I22+I23+I24+I25+I26</f>
        <v>1221252078</v>
      </c>
    </row>
    <row r="18" spans="1:9" ht="12.75" customHeight="1" x14ac:dyDescent="0.2">
      <c r="A18" s="240" t="s">
        <v>13</v>
      </c>
      <c r="B18" s="240"/>
      <c r="C18" s="240"/>
      <c r="D18" s="240"/>
      <c r="E18" s="240"/>
      <c r="F18" s="240"/>
      <c r="G18" s="15">
        <v>11</v>
      </c>
      <c r="H18" s="33">
        <v>277512598</v>
      </c>
      <c r="I18" s="33">
        <v>277606184</v>
      </c>
    </row>
    <row r="19" spans="1:9" ht="12.75" customHeight="1" x14ac:dyDescent="0.2">
      <c r="A19" s="240" t="s">
        <v>14</v>
      </c>
      <c r="B19" s="240"/>
      <c r="C19" s="240"/>
      <c r="D19" s="240"/>
      <c r="E19" s="240"/>
      <c r="F19" s="240"/>
      <c r="G19" s="15">
        <v>12</v>
      </c>
      <c r="H19" s="33">
        <v>733248974</v>
      </c>
      <c r="I19" s="33">
        <v>763130671</v>
      </c>
    </row>
    <row r="20" spans="1:9" ht="12.75" customHeight="1" x14ac:dyDescent="0.2">
      <c r="A20" s="240" t="s">
        <v>15</v>
      </c>
      <c r="B20" s="240"/>
      <c r="C20" s="240"/>
      <c r="D20" s="240"/>
      <c r="E20" s="240"/>
      <c r="F20" s="240"/>
      <c r="G20" s="15">
        <v>13</v>
      </c>
      <c r="H20" s="33">
        <v>69900843</v>
      </c>
      <c r="I20" s="33">
        <v>71109371</v>
      </c>
    </row>
    <row r="21" spans="1:9" ht="12.75" customHeight="1" x14ac:dyDescent="0.2">
      <c r="A21" s="240" t="s">
        <v>16</v>
      </c>
      <c r="B21" s="240"/>
      <c r="C21" s="240"/>
      <c r="D21" s="240"/>
      <c r="E21" s="240"/>
      <c r="F21" s="240"/>
      <c r="G21" s="15">
        <v>14</v>
      </c>
      <c r="H21" s="33">
        <v>30153746</v>
      </c>
      <c r="I21" s="33">
        <v>27931234</v>
      </c>
    </row>
    <row r="22" spans="1:9" ht="12.75" customHeight="1" x14ac:dyDescent="0.2">
      <c r="A22" s="240" t="s">
        <v>17</v>
      </c>
      <c r="B22" s="240"/>
      <c r="C22" s="240"/>
      <c r="D22" s="240"/>
      <c r="E22" s="240"/>
      <c r="F22" s="240"/>
      <c r="G22" s="15">
        <v>15</v>
      </c>
      <c r="H22" s="33">
        <v>0</v>
      </c>
      <c r="I22" s="33">
        <v>0</v>
      </c>
    </row>
    <row r="23" spans="1:9" ht="12.75" customHeight="1" x14ac:dyDescent="0.2">
      <c r="A23" s="240" t="s">
        <v>18</v>
      </c>
      <c r="B23" s="240"/>
      <c r="C23" s="240"/>
      <c r="D23" s="240"/>
      <c r="E23" s="240"/>
      <c r="F23" s="240"/>
      <c r="G23" s="15">
        <v>16</v>
      </c>
      <c r="H23" s="33">
        <v>989821</v>
      </c>
      <c r="I23" s="33">
        <v>828088</v>
      </c>
    </row>
    <row r="24" spans="1:9" ht="12.75" customHeight="1" x14ac:dyDescent="0.2">
      <c r="A24" s="240" t="s">
        <v>19</v>
      </c>
      <c r="B24" s="240"/>
      <c r="C24" s="240"/>
      <c r="D24" s="240"/>
      <c r="E24" s="240"/>
      <c r="F24" s="240"/>
      <c r="G24" s="15">
        <v>17</v>
      </c>
      <c r="H24" s="33">
        <v>30132094</v>
      </c>
      <c r="I24" s="33">
        <v>75474355</v>
      </c>
    </row>
    <row r="25" spans="1:9" ht="12.75" customHeight="1" x14ac:dyDescent="0.2">
      <c r="A25" s="240" t="s">
        <v>20</v>
      </c>
      <c r="B25" s="240"/>
      <c r="C25" s="240"/>
      <c r="D25" s="240"/>
      <c r="E25" s="240"/>
      <c r="F25" s="240"/>
      <c r="G25" s="15">
        <v>18</v>
      </c>
      <c r="H25" s="33">
        <v>5133255</v>
      </c>
      <c r="I25" s="33">
        <v>5172175</v>
      </c>
    </row>
    <row r="26" spans="1:9" ht="12.75" customHeight="1" x14ac:dyDescent="0.2">
      <c r="A26" s="240" t="s">
        <v>21</v>
      </c>
      <c r="B26" s="240"/>
      <c r="C26" s="240"/>
      <c r="D26" s="240"/>
      <c r="E26" s="240"/>
      <c r="F26" s="240"/>
      <c r="G26" s="15">
        <v>19</v>
      </c>
      <c r="H26" s="33">
        <v>0</v>
      </c>
      <c r="I26" s="33">
        <v>0</v>
      </c>
    </row>
    <row r="27" spans="1:9" ht="12.75" customHeight="1" x14ac:dyDescent="0.2">
      <c r="A27" s="244" t="s">
        <v>22</v>
      </c>
      <c r="B27" s="244"/>
      <c r="C27" s="244"/>
      <c r="D27" s="244"/>
      <c r="E27" s="244"/>
      <c r="F27" s="244"/>
      <c r="G27" s="16">
        <v>20</v>
      </c>
      <c r="H27" s="34">
        <f>SUM(H28:H37)</f>
        <v>3127890</v>
      </c>
      <c r="I27" s="34">
        <f>SUM(I28:I37)</f>
        <v>3127890</v>
      </c>
    </row>
    <row r="28" spans="1:9" ht="12.75" customHeight="1" x14ac:dyDescent="0.2">
      <c r="A28" s="240" t="s">
        <v>23</v>
      </c>
      <c r="B28" s="240"/>
      <c r="C28" s="240"/>
      <c r="D28" s="240"/>
      <c r="E28" s="240"/>
      <c r="F28" s="240"/>
      <c r="G28" s="15">
        <v>21</v>
      </c>
      <c r="H28" s="33">
        <v>3096200</v>
      </c>
      <c r="I28" s="33">
        <v>3096200</v>
      </c>
    </row>
    <row r="29" spans="1:9" ht="12.75" customHeight="1" x14ac:dyDescent="0.2">
      <c r="A29" s="240" t="s">
        <v>24</v>
      </c>
      <c r="B29" s="240"/>
      <c r="C29" s="240"/>
      <c r="D29" s="240"/>
      <c r="E29" s="240"/>
      <c r="F29" s="240"/>
      <c r="G29" s="15">
        <v>22</v>
      </c>
      <c r="H29" s="33">
        <v>0</v>
      </c>
      <c r="I29" s="33">
        <v>0</v>
      </c>
    </row>
    <row r="30" spans="1:9" ht="12.75" customHeight="1" x14ac:dyDescent="0.2">
      <c r="A30" s="240" t="s">
        <v>25</v>
      </c>
      <c r="B30" s="240"/>
      <c r="C30" s="240"/>
      <c r="D30" s="240"/>
      <c r="E30" s="240"/>
      <c r="F30" s="240"/>
      <c r="G30" s="15">
        <v>23</v>
      </c>
      <c r="H30" s="33">
        <v>0</v>
      </c>
      <c r="I30" s="33">
        <v>0</v>
      </c>
    </row>
    <row r="31" spans="1:9" ht="24" customHeight="1" x14ac:dyDescent="0.2">
      <c r="A31" s="240" t="s">
        <v>26</v>
      </c>
      <c r="B31" s="240"/>
      <c r="C31" s="240"/>
      <c r="D31" s="240"/>
      <c r="E31" s="240"/>
      <c r="F31" s="240"/>
      <c r="G31" s="15">
        <v>24</v>
      </c>
      <c r="H31" s="33">
        <v>30000</v>
      </c>
      <c r="I31" s="33">
        <v>30000</v>
      </c>
    </row>
    <row r="32" spans="1:9" ht="23.45" customHeight="1" x14ac:dyDescent="0.2">
      <c r="A32" s="240" t="s">
        <v>27</v>
      </c>
      <c r="B32" s="240"/>
      <c r="C32" s="240"/>
      <c r="D32" s="240"/>
      <c r="E32" s="240"/>
      <c r="F32" s="240"/>
      <c r="G32" s="15">
        <v>25</v>
      </c>
      <c r="H32" s="33">
        <v>0</v>
      </c>
      <c r="I32" s="33">
        <v>0</v>
      </c>
    </row>
    <row r="33" spans="1:9" ht="21.6" customHeight="1" x14ac:dyDescent="0.2">
      <c r="A33" s="240" t="s">
        <v>28</v>
      </c>
      <c r="B33" s="240"/>
      <c r="C33" s="240"/>
      <c r="D33" s="240"/>
      <c r="E33" s="240"/>
      <c r="F33" s="240"/>
      <c r="G33" s="15">
        <v>26</v>
      </c>
      <c r="H33" s="33">
        <v>0</v>
      </c>
      <c r="I33" s="33">
        <v>0</v>
      </c>
    </row>
    <row r="34" spans="1:9" ht="12.75" customHeight="1" x14ac:dyDescent="0.2">
      <c r="A34" s="240" t="s">
        <v>29</v>
      </c>
      <c r="B34" s="240"/>
      <c r="C34" s="240"/>
      <c r="D34" s="240"/>
      <c r="E34" s="240"/>
      <c r="F34" s="240"/>
      <c r="G34" s="15">
        <v>27</v>
      </c>
      <c r="H34" s="33">
        <v>1690</v>
      </c>
      <c r="I34" s="33">
        <v>1690</v>
      </c>
    </row>
    <row r="35" spans="1:9" ht="12.75" customHeight="1" x14ac:dyDescent="0.2">
      <c r="A35" s="240" t="s">
        <v>30</v>
      </c>
      <c r="B35" s="240"/>
      <c r="C35" s="240"/>
      <c r="D35" s="240"/>
      <c r="E35" s="240"/>
      <c r="F35" s="240"/>
      <c r="G35" s="15">
        <v>28</v>
      </c>
      <c r="H35" s="33">
        <v>0</v>
      </c>
      <c r="I35" s="33">
        <v>0</v>
      </c>
    </row>
    <row r="36" spans="1:9" ht="12.75" customHeight="1" x14ac:dyDescent="0.2">
      <c r="A36" s="240" t="s">
        <v>31</v>
      </c>
      <c r="B36" s="240"/>
      <c r="C36" s="240"/>
      <c r="D36" s="240"/>
      <c r="E36" s="240"/>
      <c r="F36" s="240"/>
      <c r="G36" s="15">
        <v>29</v>
      </c>
      <c r="H36" s="33">
        <v>0</v>
      </c>
      <c r="I36" s="33">
        <v>0</v>
      </c>
    </row>
    <row r="37" spans="1:9" ht="12.75" customHeight="1" x14ac:dyDescent="0.2">
      <c r="A37" s="240" t="s">
        <v>32</v>
      </c>
      <c r="B37" s="240"/>
      <c r="C37" s="240"/>
      <c r="D37" s="240"/>
      <c r="E37" s="240"/>
      <c r="F37" s="240"/>
      <c r="G37" s="15">
        <v>30</v>
      </c>
      <c r="H37" s="33">
        <v>0</v>
      </c>
      <c r="I37" s="33">
        <v>0</v>
      </c>
    </row>
    <row r="38" spans="1:9" ht="12.75" customHeight="1" x14ac:dyDescent="0.2">
      <c r="A38" s="244" t="s">
        <v>33</v>
      </c>
      <c r="B38" s="244"/>
      <c r="C38" s="244"/>
      <c r="D38" s="244"/>
      <c r="E38" s="244"/>
      <c r="F38" s="244"/>
      <c r="G38" s="16">
        <v>31</v>
      </c>
      <c r="H38" s="34">
        <f>H39+H40+H41+H42</f>
        <v>0</v>
      </c>
      <c r="I38" s="34">
        <f>I39+I40+I41+I42</f>
        <v>0</v>
      </c>
    </row>
    <row r="39" spans="1:9" ht="12.75" customHeight="1" x14ac:dyDescent="0.2">
      <c r="A39" s="240" t="s">
        <v>34</v>
      </c>
      <c r="B39" s="240"/>
      <c r="C39" s="240"/>
      <c r="D39" s="240"/>
      <c r="E39" s="240"/>
      <c r="F39" s="240"/>
      <c r="G39" s="15">
        <v>32</v>
      </c>
      <c r="H39" s="33">
        <v>0</v>
      </c>
      <c r="I39" s="33">
        <v>0</v>
      </c>
    </row>
    <row r="40" spans="1:9" ht="12.75" customHeight="1" x14ac:dyDescent="0.2">
      <c r="A40" s="240" t="s">
        <v>35</v>
      </c>
      <c r="B40" s="240"/>
      <c r="C40" s="240"/>
      <c r="D40" s="240"/>
      <c r="E40" s="240"/>
      <c r="F40" s="240"/>
      <c r="G40" s="15">
        <v>33</v>
      </c>
      <c r="H40" s="33">
        <v>0</v>
      </c>
      <c r="I40" s="33">
        <v>0</v>
      </c>
    </row>
    <row r="41" spans="1:9" ht="12.75" customHeight="1" x14ac:dyDescent="0.2">
      <c r="A41" s="240" t="s">
        <v>36</v>
      </c>
      <c r="B41" s="240"/>
      <c r="C41" s="240"/>
      <c r="D41" s="240"/>
      <c r="E41" s="240"/>
      <c r="F41" s="240"/>
      <c r="G41" s="15">
        <v>34</v>
      </c>
      <c r="H41" s="33">
        <v>0</v>
      </c>
      <c r="I41" s="33">
        <v>0</v>
      </c>
    </row>
    <row r="42" spans="1:9" ht="12.75" customHeight="1" x14ac:dyDescent="0.2">
      <c r="A42" s="240" t="s">
        <v>37</v>
      </c>
      <c r="B42" s="240"/>
      <c r="C42" s="240"/>
      <c r="D42" s="240"/>
      <c r="E42" s="240"/>
      <c r="F42" s="240"/>
      <c r="G42" s="15">
        <v>35</v>
      </c>
      <c r="H42" s="33">
        <v>0</v>
      </c>
      <c r="I42" s="33">
        <v>0</v>
      </c>
    </row>
    <row r="43" spans="1:9" ht="12.75" customHeight="1" x14ac:dyDescent="0.2">
      <c r="A43" s="240" t="s">
        <v>38</v>
      </c>
      <c r="B43" s="240"/>
      <c r="C43" s="240"/>
      <c r="D43" s="240"/>
      <c r="E43" s="240"/>
      <c r="F43" s="240"/>
      <c r="G43" s="15">
        <v>36</v>
      </c>
      <c r="H43" s="33">
        <v>39461687</v>
      </c>
      <c r="I43" s="33">
        <v>72577555</v>
      </c>
    </row>
    <row r="44" spans="1:9" ht="12.75" customHeight="1" x14ac:dyDescent="0.2">
      <c r="A44" s="242" t="s">
        <v>382</v>
      </c>
      <c r="B44" s="242"/>
      <c r="C44" s="242"/>
      <c r="D44" s="242"/>
      <c r="E44" s="242"/>
      <c r="F44" s="242"/>
      <c r="G44" s="16">
        <v>37</v>
      </c>
      <c r="H44" s="34">
        <f>H45+H53+H60+H70</f>
        <v>312261509</v>
      </c>
      <c r="I44" s="34">
        <f>I45+I53+I60+I70</f>
        <v>145175416</v>
      </c>
    </row>
    <row r="45" spans="1:9" ht="12.75" customHeight="1" x14ac:dyDescent="0.2">
      <c r="A45" s="244" t="s">
        <v>39</v>
      </c>
      <c r="B45" s="244"/>
      <c r="C45" s="244"/>
      <c r="D45" s="244"/>
      <c r="E45" s="244"/>
      <c r="F45" s="244"/>
      <c r="G45" s="16">
        <v>38</v>
      </c>
      <c r="H45" s="34">
        <f>SUM(H46:H52)</f>
        <v>2962707</v>
      </c>
      <c r="I45" s="34">
        <f>SUM(I46:I52)</f>
        <v>2643006</v>
      </c>
    </row>
    <row r="46" spans="1:9" ht="12.75" customHeight="1" x14ac:dyDescent="0.2">
      <c r="A46" s="240" t="s">
        <v>40</v>
      </c>
      <c r="B46" s="240"/>
      <c r="C46" s="240"/>
      <c r="D46" s="240"/>
      <c r="E46" s="240"/>
      <c r="F46" s="240"/>
      <c r="G46" s="15">
        <v>39</v>
      </c>
      <c r="H46" s="33">
        <v>2877587</v>
      </c>
      <c r="I46" s="33">
        <v>2576635</v>
      </c>
    </row>
    <row r="47" spans="1:9" ht="12.75" customHeight="1" x14ac:dyDescent="0.2">
      <c r="A47" s="240" t="s">
        <v>41</v>
      </c>
      <c r="B47" s="240"/>
      <c r="C47" s="240"/>
      <c r="D47" s="240"/>
      <c r="E47" s="240"/>
      <c r="F47" s="240"/>
      <c r="G47" s="15">
        <v>40</v>
      </c>
      <c r="H47" s="33">
        <v>0</v>
      </c>
      <c r="I47" s="33">
        <v>0</v>
      </c>
    </row>
    <row r="48" spans="1:9" ht="12.75" customHeight="1" x14ac:dyDescent="0.2">
      <c r="A48" s="240" t="s">
        <v>42</v>
      </c>
      <c r="B48" s="240"/>
      <c r="C48" s="240"/>
      <c r="D48" s="240"/>
      <c r="E48" s="240"/>
      <c r="F48" s="240"/>
      <c r="G48" s="15">
        <v>41</v>
      </c>
      <c r="H48" s="33">
        <v>0</v>
      </c>
      <c r="I48" s="33">
        <v>0</v>
      </c>
    </row>
    <row r="49" spans="1:9" ht="12.75" customHeight="1" x14ac:dyDescent="0.2">
      <c r="A49" s="240" t="s">
        <v>43</v>
      </c>
      <c r="B49" s="240"/>
      <c r="C49" s="240"/>
      <c r="D49" s="240"/>
      <c r="E49" s="240"/>
      <c r="F49" s="240"/>
      <c r="G49" s="15">
        <v>42</v>
      </c>
      <c r="H49" s="33">
        <v>38842</v>
      </c>
      <c r="I49" s="33">
        <v>34384</v>
      </c>
    </row>
    <row r="50" spans="1:9" ht="12.75" customHeight="1" x14ac:dyDescent="0.2">
      <c r="A50" s="240" t="s">
        <v>44</v>
      </c>
      <c r="B50" s="240"/>
      <c r="C50" s="240"/>
      <c r="D50" s="240"/>
      <c r="E50" s="240"/>
      <c r="F50" s="240"/>
      <c r="G50" s="15">
        <v>43</v>
      </c>
      <c r="H50" s="33">
        <v>46278</v>
      </c>
      <c r="I50" s="33">
        <v>31987</v>
      </c>
    </row>
    <row r="51" spans="1:9" ht="12.75" customHeight="1" x14ac:dyDescent="0.2">
      <c r="A51" s="240" t="s">
        <v>45</v>
      </c>
      <c r="B51" s="240"/>
      <c r="C51" s="240"/>
      <c r="D51" s="240"/>
      <c r="E51" s="240"/>
      <c r="F51" s="240"/>
      <c r="G51" s="15">
        <v>44</v>
      </c>
      <c r="H51" s="33">
        <v>0</v>
      </c>
      <c r="I51" s="33">
        <v>0</v>
      </c>
    </row>
    <row r="52" spans="1:9" ht="12.75" customHeight="1" x14ac:dyDescent="0.2">
      <c r="A52" s="240" t="s">
        <v>46</v>
      </c>
      <c r="B52" s="240"/>
      <c r="C52" s="240"/>
      <c r="D52" s="240"/>
      <c r="E52" s="240"/>
      <c r="F52" s="240"/>
      <c r="G52" s="15">
        <v>45</v>
      </c>
      <c r="H52" s="33">
        <v>0</v>
      </c>
      <c r="I52" s="33">
        <v>0</v>
      </c>
    </row>
    <row r="53" spans="1:9" ht="12.75" customHeight="1" x14ac:dyDescent="0.2">
      <c r="A53" s="244" t="s">
        <v>47</v>
      </c>
      <c r="B53" s="244"/>
      <c r="C53" s="244"/>
      <c r="D53" s="244"/>
      <c r="E53" s="244"/>
      <c r="F53" s="244"/>
      <c r="G53" s="16">
        <v>46</v>
      </c>
      <c r="H53" s="34">
        <f>SUM(H54:H59)</f>
        <v>12049695</v>
      </c>
      <c r="I53" s="34">
        <f>SUM(I54:I59)</f>
        <v>3898847</v>
      </c>
    </row>
    <row r="54" spans="1:9" ht="12.75" customHeight="1" x14ac:dyDescent="0.2">
      <c r="A54" s="240" t="s">
        <v>48</v>
      </c>
      <c r="B54" s="240"/>
      <c r="C54" s="240"/>
      <c r="D54" s="240"/>
      <c r="E54" s="240"/>
      <c r="F54" s="240"/>
      <c r="G54" s="15">
        <v>47</v>
      </c>
      <c r="H54" s="33">
        <v>78395</v>
      </c>
      <c r="I54" s="33">
        <v>31611</v>
      </c>
    </row>
    <row r="55" spans="1:9" ht="12.75" customHeight="1" x14ac:dyDescent="0.2">
      <c r="A55" s="240" t="s">
        <v>49</v>
      </c>
      <c r="B55" s="240"/>
      <c r="C55" s="240"/>
      <c r="D55" s="240"/>
      <c r="E55" s="240"/>
      <c r="F55" s="240"/>
      <c r="G55" s="15">
        <v>48</v>
      </c>
      <c r="H55" s="33">
        <v>0</v>
      </c>
      <c r="I55" s="33">
        <v>0</v>
      </c>
    </row>
    <row r="56" spans="1:9" ht="12.75" customHeight="1" x14ac:dyDescent="0.2">
      <c r="A56" s="240" t="s">
        <v>50</v>
      </c>
      <c r="B56" s="240"/>
      <c r="C56" s="240"/>
      <c r="D56" s="240"/>
      <c r="E56" s="240"/>
      <c r="F56" s="240"/>
      <c r="G56" s="15">
        <v>49</v>
      </c>
      <c r="H56" s="33">
        <v>3989833</v>
      </c>
      <c r="I56" s="33">
        <v>581425</v>
      </c>
    </row>
    <row r="57" spans="1:9" ht="12.75" customHeight="1" x14ac:dyDescent="0.2">
      <c r="A57" s="240" t="s">
        <v>51</v>
      </c>
      <c r="B57" s="240"/>
      <c r="C57" s="240"/>
      <c r="D57" s="240"/>
      <c r="E57" s="240"/>
      <c r="F57" s="240"/>
      <c r="G57" s="15">
        <v>50</v>
      </c>
      <c r="H57" s="33">
        <v>22887</v>
      </c>
      <c r="I57" s="33">
        <v>12555</v>
      </c>
    </row>
    <row r="58" spans="1:9" ht="12.75" customHeight="1" x14ac:dyDescent="0.2">
      <c r="A58" s="240" t="s">
        <v>52</v>
      </c>
      <c r="B58" s="240"/>
      <c r="C58" s="240"/>
      <c r="D58" s="240"/>
      <c r="E58" s="240"/>
      <c r="F58" s="240"/>
      <c r="G58" s="15">
        <v>51</v>
      </c>
      <c r="H58" s="33">
        <v>7940614</v>
      </c>
      <c r="I58" s="33">
        <v>2571767</v>
      </c>
    </row>
    <row r="59" spans="1:9" ht="12.75" customHeight="1" x14ac:dyDescent="0.2">
      <c r="A59" s="240" t="s">
        <v>53</v>
      </c>
      <c r="B59" s="240"/>
      <c r="C59" s="240"/>
      <c r="D59" s="240"/>
      <c r="E59" s="240"/>
      <c r="F59" s="240"/>
      <c r="G59" s="15">
        <v>52</v>
      </c>
      <c r="H59" s="33">
        <v>17966</v>
      </c>
      <c r="I59" s="33">
        <v>701489</v>
      </c>
    </row>
    <row r="60" spans="1:9" ht="12.75" customHeight="1" x14ac:dyDescent="0.2">
      <c r="A60" s="244" t="s">
        <v>54</v>
      </c>
      <c r="B60" s="244"/>
      <c r="C60" s="244"/>
      <c r="D60" s="244"/>
      <c r="E60" s="244"/>
      <c r="F60" s="244"/>
      <c r="G60" s="16">
        <v>53</v>
      </c>
      <c r="H60" s="34">
        <f>SUM(H61:H69)</f>
        <v>135000</v>
      </c>
      <c r="I60" s="34">
        <f>SUM(I61:I69)</f>
        <v>0</v>
      </c>
    </row>
    <row r="61" spans="1:9" ht="12.75" customHeight="1" x14ac:dyDescent="0.2">
      <c r="A61" s="240" t="s">
        <v>23</v>
      </c>
      <c r="B61" s="240"/>
      <c r="C61" s="240"/>
      <c r="D61" s="240"/>
      <c r="E61" s="240"/>
      <c r="F61" s="240"/>
      <c r="G61" s="15">
        <v>54</v>
      </c>
      <c r="H61" s="33">
        <v>0</v>
      </c>
      <c r="I61" s="33">
        <v>0</v>
      </c>
    </row>
    <row r="62" spans="1:9" ht="27.6" customHeight="1" x14ac:dyDescent="0.2">
      <c r="A62" s="240" t="s">
        <v>24</v>
      </c>
      <c r="B62" s="240"/>
      <c r="C62" s="240"/>
      <c r="D62" s="240"/>
      <c r="E62" s="240"/>
      <c r="F62" s="240"/>
      <c r="G62" s="15">
        <v>55</v>
      </c>
      <c r="H62" s="33">
        <v>0</v>
      </c>
      <c r="I62" s="33">
        <v>0</v>
      </c>
    </row>
    <row r="63" spans="1:9" ht="12.75" customHeight="1" x14ac:dyDescent="0.2">
      <c r="A63" s="240" t="s">
        <v>25</v>
      </c>
      <c r="B63" s="240"/>
      <c r="C63" s="240"/>
      <c r="D63" s="240"/>
      <c r="E63" s="240"/>
      <c r="F63" s="240"/>
      <c r="G63" s="15">
        <v>56</v>
      </c>
      <c r="H63" s="33">
        <v>0</v>
      </c>
      <c r="I63" s="33">
        <v>0</v>
      </c>
    </row>
    <row r="64" spans="1:9" ht="25.9" customHeight="1" x14ac:dyDescent="0.2">
      <c r="A64" s="240" t="s">
        <v>55</v>
      </c>
      <c r="B64" s="240"/>
      <c r="C64" s="240"/>
      <c r="D64" s="240"/>
      <c r="E64" s="240"/>
      <c r="F64" s="240"/>
      <c r="G64" s="15">
        <v>57</v>
      </c>
      <c r="H64" s="33">
        <v>0</v>
      </c>
      <c r="I64" s="33">
        <v>0</v>
      </c>
    </row>
    <row r="65" spans="1:9" ht="21.6" customHeight="1" x14ac:dyDescent="0.2">
      <c r="A65" s="240" t="s">
        <v>27</v>
      </c>
      <c r="B65" s="240"/>
      <c r="C65" s="240"/>
      <c r="D65" s="240"/>
      <c r="E65" s="240"/>
      <c r="F65" s="240"/>
      <c r="G65" s="15">
        <v>58</v>
      </c>
      <c r="H65" s="33">
        <v>0</v>
      </c>
      <c r="I65" s="33">
        <v>0</v>
      </c>
    </row>
    <row r="66" spans="1:9" ht="21.6" customHeight="1" x14ac:dyDescent="0.2">
      <c r="A66" s="240" t="s">
        <v>28</v>
      </c>
      <c r="B66" s="240"/>
      <c r="C66" s="240"/>
      <c r="D66" s="240"/>
      <c r="E66" s="240"/>
      <c r="F66" s="240"/>
      <c r="G66" s="15">
        <v>59</v>
      </c>
      <c r="H66" s="33">
        <v>0</v>
      </c>
      <c r="I66" s="33">
        <v>0</v>
      </c>
    </row>
    <row r="67" spans="1:9" ht="12.75" customHeight="1" x14ac:dyDescent="0.2">
      <c r="A67" s="240" t="s">
        <v>29</v>
      </c>
      <c r="B67" s="240"/>
      <c r="C67" s="240"/>
      <c r="D67" s="240"/>
      <c r="E67" s="240"/>
      <c r="F67" s="240"/>
      <c r="G67" s="15">
        <v>60</v>
      </c>
      <c r="H67" s="33">
        <v>0</v>
      </c>
      <c r="I67" s="33">
        <v>0</v>
      </c>
    </row>
    <row r="68" spans="1:9" ht="12.75" customHeight="1" x14ac:dyDescent="0.2">
      <c r="A68" s="240" t="s">
        <v>30</v>
      </c>
      <c r="B68" s="240"/>
      <c r="C68" s="240"/>
      <c r="D68" s="240"/>
      <c r="E68" s="240"/>
      <c r="F68" s="240"/>
      <c r="G68" s="15">
        <v>61</v>
      </c>
      <c r="H68" s="33">
        <v>135000</v>
      </c>
      <c r="I68" s="33">
        <v>0</v>
      </c>
    </row>
    <row r="69" spans="1:9" ht="12.75" customHeight="1" x14ac:dyDescent="0.2">
      <c r="A69" s="240" t="s">
        <v>56</v>
      </c>
      <c r="B69" s="240"/>
      <c r="C69" s="240"/>
      <c r="D69" s="240"/>
      <c r="E69" s="240"/>
      <c r="F69" s="240"/>
      <c r="G69" s="15">
        <v>62</v>
      </c>
      <c r="H69" s="33">
        <v>0</v>
      </c>
      <c r="I69" s="33">
        <v>0</v>
      </c>
    </row>
    <row r="70" spans="1:9" ht="12.75" customHeight="1" x14ac:dyDescent="0.2">
      <c r="A70" s="240" t="s">
        <v>57</v>
      </c>
      <c r="B70" s="240"/>
      <c r="C70" s="240"/>
      <c r="D70" s="240"/>
      <c r="E70" s="240"/>
      <c r="F70" s="240"/>
      <c r="G70" s="15">
        <v>63</v>
      </c>
      <c r="H70" s="33">
        <v>297114107</v>
      </c>
      <c r="I70" s="33">
        <v>138633563</v>
      </c>
    </row>
    <row r="71" spans="1:9" ht="12.75" customHeight="1" x14ac:dyDescent="0.2">
      <c r="A71" s="241" t="s">
        <v>58</v>
      </c>
      <c r="B71" s="241"/>
      <c r="C71" s="241"/>
      <c r="D71" s="241"/>
      <c r="E71" s="241"/>
      <c r="F71" s="241"/>
      <c r="G71" s="15">
        <v>64</v>
      </c>
      <c r="H71" s="33">
        <v>1684775</v>
      </c>
      <c r="I71" s="33">
        <v>8600977</v>
      </c>
    </row>
    <row r="72" spans="1:9" ht="12.75" customHeight="1" x14ac:dyDescent="0.2">
      <c r="A72" s="242" t="s">
        <v>383</v>
      </c>
      <c r="B72" s="242"/>
      <c r="C72" s="242"/>
      <c r="D72" s="242"/>
      <c r="E72" s="242"/>
      <c r="F72" s="242"/>
      <c r="G72" s="16">
        <v>65</v>
      </c>
      <c r="H72" s="34">
        <f>H8+H9+H44+H71</f>
        <v>1505234649</v>
      </c>
      <c r="I72" s="34">
        <f>I8+I9+I44+I71</f>
        <v>1454437107</v>
      </c>
    </row>
    <row r="73" spans="1:9" ht="12.75" customHeight="1" x14ac:dyDescent="0.2">
      <c r="A73" s="241" t="s">
        <v>59</v>
      </c>
      <c r="B73" s="241"/>
      <c r="C73" s="241"/>
      <c r="D73" s="241"/>
      <c r="E73" s="241"/>
      <c r="F73" s="241"/>
      <c r="G73" s="15">
        <v>66</v>
      </c>
      <c r="H73" s="33">
        <v>0</v>
      </c>
      <c r="I73" s="33">
        <v>0</v>
      </c>
    </row>
    <row r="74" spans="1:9" x14ac:dyDescent="0.2">
      <c r="A74" s="245" t="s">
        <v>60</v>
      </c>
      <c r="B74" s="246"/>
      <c r="C74" s="246"/>
      <c r="D74" s="246"/>
      <c r="E74" s="246"/>
      <c r="F74" s="246"/>
      <c r="G74" s="246"/>
      <c r="H74" s="246"/>
      <c r="I74" s="246"/>
    </row>
    <row r="75" spans="1:9" ht="12.75" customHeight="1" x14ac:dyDescent="0.2">
      <c r="A75" s="242" t="s">
        <v>384</v>
      </c>
      <c r="B75" s="242"/>
      <c r="C75" s="242"/>
      <c r="D75" s="242"/>
      <c r="E75" s="242"/>
      <c r="F75" s="242"/>
      <c r="G75" s="16">
        <v>67</v>
      </c>
      <c r="H75" s="34">
        <f>H76+H77+H78+H84+H85+H89+H92+H95</f>
        <v>1139283336</v>
      </c>
      <c r="I75" s="34">
        <f>I76+I77+I78+I84+I85+I89+I92+I95</f>
        <v>1101477186</v>
      </c>
    </row>
    <row r="76" spans="1:9" ht="12.75" customHeight="1" x14ac:dyDescent="0.2">
      <c r="A76" s="240" t="s">
        <v>61</v>
      </c>
      <c r="B76" s="240"/>
      <c r="C76" s="240"/>
      <c r="D76" s="240"/>
      <c r="E76" s="240"/>
      <c r="F76" s="240"/>
      <c r="G76" s="15">
        <v>68</v>
      </c>
      <c r="H76" s="33">
        <v>826668557</v>
      </c>
      <c r="I76" s="33">
        <v>826668557</v>
      </c>
    </row>
    <row r="77" spans="1:9" ht="12.75" customHeight="1" x14ac:dyDescent="0.2">
      <c r="A77" s="240" t="s">
        <v>62</v>
      </c>
      <c r="B77" s="240"/>
      <c r="C77" s="240"/>
      <c r="D77" s="240"/>
      <c r="E77" s="240"/>
      <c r="F77" s="240"/>
      <c r="G77" s="15">
        <v>69</v>
      </c>
      <c r="H77" s="33">
        <v>153851432</v>
      </c>
      <c r="I77" s="33">
        <v>153851432</v>
      </c>
    </row>
    <row r="78" spans="1:9" ht="12.75" customHeight="1" x14ac:dyDescent="0.2">
      <c r="A78" s="244" t="s">
        <v>63</v>
      </c>
      <c r="B78" s="244"/>
      <c r="C78" s="244"/>
      <c r="D78" s="244"/>
      <c r="E78" s="244"/>
      <c r="F78" s="244"/>
      <c r="G78" s="16">
        <v>70</v>
      </c>
      <c r="H78" s="34">
        <f>SUM(H79:H83)</f>
        <v>26912588</v>
      </c>
      <c r="I78" s="34">
        <f>SUM(I79:I83)</f>
        <v>29869560</v>
      </c>
    </row>
    <row r="79" spans="1:9" ht="12.75" customHeight="1" x14ac:dyDescent="0.2">
      <c r="A79" s="240" t="s">
        <v>64</v>
      </c>
      <c r="B79" s="240"/>
      <c r="C79" s="240"/>
      <c r="D79" s="240"/>
      <c r="E79" s="240"/>
      <c r="F79" s="240"/>
      <c r="G79" s="15">
        <v>71</v>
      </c>
      <c r="H79" s="33">
        <v>26953189</v>
      </c>
      <c r="I79" s="33">
        <v>29910161</v>
      </c>
    </row>
    <row r="80" spans="1:9" ht="12.75" customHeight="1" x14ac:dyDescent="0.2">
      <c r="A80" s="240" t="s">
        <v>65</v>
      </c>
      <c r="B80" s="240"/>
      <c r="C80" s="240"/>
      <c r="D80" s="240"/>
      <c r="E80" s="240"/>
      <c r="F80" s="240"/>
      <c r="G80" s="15">
        <v>72</v>
      </c>
      <c r="H80" s="33">
        <v>0</v>
      </c>
      <c r="I80" s="33">
        <v>0</v>
      </c>
    </row>
    <row r="81" spans="1:9" ht="12.75" customHeight="1" x14ac:dyDescent="0.2">
      <c r="A81" s="240" t="s">
        <v>66</v>
      </c>
      <c r="B81" s="240"/>
      <c r="C81" s="240"/>
      <c r="D81" s="240"/>
      <c r="E81" s="240"/>
      <c r="F81" s="240"/>
      <c r="G81" s="15">
        <v>73</v>
      </c>
      <c r="H81" s="33">
        <v>-40601</v>
      </c>
      <c r="I81" s="33">
        <v>-40601</v>
      </c>
    </row>
    <row r="82" spans="1:9" ht="12.75" customHeight="1" x14ac:dyDescent="0.2">
      <c r="A82" s="240" t="s">
        <v>67</v>
      </c>
      <c r="B82" s="240"/>
      <c r="C82" s="240"/>
      <c r="D82" s="240"/>
      <c r="E82" s="240"/>
      <c r="F82" s="240"/>
      <c r="G82" s="15">
        <v>74</v>
      </c>
      <c r="H82" s="33">
        <v>0</v>
      </c>
      <c r="I82" s="33">
        <v>0</v>
      </c>
    </row>
    <row r="83" spans="1:9" ht="12.75" customHeight="1" x14ac:dyDescent="0.2">
      <c r="A83" s="240" t="s">
        <v>68</v>
      </c>
      <c r="B83" s="240"/>
      <c r="C83" s="240"/>
      <c r="D83" s="240"/>
      <c r="E83" s="240"/>
      <c r="F83" s="240"/>
      <c r="G83" s="15">
        <v>75</v>
      </c>
      <c r="H83" s="33">
        <v>0</v>
      </c>
      <c r="I83" s="33">
        <v>0</v>
      </c>
    </row>
    <row r="84" spans="1:9" ht="12.75" customHeight="1" x14ac:dyDescent="0.2">
      <c r="A84" s="243" t="s">
        <v>69</v>
      </c>
      <c r="B84" s="243"/>
      <c r="C84" s="243"/>
      <c r="D84" s="243"/>
      <c r="E84" s="243"/>
      <c r="F84" s="243"/>
      <c r="G84" s="116">
        <v>76</v>
      </c>
      <c r="H84" s="117">
        <v>0</v>
      </c>
      <c r="I84" s="117">
        <v>0</v>
      </c>
    </row>
    <row r="85" spans="1:9" ht="12.75" customHeight="1" x14ac:dyDescent="0.2">
      <c r="A85" s="244" t="s">
        <v>70</v>
      </c>
      <c r="B85" s="244"/>
      <c r="C85" s="244"/>
      <c r="D85" s="244"/>
      <c r="E85" s="244"/>
      <c r="F85" s="244"/>
      <c r="G85" s="16">
        <v>77</v>
      </c>
      <c r="H85" s="34">
        <f>H86+H87+H88</f>
        <v>0</v>
      </c>
      <c r="I85" s="34">
        <f>I86+I87+I88</f>
        <v>0</v>
      </c>
    </row>
    <row r="86" spans="1:9" ht="12.75" customHeight="1" x14ac:dyDescent="0.2">
      <c r="A86" s="240" t="s">
        <v>71</v>
      </c>
      <c r="B86" s="240"/>
      <c r="C86" s="240"/>
      <c r="D86" s="240"/>
      <c r="E86" s="240"/>
      <c r="F86" s="240"/>
      <c r="G86" s="15">
        <v>78</v>
      </c>
      <c r="H86" s="33">
        <v>0</v>
      </c>
      <c r="I86" s="33">
        <v>0</v>
      </c>
    </row>
    <row r="87" spans="1:9" ht="12.75" customHeight="1" x14ac:dyDescent="0.2">
      <c r="A87" s="240" t="s">
        <v>72</v>
      </c>
      <c r="B87" s="240"/>
      <c r="C87" s="240"/>
      <c r="D87" s="240"/>
      <c r="E87" s="240"/>
      <c r="F87" s="240"/>
      <c r="G87" s="15">
        <v>79</v>
      </c>
      <c r="H87" s="33">
        <v>0</v>
      </c>
      <c r="I87" s="33">
        <v>0</v>
      </c>
    </row>
    <row r="88" spans="1:9" ht="12.75" customHeight="1" x14ac:dyDescent="0.2">
      <c r="A88" s="240" t="s">
        <v>73</v>
      </c>
      <c r="B88" s="240"/>
      <c r="C88" s="240"/>
      <c r="D88" s="240"/>
      <c r="E88" s="240"/>
      <c r="F88" s="240"/>
      <c r="G88" s="15">
        <v>80</v>
      </c>
      <c r="H88" s="33">
        <v>0</v>
      </c>
      <c r="I88" s="33">
        <v>0</v>
      </c>
    </row>
    <row r="89" spans="1:9" ht="12.75" customHeight="1" x14ac:dyDescent="0.2">
      <c r="A89" s="244" t="s">
        <v>74</v>
      </c>
      <c r="B89" s="244"/>
      <c r="C89" s="244"/>
      <c r="D89" s="244"/>
      <c r="E89" s="244"/>
      <c r="F89" s="244"/>
      <c r="G89" s="16">
        <v>81</v>
      </c>
      <c r="H89" s="34">
        <f>H90-H91</f>
        <v>72711310</v>
      </c>
      <c r="I89" s="34">
        <f>I90-I91</f>
        <v>128893786</v>
      </c>
    </row>
    <row r="90" spans="1:9" ht="12.75" customHeight="1" x14ac:dyDescent="0.2">
      <c r="A90" s="240" t="s">
        <v>75</v>
      </c>
      <c r="B90" s="240"/>
      <c r="C90" s="240"/>
      <c r="D90" s="240"/>
      <c r="E90" s="240"/>
      <c r="F90" s="240"/>
      <c r="G90" s="15">
        <v>82</v>
      </c>
      <c r="H90" s="33">
        <v>72711310</v>
      </c>
      <c r="I90" s="33">
        <v>128893786</v>
      </c>
    </row>
    <row r="91" spans="1:9" ht="12.75" customHeight="1" x14ac:dyDescent="0.2">
      <c r="A91" s="240" t="s">
        <v>76</v>
      </c>
      <c r="B91" s="240"/>
      <c r="C91" s="240"/>
      <c r="D91" s="240"/>
      <c r="E91" s="240"/>
      <c r="F91" s="240"/>
      <c r="G91" s="15">
        <v>83</v>
      </c>
      <c r="H91" s="33">
        <v>0</v>
      </c>
      <c r="I91" s="33">
        <v>0</v>
      </c>
    </row>
    <row r="92" spans="1:9" ht="12.75" customHeight="1" x14ac:dyDescent="0.2">
      <c r="A92" s="244" t="s">
        <v>77</v>
      </c>
      <c r="B92" s="244"/>
      <c r="C92" s="244"/>
      <c r="D92" s="244"/>
      <c r="E92" s="244"/>
      <c r="F92" s="244"/>
      <c r="G92" s="16">
        <v>84</v>
      </c>
      <c r="H92" s="34">
        <f>H93-H94</f>
        <v>59139449</v>
      </c>
      <c r="I92" s="34">
        <f>I93-I94</f>
        <v>-37806149</v>
      </c>
    </row>
    <row r="93" spans="1:9" ht="12.75" customHeight="1" x14ac:dyDescent="0.2">
      <c r="A93" s="240" t="s">
        <v>78</v>
      </c>
      <c r="B93" s="240"/>
      <c r="C93" s="240"/>
      <c r="D93" s="240"/>
      <c r="E93" s="240"/>
      <c r="F93" s="240"/>
      <c r="G93" s="15">
        <v>85</v>
      </c>
      <c r="H93" s="33">
        <v>59139449</v>
      </c>
      <c r="I93" s="33">
        <v>0</v>
      </c>
    </row>
    <row r="94" spans="1:9" ht="12.75" customHeight="1" x14ac:dyDescent="0.2">
      <c r="A94" s="240" t="s">
        <v>79</v>
      </c>
      <c r="B94" s="240"/>
      <c r="C94" s="240"/>
      <c r="D94" s="240"/>
      <c r="E94" s="240"/>
      <c r="F94" s="240"/>
      <c r="G94" s="15">
        <v>86</v>
      </c>
      <c r="H94" s="33">
        <v>0</v>
      </c>
      <c r="I94" s="33">
        <v>37806149</v>
      </c>
    </row>
    <row r="95" spans="1:9" ht="12.75" customHeight="1" x14ac:dyDescent="0.2">
      <c r="A95" s="240" t="s">
        <v>80</v>
      </c>
      <c r="B95" s="240"/>
      <c r="C95" s="240"/>
      <c r="D95" s="240"/>
      <c r="E95" s="240"/>
      <c r="F95" s="240"/>
      <c r="G95" s="15">
        <v>87</v>
      </c>
      <c r="H95" s="33">
        <v>0</v>
      </c>
      <c r="I95" s="33">
        <v>0</v>
      </c>
    </row>
    <row r="96" spans="1:9" ht="12.75" customHeight="1" x14ac:dyDescent="0.2">
      <c r="A96" s="242" t="s">
        <v>385</v>
      </c>
      <c r="B96" s="242"/>
      <c r="C96" s="242"/>
      <c r="D96" s="242"/>
      <c r="E96" s="242"/>
      <c r="F96" s="242"/>
      <c r="G96" s="16">
        <v>88</v>
      </c>
      <c r="H96" s="34">
        <f>SUM(H97:H102)</f>
        <v>26438001</v>
      </c>
      <c r="I96" s="34">
        <f>SUM(I97:I102)</f>
        <v>27904726</v>
      </c>
    </row>
    <row r="97" spans="1:9" ht="12.75" customHeight="1" x14ac:dyDescent="0.2">
      <c r="A97" s="240" t="s">
        <v>81</v>
      </c>
      <c r="B97" s="240"/>
      <c r="C97" s="240"/>
      <c r="D97" s="240"/>
      <c r="E97" s="240"/>
      <c r="F97" s="240"/>
      <c r="G97" s="15">
        <v>89</v>
      </c>
      <c r="H97" s="33">
        <v>2028421</v>
      </c>
      <c r="I97" s="33">
        <v>4909449</v>
      </c>
    </row>
    <row r="98" spans="1:9" ht="12.75" customHeight="1" x14ac:dyDescent="0.2">
      <c r="A98" s="240" t="s">
        <v>82</v>
      </c>
      <c r="B98" s="240"/>
      <c r="C98" s="240"/>
      <c r="D98" s="240"/>
      <c r="E98" s="240"/>
      <c r="F98" s="240"/>
      <c r="G98" s="15">
        <v>90</v>
      </c>
      <c r="H98" s="33">
        <v>0</v>
      </c>
      <c r="I98" s="33">
        <v>0</v>
      </c>
    </row>
    <row r="99" spans="1:9" ht="12.75" customHeight="1" x14ac:dyDescent="0.2">
      <c r="A99" s="240" t="s">
        <v>83</v>
      </c>
      <c r="B99" s="240"/>
      <c r="C99" s="240"/>
      <c r="D99" s="240"/>
      <c r="E99" s="240"/>
      <c r="F99" s="240"/>
      <c r="G99" s="15">
        <v>91</v>
      </c>
      <c r="H99" s="33">
        <v>20816196</v>
      </c>
      <c r="I99" s="33">
        <v>21041178</v>
      </c>
    </row>
    <row r="100" spans="1:9" ht="12.75" customHeight="1" x14ac:dyDescent="0.2">
      <c r="A100" s="240" t="s">
        <v>84</v>
      </c>
      <c r="B100" s="240"/>
      <c r="C100" s="240"/>
      <c r="D100" s="240"/>
      <c r="E100" s="240"/>
      <c r="F100" s="240"/>
      <c r="G100" s="15">
        <v>92</v>
      </c>
      <c r="H100" s="33">
        <v>0</v>
      </c>
      <c r="I100" s="33">
        <v>0</v>
      </c>
    </row>
    <row r="101" spans="1:9" ht="12.75" customHeight="1" x14ac:dyDescent="0.2">
      <c r="A101" s="240" t="s">
        <v>85</v>
      </c>
      <c r="B101" s="240"/>
      <c r="C101" s="240"/>
      <c r="D101" s="240"/>
      <c r="E101" s="240"/>
      <c r="F101" s="240"/>
      <c r="G101" s="15">
        <v>93</v>
      </c>
      <c r="H101" s="33">
        <v>0</v>
      </c>
      <c r="I101" s="33">
        <v>0</v>
      </c>
    </row>
    <row r="102" spans="1:9" ht="12.75" customHeight="1" x14ac:dyDescent="0.2">
      <c r="A102" s="240" t="s">
        <v>86</v>
      </c>
      <c r="B102" s="240"/>
      <c r="C102" s="240"/>
      <c r="D102" s="240"/>
      <c r="E102" s="240"/>
      <c r="F102" s="240"/>
      <c r="G102" s="15">
        <v>94</v>
      </c>
      <c r="H102" s="33">
        <v>3593384</v>
      </c>
      <c r="I102" s="33">
        <v>1954099</v>
      </c>
    </row>
    <row r="103" spans="1:9" ht="12.75" customHeight="1" x14ac:dyDescent="0.2">
      <c r="A103" s="242" t="s">
        <v>386</v>
      </c>
      <c r="B103" s="242"/>
      <c r="C103" s="242"/>
      <c r="D103" s="242"/>
      <c r="E103" s="242"/>
      <c r="F103" s="242"/>
      <c r="G103" s="16">
        <v>95</v>
      </c>
      <c r="H103" s="34">
        <f>SUM(H104:H114)</f>
        <v>262939032</v>
      </c>
      <c r="I103" s="34">
        <f>SUM(I104:I114)</f>
        <v>255469755</v>
      </c>
    </row>
    <row r="104" spans="1:9" ht="12.75" customHeight="1" x14ac:dyDescent="0.2">
      <c r="A104" s="240" t="s">
        <v>87</v>
      </c>
      <c r="B104" s="240"/>
      <c r="C104" s="240"/>
      <c r="D104" s="240"/>
      <c r="E104" s="240"/>
      <c r="F104" s="240"/>
      <c r="G104" s="15">
        <v>96</v>
      </c>
      <c r="H104" s="33">
        <v>0</v>
      </c>
      <c r="I104" s="33">
        <v>0</v>
      </c>
    </row>
    <row r="105" spans="1:9" ht="24.6" customHeight="1" x14ac:dyDescent="0.2">
      <c r="A105" s="240" t="s">
        <v>88</v>
      </c>
      <c r="B105" s="240"/>
      <c r="C105" s="240"/>
      <c r="D105" s="240"/>
      <c r="E105" s="240"/>
      <c r="F105" s="240"/>
      <c r="G105" s="15">
        <v>97</v>
      </c>
      <c r="H105" s="33">
        <v>0</v>
      </c>
      <c r="I105" s="33">
        <v>0</v>
      </c>
    </row>
    <row r="106" spans="1:9" ht="12.75" customHeight="1" x14ac:dyDescent="0.2">
      <c r="A106" s="240" t="s">
        <v>89</v>
      </c>
      <c r="B106" s="240"/>
      <c r="C106" s="240"/>
      <c r="D106" s="240"/>
      <c r="E106" s="240"/>
      <c r="F106" s="240"/>
      <c r="G106" s="15">
        <v>98</v>
      </c>
      <c r="H106" s="33">
        <v>0</v>
      </c>
      <c r="I106" s="33">
        <v>0</v>
      </c>
    </row>
    <row r="107" spans="1:9" ht="21.6" customHeight="1" x14ac:dyDescent="0.2">
      <c r="A107" s="240" t="s">
        <v>90</v>
      </c>
      <c r="B107" s="240"/>
      <c r="C107" s="240"/>
      <c r="D107" s="240"/>
      <c r="E107" s="240"/>
      <c r="F107" s="240"/>
      <c r="G107" s="15">
        <v>99</v>
      </c>
      <c r="H107" s="33">
        <v>0</v>
      </c>
      <c r="I107" s="33">
        <v>0</v>
      </c>
    </row>
    <row r="108" spans="1:9" ht="12.75" customHeight="1" x14ac:dyDescent="0.2">
      <c r="A108" s="240" t="s">
        <v>91</v>
      </c>
      <c r="B108" s="240"/>
      <c r="C108" s="240"/>
      <c r="D108" s="240"/>
      <c r="E108" s="240"/>
      <c r="F108" s="240"/>
      <c r="G108" s="15">
        <v>100</v>
      </c>
      <c r="H108" s="33">
        <v>2652000</v>
      </c>
      <c r="I108" s="33">
        <v>0</v>
      </c>
    </row>
    <row r="109" spans="1:9" ht="12.75" customHeight="1" x14ac:dyDescent="0.2">
      <c r="A109" s="240" t="s">
        <v>92</v>
      </c>
      <c r="B109" s="240"/>
      <c r="C109" s="240"/>
      <c r="D109" s="240"/>
      <c r="E109" s="240"/>
      <c r="F109" s="240"/>
      <c r="G109" s="15">
        <v>101</v>
      </c>
      <c r="H109" s="33">
        <v>244943620</v>
      </c>
      <c r="I109" s="33">
        <v>241847653</v>
      </c>
    </row>
    <row r="110" spans="1:9" ht="12.75" customHeight="1" x14ac:dyDescent="0.2">
      <c r="A110" s="240" t="s">
        <v>93</v>
      </c>
      <c r="B110" s="240"/>
      <c r="C110" s="240"/>
      <c r="D110" s="240"/>
      <c r="E110" s="240"/>
      <c r="F110" s="240"/>
      <c r="G110" s="15">
        <v>102</v>
      </c>
      <c r="H110" s="33">
        <v>0</v>
      </c>
      <c r="I110" s="33">
        <v>0</v>
      </c>
    </row>
    <row r="111" spans="1:9" ht="12.75" customHeight="1" x14ac:dyDescent="0.2">
      <c r="A111" s="240" t="s">
        <v>94</v>
      </c>
      <c r="B111" s="240"/>
      <c r="C111" s="240"/>
      <c r="D111" s="240"/>
      <c r="E111" s="240"/>
      <c r="F111" s="240"/>
      <c r="G111" s="15">
        <v>103</v>
      </c>
      <c r="H111" s="33">
        <v>0</v>
      </c>
      <c r="I111" s="33">
        <v>98920</v>
      </c>
    </row>
    <row r="112" spans="1:9" ht="12.75" customHeight="1" x14ac:dyDescent="0.2">
      <c r="A112" s="240" t="s">
        <v>95</v>
      </c>
      <c r="B112" s="240"/>
      <c r="C112" s="240"/>
      <c r="D112" s="240"/>
      <c r="E112" s="240"/>
      <c r="F112" s="240"/>
      <c r="G112" s="15">
        <v>104</v>
      </c>
      <c r="H112" s="33">
        <v>0</v>
      </c>
      <c r="I112" s="33">
        <v>0</v>
      </c>
    </row>
    <row r="113" spans="1:9" ht="12.75" customHeight="1" x14ac:dyDescent="0.2">
      <c r="A113" s="240" t="s">
        <v>96</v>
      </c>
      <c r="B113" s="240"/>
      <c r="C113" s="240"/>
      <c r="D113" s="240"/>
      <c r="E113" s="240"/>
      <c r="F113" s="240"/>
      <c r="G113" s="15">
        <v>105</v>
      </c>
      <c r="H113" s="33">
        <v>757594</v>
      </c>
      <c r="I113" s="33">
        <v>539739</v>
      </c>
    </row>
    <row r="114" spans="1:9" ht="12.75" customHeight="1" x14ac:dyDescent="0.2">
      <c r="A114" s="240" t="s">
        <v>97</v>
      </c>
      <c r="B114" s="240"/>
      <c r="C114" s="240"/>
      <c r="D114" s="240"/>
      <c r="E114" s="240"/>
      <c r="F114" s="240"/>
      <c r="G114" s="15">
        <v>106</v>
      </c>
      <c r="H114" s="33">
        <v>14585818</v>
      </c>
      <c r="I114" s="33">
        <v>12983443</v>
      </c>
    </row>
    <row r="115" spans="1:9" ht="12.75" customHeight="1" x14ac:dyDescent="0.2">
      <c r="A115" s="242" t="s">
        <v>387</v>
      </c>
      <c r="B115" s="242"/>
      <c r="C115" s="242"/>
      <c r="D115" s="242"/>
      <c r="E115" s="242"/>
      <c r="F115" s="242"/>
      <c r="G115" s="16">
        <v>107</v>
      </c>
      <c r="H115" s="34">
        <f>SUM(H116:H129)</f>
        <v>52925149</v>
      </c>
      <c r="I115" s="34">
        <f>SUM(I116:I129)</f>
        <v>60631777</v>
      </c>
    </row>
    <row r="116" spans="1:9" ht="12.75" customHeight="1" x14ac:dyDescent="0.2">
      <c r="A116" s="240" t="s">
        <v>87</v>
      </c>
      <c r="B116" s="240"/>
      <c r="C116" s="240"/>
      <c r="D116" s="240"/>
      <c r="E116" s="240"/>
      <c r="F116" s="240"/>
      <c r="G116" s="15">
        <v>108</v>
      </c>
      <c r="H116" s="125">
        <v>2473024</v>
      </c>
      <c r="I116" s="125">
        <v>81514</v>
      </c>
    </row>
    <row r="117" spans="1:9" ht="22.15" customHeight="1" x14ac:dyDescent="0.2">
      <c r="A117" s="240" t="s">
        <v>88</v>
      </c>
      <c r="B117" s="240"/>
      <c r="C117" s="240"/>
      <c r="D117" s="240"/>
      <c r="E117" s="240"/>
      <c r="F117" s="240"/>
      <c r="G117" s="15">
        <v>109</v>
      </c>
      <c r="H117" s="125">
        <v>0</v>
      </c>
      <c r="I117" s="125">
        <v>0</v>
      </c>
    </row>
    <row r="118" spans="1:9" ht="12.75" customHeight="1" x14ac:dyDescent="0.2">
      <c r="A118" s="240" t="s">
        <v>89</v>
      </c>
      <c r="B118" s="240"/>
      <c r="C118" s="240"/>
      <c r="D118" s="240"/>
      <c r="E118" s="240"/>
      <c r="F118" s="240"/>
      <c r="G118" s="15">
        <v>110</v>
      </c>
      <c r="H118" s="125">
        <v>0</v>
      </c>
      <c r="I118" s="125">
        <v>0</v>
      </c>
    </row>
    <row r="119" spans="1:9" ht="23.45" customHeight="1" x14ac:dyDescent="0.2">
      <c r="A119" s="240" t="s">
        <v>90</v>
      </c>
      <c r="B119" s="240"/>
      <c r="C119" s="240"/>
      <c r="D119" s="240"/>
      <c r="E119" s="240"/>
      <c r="F119" s="240"/>
      <c r="G119" s="15">
        <v>111</v>
      </c>
      <c r="H119" s="125">
        <v>0</v>
      </c>
      <c r="I119" s="125">
        <v>0</v>
      </c>
    </row>
    <row r="120" spans="1:9" ht="12.75" customHeight="1" x14ac:dyDescent="0.2">
      <c r="A120" s="240" t="s">
        <v>91</v>
      </c>
      <c r="B120" s="240"/>
      <c r="C120" s="240"/>
      <c r="D120" s="240"/>
      <c r="E120" s="240"/>
      <c r="F120" s="240"/>
      <c r="G120" s="15">
        <v>112</v>
      </c>
      <c r="H120" s="125">
        <v>2755000</v>
      </c>
      <c r="I120" s="125">
        <v>5304000</v>
      </c>
    </row>
    <row r="121" spans="1:9" ht="12.75" customHeight="1" x14ac:dyDescent="0.2">
      <c r="A121" s="240" t="s">
        <v>92</v>
      </c>
      <c r="B121" s="240"/>
      <c r="C121" s="240"/>
      <c r="D121" s="240"/>
      <c r="E121" s="240"/>
      <c r="F121" s="240"/>
      <c r="G121" s="15">
        <v>113</v>
      </c>
      <c r="H121" s="125">
        <v>19571745</v>
      </c>
      <c r="I121" s="125">
        <v>32116043</v>
      </c>
    </row>
    <row r="122" spans="1:9" ht="12.75" customHeight="1" x14ac:dyDescent="0.2">
      <c r="A122" s="240" t="s">
        <v>93</v>
      </c>
      <c r="B122" s="240"/>
      <c r="C122" s="240"/>
      <c r="D122" s="240"/>
      <c r="E122" s="240"/>
      <c r="F122" s="240"/>
      <c r="G122" s="15">
        <v>114</v>
      </c>
      <c r="H122" s="125">
        <v>6316558</v>
      </c>
      <c r="I122" s="125">
        <v>10862824</v>
      </c>
    </row>
    <row r="123" spans="1:9" ht="12.75" customHeight="1" x14ac:dyDescent="0.2">
      <c r="A123" s="240" t="s">
        <v>94</v>
      </c>
      <c r="B123" s="240"/>
      <c r="C123" s="240"/>
      <c r="D123" s="240"/>
      <c r="E123" s="240"/>
      <c r="F123" s="240"/>
      <c r="G123" s="15">
        <v>115</v>
      </c>
      <c r="H123" s="125">
        <v>15712213</v>
      </c>
      <c r="I123" s="125">
        <v>7834748</v>
      </c>
    </row>
    <row r="124" spans="1:9" x14ac:dyDescent="0.2">
      <c r="A124" s="240" t="s">
        <v>95</v>
      </c>
      <c r="B124" s="240"/>
      <c r="C124" s="240"/>
      <c r="D124" s="240"/>
      <c r="E124" s="240"/>
      <c r="F124" s="240"/>
      <c r="G124" s="15">
        <v>116</v>
      </c>
      <c r="H124" s="125">
        <v>0</v>
      </c>
      <c r="I124" s="125">
        <v>0</v>
      </c>
    </row>
    <row r="125" spans="1:9" x14ac:dyDescent="0.2">
      <c r="A125" s="240" t="s">
        <v>98</v>
      </c>
      <c r="B125" s="240"/>
      <c r="C125" s="240"/>
      <c r="D125" s="240"/>
      <c r="E125" s="240"/>
      <c r="F125" s="240"/>
      <c r="G125" s="15">
        <v>117</v>
      </c>
      <c r="H125" s="125">
        <v>3459549</v>
      </c>
      <c r="I125" s="125">
        <v>3110762</v>
      </c>
    </row>
    <row r="126" spans="1:9" x14ac:dyDescent="0.2">
      <c r="A126" s="240" t="s">
        <v>99</v>
      </c>
      <c r="B126" s="240"/>
      <c r="C126" s="240"/>
      <c r="D126" s="240"/>
      <c r="E126" s="240"/>
      <c r="F126" s="240"/>
      <c r="G126" s="15">
        <v>118</v>
      </c>
      <c r="H126" s="125">
        <v>1602577</v>
      </c>
      <c r="I126" s="125">
        <v>765230</v>
      </c>
    </row>
    <row r="127" spans="1:9" x14ac:dyDescent="0.2">
      <c r="A127" s="240" t="s">
        <v>100</v>
      </c>
      <c r="B127" s="240"/>
      <c r="C127" s="240"/>
      <c r="D127" s="240"/>
      <c r="E127" s="240"/>
      <c r="F127" s="240"/>
      <c r="G127" s="15">
        <v>119</v>
      </c>
      <c r="H127" s="125">
        <v>379675</v>
      </c>
      <c r="I127" s="125">
        <v>379676</v>
      </c>
    </row>
    <row r="128" spans="1:9" x14ac:dyDescent="0.2">
      <c r="A128" s="240" t="s">
        <v>101</v>
      </c>
      <c r="B128" s="240"/>
      <c r="C128" s="240"/>
      <c r="D128" s="240"/>
      <c r="E128" s="240"/>
      <c r="F128" s="240"/>
      <c r="G128" s="15">
        <v>120</v>
      </c>
      <c r="H128" s="125">
        <v>0</v>
      </c>
      <c r="I128" s="125">
        <v>0</v>
      </c>
    </row>
    <row r="129" spans="1:9" x14ac:dyDescent="0.2">
      <c r="A129" s="240" t="s">
        <v>102</v>
      </c>
      <c r="B129" s="240"/>
      <c r="C129" s="240"/>
      <c r="D129" s="240"/>
      <c r="E129" s="240"/>
      <c r="F129" s="240"/>
      <c r="G129" s="15">
        <v>121</v>
      </c>
      <c r="H129" s="125">
        <v>654808</v>
      </c>
      <c r="I129" s="125">
        <v>176980</v>
      </c>
    </row>
    <row r="130" spans="1:9" ht="22.15" customHeight="1" x14ac:dyDescent="0.2">
      <c r="A130" s="241" t="s">
        <v>103</v>
      </c>
      <c r="B130" s="241"/>
      <c r="C130" s="241"/>
      <c r="D130" s="241"/>
      <c r="E130" s="241"/>
      <c r="F130" s="241"/>
      <c r="G130" s="15">
        <v>122</v>
      </c>
      <c r="H130" s="125">
        <v>23649131</v>
      </c>
      <c r="I130" s="125">
        <v>8953663</v>
      </c>
    </row>
    <row r="131" spans="1:9" x14ac:dyDescent="0.2">
      <c r="A131" s="242" t="s">
        <v>388</v>
      </c>
      <c r="B131" s="242"/>
      <c r="C131" s="242"/>
      <c r="D131" s="242"/>
      <c r="E131" s="242"/>
      <c r="F131" s="242"/>
      <c r="G131" s="16">
        <v>123</v>
      </c>
      <c r="H131" s="34">
        <f>H75+H96+H103+H115+H130</f>
        <v>1505234649</v>
      </c>
      <c r="I131" s="34">
        <f>I75+I96+I103+I115+I130</f>
        <v>1454437107</v>
      </c>
    </row>
    <row r="132" spans="1:9" x14ac:dyDescent="0.2">
      <c r="A132" s="241" t="s">
        <v>104</v>
      </c>
      <c r="B132" s="241"/>
      <c r="C132" s="241"/>
      <c r="D132" s="241"/>
      <c r="E132" s="241"/>
      <c r="F132" s="24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28" zoomScaleNormal="100" zoomScaleSheetLayoutView="110" workbookViewId="0">
      <selection activeCell="K28" sqref="K2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75" t="s">
        <v>106</v>
      </c>
      <c r="B1" s="276"/>
      <c r="C1" s="276"/>
      <c r="D1" s="276"/>
      <c r="E1" s="276"/>
      <c r="F1" s="276"/>
      <c r="G1" s="276"/>
      <c r="H1" s="276"/>
      <c r="I1" s="276"/>
      <c r="J1" s="118"/>
      <c r="K1" s="118"/>
    </row>
    <row r="2" spans="1:11" x14ac:dyDescent="0.2">
      <c r="A2" s="274" t="s">
        <v>448</v>
      </c>
      <c r="B2" s="250"/>
      <c r="C2" s="250"/>
      <c r="D2" s="250"/>
      <c r="E2" s="250"/>
      <c r="F2" s="250"/>
      <c r="G2" s="250"/>
      <c r="H2" s="250"/>
      <c r="I2" s="250"/>
      <c r="J2" s="118"/>
      <c r="K2" s="118"/>
    </row>
    <row r="3" spans="1:11" x14ac:dyDescent="0.2">
      <c r="A3" s="280" t="s">
        <v>355</v>
      </c>
      <c r="B3" s="281"/>
      <c r="C3" s="281"/>
      <c r="D3" s="281"/>
      <c r="E3" s="281"/>
      <c r="F3" s="281"/>
      <c r="G3" s="281"/>
      <c r="H3" s="281"/>
      <c r="I3" s="281"/>
      <c r="J3" s="282"/>
      <c r="K3" s="282"/>
    </row>
    <row r="4" spans="1:11" x14ac:dyDescent="0.2">
      <c r="A4" s="283" t="s">
        <v>447</v>
      </c>
      <c r="B4" s="284"/>
      <c r="C4" s="284"/>
      <c r="D4" s="284"/>
      <c r="E4" s="284"/>
      <c r="F4" s="284"/>
      <c r="G4" s="284"/>
      <c r="H4" s="284"/>
      <c r="I4" s="284"/>
      <c r="J4" s="285"/>
      <c r="K4" s="285"/>
    </row>
    <row r="5" spans="1:11" ht="22.15" customHeight="1" x14ac:dyDescent="0.2">
      <c r="A5" s="277" t="s">
        <v>2</v>
      </c>
      <c r="B5" s="259"/>
      <c r="C5" s="259"/>
      <c r="D5" s="259"/>
      <c r="E5" s="259"/>
      <c r="F5" s="259"/>
      <c r="G5" s="277" t="s">
        <v>107</v>
      </c>
      <c r="H5" s="278" t="s">
        <v>380</v>
      </c>
      <c r="I5" s="279"/>
      <c r="J5" s="278" t="s">
        <v>347</v>
      </c>
      <c r="K5" s="279"/>
    </row>
    <row r="6" spans="1:11" x14ac:dyDescent="0.2">
      <c r="A6" s="259"/>
      <c r="B6" s="259"/>
      <c r="C6" s="259"/>
      <c r="D6" s="259"/>
      <c r="E6" s="259"/>
      <c r="F6" s="259"/>
      <c r="G6" s="259"/>
      <c r="H6" s="19" t="s">
        <v>370</v>
      </c>
      <c r="I6" s="19" t="s">
        <v>371</v>
      </c>
      <c r="J6" s="19" t="s">
        <v>370</v>
      </c>
      <c r="K6" s="19" t="s">
        <v>371</v>
      </c>
    </row>
    <row r="7" spans="1:11" x14ac:dyDescent="0.2">
      <c r="A7" s="286">
        <v>1</v>
      </c>
      <c r="B7" s="257"/>
      <c r="C7" s="257"/>
      <c r="D7" s="257"/>
      <c r="E7" s="257"/>
      <c r="F7" s="257"/>
      <c r="G7" s="18">
        <v>2</v>
      </c>
      <c r="H7" s="19">
        <v>3</v>
      </c>
      <c r="I7" s="19">
        <v>4</v>
      </c>
      <c r="J7" s="19">
        <v>5</v>
      </c>
      <c r="K7" s="19">
        <v>6</v>
      </c>
    </row>
    <row r="8" spans="1:11" x14ac:dyDescent="0.2">
      <c r="A8" s="268" t="s">
        <v>120</v>
      </c>
      <c r="B8" s="268"/>
      <c r="C8" s="268"/>
      <c r="D8" s="268"/>
      <c r="E8" s="268"/>
      <c r="F8" s="268"/>
      <c r="G8" s="20">
        <v>125</v>
      </c>
      <c r="H8" s="37">
        <f>SUM(H9:H13)</f>
        <v>253834354</v>
      </c>
      <c r="I8" s="37">
        <f>SUM(I9:I13)</f>
        <v>16182977</v>
      </c>
      <c r="J8" s="37">
        <f>SUM(J9:J13)</f>
        <v>93896524</v>
      </c>
      <c r="K8" s="37">
        <f>SUM(K9:K13)</f>
        <v>2370609</v>
      </c>
    </row>
    <row r="9" spans="1:11" x14ac:dyDescent="0.2">
      <c r="A9" s="240" t="s">
        <v>121</v>
      </c>
      <c r="B9" s="240"/>
      <c r="C9" s="240"/>
      <c r="D9" s="240"/>
      <c r="E9" s="240"/>
      <c r="F9" s="240"/>
      <c r="G9" s="15">
        <v>126</v>
      </c>
      <c r="H9" s="125">
        <v>529679</v>
      </c>
      <c r="I9" s="125">
        <v>95255</v>
      </c>
      <c r="J9" s="125">
        <v>387382</v>
      </c>
      <c r="K9" s="125">
        <v>96220</v>
      </c>
    </row>
    <row r="10" spans="1:11" x14ac:dyDescent="0.2">
      <c r="A10" s="240" t="s">
        <v>122</v>
      </c>
      <c r="B10" s="240"/>
      <c r="C10" s="240"/>
      <c r="D10" s="240"/>
      <c r="E10" s="240"/>
      <c r="F10" s="240"/>
      <c r="G10" s="15">
        <v>127</v>
      </c>
      <c r="H10" s="125">
        <v>247990854</v>
      </c>
      <c r="I10" s="125">
        <v>12837604</v>
      </c>
      <c r="J10" s="125">
        <v>87566572</v>
      </c>
      <c r="K10" s="125">
        <v>-261255</v>
      </c>
    </row>
    <row r="11" spans="1:11" x14ac:dyDescent="0.2">
      <c r="A11" s="240" t="s">
        <v>123</v>
      </c>
      <c r="B11" s="240"/>
      <c r="C11" s="240"/>
      <c r="D11" s="240"/>
      <c r="E11" s="240"/>
      <c r="F11" s="240"/>
      <c r="G11" s="15">
        <v>128</v>
      </c>
      <c r="H11" s="125">
        <v>25236</v>
      </c>
      <c r="I11" s="125">
        <v>10033</v>
      </c>
      <c r="J11" s="125">
        <v>21131</v>
      </c>
      <c r="K11" s="125">
        <v>13438</v>
      </c>
    </row>
    <row r="12" spans="1:11" x14ac:dyDescent="0.2">
      <c r="A12" s="240" t="s">
        <v>124</v>
      </c>
      <c r="B12" s="240"/>
      <c r="C12" s="240"/>
      <c r="D12" s="240"/>
      <c r="E12" s="240"/>
      <c r="F12" s="240"/>
      <c r="G12" s="15">
        <v>129</v>
      </c>
      <c r="H12" s="125">
        <v>52695</v>
      </c>
      <c r="I12" s="125">
        <v>28743</v>
      </c>
      <c r="J12" s="125">
        <v>297604</v>
      </c>
      <c r="K12" s="125">
        <v>19935</v>
      </c>
    </row>
    <row r="13" spans="1:11" x14ac:dyDescent="0.2">
      <c r="A13" s="240" t="s">
        <v>125</v>
      </c>
      <c r="B13" s="240"/>
      <c r="C13" s="240"/>
      <c r="D13" s="240"/>
      <c r="E13" s="240"/>
      <c r="F13" s="240"/>
      <c r="G13" s="15">
        <v>130</v>
      </c>
      <c r="H13" s="125">
        <v>5235890</v>
      </c>
      <c r="I13" s="125">
        <v>3211342</v>
      </c>
      <c r="J13" s="125">
        <v>5623835</v>
      </c>
      <c r="K13" s="125">
        <v>2502271</v>
      </c>
    </row>
    <row r="14" spans="1:11" x14ac:dyDescent="0.2">
      <c r="A14" s="268" t="s">
        <v>126</v>
      </c>
      <c r="B14" s="268"/>
      <c r="C14" s="268"/>
      <c r="D14" s="268"/>
      <c r="E14" s="268"/>
      <c r="F14" s="268"/>
      <c r="G14" s="20">
        <v>131</v>
      </c>
      <c r="H14" s="37">
        <f>H15+H16+H20+H24+H25+H26+H29+H36</f>
        <v>226597426</v>
      </c>
      <c r="I14" s="37">
        <f>I15+I16+I20+I24+I25+I26+I29+I36</f>
        <v>55023435</v>
      </c>
      <c r="J14" s="37">
        <f>J15+J16+J20+J24+J25+J26+J29+J36</f>
        <v>157943234</v>
      </c>
      <c r="K14" s="37">
        <f>K15+K16+K20+K24+K25+K26+K29+K36</f>
        <v>33887292</v>
      </c>
    </row>
    <row r="15" spans="1:11" x14ac:dyDescent="0.2">
      <c r="A15" s="240" t="s">
        <v>108</v>
      </c>
      <c r="B15" s="240"/>
      <c r="C15" s="240"/>
      <c r="D15" s="240"/>
      <c r="E15" s="240"/>
      <c r="F15" s="240"/>
      <c r="G15" s="15">
        <v>132</v>
      </c>
      <c r="H15" s="33">
        <v>0</v>
      </c>
      <c r="I15" s="33">
        <v>0</v>
      </c>
      <c r="J15" s="33">
        <v>0</v>
      </c>
      <c r="K15" s="33">
        <v>0</v>
      </c>
    </row>
    <row r="16" spans="1:11" x14ac:dyDescent="0.2">
      <c r="A16" s="269" t="s">
        <v>127</v>
      </c>
      <c r="B16" s="269"/>
      <c r="C16" s="269"/>
      <c r="D16" s="269"/>
      <c r="E16" s="269"/>
      <c r="F16" s="269"/>
      <c r="G16" s="20">
        <v>133</v>
      </c>
      <c r="H16" s="37">
        <f>SUM(H17:H19)</f>
        <v>63429288</v>
      </c>
      <c r="I16" s="37">
        <f>SUM(I17:I19)</f>
        <v>7834014</v>
      </c>
      <c r="J16" s="37">
        <f>SUM(J17:J19)</f>
        <v>27822607</v>
      </c>
      <c r="K16" s="37">
        <f>SUM(K17:K19)</f>
        <v>3060724</v>
      </c>
    </row>
    <row r="17" spans="1:11" x14ac:dyDescent="0.2">
      <c r="A17" s="270" t="s">
        <v>128</v>
      </c>
      <c r="B17" s="270"/>
      <c r="C17" s="270"/>
      <c r="D17" s="270"/>
      <c r="E17" s="270"/>
      <c r="F17" s="270"/>
      <c r="G17" s="15">
        <v>134</v>
      </c>
      <c r="H17" s="125">
        <v>38581499</v>
      </c>
      <c r="I17" s="125">
        <v>4026897</v>
      </c>
      <c r="J17" s="125">
        <v>16329014</v>
      </c>
      <c r="K17" s="125">
        <v>1634195</v>
      </c>
    </row>
    <row r="18" spans="1:11" x14ac:dyDescent="0.2">
      <c r="A18" s="270" t="s">
        <v>129</v>
      </c>
      <c r="B18" s="270"/>
      <c r="C18" s="270"/>
      <c r="D18" s="270"/>
      <c r="E18" s="270"/>
      <c r="F18" s="270"/>
      <c r="G18" s="15">
        <v>135</v>
      </c>
      <c r="H18" s="125">
        <v>185443</v>
      </c>
      <c r="I18" s="125">
        <v>6701</v>
      </c>
      <c r="J18" s="125">
        <v>68437</v>
      </c>
      <c r="K18" s="125">
        <v>0</v>
      </c>
    </row>
    <row r="19" spans="1:11" x14ac:dyDescent="0.2">
      <c r="A19" s="270" t="s">
        <v>130</v>
      </c>
      <c r="B19" s="270"/>
      <c r="C19" s="270"/>
      <c r="D19" s="270"/>
      <c r="E19" s="270"/>
      <c r="F19" s="270"/>
      <c r="G19" s="15">
        <v>136</v>
      </c>
      <c r="H19" s="125">
        <v>24662346</v>
      </c>
      <c r="I19" s="125">
        <v>3800416</v>
      </c>
      <c r="J19" s="125">
        <v>11425156</v>
      </c>
      <c r="K19" s="125">
        <v>1426529</v>
      </c>
    </row>
    <row r="20" spans="1:11" x14ac:dyDescent="0.2">
      <c r="A20" s="269" t="s">
        <v>131</v>
      </c>
      <c r="B20" s="269"/>
      <c r="C20" s="269"/>
      <c r="D20" s="269"/>
      <c r="E20" s="269"/>
      <c r="F20" s="269"/>
      <c r="G20" s="20">
        <v>137</v>
      </c>
      <c r="H20" s="37">
        <f>SUM(H21:H23)</f>
        <v>57504386</v>
      </c>
      <c r="I20" s="37">
        <f>SUM(I21:I23)</f>
        <v>11198558</v>
      </c>
      <c r="J20" s="37">
        <f>SUM(J21:J23)</f>
        <v>23713321</v>
      </c>
      <c r="K20" s="37">
        <f>SUM(K21:K23)</f>
        <v>1929873</v>
      </c>
    </row>
    <row r="21" spans="1:11" x14ac:dyDescent="0.2">
      <c r="A21" s="270" t="s">
        <v>109</v>
      </c>
      <c r="B21" s="270"/>
      <c r="C21" s="270"/>
      <c r="D21" s="270"/>
      <c r="E21" s="270"/>
      <c r="F21" s="270"/>
      <c r="G21" s="15">
        <v>138</v>
      </c>
      <c r="H21" s="125">
        <v>36818548</v>
      </c>
      <c r="I21" s="125">
        <v>7336204</v>
      </c>
      <c r="J21" s="125">
        <v>15792366</v>
      </c>
      <c r="K21" s="125">
        <v>1597471</v>
      </c>
    </row>
    <row r="22" spans="1:11" x14ac:dyDescent="0.2">
      <c r="A22" s="270" t="s">
        <v>110</v>
      </c>
      <c r="B22" s="270"/>
      <c r="C22" s="270"/>
      <c r="D22" s="270"/>
      <c r="E22" s="270"/>
      <c r="F22" s="270"/>
      <c r="G22" s="15">
        <v>139</v>
      </c>
      <c r="H22" s="125">
        <v>13068411</v>
      </c>
      <c r="I22" s="125">
        <v>2332373</v>
      </c>
      <c r="J22" s="125">
        <v>5324336</v>
      </c>
      <c r="K22" s="125">
        <v>276877</v>
      </c>
    </row>
    <row r="23" spans="1:11" x14ac:dyDescent="0.2">
      <c r="A23" s="270" t="s">
        <v>111</v>
      </c>
      <c r="B23" s="270"/>
      <c r="C23" s="270"/>
      <c r="D23" s="270"/>
      <c r="E23" s="270"/>
      <c r="F23" s="270"/>
      <c r="G23" s="15">
        <v>140</v>
      </c>
      <c r="H23" s="125">
        <v>7617427</v>
      </c>
      <c r="I23" s="125">
        <v>1529981</v>
      </c>
      <c r="J23" s="125">
        <v>2596619</v>
      </c>
      <c r="K23" s="125">
        <v>55525</v>
      </c>
    </row>
    <row r="24" spans="1:11" x14ac:dyDescent="0.2">
      <c r="A24" s="240" t="s">
        <v>112</v>
      </c>
      <c r="B24" s="240"/>
      <c r="C24" s="240"/>
      <c r="D24" s="240"/>
      <c r="E24" s="240"/>
      <c r="F24" s="240"/>
      <c r="G24" s="15">
        <v>141</v>
      </c>
      <c r="H24" s="125">
        <v>61314494</v>
      </c>
      <c r="I24" s="125">
        <v>19806496</v>
      </c>
      <c r="J24" s="125">
        <v>87170455</v>
      </c>
      <c r="K24" s="125">
        <v>22506325</v>
      </c>
    </row>
    <row r="25" spans="1:11" x14ac:dyDescent="0.2">
      <c r="A25" s="240" t="s">
        <v>113</v>
      </c>
      <c r="B25" s="240"/>
      <c r="C25" s="240"/>
      <c r="D25" s="240"/>
      <c r="E25" s="240"/>
      <c r="F25" s="240"/>
      <c r="G25" s="15">
        <v>142</v>
      </c>
      <c r="H25" s="125">
        <v>35278862</v>
      </c>
      <c r="I25" s="125">
        <v>10951190</v>
      </c>
      <c r="J25" s="125">
        <v>14540804</v>
      </c>
      <c r="K25" s="125">
        <v>2532790</v>
      </c>
    </row>
    <row r="26" spans="1:11" x14ac:dyDescent="0.2">
      <c r="A26" s="269" t="s">
        <v>132</v>
      </c>
      <c r="B26" s="269"/>
      <c r="C26" s="269"/>
      <c r="D26" s="269"/>
      <c r="E26" s="269"/>
      <c r="F26" s="269"/>
      <c r="G26" s="20">
        <v>143</v>
      </c>
      <c r="H26" s="37">
        <f>H27+H28</f>
        <v>43825</v>
      </c>
      <c r="I26" s="37">
        <f>I27+I28</f>
        <v>43825</v>
      </c>
      <c r="J26" s="37">
        <f>J27+J28</f>
        <v>115437</v>
      </c>
      <c r="K26" s="37">
        <f>K27+K28</f>
        <v>21601</v>
      </c>
    </row>
    <row r="27" spans="1:11" x14ac:dyDescent="0.2">
      <c r="A27" s="270" t="s">
        <v>133</v>
      </c>
      <c r="B27" s="270"/>
      <c r="C27" s="270"/>
      <c r="D27" s="270"/>
      <c r="E27" s="270"/>
      <c r="F27" s="270"/>
      <c r="G27" s="15">
        <v>144</v>
      </c>
      <c r="H27" s="125">
        <v>0</v>
      </c>
      <c r="I27" s="125">
        <v>0</v>
      </c>
      <c r="J27" s="125">
        <v>0</v>
      </c>
      <c r="K27" s="125">
        <v>0</v>
      </c>
    </row>
    <row r="28" spans="1:11" x14ac:dyDescent="0.2">
      <c r="A28" s="270" t="s">
        <v>134</v>
      </c>
      <c r="B28" s="270"/>
      <c r="C28" s="270"/>
      <c r="D28" s="270"/>
      <c r="E28" s="270"/>
      <c r="F28" s="270"/>
      <c r="G28" s="15">
        <v>145</v>
      </c>
      <c r="H28" s="125">
        <v>43825</v>
      </c>
      <c r="I28" s="125">
        <v>43825</v>
      </c>
      <c r="J28" s="125">
        <v>115437</v>
      </c>
      <c r="K28" s="125">
        <v>21601</v>
      </c>
    </row>
    <row r="29" spans="1:11" x14ac:dyDescent="0.2">
      <c r="A29" s="269" t="s">
        <v>135</v>
      </c>
      <c r="B29" s="269"/>
      <c r="C29" s="269"/>
      <c r="D29" s="269"/>
      <c r="E29" s="269"/>
      <c r="F29" s="269"/>
      <c r="G29" s="20">
        <v>146</v>
      </c>
      <c r="H29" s="37">
        <f>SUM(H30:H35)</f>
        <v>513468</v>
      </c>
      <c r="I29" s="37">
        <f>SUM(I30:I35)</f>
        <v>513468</v>
      </c>
      <c r="J29" s="37">
        <f>SUM(J30:J35)</f>
        <v>3147789</v>
      </c>
      <c r="K29" s="37">
        <f>SUM(K30:K35)</f>
        <v>3147789</v>
      </c>
    </row>
    <row r="30" spans="1:11" x14ac:dyDescent="0.2">
      <c r="A30" s="270" t="s">
        <v>136</v>
      </c>
      <c r="B30" s="270"/>
      <c r="C30" s="270"/>
      <c r="D30" s="270"/>
      <c r="E30" s="270"/>
      <c r="F30" s="270"/>
      <c r="G30" s="15">
        <v>147</v>
      </c>
      <c r="H30" s="125">
        <v>206766</v>
      </c>
      <c r="I30" s="125">
        <v>206766</v>
      </c>
      <c r="J30" s="125">
        <v>2881028</v>
      </c>
      <c r="K30" s="125">
        <v>2881028</v>
      </c>
    </row>
    <row r="31" spans="1:11" x14ac:dyDescent="0.2">
      <c r="A31" s="270" t="s">
        <v>137</v>
      </c>
      <c r="B31" s="270"/>
      <c r="C31" s="270"/>
      <c r="D31" s="270"/>
      <c r="E31" s="270"/>
      <c r="F31" s="270"/>
      <c r="G31" s="15">
        <v>148</v>
      </c>
      <c r="H31" s="125">
        <v>0</v>
      </c>
      <c r="I31" s="125">
        <v>0</v>
      </c>
      <c r="J31" s="125">
        <v>0</v>
      </c>
      <c r="K31" s="125">
        <v>0</v>
      </c>
    </row>
    <row r="32" spans="1:11" x14ac:dyDescent="0.2">
      <c r="A32" s="270" t="s">
        <v>138</v>
      </c>
      <c r="B32" s="270"/>
      <c r="C32" s="270"/>
      <c r="D32" s="270"/>
      <c r="E32" s="270"/>
      <c r="F32" s="270"/>
      <c r="G32" s="15">
        <v>149</v>
      </c>
      <c r="H32" s="125">
        <v>306702</v>
      </c>
      <c r="I32" s="125">
        <v>306702</v>
      </c>
      <c r="J32" s="125">
        <v>266761</v>
      </c>
      <c r="K32" s="125">
        <v>266761</v>
      </c>
    </row>
    <row r="33" spans="1:11" x14ac:dyDescent="0.2">
      <c r="A33" s="270" t="s">
        <v>139</v>
      </c>
      <c r="B33" s="270"/>
      <c r="C33" s="270"/>
      <c r="D33" s="270"/>
      <c r="E33" s="270"/>
      <c r="F33" s="270"/>
      <c r="G33" s="15">
        <v>150</v>
      </c>
      <c r="H33" s="125">
        <v>0</v>
      </c>
      <c r="I33" s="125">
        <v>0</v>
      </c>
      <c r="J33" s="125">
        <v>0</v>
      </c>
      <c r="K33" s="125">
        <v>0</v>
      </c>
    </row>
    <row r="34" spans="1:11" x14ac:dyDescent="0.2">
      <c r="A34" s="270" t="s">
        <v>140</v>
      </c>
      <c r="B34" s="270"/>
      <c r="C34" s="270"/>
      <c r="D34" s="270"/>
      <c r="E34" s="270"/>
      <c r="F34" s="270"/>
      <c r="G34" s="15">
        <v>151</v>
      </c>
      <c r="H34" s="125">
        <v>0</v>
      </c>
      <c r="I34" s="125">
        <v>0</v>
      </c>
      <c r="J34" s="125">
        <v>0</v>
      </c>
      <c r="K34" s="125">
        <v>0</v>
      </c>
    </row>
    <row r="35" spans="1:11" x14ac:dyDescent="0.2">
      <c r="A35" s="270" t="s">
        <v>141</v>
      </c>
      <c r="B35" s="270"/>
      <c r="C35" s="270"/>
      <c r="D35" s="270"/>
      <c r="E35" s="270"/>
      <c r="F35" s="270"/>
      <c r="G35" s="15">
        <v>152</v>
      </c>
      <c r="H35" s="125">
        <v>0</v>
      </c>
      <c r="I35" s="125">
        <v>0</v>
      </c>
      <c r="J35" s="125">
        <v>0</v>
      </c>
      <c r="K35" s="125">
        <v>0</v>
      </c>
    </row>
    <row r="36" spans="1:11" x14ac:dyDescent="0.2">
      <c r="A36" s="240" t="s">
        <v>114</v>
      </c>
      <c r="B36" s="240"/>
      <c r="C36" s="240"/>
      <c r="D36" s="240"/>
      <c r="E36" s="240"/>
      <c r="F36" s="240"/>
      <c r="G36" s="15">
        <v>153</v>
      </c>
      <c r="H36" s="125">
        <v>8513103</v>
      </c>
      <c r="I36" s="125">
        <v>4675884</v>
      </c>
      <c r="J36" s="125">
        <v>1432821</v>
      </c>
      <c r="K36" s="125">
        <v>688190</v>
      </c>
    </row>
    <row r="37" spans="1:11" x14ac:dyDescent="0.2">
      <c r="A37" s="268" t="s">
        <v>142</v>
      </c>
      <c r="B37" s="268"/>
      <c r="C37" s="268"/>
      <c r="D37" s="268"/>
      <c r="E37" s="268"/>
      <c r="F37" s="268"/>
      <c r="G37" s="20">
        <v>154</v>
      </c>
      <c r="H37" s="37">
        <f>SUM(H38:H47)</f>
        <v>684364</v>
      </c>
      <c r="I37" s="37">
        <f>SUM(I38:I47)</f>
        <v>48306</v>
      </c>
      <c r="J37" s="37">
        <f>SUM(J38:J47)</f>
        <v>516355</v>
      </c>
      <c r="K37" s="37">
        <f>SUM(K38:K47)</f>
        <v>244611</v>
      </c>
    </row>
    <row r="38" spans="1:11" x14ac:dyDescent="0.2">
      <c r="A38" s="240" t="s">
        <v>143</v>
      </c>
      <c r="B38" s="240"/>
      <c r="C38" s="240"/>
      <c r="D38" s="240"/>
      <c r="E38" s="240"/>
      <c r="F38" s="240"/>
      <c r="G38" s="15">
        <v>155</v>
      </c>
      <c r="H38" s="125">
        <v>0</v>
      </c>
      <c r="I38" s="125">
        <v>0</v>
      </c>
      <c r="J38" s="125">
        <v>0</v>
      </c>
      <c r="K38" s="125">
        <v>0</v>
      </c>
    </row>
    <row r="39" spans="1:11" ht="25.15" customHeight="1" x14ac:dyDescent="0.2">
      <c r="A39" s="240" t="s">
        <v>144</v>
      </c>
      <c r="B39" s="240"/>
      <c r="C39" s="240"/>
      <c r="D39" s="240"/>
      <c r="E39" s="240"/>
      <c r="F39" s="240"/>
      <c r="G39" s="15">
        <v>156</v>
      </c>
      <c r="H39" s="125">
        <v>0</v>
      </c>
      <c r="I39" s="125">
        <v>0</v>
      </c>
      <c r="J39" s="125">
        <v>0</v>
      </c>
      <c r="K39" s="125">
        <v>0</v>
      </c>
    </row>
    <row r="40" spans="1:11" ht="25.15" customHeight="1" x14ac:dyDescent="0.2">
      <c r="A40" s="240" t="s">
        <v>145</v>
      </c>
      <c r="B40" s="240"/>
      <c r="C40" s="240"/>
      <c r="D40" s="240"/>
      <c r="E40" s="240"/>
      <c r="F40" s="240"/>
      <c r="G40" s="15">
        <v>157</v>
      </c>
      <c r="H40" s="125">
        <v>0</v>
      </c>
      <c r="I40" s="125">
        <v>0</v>
      </c>
      <c r="J40" s="125">
        <v>0</v>
      </c>
      <c r="K40" s="125">
        <v>0</v>
      </c>
    </row>
    <row r="41" spans="1:11" ht="25.15" customHeight="1" x14ac:dyDescent="0.2">
      <c r="A41" s="240" t="s">
        <v>146</v>
      </c>
      <c r="B41" s="240"/>
      <c r="C41" s="240"/>
      <c r="D41" s="240"/>
      <c r="E41" s="240"/>
      <c r="F41" s="240"/>
      <c r="G41" s="15">
        <v>158</v>
      </c>
      <c r="H41" s="125">
        <v>0</v>
      </c>
      <c r="I41" s="125">
        <v>0</v>
      </c>
      <c r="J41" s="125">
        <v>0</v>
      </c>
      <c r="K41" s="125">
        <v>0</v>
      </c>
    </row>
    <row r="42" spans="1:11" ht="25.15" customHeight="1" x14ac:dyDescent="0.2">
      <c r="A42" s="240" t="s">
        <v>147</v>
      </c>
      <c r="B42" s="240"/>
      <c r="C42" s="240"/>
      <c r="D42" s="240"/>
      <c r="E42" s="240"/>
      <c r="F42" s="240"/>
      <c r="G42" s="15">
        <v>159</v>
      </c>
      <c r="H42" s="125">
        <v>0</v>
      </c>
      <c r="I42" s="125">
        <v>0</v>
      </c>
      <c r="J42" s="125">
        <v>0</v>
      </c>
      <c r="K42" s="125">
        <v>0</v>
      </c>
    </row>
    <row r="43" spans="1:11" x14ac:dyDescent="0.2">
      <c r="A43" s="240" t="s">
        <v>148</v>
      </c>
      <c r="B43" s="240"/>
      <c r="C43" s="240"/>
      <c r="D43" s="240"/>
      <c r="E43" s="240"/>
      <c r="F43" s="240"/>
      <c r="G43" s="15">
        <v>160</v>
      </c>
      <c r="H43" s="125">
        <v>0</v>
      </c>
      <c r="I43" s="125">
        <v>0</v>
      </c>
      <c r="J43" s="125">
        <v>0</v>
      </c>
      <c r="K43" s="125">
        <v>0</v>
      </c>
    </row>
    <row r="44" spans="1:11" x14ac:dyDescent="0.2">
      <c r="A44" s="240" t="s">
        <v>149</v>
      </c>
      <c r="B44" s="240"/>
      <c r="C44" s="240"/>
      <c r="D44" s="240"/>
      <c r="E44" s="240"/>
      <c r="F44" s="240"/>
      <c r="G44" s="15">
        <v>161</v>
      </c>
      <c r="H44" s="125">
        <v>11172</v>
      </c>
      <c r="I44" s="125">
        <v>35</v>
      </c>
      <c r="J44" s="125">
        <v>5336</v>
      </c>
      <c r="K44" s="125">
        <v>164</v>
      </c>
    </row>
    <row r="45" spans="1:11" x14ac:dyDescent="0.2">
      <c r="A45" s="240" t="s">
        <v>150</v>
      </c>
      <c r="B45" s="240"/>
      <c r="C45" s="240"/>
      <c r="D45" s="240"/>
      <c r="E45" s="240"/>
      <c r="F45" s="240"/>
      <c r="G45" s="15">
        <v>162</v>
      </c>
      <c r="H45" s="125">
        <v>666029</v>
      </c>
      <c r="I45" s="125">
        <v>292599</v>
      </c>
      <c r="J45" s="125">
        <v>263007</v>
      </c>
      <c r="K45" s="125">
        <v>196146</v>
      </c>
    </row>
    <row r="46" spans="1:11" x14ac:dyDescent="0.2">
      <c r="A46" s="240" t="s">
        <v>151</v>
      </c>
      <c r="B46" s="240"/>
      <c r="C46" s="240"/>
      <c r="D46" s="240"/>
      <c r="E46" s="240"/>
      <c r="F46" s="240"/>
      <c r="G46" s="15">
        <v>163</v>
      </c>
      <c r="H46" s="125">
        <v>0</v>
      </c>
      <c r="I46" s="125">
        <v>0</v>
      </c>
      <c r="J46" s="125">
        <v>0</v>
      </c>
      <c r="K46" s="125">
        <v>0</v>
      </c>
    </row>
    <row r="47" spans="1:11" x14ac:dyDescent="0.2">
      <c r="A47" s="240" t="s">
        <v>152</v>
      </c>
      <c r="B47" s="240"/>
      <c r="C47" s="240"/>
      <c r="D47" s="240"/>
      <c r="E47" s="240"/>
      <c r="F47" s="240"/>
      <c r="G47" s="15">
        <v>164</v>
      </c>
      <c r="H47" s="125">
        <v>7163</v>
      </c>
      <c r="I47" s="125">
        <v>-244328</v>
      </c>
      <c r="J47" s="125">
        <v>248012</v>
      </c>
      <c r="K47" s="125">
        <v>48301</v>
      </c>
    </row>
    <row r="48" spans="1:11" x14ac:dyDescent="0.2">
      <c r="A48" s="268" t="s">
        <v>153</v>
      </c>
      <c r="B48" s="268"/>
      <c r="C48" s="268"/>
      <c r="D48" s="268"/>
      <c r="E48" s="268"/>
      <c r="F48" s="268"/>
      <c r="G48" s="20">
        <v>165</v>
      </c>
      <c r="H48" s="37">
        <f>SUM(H49:H55)</f>
        <v>4483950</v>
      </c>
      <c r="I48" s="37">
        <f>SUM(I49:I55)</f>
        <v>60467</v>
      </c>
      <c r="J48" s="37">
        <f>SUM(J49:J55)</f>
        <v>8994037</v>
      </c>
      <c r="K48" s="37">
        <f>SUM(K49:K55)</f>
        <v>1567022</v>
      </c>
    </row>
    <row r="49" spans="1:11" ht="25.15" customHeight="1" x14ac:dyDescent="0.2">
      <c r="A49" s="240" t="s">
        <v>154</v>
      </c>
      <c r="B49" s="240"/>
      <c r="C49" s="240"/>
      <c r="D49" s="240"/>
      <c r="E49" s="240"/>
      <c r="F49" s="240"/>
      <c r="G49" s="15">
        <v>166</v>
      </c>
      <c r="H49" s="125">
        <v>186986</v>
      </c>
      <c r="I49" s="125">
        <v>0</v>
      </c>
      <c r="J49" s="125">
        <v>0</v>
      </c>
      <c r="K49" s="125">
        <v>0</v>
      </c>
    </row>
    <row r="50" spans="1:11" x14ac:dyDescent="0.2">
      <c r="A50" s="264" t="s">
        <v>155</v>
      </c>
      <c r="B50" s="264"/>
      <c r="C50" s="264"/>
      <c r="D50" s="264"/>
      <c r="E50" s="264"/>
      <c r="F50" s="264"/>
      <c r="G50" s="15">
        <v>167</v>
      </c>
      <c r="H50" s="125">
        <v>0</v>
      </c>
      <c r="I50" s="125">
        <v>0</v>
      </c>
      <c r="J50" s="125">
        <v>0</v>
      </c>
      <c r="K50" s="125">
        <v>0</v>
      </c>
    </row>
    <row r="51" spans="1:11" x14ac:dyDescent="0.2">
      <c r="A51" s="264" t="s">
        <v>156</v>
      </c>
      <c r="B51" s="264"/>
      <c r="C51" s="264"/>
      <c r="D51" s="264"/>
      <c r="E51" s="264"/>
      <c r="F51" s="264"/>
      <c r="G51" s="15">
        <v>168</v>
      </c>
      <c r="H51" s="125">
        <v>3942998</v>
      </c>
      <c r="I51" s="125">
        <v>-196962</v>
      </c>
      <c r="J51" s="125">
        <v>5350656</v>
      </c>
      <c r="K51" s="125">
        <v>1426642</v>
      </c>
    </row>
    <row r="52" spans="1:11" x14ac:dyDescent="0.2">
      <c r="A52" s="264" t="s">
        <v>157</v>
      </c>
      <c r="B52" s="264"/>
      <c r="C52" s="264"/>
      <c r="D52" s="264"/>
      <c r="E52" s="264"/>
      <c r="F52" s="264"/>
      <c r="G52" s="15">
        <v>169</v>
      </c>
      <c r="H52" s="125">
        <v>238995</v>
      </c>
      <c r="I52" s="125">
        <v>238994</v>
      </c>
      <c r="J52" s="125">
        <v>3508902</v>
      </c>
      <c r="K52" s="125">
        <v>115416</v>
      </c>
    </row>
    <row r="53" spans="1:11" x14ac:dyDescent="0.2">
      <c r="A53" s="264" t="s">
        <v>158</v>
      </c>
      <c r="B53" s="264"/>
      <c r="C53" s="264"/>
      <c r="D53" s="264"/>
      <c r="E53" s="264"/>
      <c r="F53" s="264"/>
      <c r="G53" s="15">
        <v>170</v>
      </c>
      <c r="H53" s="125">
        <v>0</v>
      </c>
      <c r="I53" s="125">
        <v>0</v>
      </c>
      <c r="J53" s="125">
        <v>0</v>
      </c>
      <c r="K53" s="125">
        <v>0</v>
      </c>
    </row>
    <row r="54" spans="1:11" x14ac:dyDescent="0.2">
      <c r="A54" s="264" t="s">
        <v>159</v>
      </c>
      <c r="B54" s="264"/>
      <c r="C54" s="264"/>
      <c r="D54" s="264"/>
      <c r="E54" s="264"/>
      <c r="F54" s="264"/>
      <c r="G54" s="15">
        <v>171</v>
      </c>
      <c r="H54" s="125">
        <v>0</v>
      </c>
      <c r="I54" s="125">
        <v>0</v>
      </c>
      <c r="J54" s="125">
        <v>0</v>
      </c>
      <c r="K54" s="125">
        <v>0</v>
      </c>
    </row>
    <row r="55" spans="1:11" x14ac:dyDescent="0.2">
      <c r="A55" s="264" t="s">
        <v>160</v>
      </c>
      <c r="B55" s="264"/>
      <c r="C55" s="264"/>
      <c r="D55" s="264"/>
      <c r="E55" s="264"/>
      <c r="F55" s="264"/>
      <c r="G55" s="15">
        <v>172</v>
      </c>
      <c r="H55" s="125">
        <v>114971</v>
      </c>
      <c r="I55" s="125">
        <v>18435</v>
      </c>
      <c r="J55" s="125">
        <v>134479</v>
      </c>
      <c r="K55" s="125">
        <v>24964</v>
      </c>
    </row>
    <row r="56" spans="1:11" ht="22.15" customHeight="1" x14ac:dyDescent="0.2">
      <c r="A56" s="273" t="s">
        <v>161</v>
      </c>
      <c r="B56" s="273"/>
      <c r="C56" s="273"/>
      <c r="D56" s="273"/>
      <c r="E56" s="273"/>
      <c r="F56" s="273"/>
      <c r="G56" s="15">
        <v>173</v>
      </c>
      <c r="H56" s="125">
        <v>0</v>
      </c>
      <c r="I56" s="125">
        <v>0</v>
      </c>
      <c r="J56" s="125">
        <v>0</v>
      </c>
      <c r="K56" s="125">
        <v>0</v>
      </c>
    </row>
    <row r="57" spans="1:11" x14ac:dyDescent="0.2">
      <c r="A57" s="273" t="s">
        <v>162</v>
      </c>
      <c r="B57" s="273"/>
      <c r="C57" s="273"/>
      <c r="D57" s="273"/>
      <c r="E57" s="273"/>
      <c r="F57" s="273"/>
      <c r="G57" s="15">
        <v>174</v>
      </c>
      <c r="H57" s="125">
        <v>0</v>
      </c>
      <c r="I57" s="125">
        <v>0</v>
      </c>
      <c r="J57" s="125">
        <v>0</v>
      </c>
      <c r="K57" s="125">
        <v>0</v>
      </c>
    </row>
    <row r="58" spans="1:11" ht="24.6" customHeight="1" x14ac:dyDescent="0.2">
      <c r="A58" s="273" t="s">
        <v>163</v>
      </c>
      <c r="B58" s="273"/>
      <c r="C58" s="273"/>
      <c r="D58" s="273"/>
      <c r="E58" s="273"/>
      <c r="F58" s="273"/>
      <c r="G58" s="15">
        <v>175</v>
      </c>
      <c r="H58" s="125">
        <v>0</v>
      </c>
      <c r="I58" s="125">
        <v>0</v>
      </c>
      <c r="J58" s="125">
        <v>0</v>
      </c>
      <c r="K58" s="125">
        <v>0</v>
      </c>
    </row>
    <row r="59" spans="1:11" x14ac:dyDescent="0.2">
      <c r="A59" s="273" t="s">
        <v>164</v>
      </c>
      <c r="B59" s="273"/>
      <c r="C59" s="273"/>
      <c r="D59" s="273"/>
      <c r="E59" s="273"/>
      <c r="F59" s="273"/>
      <c r="G59" s="15">
        <v>176</v>
      </c>
      <c r="H59" s="125">
        <v>0</v>
      </c>
      <c r="I59" s="125">
        <v>0</v>
      </c>
      <c r="J59" s="125">
        <v>0</v>
      </c>
      <c r="K59" s="125">
        <v>0</v>
      </c>
    </row>
    <row r="60" spans="1:11" x14ac:dyDescent="0.2">
      <c r="A60" s="268" t="s">
        <v>165</v>
      </c>
      <c r="B60" s="268"/>
      <c r="C60" s="268"/>
      <c r="D60" s="268"/>
      <c r="E60" s="268"/>
      <c r="F60" s="268"/>
      <c r="G60" s="20">
        <v>177</v>
      </c>
      <c r="H60" s="37">
        <f>H8+H37+H56+H57</f>
        <v>254518718</v>
      </c>
      <c r="I60" s="37">
        <f t="shared" ref="I60:K60" si="0">I8+I37+I56+I57</f>
        <v>16231283</v>
      </c>
      <c r="J60" s="37">
        <f t="shared" si="0"/>
        <v>94412879</v>
      </c>
      <c r="K60" s="37">
        <f t="shared" si="0"/>
        <v>2615220</v>
      </c>
    </row>
    <row r="61" spans="1:11" x14ac:dyDescent="0.2">
      <c r="A61" s="268" t="s">
        <v>166</v>
      </c>
      <c r="B61" s="268"/>
      <c r="C61" s="268"/>
      <c r="D61" s="268"/>
      <c r="E61" s="268"/>
      <c r="F61" s="268"/>
      <c r="G61" s="20">
        <v>178</v>
      </c>
      <c r="H61" s="37">
        <f>H14+H48+H58+H59</f>
        <v>231081376</v>
      </c>
      <c r="I61" s="37">
        <f t="shared" ref="I61:K61" si="1">I14+I48+I58+I59</f>
        <v>55083902</v>
      </c>
      <c r="J61" s="37">
        <f t="shared" si="1"/>
        <v>166937271</v>
      </c>
      <c r="K61" s="37">
        <f t="shared" si="1"/>
        <v>35454314</v>
      </c>
    </row>
    <row r="62" spans="1:11" x14ac:dyDescent="0.2">
      <c r="A62" s="268" t="s">
        <v>167</v>
      </c>
      <c r="B62" s="268"/>
      <c r="C62" s="268"/>
      <c r="D62" s="268"/>
      <c r="E62" s="268"/>
      <c r="F62" s="268"/>
      <c r="G62" s="20">
        <v>179</v>
      </c>
      <c r="H62" s="37">
        <f>H60-H61</f>
        <v>23437342</v>
      </c>
      <c r="I62" s="37">
        <f t="shared" ref="I62:K62" si="2">I60-I61</f>
        <v>-38852619</v>
      </c>
      <c r="J62" s="37">
        <f t="shared" si="2"/>
        <v>-72524392</v>
      </c>
      <c r="K62" s="37">
        <f t="shared" si="2"/>
        <v>-32839094</v>
      </c>
    </row>
    <row r="63" spans="1:11" x14ac:dyDescent="0.2">
      <c r="A63" s="267" t="s">
        <v>168</v>
      </c>
      <c r="B63" s="267"/>
      <c r="C63" s="267"/>
      <c r="D63" s="267"/>
      <c r="E63" s="267"/>
      <c r="F63" s="267"/>
      <c r="G63" s="20">
        <v>180</v>
      </c>
      <c r="H63" s="37">
        <f>+IF((H60-H61)&gt;0,(H60-H61),0)</f>
        <v>23437342</v>
      </c>
      <c r="I63" s="37">
        <f t="shared" ref="I63:K63" si="3">+IF((I60-I61)&gt;0,(I60-I61),0)</f>
        <v>0</v>
      </c>
      <c r="J63" s="37">
        <f t="shared" si="3"/>
        <v>0</v>
      </c>
      <c r="K63" s="37">
        <f t="shared" si="3"/>
        <v>0</v>
      </c>
    </row>
    <row r="64" spans="1:11" x14ac:dyDescent="0.2">
      <c r="A64" s="267" t="s">
        <v>169</v>
      </c>
      <c r="B64" s="267"/>
      <c r="C64" s="267"/>
      <c r="D64" s="267"/>
      <c r="E64" s="267"/>
      <c r="F64" s="267"/>
      <c r="G64" s="20">
        <v>181</v>
      </c>
      <c r="H64" s="37">
        <f>+IF((H60-H61)&lt;0,(H60-H61),0)</f>
        <v>0</v>
      </c>
      <c r="I64" s="37">
        <f t="shared" ref="I64:K64" si="4">+IF((I60-I61)&lt;0,(I60-I61),0)</f>
        <v>-38852619</v>
      </c>
      <c r="J64" s="37">
        <f t="shared" si="4"/>
        <v>-72524392</v>
      </c>
      <c r="K64" s="37">
        <f t="shared" si="4"/>
        <v>-32839094</v>
      </c>
    </row>
    <row r="65" spans="1:11" x14ac:dyDescent="0.2">
      <c r="A65" s="273" t="s">
        <v>115</v>
      </c>
      <c r="B65" s="273"/>
      <c r="C65" s="273"/>
      <c r="D65" s="273"/>
      <c r="E65" s="273"/>
      <c r="F65" s="273"/>
      <c r="G65" s="15">
        <v>182</v>
      </c>
      <c r="H65" s="125">
        <v>-35702107</v>
      </c>
      <c r="I65" s="125">
        <v>0</v>
      </c>
      <c r="J65" s="125">
        <v>-34718243</v>
      </c>
      <c r="K65" s="125">
        <v>-16044504</v>
      </c>
    </row>
    <row r="66" spans="1:11" x14ac:dyDescent="0.2">
      <c r="A66" s="268" t="s">
        <v>170</v>
      </c>
      <c r="B66" s="268"/>
      <c r="C66" s="268"/>
      <c r="D66" s="268"/>
      <c r="E66" s="268"/>
      <c r="F66" s="268"/>
      <c r="G66" s="20">
        <v>183</v>
      </c>
      <c r="H66" s="37">
        <f>H62-H65</f>
        <v>59139449</v>
      </c>
      <c r="I66" s="37">
        <f t="shared" ref="I66:K66" si="5">I62-I65</f>
        <v>-38852619</v>
      </c>
      <c r="J66" s="37">
        <f t="shared" si="5"/>
        <v>-37806149</v>
      </c>
      <c r="K66" s="37">
        <f t="shared" si="5"/>
        <v>-16794590</v>
      </c>
    </row>
    <row r="67" spans="1:11" x14ac:dyDescent="0.2">
      <c r="A67" s="267" t="s">
        <v>171</v>
      </c>
      <c r="B67" s="267"/>
      <c r="C67" s="267"/>
      <c r="D67" s="267"/>
      <c r="E67" s="267"/>
      <c r="F67" s="267"/>
      <c r="G67" s="20">
        <v>184</v>
      </c>
      <c r="H67" s="37">
        <f>+IF((H62-H65)&gt;0,(H62-H65),0)</f>
        <v>59139449</v>
      </c>
      <c r="I67" s="37">
        <f t="shared" ref="I67:K67" si="6">+IF((I62-I65)&gt;0,(I62-I65),0)</f>
        <v>0</v>
      </c>
      <c r="J67" s="37">
        <f t="shared" si="6"/>
        <v>0</v>
      </c>
      <c r="K67" s="37">
        <f t="shared" si="6"/>
        <v>0</v>
      </c>
    </row>
    <row r="68" spans="1:11" x14ac:dyDescent="0.2">
      <c r="A68" s="267" t="s">
        <v>172</v>
      </c>
      <c r="B68" s="267"/>
      <c r="C68" s="267"/>
      <c r="D68" s="267"/>
      <c r="E68" s="267"/>
      <c r="F68" s="267"/>
      <c r="G68" s="20">
        <v>185</v>
      </c>
      <c r="H68" s="37">
        <f>+IF((H62-H65)&lt;0,(H62-H65),0)</f>
        <v>0</v>
      </c>
      <c r="I68" s="37">
        <f t="shared" ref="I68:K68" si="7">+IF((I62-I65)&lt;0,(I62-I65),0)</f>
        <v>-38852619</v>
      </c>
      <c r="J68" s="37">
        <f t="shared" si="7"/>
        <v>-37806149</v>
      </c>
      <c r="K68" s="37">
        <f t="shared" si="7"/>
        <v>-16794590</v>
      </c>
    </row>
    <row r="69" spans="1:11" x14ac:dyDescent="0.2">
      <c r="A69" s="245" t="s">
        <v>173</v>
      </c>
      <c r="B69" s="245"/>
      <c r="C69" s="245"/>
      <c r="D69" s="245"/>
      <c r="E69" s="245"/>
      <c r="F69" s="245"/>
      <c r="G69" s="265"/>
      <c r="H69" s="265"/>
      <c r="I69" s="265"/>
      <c r="J69" s="266"/>
      <c r="K69" s="266"/>
    </row>
    <row r="70" spans="1:11" ht="22.15" customHeight="1" x14ac:dyDescent="0.2">
      <c r="A70" s="268" t="s">
        <v>174</v>
      </c>
      <c r="B70" s="268"/>
      <c r="C70" s="268"/>
      <c r="D70" s="268"/>
      <c r="E70" s="268"/>
      <c r="F70" s="268"/>
      <c r="G70" s="20">
        <v>186</v>
      </c>
      <c r="H70" s="37">
        <f>H71-H72</f>
        <v>0</v>
      </c>
      <c r="I70" s="37">
        <f>I71-I72</f>
        <v>0</v>
      </c>
      <c r="J70" s="37">
        <f>J71-J72</f>
        <v>0</v>
      </c>
      <c r="K70" s="37">
        <f>K71-K72</f>
        <v>0</v>
      </c>
    </row>
    <row r="71" spans="1:11" x14ac:dyDescent="0.2">
      <c r="A71" s="264" t="s">
        <v>175</v>
      </c>
      <c r="B71" s="264"/>
      <c r="C71" s="264"/>
      <c r="D71" s="264"/>
      <c r="E71" s="264"/>
      <c r="F71" s="264"/>
      <c r="G71" s="15">
        <v>187</v>
      </c>
      <c r="H71" s="125">
        <v>0</v>
      </c>
      <c r="I71" s="125">
        <v>0</v>
      </c>
      <c r="J71" s="125">
        <v>0</v>
      </c>
      <c r="K71" s="125">
        <v>0</v>
      </c>
    </row>
    <row r="72" spans="1:11" x14ac:dyDescent="0.2">
      <c r="A72" s="264" t="s">
        <v>176</v>
      </c>
      <c r="B72" s="264"/>
      <c r="C72" s="264"/>
      <c r="D72" s="264"/>
      <c r="E72" s="264"/>
      <c r="F72" s="264"/>
      <c r="G72" s="15">
        <v>188</v>
      </c>
      <c r="H72" s="125">
        <v>0</v>
      </c>
      <c r="I72" s="125">
        <v>0</v>
      </c>
      <c r="J72" s="125">
        <v>0</v>
      </c>
      <c r="K72" s="125">
        <v>0</v>
      </c>
    </row>
    <row r="73" spans="1:11" x14ac:dyDescent="0.2">
      <c r="A73" s="273" t="s">
        <v>177</v>
      </c>
      <c r="B73" s="273"/>
      <c r="C73" s="273"/>
      <c r="D73" s="273"/>
      <c r="E73" s="273"/>
      <c r="F73" s="273"/>
      <c r="G73" s="15">
        <v>189</v>
      </c>
      <c r="H73" s="125">
        <v>0</v>
      </c>
      <c r="I73" s="125">
        <v>0</v>
      </c>
      <c r="J73" s="125">
        <v>0</v>
      </c>
      <c r="K73" s="125">
        <v>0</v>
      </c>
    </row>
    <row r="74" spans="1:11" x14ac:dyDescent="0.2">
      <c r="A74" s="267" t="s">
        <v>178</v>
      </c>
      <c r="B74" s="267"/>
      <c r="C74" s="267"/>
      <c r="D74" s="267"/>
      <c r="E74" s="267"/>
      <c r="F74" s="267"/>
      <c r="G74" s="20">
        <v>190</v>
      </c>
      <c r="H74" s="119">
        <v>0</v>
      </c>
      <c r="I74" s="119">
        <v>0</v>
      </c>
      <c r="J74" s="119">
        <v>0</v>
      </c>
      <c r="K74" s="119">
        <v>0</v>
      </c>
    </row>
    <row r="75" spans="1:11" x14ac:dyDescent="0.2">
      <c r="A75" s="267" t="s">
        <v>179</v>
      </c>
      <c r="B75" s="267"/>
      <c r="C75" s="267"/>
      <c r="D75" s="267"/>
      <c r="E75" s="267"/>
      <c r="F75" s="267"/>
      <c r="G75" s="20">
        <v>191</v>
      </c>
      <c r="H75" s="119">
        <v>0</v>
      </c>
      <c r="I75" s="119">
        <v>0</v>
      </c>
      <c r="J75" s="119">
        <v>0</v>
      </c>
      <c r="K75" s="119">
        <v>0</v>
      </c>
    </row>
    <row r="76" spans="1:11" x14ac:dyDescent="0.2">
      <c r="A76" s="245" t="s">
        <v>180</v>
      </c>
      <c r="B76" s="245"/>
      <c r="C76" s="245"/>
      <c r="D76" s="245"/>
      <c r="E76" s="245"/>
      <c r="F76" s="245"/>
      <c r="G76" s="265"/>
      <c r="H76" s="265"/>
      <c r="I76" s="265"/>
      <c r="J76" s="266"/>
      <c r="K76" s="266"/>
    </row>
    <row r="77" spans="1:11" x14ac:dyDescent="0.2">
      <c r="A77" s="268" t="s">
        <v>181</v>
      </c>
      <c r="B77" s="268"/>
      <c r="C77" s="268"/>
      <c r="D77" s="268"/>
      <c r="E77" s="268"/>
      <c r="F77" s="268"/>
      <c r="G77" s="20">
        <v>192</v>
      </c>
      <c r="H77" s="119">
        <v>0</v>
      </c>
      <c r="I77" s="119">
        <v>0</v>
      </c>
      <c r="J77" s="119">
        <v>0</v>
      </c>
      <c r="K77" s="119">
        <v>0</v>
      </c>
    </row>
    <row r="78" spans="1:11" x14ac:dyDescent="0.2">
      <c r="A78" s="264" t="s">
        <v>182</v>
      </c>
      <c r="B78" s="264"/>
      <c r="C78" s="264"/>
      <c r="D78" s="264"/>
      <c r="E78" s="264"/>
      <c r="F78" s="264"/>
      <c r="G78" s="15">
        <v>193</v>
      </c>
      <c r="H78" s="38">
        <v>0</v>
      </c>
      <c r="I78" s="38">
        <v>0</v>
      </c>
      <c r="J78" s="38">
        <v>0</v>
      </c>
      <c r="K78" s="38">
        <v>0</v>
      </c>
    </row>
    <row r="79" spans="1:11" x14ac:dyDescent="0.2">
      <c r="A79" s="264" t="s">
        <v>183</v>
      </c>
      <c r="B79" s="264"/>
      <c r="C79" s="264"/>
      <c r="D79" s="264"/>
      <c r="E79" s="264"/>
      <c r="F79" s="264"/>
      <c r="G79" s="15">
        <v>194</v>
      </c>
      <c r="H79" s="38">
        <v>0</v>
      </c>
      <c r="I79" s="38">
        <v>0</v>
      </c>
      <c r="J79" s="38">
        <v>0</v>
      </c>
      <c r="K79" s="38">
        <v>0</v>
      </c>
    </row>
    <row r="80" spans="1:11" x14ac:dyDescent="0.2">
      <c r="A80" s="268" t="s">
        <v>184</v>
      </c>
      <c r="B80" s="268"/>
      <c r="C80" s="268"/>
      <c r="D80" s="268"/>
      <c r="E80" s="268"/>
      <c r="F80" s="268"/>
      <c r="G80" s="20">
        <v>195</v>
      </c>
      <c r="H80" s="119">
        <v>0</v>
      </c>
      <c r="I80" s="119">
        <v>0</v>
      </c>
      <c r="J80" s="119">
        <v>0</v>
      </c>
      <c r="K80" s="119">
        <v>0</v>
      </c>
    </row>
    <row r="81" spans="1:11" x14ac:dyDescent="0.2">
      <c r="A81" s="268" t="s">
        <v>185</v>
      </c>
      <c r="B81" s="268"/>
      <c r="C81" s="268"/>
      <c r="D81" s="268"/>
      <c r="E81" s="268"/>
      <c r="F81" s="268"/>
      <c r="G81" s="20">
        <v>196</v>
      </c>
      <c r="H81" s="119">
        <v>0</v>
      </c>
      <c r="I81" s="119">
        <v>0</v>
      </c>
      <c r="J81" s="119">
        <v>0</v>
      </c>
      <c r="K81" s="119">
        <v>0</v>
      </c>
    </row>
    <row r="82" spans="1:11" x14ac:dyDescent="0.2">
      <c r="A82" s="267" t="s">
        <v>186</v>
      </c>
      <c r="B82" s="267"/>
      <c r="C82" s="267"/>
      <c r="D82" s="267"/>
      <c r="E82" s="267"/>
      <c r="F82" s="267"/>
      <c r="G82" s="20">
        <v>197</v>
      </c>
      <c r="H82" s="119">
        <v>0</v>
      </c>
      <c r="I82" s="119">
        <v>0</v>
      </c>
      <c r="J82" s="119">
        <v>0</v>
      </c>
      <c r="K82" s="119">
        <v>0</v>
      </c>
    </row>
    <row r="83" spans="1:11" x14ac:dyDescent="0.2">
      <c r="A83" s="267" t="s">
        <v>187</v>
      </c>
      <c r="B83" s="267"/>
      <c r="C83" s="267"/>
      <c r="D83" s="267"/>
      <c r="E83" s="267"/>
      <c r="F83" s="267"/>
      <c r="G83" s="20">
        <v>198</v>
      </c>
      <c r="H83" s="119">
        <v>0</v>
      </c>
      <c r="I83" s="119">
        <v>0</v>
      </c>
      <c r="J83" s="119">
        <v>0</v>
      </c>
      <c r="K83" s="119">
        <v>0</v>
      </c>
    </row>
    <row r="84" spans="1:11" x14ac:dyDescent="0.2">
      <c r="A84" s="245" t="s">
        <v>116</v>
      </c>
      <c r="B84" s="245"/>
      <c r="C84" s="245"/>
      <c r="D84" s="245"/>
      <c r="E84" s="245"/>
      <c r="F84" s="245"/>
      <c r="G84" s="265"/>
      <c r="H84" s="265"/>
      <c r="I84" s="265"/>
      <c r="J84" s="266"/>
      <c r="K84" s="266"/>
    </row>
    <row r="85" spans="1:11" x14ac:dyDescent="0.2">
      <c r="A85" s="262" t="s">
        <v>188</v>
      </c>
      <c r="B85" s="262"/>
      <c r="C85" s="262"/>
      <c r="D85" s="262"/>
      <c r="E85" s="262"/>
      <c r="F85" s="262"/>
      <c r="G85" s="20">
        <v>199</v>
      </c>
      <c r="H85" s="39">
        <f>H86+H87</f>
        <v>0</v>
      </c>
      <c r="I85" s="39">
        <f>I86+I87</f>
        <v>0</v>
      </c>
      <c r="J85" s="39">
        <f>J86+J87</f>
        <v>0</v>
      </c>
      <c r="K85" s="39">
        <f>K86+K87</f>
        <v>0</v>
      </c>
    </row>
    <row r="86" spans="1:11" x14ac:dyDescent="0.2">
      <c r="A86" s="263" t="s">
        <v>189</v>
      </c>
      <c r="B86" s="263"/>
      <c r="C86" s="263"/>
      <c r="D86" s="263"/>
      <c r="E86" s="263"/>
      <c r="F86" s="263"/>
      <c r="G86" s="15">
        <v>200</v>
      </c>
      <c r="H86" s="40">
        <v>0</v>
      </c>
      <c r="I86" s="40">
        <v>0</v>
      </c>
      <c r="J86" s="40">
        <v>0</v>
      </c>
      <c r="K86" s="40">
        <v>0</v>
      </c>
    </row>
    <row r="87" spans="1:11" x14ac:dyDescent="0.2">
      <c r="A87" s="263" t="s">
        <v>190</v>
      </c>
      <c r="B87" s="263"/>
      <c r="C87" s="263"/>
      <c r="D87" s="263"/>
      <c r="E87" s="263"/>
      <c r="F87" s="263"/>
      <c r="G87" s="15">
        <v>201</v>
      </c>
      <c r="H87" s="40">
        <v>0</v>
      </c>
      <c r="I87" s="40">
        <v>0</v>
      </c>
      <c r="J87" s="40">
        <v>0</v>
      </c>
      <c r="K87" s="40">
        <v>0</v>
      </c>
    </row>
    <row r="88" spans="1:11" x14ac:dyDescent="0.2">
      <c r="A88" s="271" t="s">
        <v>118</v>
      </c>
      <c r="B88" s="271"/>
      <c r="C88" s="271"/>
      <c r="D88" s="271"/>
      <c r="E88" s="271"/>
      <c r="F88" s="271"/>
      <c r="G88" s="272"/>
      <c r="H88" s="272"/>
      <c r="I88" s="272"/>
      <c r="J88" s="266"/>
      <c r="K88" s="266"/>
    </row>
    <row r="89" spans="1:11" x14ac:dyDescent="0.2">
      <c r="A89" s="241" t="s">
        <v>191</v>
      </c>
      <c r="B89" s="241"/>
      <c r="C89" s="241"/>
      <c r="D89" s="241"/>
      <c r="E89" s="241"/>
      <c r="F89" s="241"/>
      <c r="G89" s="15">
        <v>202</v>
      </c>
      <c r="H89" s="126">
        <v>59139449</v>
      </c>
      <c r="I89" s="126">
        <v>-38852619</v>
      </c>
      <c r="J89" s="126">
        <v>-37806149</v>
      </c>
      <c r="K89" s="126">
        <v>-16794590</v>
      </c>
    </row>
    <row r="90" spans="1:11" ht="24" customHeight="1" x14ac:dyDescent="0.2">
      <c r="A90" s="261" t="s">
        <v>192</v>
      </c>
      <c r="B90" s="261"/>
      <c r="C90" s="261"/>
      <c r="D90" s="261"/>
      <c r="E90" s="261"/>
      <c r="F90" s="261"/>
      <c r="G90" s="20">
        <v>203</v>
      </c>
      <c r="H90" s="39">
        <f>SUM(H91:H98)</f>
        <v>0</v>
      </c>
      <c r="I90" s="39">
        <f>SUM(I91:I98)</f>
        <v>0</v>
      </c>
      <c r="J90" s="39">
        <f>SUM(J91:J98)</f>
        <v>0</v>
      </c>
      <c r="K90" s="39">
        <f>SUM(K91:K98)</f>
        <v>0</v>
      </c>
    </row>
    <row r="91" spans="1:11" x14ac:dyDescent="0.2">
      <c r="A91" s="264" t="s">
        <v>193</v>
      </c>
      <c r="B91" s="264"/>
      <c r="C91" s="264"/>
      <c r="D91" s="264"/>
      <c r="E91" s="264"/>
      <c r="F91" s="264"/>
      <c r="G91" s="15">
        <v>204</v>
      </c>
      <c r="H91" s="40">
        <v>0</v>
      </c>
      <c r="I91" s="40">
        <v>0</v>
      </c>
      <c r="J91" s="40">
        <v>0</v>
      </c>
      <c r="K91" s="40">
        <v>0</v>
      </c>
    </row>
    <row r="92" spans="1:11" ht="22.15" customHeight="1" x14ac:dyDescent="0.2">
      <c r="A92" s="264" t="s">
        <v>194</v>
      </c>
      <c r="B92" s="264"/>
      <c r="C92" s="264"/>
      <c r="D92" s="264"/>
      <c r="E92" s="264"/>
      <c r="F92" s="264"/>
      <c r="G92" s="15">
        <v>205</v>
      </c>
      <c r="H92" s="40">
        <v>0</v>
      </c>
      <c r="I92" s="40">
        <v>0</v>
      </c>
      <c r="J92" s="40">
        <v>0</v>
      </c>
      <c r="K92" s="40">
        <v>0</v>
      </c>
    </row>
    <row r="93" spans="1:11" ht="22.15" customHeight="1" x14ac:dyDescent="0.2">
      <c r="A93" s="264" t="s">
        <v>195</v>
      </c>
      <c r="B93" s="264"/>
      <c r="C93" s="264"/>
      <c r="D93" s="264"/>
      <c r="E93" s="264"/>
      <c r="F93" s="264"/>
      <c r="G93" s="15">
        <v>206</v>
      </c>
      <c r="H93" s="40">
        <v>0</v>
      </c>
      <c r="I93" s="40">
        <v>0</v>
      </c>
      <c r="J93" s="40">
        <v>0</v>
      </c>
      <c r="K93" s="40">
        <v>0</v>
      </c>
    </row>
    <row r="94" spans="1:11" ht="22.15" customHeight="1" x14ac:dyDescent="0.2">
      <c r="A94" s="264" t="s">
        <v>196</v>
      </c>
      <c r="B94" s="264"/>
      <c r="C94" s="264"/>
      <c r="D94" s="264"/>
      <c r="E94" s="264"/>
      <c r="F94" s="264"/>
      <c r="G94" s="15">
        <v>207</v>
      </c>
      <c r="H94" s="40">
        <v>0</v>
      </c>
      <c r="I94" s="40">
        <v>0</v>
      </c>
      <c r="J94" s="40">
        <v>0</v>
      </c>
      <c r="K94" s="40">
        <v>0</v>
      </c>
    </row>
    <row r="95" spans="1:11" ht="22.15" customHeight="1" x14ac:dyDescent="0.2">
      <c r="A95" s="264" t="s">
        <v>197</v>
      </c>
      <c r="B95" s="264"/>
      <c r="C95" s="264"/>
      <c r="D95" s="264"/>
      <c r="E95" s="264"/>
      <c r="F95" s="264"/>
      <c r="G95" s="15">
        <v>208</v>
      </c>
      <c r="H95" s="40">
        <v>0</v>
      </c>
      <c r="I95" s="40">
        <v>0</v>
      </c>
      <c r="J95" s="40">
        <v>0</v>
      </c>
      <c r="K95" s="40">
        <v>0</v>
      </c>
    </row>
    <row r="96" spans="1:11" ht="22.15" customHeight="1" x14ac:dyDescent="0.2">
      <c r="A96" s="264" t="s">
        <v>198</v>
      </c>
      <c r="B96" s="264"/>
      <c r="C96" s="264"/>
      <c r="D96" s="264"/>
      <c r="E96" s="264"/>
      <c r="F96" s="264"/>
      <c r="G96" s="15">
        <v>209</v>
      </c>
      <c r="H96" s="40">
        <v>0</v>
      </c>
      <c r="I96" s="40">
        <v>0</v>
      </c>
      <c r="J96" s="40">
        <v>0</v>
      </c>
      <c r="K96" s="40">
        <v>0</v>
      </c>
    </row>
    <row r="97" spans="1:11" x14ac:dyDescent="0.2">
      <c r="A97" s="264" t="s">
        <v>199</v>
      </c>
      <c r="B97" s="264"/>
      <c r="C97" s="264"/>
      <c r="D97" s="264"/>
      <c r="E97" s="264"/>
      <c r="F97" s="264"/>
      <c r="G97" s="15">
        <v>210</v>
      </c>
      <c r="H97" s="40">
        <v>0</v>
      </c>
      <c r="I97" s="40">
        <v>0</v>
      </c>
      <c r="J97" s="40">
        <v>0</v>
      </c>
      <c r="K97" s="40">
        <v>0</v>
      </c>
    </row>
    <row r="98" spans="1:11" x14ac:dyDescent="0.2">
      <c r="A98" s="264" t="s">
        <v>200</v>
      </c>
      <c r="B98" s="264"/>
      <c r="C98" s="264"/>
      <c r="D98" s="264"/>
      <c r="E98" s="264"/>
      <c r="F98" s="264"/>
      <c r="G98" s="15">
        <v>211</v>
      </c>
      <c r="H98" s="40">
        <v>0</v>
      </c>
      <c r="I98" s="40">
        <v>0</v>
      </c>
      <c r="J98" s="40">
        <v>0</v>
      </c>
      <c r="K98" s="40">
        <v>0</v>
      </c>
    </row>
    <row r="99" spans="1:11" x14ac:dyDescent="0.2">
      <c r="A99" s="241" t="s">
        <v>119</v>
      </c>
      <c r="B99" s="241"/>
      <c r="C99" s="241"/>
      <c r="D99" s="241"/>
      <c r="E99" s="241"/>
      <c r="F99" s="241"/>
      <c r="G99" s="15">
        <v>212</v>
      </c>
      <c r="H99" s="40">
        <v>0</v>
      </c>
      <c r="I99" s="40">
        <v>0</v>
      </c>
      <c r="J99" s="40">
        <v>0</v>
      </c>
      <c r="K99" s="40">
        <v>0</v>
      </c>
    </row>
    <row r="100" spans="1:11" ht="22.9" customHeight="1" x14ac:dyDescent="0.2">
      <c r="A100" s="261" t="s">
        <v>201</v>
      </c>
      <c r="B100" s="261"/>
      <c r="C100" s="261"/>
      <c r="D100" s="261"/>
      <c r="E100" s="261"/>
      <c r="F100" s="261"/>
      <c r="G100" s="20">
        <v>213</v>
      </c>
      <c r="H100" s="39">
        <f>H90-H99</f>
        <v>0</v>
      </c>
      <c r="I100" s="39">
        <f>I90-I99</f>
        <v>0</v>
      </c>
      <c r="J100" s="39">
        <f>J90-J99</f>
        <v>0</v>
      </c>
      <c r="K100" s="39">
        <f>K90-K99</f>
        <v>0</v>
      </c>
    </row>
    <row r="101" spans="1:11" x14ac:dyDescent="0.2">
      <c r="A101" s="261" t="s">
        <v>202</v>
      </c>
      <c r="B101" s="261"/>
      <c r="C101" s="261"/>
      <c r="D101" s="261"/>
      <c r="E101" s="261"/>
      <c r="F101" s="261"/>
      <c r="G101" s="20">
        <v>214</v>
      </c>
      <c r="H101" s="39">
        <f>H89+H100</f>
        <v>59139449</v>
      </c>
      <c r="I101" s="39">
        <f>I89+I100</f>
        <v>-38852619</v>
      </c>
      <c r="J101" s="39">
        <f>J89+J100</f>
        <v>-37806149</v>
      </c>
      <c r="K101" s="39">
        <f>K89+K100</f>
        <v>-16794590</v>
      </c>
    </row>
    <row r="102" spans="1:11" x14ac:dyDescent="0.2">
      <c r="A102" s="245" t="s">
        <v>203</v>
      </c>
      <c r="B102" s="245"/>
      <c r="C102" s="245"/>
      <c r="D102" s="245"/>
      <c r="E102" s="245"/>
      <c r="F102" s="245"/>
      <c r="G102" s="265"/>
      <c r="H102" s="265"/>
      <c r="I102" s="265"/>
      <c r="J102" s="266"/>
      <c r="K102" s="266"/>
    </row>
    <row r="103" spans="1:11" x14ac:dyDescent="0.2">
      <c r="A103" s="262" t="s">
        <v>204</v>
      </c>
      <c r="B103" s="262"/>
      <c r="C103" s="262"/>
      <c r="D103" s="262"/>
      <c r="E103" s="262"/>
      <c r="F103" s="262"/>
      <c r="G103" s="20">
        <v>215</v>
      </c>
      <c r="H103" s="39">
        <f>H104+H105</f>
        <v>0</v>
      </c>
      <c r="I103" s="39">
        <f>I104+I105</f>
        <v>0</v>
      </c>
      <c r="J103" s="39">
        <f>J104+J105</f>
        <v>0</v>
      </c>
      <c r="K103" s="39">
        <f>K104+K105</f>
        <v>0</v>
      </c>
    </row>
    <row r="104" spans="1:11" x14ac:dyDescent="0.2">
      <c r="A104" s="263" t="s">
        <v>117</v>
      </c>
      <c r="B104" s="263"/>
      <c r="C104" s="263"/>
      <c r="D104" s="263"/>
      <c r="E104" s="263"/>
      <c r="F104" s="263"/>
      <c r="G104" s="15">
        <v>216</v>
      </c>
      <c r="H104" s="40">
        <v>0</v>
      </c>
      <c r="I104" s="40">
        <v>0</v>
      </c>
      <c r="J104" s="40">
        <v>0</v>
      </c>
      <c r="K104" s="40">
        <v>0</v>
      </c>
    </row>
    <row r="105" spans="1:11" x14ac:dyDescent="0.2">
      <c r="A105" s="263" t="s">
        <v>205</v>
      </c>
      <c r="B105" s="263"/>
      <c r="C105" s="263"/>
      <c r="D105" s="263"/>
      <c r="E105" s="263"/>
      <c r="F105" s="263"/>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10" zoomScaleNormal="100" workbookViewId="0">
      <selection activeCell="I60" sqref="I60"/>
    </sheetView>
  </sheetViews>
  <sheetFormatPr defaultColWidth="9.140625" defaultRowHeight="12.75" x14ac:dyDescent="0.2"/>
  <cols>
    <col min="1" max="7" width="9.140625" style="21"/>
    <col min="8" max="9" width="30.28515625" style="48" customWidth="1"/>
    <col min="10" max="16384" width="9.140625" style="21"/>
  </cols>
  <sheetData>
    <row r="1" spans="1:9" x14ac:dyDescent="0.2">
      <c r="A1" s="314" t="s">
        <v>206</v>
      </c>
      <c r="B1" s="315"/>
      <c r="C1" s="315"/>
      <c r="D1" s="315"/>
      <c r="E1" s="315"/>
      <c r="F1" s="315"/>
      <c r="G1" s="315"/>
      <c r="H1" s="315"/>
      <c r="I1" s="315"/>
    </row>
    <row r="2" spans="1:9" x14ac:dyDescent="0.2">
      <c r="A2" s="274" t="s">
        <v>449</v>
      </c>
      <c r="B2" s="250"/>
      <c r="C2" s="250"/>
      <c r="D2" s="250"/>
      <c r="E2" s="250"/>
      <c r="F2" s="250"/>
      <c r="G2" s="250"/>
      <c r="H2" s="250"/>
      <c r="I2" s="250"/>
    </row>
    <row r="3" spans="1:9" x14ac:dyDescent="0.2">
      <c r="A3" s="317" t="s">
        <v>355</v>
      </c>
      <c r="B3" s="318"/>
      <c r="C3" s="318"/>
      <c r="D3" s="318"/>
      <c r="E3" s="318"/>
      <c r="F3" s="318"/>
      <c r="G3" s="318"/>
      <c r="H3" s="318"/>
      <c r="I3" s="318"/>
    </row>
    <row r="4" spans="1:9" x14ac:dyDescent="0.2">
      <c r="A4" s="316" t="s">
        <v>447</v>
      </c>
      <c r="B4" s="254"/>
      <c r="C4" s="254"/>
      <c r="D4" s="254"/>
      <c r="E4" s="254"/>
      <c r="F4" s="254"/>
      <c r="G4" s="254"/>
      <c r="H4" s="254"/>
      <c r="I4" s="255"/>
    </row>
    <row r="5" spans="1:9" ht="24" thickBot="1" x14ac:dyDescent="0.25">
      <c r="A5" s="319" t="s">
        <v>2</v>
      </c>
      <c r="B5" s="320"/>
      <c r="C5" s="320"/>
      <c r="D5" s="320"/>
      <c r="E5" s="320"/>
      <c r="F5" s="321"/>
      <c r="G5" s="22" t="s">
        <v>107</v>
      </c>
      <c r="H5" s="41" t="s">
        <v>380</v>
      </c>
      <c r="I5" s="41" t="s">
        <v>347</v>
      </c>
    </row>
    <row r="6" spans="1:9" x14ac:dyDescent="0.2">
      <c r="A6" s="322">
        <v>1</v>
      </c>
      <c r="B6" s="323"/>
      <c r="C6" s="323"/>
      <c r="D6" s="323"/>
      <c r="E6" s="323"/>
      <c r="F6" s="324"/>
      <c r="G6" s="23">
        <v>2</v>
      </c>
      <c r="H6" s="42" t="s">
        <v>207</v>
      </c>
      <c r="I6" s="42" t="s">
        <v>208</v>
      </c>
    </row>
    <row r="7" spans="1:9" x14ac:dyDescent="0.2">
      <c r="A7" s="293" t="s">
        <v>209</v>
      </c>
      <c r="B7" s="294"/>
      <c r="C7" s="294"/>
      <c r="D7" s="294"/>
      <c r="E7" s="294"/>
      <c r="F7" s="294"/>
      <c r="G7" s="294"/>
      <c r="H7" s="294"/>
      <c r="I7" s="295"/>
    </row>
    <row r="8" spans="1:9" ht="12.75" customHeight="1" x14ac:dyDescent="0.2">
      <c r="A8" s="296" t="s">
        <v>210</v>
      </c>
      <c r="B8" s="297"/>
      <c r="C8" s="297"/>
      <c r="D8" s="297"/>
      <c r="E8" s="297"/>
      <c r="F8" s="298"/>
      <c r="G8" s="24">
        <v>1</v>
      </c>
      <c r="H8" s="128">
        <v>23437342</v>
      </c>
      <c r="I8" s="128">
        <v>-72524392</v>
      </c>
    </row>
    <row r="9" spans="1:9" ht="12.75" customHeight="1" x14ac:dyDescent="0.2">
      <c r="A9" s="311" t="s">
        <v>211</v>
      </c>
      <c r="B9" s="312"/>
      <c r="C9" s="312"/>
      <c r="D9" s="312"/>
      <c r="E9" s="312"/>
      <c r="F9" s="313"/>
      <c r="G9" s="25">
        <v>2</v>
      </c>
      <c r="H9" s="43">
        <f>H10+H11+H12+H13+H14+H15+H16+H17</f>
        <v>56117950</v>
      </c>
      <c r="I9" s="43">
        <f>I10+I11+I12+I13+I14+I15+I16+I17</f>
        <v>92886220</v>
      </c>
    </row>
    <row r="10" spans="1:9" ht="12.75" customHeight="1" x14ac:dyDescent="0.2">
      <c r="A10" s="308" t="s">
        <v>212</v>
      </c>
      <c r="B10" s="309"/>
      <c r="C10" s="309"/>
      <c r="D10" s="309"/>
      <c r="E10" s="309"/>
      <c r="F10" s="310"/>
      <c r="G10" s="26">
        <v>3</v>
      </c>
      <c r="H10" s="129">
        <v>61314495</v>
      </c>
      <c r="I10" s="129">
        <v>87170456</v>
      </c>
    </row>
    <row r="11" spans="1:9" ht="22.15" customHeight="1" x14ac:dyDescent="0.2">
      <c r="A11" s="308" t="s">
        <v>213</v>
      </c>
      <c r="B11" s="309"/>
      <c r="C11" s="309"/>
      <c r="D11" s="309"/>
      <c r="E11" s="309"/>
      <c r="F11" s="310"/>
      <c r="G11" s="26">
        <v>4</v>
      </c>
      <c r="H11" s="129">
        <v>7763990</v>
      </c>
      <c r="I11" s="129">
        <v>950955</v>
      </c>
    </row>
    <row r="12" spans="1:9" ht="23.45" customHeight="1" x14ac:dyDescent="0.2">
      <c r="A12" s="308" t="s">
        <v>214</v>
      </c>
      <c r="B12" s="309"/>
      <c r="C12" s="309"/>
      <c r="D12" s="309"/>
      <c r="E12" s="309"/>
      <c r="F12" s="310"/>
      <c r="G12" s="26">
        <v>5</v>
      </c>
      <c r="H12" s="129">
        <v>0</v>
      </c>
      <c r="I12" s="129">
        <v>115437</v>
      </c>
    </row>
    <row r="13" spans="1:9" ht="12.75" customHeight="1" x14ac:dyDescent="0.2">
      <c r="A13" s="308" t="s">
        <v>215</v>
      </c>
      <c r="B13" s="309"/>
      <c r="C13" s="309"/>
      <c r="D13" s="309"/>
      <c r="E13" s="309"/>
      <c r="F13" s="310"/>
      <c r="G13" s="26">
        <v>6</v>
      </c>
      <c r="H13" s="129">
        <v>-11171</v>
      </c>
      <c r="I13" s="129">
        <v>-5336</v>
      </c>
    </row>
    <row r="14" spans="1:9" ht="12.75" customHeight="1" x14ac:dyDescent="0.2">
      <c r="A14" s="308" t="s">
        <v>216</v>
      </c>
      <c r="B14" s="309"/>
      <c r="C14" s="309"/>
      <c r="D14" s="309"/>
      <c r="E14" s="309"/>
      <c r="F14" s="310"/>
      <c r="G14" s="26">
        <v>7</v>
      </c>
      <c r="H14" s="129">
        <v>4116927</v>
      </c>
      <c r="I14" s="129">
        <v>5341979</v>
      </c>
    </row>
    <row r="15" spans="1:9" ht="12.75" customHeight="1" x14ac:dyDescent="0.2">
      <c r="A15" s="308" t="s">
        <v>217</v>
      </c>
      <c r="B15" s="309"/>
      <c r="C15" s="309"/>
      <c r="D15" s="309"/>
      <c r="E15" s="309"/>
      <c r="F15" s="310"/>
      <c r="G15" s="26">
        <v>8</v>
      </c>
      <c r="H15" s="129">
        <v>-1937015</v>
      </c>
      <c r="I15" s="129">
        <v>991353</v>
      </c>
    </row>
    <row r="16" spans="1:9" ht="12.75" customHeight="1" x14ac:dyDescent="0.2">
      <c r="A16" s="308" t="s">
        <v>218</v>
      </c>
      <c r="B16" s="309"/>
      <c r="C16" s="309"/>
      <c r="D16" s="309"/>
      <c r="E16" s="309"/>
      <c r="F16" s="310"/>
      <c r="G16" s="26">
        <v>9</v>
      </c>
      <c r="H16" s="129">
        <v>230321</v>
      </c>
      <c r="I16" s="129">
        <v>3490442</v>
      </c>
    </row>
    <row r="17" spans="1:9" ht="25.15" customHeight="1" x14ac:dyDescent="0.2">
      <c r="A17" s="308" t="s">
        <v>219</v>
      </c>
      <c r="B17" s="309"/>
      <c r="C17" s="309"/>
      <c r="D17" s="309"/>
      <c r="E17" s="309"/>
      <c r="F17" s="310"/>
      <c r="G17" s="26">
        <v>10</v>
      </c>
      <c r="H17" s="129">
        <v>-15359597</v>
      </c>
      <c r="I17" s="129">
        <f>-5168066-1000</f>
        <v>-5169066</v>
      </c>
    </row>
    <row r="18" spans="1:9" ht="28.15" customHeight="1" x14ac:dyDescent="0.2">
      <c r="A18" s="287" t="s">
        <v>390</v>
      </c>
      <c r="B18" s="288"/>
      <c r="C18" s="288"/>
      <c r="D18" s="288"/>
      <c r="E18" s="288"/>
      <c r="F18" s="289"/>
      <c r="G18" s="25">
        <v>11</v>
      </c>
      <c r="H18" s="43">
        <f>H8+H9</f>
        <v>79555292</v>
      </c>
      <c r="I18" s="43">
        <f>I8+I9</f>
        <v>20361828</v>
      </c>
    </row>
    <row r="19" spans="1:9" ht="12.75" customHeight="1" x14ac:dyDescent="0.2">
      <c r="A19" s="311" t="s">
        <v>220</v>
      </c>
      <c r="B19" s="312"/>
      <c r="C19" s="312"/>
      <c r="D19" s="312"/>
      <c r="E19" s="312"/>
      <c r="F19" s="313"/>
      <c r="G19" s="25">
        <v>12</v>
      </c>
      <c r="H19" s="43">
        <f>H20+H21+H22+H23</f>
        <v>11385935</v>
      </c>
      <c r="I19" s="43">
        <f>I20+I21+I22+I23</f>
        <v>-24667743</v>
      </c>
    </row>
    <row r="20" spans="1:9" ht="12.75" customHeight="1" x14ac:dyDescent="0.2">
      <c r="A20" s="308" t="s">
        <v>221</v>
      </c>
      <c r="B20" s="309"/>
      <c r="C20" s="309"/>
      <c r="D20" s="309"/>
      <c r="E20" s="309"/>
      <c r="F20" s="310"/>
      <c r="G20" s="26">
        <v>13</v>
      </c>
      <c r="H20" s="129">
        <v>-11217238</v>
      </c>
      <c r="I20" s="129">
        <v>-23455095</v>
      </c>
    </row>
    <row r="21" spans="1:9" ht="12.75" customHeight="1" x14ac:dyDescent="0.2">
      <c r="A21" s="308" t="s">
        <v>222</v>
      </c>
      <c r="B21" s="309"/>
      <c r="C21" s="309"/>
      <c r="D21" s="309"/>
      <c r="E21" s="309"/>
      <c r="F21" s="310"/>
      <c r="G21" s="26">
        <v>14</v>
      </c>
      <c r="H21" s="129">
        <v>20657094</v>
      </c>
      <c r="I21" s="129">
        <v>-892946</v>
      </c>
    </row>
    <row r="22" spans="1:9" ht="12.75" customHeight="1" x14ac:dyDescent="0.2">
      <c r="A22" s="308" t="s">
        <v>223</v>
      </c>
      <c r="B22" s="309"/>
      <c r="C22" s="309"/>
      <c r="D22" s="309"/>
      <c r="E22" s="309"/>
      <c r="F22" s="310"/>
      <c r="G22" s="26">
        <v>15</v>
      </c>
      <c r="H22" s="129">
        <v>1946079</v>
      </c>
      <c r="I22" s="129">
        <v>-319702</v>
      </c>
    </row>
    <row r="23" spans="1:9" ht="12.75" customHeight="1" x14ac:dyDescent="0.2">
      <c r="A23" s="308" t="s">
        <v>224</v>
      </c>
      <c r="B23" s="309"/>
      <c r="C23" s="309"/>
      <c r="D23" s="309"/>
      <c r="E23" s="309"/>
      <c r="F23" s="310"/>
      <c r="G23" s="26">
        <v>16</v>
      </c>
      <c r="H23" s="129">
        <v>0</v>
      </c>
      <c r="I23" s="129">
        <v>0</v>
      </c>
    </row>
    <row r="24" spans="1:9" ht="12.75" customHeight="1" x14ac:dyDescent="0.2">
      <c r="A24" s="287" t="s">
        <v>225</v>
      </c>
      <c r="B24" s="288"/>
      <c r="C24" s="288"/>
      <c r="D24" s="288"/>
      <c r="E24" s="288"/>
      <c r="F24" s="289"/>
      <c r="G24" s="25">
        <v>17</v>
      </c>
      <c r="H24" s="43">
        <f>H18+H19</f>
        <v>90941227</v>
      </c>
      <c r="I24" s="43">
        <f>I18+I19</f>
        <v>-4305915</v>
      </c>
    </row>
    <row r="25" spans="1:9" ht="12.75" customHeight="1" x14ac:dyDescent="0.2">
      <c r="A25" s="299" t="s">
        <v>226</v>
      </c>
      <c r="B25" s="300"/>
      <c r="C25" s="300"/>
      <c r="D25" s="300"/>
      <c r="E25" s="300"/>
      <c r="F25" s="301"/>
      <c r="G25" s="26">
        <v>18</v>
      </c>
      <c r="H25" s="129">
        <v>-4455247</v>
      </c>
      <c r="I25" s="129">
        <v>-5242338</v>
      </c>
    </row>
    <row r="26" spans="1:9" ht="12.75" customHeight="1" x14ac:dyDescent="0.2">
      <c r="A26" s="299" t="s">
        <v>227</v>
      </c>
      <c r="B26" s="300"/>
      <c r="C26" s="300"/>
      <c r="D26" s="300"/>
      <c r="E26" s="300"/>
      <c r="F26" s="301"/>
      <c r="G26" s="26">
        <v>19</v>
      </c>
      <c r="H26" s="129">
        <v>-5354056</v>
      </c>
      <c r="I26" s="129">
        <v>3541992</v>
      </c>
    </row>
    <row r="27" spans="1:9" ht="25.9" customHeight="1" x14ac:dyDescent="0.2">
      <c r="A27" s="290" t="s">
        <v>228</v>
      </c>
      <c r="B27" s="291"/>
      <c r="C27" s="291"/>
      <c r="D27" s="291"/>
      <c r="E27" s="291"/>
      <c r="F27" s="292"/>
      <c r="G27" s="27">
        <v>20</v>
      </c>
      <c r="H27" s="44">
        <f>H24+H25+H26</f>
        <v>81131924</v>
      </c>
      <c r="I27" s="44">
        <f>I24+I25+I26</f>
        <v>-6006261</v>
      </c>
    </row>
    <row r="28" spans="1:9" x14ac:dyDescent="0.2">
      <c r="A28" s="293" t="s">
        <v>229</v>
      </c>
      <c r="B28" s="294"/>
      <c r="C28" s="294"/>
      <c r="D28" s="294"/>
      <c r="E28" s="294"/>
      <c r="F28" s="294"/>
      <c r="G28" s="294"/>
      <c r="H28" s="294"/>
      <c r="I28" s="295"/>
    </row>
    <row r="29" spans="1:9" ht="30.6" customHeight="1" x14ac:dyDescent="0.2">
      <c r="A29" s="296" t="s">
        <v>230</v>
      </c>
      <c r="B29" s="297"/>
      <c r="C29" s="297"/>
      <c r="D29" s="297"/>
      <c r="E29" s="297"/>
      <c r="F29" s="298"/>
      <c r="G29" s="24">
        <v>21</v>
      </c>
      <c r="H29" s="130">
        <v>102635</v>
      </c>
      <c r="I29" s="130">
        <v>38572</v>
      </c>
    </row>
    <row r="30" spans="1:9" ht="12.75" customHeight="1" x14ac:dyDescent="0.2">
      <c r="A30" s="299" t="s">
        <v>231</v>
      </c>
      <c r="B30" s="300"/>
      <c r="C30" s="300"/>
      <c r="D30" s="300"/>
      <c r="E30" s="300"/>
      <c r="F30" s="301"/>
      <c r="G30" s="26">
        <v>22</v>
      </c>
      <c r="H30" s="131">
        <v>39600</v>
      </c>
      <c r="I30" s="131">
        <v>0</v>
      </c>
    </row>
    <row r="31" spans="1:9" ht="12.75" customHeight="1" x14ac:dyDescent="0.2">
      <c r="A31" s="299" t="s">
        <v>232</v>
      </c>
      <c r="B31" s="300"/>
      <c r="C31" s="300"/>
      <c r="D31" s="300"/>
      <c r="E31" s="300"/>
      <c r="F31" s="301"/>
      <c r="G31" s="26">
        <v>23</v>
      </c>
      <c r="H31" s="131">
        <v>11171</v>
      </c>
      <c r="I31" s="131">
        <v>5336</v>
      </c>
    </row>
    <row r="32" spans="1:9" ht="12.75" customHeight="1" x14ac:dyDescent="0.2">
      <c r="A32" s="299" t="s">
        <v>233</v>
      </c>
      <c r="B32" s="300"/>
      <c r="C32" s="300"/>
      <c r="D32" s="300"/>
      <c r="E32" s="300"/>
      <c r="F32" s="301"/>
      <c r="G32" s="26">
        <v>24</v>
      </c>
      <c r="H32" s="131">
        <v>0</v>
      </c>
      <c r="I32" s="131">
        <v>0</v>
      </c>
    </row>
    <row r="33" spans="1:9" ht="12.75" customHeight="1" x14ac:dyDescent="0.2">
      <c r="A33" s="299" t="s">
        <v>234</v>
      </c>
      <c r="B33" s="300"/>
      <c r="C33" s="300"/>
      <c r="D33" s="300"/>
      <c r="E33" s="300"/>
      <c r="F33" s="301"/>
      <c r="G33" s="26">
        <v>25</v>
      </c>
      <c r="H33" s="131">
        <v>135000</v>
      </c>
      <c r="I33" s="131">
        <v>135000</v>
      </c>
    </row>
    <row r="34" spans="1:9" ht="12.75" customHeight="1" x14ac:dyDescent="0.2">
      <c r="A34" s="299" t="s">
        <v>235</v>
      </c>
      <c r="B34" s="300"/>
      <c r="C34" s="300"/>
      <c r="D34" s="300"/>
      <c r="E34" s="300"/>
      <c r="F34" s="301"/>
      <c r="G34" s="26">
        <v>26</v>
      </c>
      <c r="H34" s="131">
        <v>0</v>
      </c>
      <c r="I34" s="131">
        <v>0</v>
      </c>
    </row>
    <row r="35" spans="1:9" ht="26.45" customHeight="1" x14ac:dyDescent="0.2">
      <c r="A35" s="287" t="s">
        <v>236</v>
      </c>
      <c r="B35" s="288"/>
      <c r="C35" s="288"/>
      <c r="D35" s="288"/>
      <c r="E35" s="288"/>
      <c r="F35" s="289"/>
      <c r="G35" s="25">
        <v>27</v>
      </c>
      <c r="H35" s="46">
        <f>H29+H30+H31+H32+H33+H34</f>
        <v>288406</v>
      </c>
      <c r="I35" s="46">
        <f>I29+I30+I31+I32+I33+I34</f>
        <v>178908</v>
      </c>
    </row>
    <row r="36" spans="1:9" ht="22.9" customHeight="1" x14ac:dyDescent="0.2">
      <c r="A36" s="299" t="s">
        <v>237</v>
      </c>
      <c r="B36" s="300"/>
      <c r="C36" s="300"/>
      <c r="D36" s="300"/>
      <c r="E36" s="300"/>
      <c r="F36" s="301"/>
      <c r="G36" s="26">
        <v>28</v>
      </c>
      <c r="H36" s="131">
        <v>-329321839</v>
      </c>
      <c r="I36" s="131">
        <v>-159385011</v>
      </c>
    </row>
    <row r="37" spans="1:9" ht="12.75" customHeight="1" x14ac:dyDescent="0.2">
      <c r="A37" s="299" t="s">
        <v>238</v>
      </c>
      <c r="B37" s="300"/>
      <c r="C37" s="300"/>
      <c r="D37" s="300"/>
      <c r="E37" s="300"/>
      <c r="F37" s="301"/>
      <c r="G37" s="26">
        <v>29</v>
      </c>
      <c r="H37" s="131">
        <v>0</v>
      </c>
      <c r="I37" s="131">
        <v>0</v>
      </c>
    </row>
    <row r="38" spans="1:9" ht="12.75" customHeight="1" x14ac:dyDescent="0.2">
      <c r="A38" s="299" t="s">
        <v>239</v>
      </c>
      <c r="B38" s="300"/>
      <c r="C38" s="300"/>
      <c r="D38" s="300"/>
      <c r="E38" s="300"/>
      <c r="F38" s="301"/>
      <c r="G38" s="26">
        <v>30</v>
      </c>
      <c r="H38" s="131">
        <v>0</v>
      </c>
      <c r="I38" s="131">
        <v>0</v>
      </c>
    </row>
    <row r="39" spans="1:9" ht="12.75" customHeight="1" x14ac:dyDescent="0.2">
      <c r="A39" s="299" t="s">
        <v>240</v>
      </c>
      <c r="B39" s="300"/>
      <c r="C39" s="300"/>
      <c r="D39" s="300"/>
      <c r="E39" s="300"/>
      <c r="F39" s="301"/>
      <c r="G39" s="26">
        <v>31</v>
      </c>
      <c r="H39" s="131">
        <v>27825208</v>
      </c>
      <c r="I39" s="131">
        <v>0</v>
      </c>
    </row>
    <row r="40" spans="1:9" ht="12.75" customHeight="1" x14ac:dyDescent="0.2">
      <c r="A40" s="299" t="s">
        <v>241</v>
      </c>
      <c r="B40" s="300"/>
      <c r="C40" s="300"/>
      <c r="D40" s="300"/>
      <c r="E40" s="300"/>
      <c r="F40" s="301"/>
      <c r="G40" s="26">
        <v>32</v>
      </c>
      <c r="H40" s="131">
        <v>0</v>
      </c>
      <c r="I40" s="131">
        <v>0</v>
      </c>
    </row>
    <row r="41" spans="1:9" ht="24" customHeight="1" x14ac:dyDescent="0.2">
      <c r="A41" s="287" t="s">
        <v>242</v>
      </c>
      <c r="B41" s="288"/>
      <c r="C41" s="288"/>
      <c r="D41" s="288"/>
      <c r="E41" s="288"/>
      <c r="F41" s="289"/>
      <c r="G41" s="25">
        <v>33</v>
      </c>
      <c r="H41" s="46">
        <f>H36+H37+H38+H39+H40</f>
        <v>-301496631</v>
      </c>
      <c r="I41" s="46">
        <f>I36+I37+I38+I39+I40</f>
        <v>-159385011</v>
      </c>
    </row>
    <row r="42" spans="1:9" ht="29.45" customHeight="1" x14ac:dyDescent="0.2">
      <c r="A42" s="290" t="s">
        <v>243</v>
      </c>
      <c r="B42" s="291"/>
      <c r="C42" s="291"/>
      <c r="D42" s="291"/>
      <c r="E42" s="291"/>
      <c r="F42" s="292"/>
      <c r="G42" s="27">
        <v>34</v>
      </c>
      <c r="H42" s="47">
        <f>H35+H41</f>
        <v>-301208225</v>
      </c>
      <c r="I42" s="47">
        <f>I35+I41</f>
        <v>-159206103</v>
      </c>
    </row>
    <row r="43" spans="1:9" x14ac:dyDescent="0.2">
      <c r="A43" s="293" t="s">
        <v>244</v>
      </c>
      <c r="B43" s="294"/>
      <c r="C43" s="294"/>
      <c r="D43" s="294"/>
      <c r="E43" s="294"/>
      <c r="F43" s="294"/>
      <c r="G43" s="294"/>
      <c r="H43" s="294"/>
      <c r="I43" s="295"/>
    </row>
    <row r="44" spans="1:9" ht="12.75" customHeight="1" x14ac:dyDescent="0.2">
      <c r="A44" s="296" t="s">
        <v>245</v>
      </c>
      <c r="B44" s="297"/>
      <c r="C44" s="297"/>
      <c r="D44" s="297"/>
      <c r="E44" s="297"/>
      <c r="F44" s="298"/>
      <c r="G44" s="24">
        <v>35</v>
      </c>
      <c r="H44" s="130">
        <v>426088157</v>
      </c>
      <c r="I44" s="130">
        <v>0</v>
      </c>
    </row>
    <row r="45" spans="1:9" ht="25.15" customHeight="1" x14ac:dyDescent="0.2">
      <c r="A45" s="299" t="s">
        <v>246</v>
      </c>
      <c r="B45" s="300"/>
      <c r="C45" s="300"/>
      <c r="D45" s="300"/>
      <c r="E45" s="300"/>
      <c r="F45" s="301"/>
      <c r="G45" s="26">
        <v>36</v>
      </c>
      <c r="H45" s="131">
        <v>0</v>
      </c>
      <c r="I45" s="131">
        <v>0</v>
      </c>
    </row>
    <row r="46" spans="1:9" ht="12.75" customHeight="1" x14ac:dyDescent="0.2">
      <c r="A46" s="299" t="s">
        <v>247</v>
      </c>
      <c r="B46" s="300"/>
      <c r="C46" s="300"/>
      <c r="D46" s="300"/>
      <c r="E46" s="300"/>
      <c r="F46" s="301"/>
      <c r="G46" s="26">
        <v>37</v>
      </c>
      <c r="H46" s="131">
        <v>251780916</v>
      </c>
      <c r="I46" s="131">
        <v>6882279</v>
      </c>
    </row>
    <row r="47" spans="1:9" ht="12.75" customHeight="1" x14ac:dyDescent="0.2">
      <c r="A47" s="299" t="s">
        <v>248</v>
      </c>
      <c r="B47" s="300"/>
      <c r="C47" s="300"/>
      <c r="D47" s="300"/>
      <c r="E47" s="300"/>
      <c r="F47" s="301"/>
      <c r="G47" s="26">
        <v>38</v>
      </c>
      <c r="H47" s="131">
        <v>0</v>
      </c>
      <c r="I47" s="131">
        <v>0</v>
      </c>
    </row>
    <row r="48" spans="1:9" ht="22.15" customHeight="1" x14ac:dyDescent="0.2">
      <c r="A48" s="287" t="s">
        <v>249</v>
      </c>
      <c r="B48" s="288"/>
      <c r="C48" s="288"/>
      <c r="D48" s="288"/>
      <c r="E48" s="288"/>
      <c r="F48" s="289"/>
      <c r="G48" s="25">
        <v>39</v>
      </c>
      <c r="H48" s="46">
        <f>H44+H45+H46+H47</f>
        <v>677869073</v>
      </c>
      <c r="I48" s="46">
        <f>I44+I45+I46+I47</f>
        <v>6882279</v>
      </c>
    </row>
    <row r="49" spans="1:9" ht="24.6" customHeight="1" x14ac:dyDescent="0.2">
      <c r="A49" s="299" t="s">
        <v>389</v>
      </c>
      <c r="B49" s="300"/>
      <c r="C49" s="300"/>
      <c r="D49" s="300"/>
      <c r="E49" s="300"/>
      <c r="F49" s="301"/>
      <c r="G49" s="26">
        <v>40</v>
      </c>
      <c r="H49" s="131">
        <v>-188124714</v>
      </c>
      <c r="I49" s="131">
        <v>-103000</v>
      </c>
    </row>
    <row r="50" spans="1:9" ht="12.75" customHeight="1" x14ac:dyDescent="0.2">
      <c r="A50" s="299" t="s">
        <v>250</v>
      </c>
      <c r="B50" s="300"/>
      <c r="C50" s="300"/>
      <c r="D50" s="300"/>
      <c r="E50" s="300"/>
      <c r="F50" s="301"/>
      <c r="G50" s="26">
        <v>41</v>
      </c>
      <c r="H50" s="131">
        <v>-10670775</v>
      </c>
      <c r="I50" s="131">
        <v>0</v>
      </c>
    </row>
    <row r="51" spans="1:9" ht="12.75" customHeight="1" x14ac:dyDescent="0.2">
      <c r="A51" s="299" t="s">
        <v>251</v>
      </c>
      <c r="B51" s="300"/>
      <c r="C51" s="300"/>
      <c r="D51" s="300"/>
      <c r="E51" s="300"/>
      <c r="F51" s="301"/>
      <c r="G51" s="26">
        <v>42</v>
      </c>
      <c r="H51" s="131">
        <v>-120450</v>
      </c>
      <c r="I51" s="131">
        <v>-47459</v>
      </c>
    </row>
    <row r="52" spans="1:9" ht="22.9" customHeight="1" x14ac:dyDescent="0.2">
      <c r="A52" s="299" t="s">
        <v>252</v>
      </c>
      <c r="B52" s="300"/>
      <c r="C52" s="300"/>
      <c r="D52" s="300"/>
      <c r="E52" s="300"/>
      <c r="F52" s="301"/>
      <c r="G52" s="26">
        <v>43</v>
      </c>
      <c r="H52" s="131">
        <v>-40601</v>
      </c>
      <c r="I52" s="131">
        <v>0</v>
      </c>
    </row>
    <row r="53" spans="1:9" ht="12.75" customHeight="1" x14ac:dyDescent="0.2">
      <c r="A53" s="299" t="s">
        <v>253</v>
      </c>
      <c r="B53" s="300"/>
      <c r="C53" s="300"/>
      <c r="D53" s="300"/>
      <c r="E53" s="300"/>
      <c r="F53" s="301"/>
      <c r="G53" s="26">
        <v>44</v>
      </c>
      <c r="H53" s="131">
        <v>0</v>
      </c>
      <c r="I53" s="131">
        <v>0</v>
      </c>
    </row>
    <row r="54" spans="1:9" ht="30.6" customHeight="1" x14ac:dyDescent="0.2">
      <c r="A54" s="287" t="s">
        <v>254</v>
      </c>
      <c r="B54" s="288"/>
      <c r="C54" s="288"/>
      <c r="D54" s="288"/>
      <c r="E54" s="288"/>
      <c r="F54" s="289"/>
      <c r="G54" s="25">
        <v>45</v>
      </c>
      <c r="H54" s="46">
        <f>H49+H50+H51+H52+H53</f>
        <v>-198956540</v>
      </c>
      <c r="I54" s="46">
        <f>I49+I50+I51+I52+I53</f>
        <v>-150459</v>
      </c>
    </row>
    <row r="55" spans="1:9" ht="29.45" customHeight="1" x14ac:dyDescent="0.2">
      <c r="A55" s="302" t="s">
        <v>255</v>
      </c>
      <c r="B55" s="303"/>
      <c r="C55" s="303"/>
      <c r="D55" s="303"/>
      <c r="E55" s="303"/>
      <c r="F55" s="304"/>
      <c r="G55" s="25">
        <v>46</v>
      </c>
      <c r="H55" s="46">
        <f>H48+H54</f>
        <v>478912533</v>
      </c>
      <c r="I55" s="46">
        <f>I48+I54</f>
        <v>6731820</v>
      </c>
    </row>
    <row r="56" spans="1:9" x14ac:dyDescent="0.2">
      <c r="A56" s="299" t="s">
        <v>256</v>
      </c>
      <c r="B56" s="300"/>
      <c r="C56" s="300"/>
      <c r="D56" s="300"/>
      <c r="E56" s="300"/>
      <c r="F56" s="301"/>
      <c r="G56" s="26">
        <v>47</v>
      </c>
      <c r="H56" s="45">
        <v>0</v>
      </c>
      <c r="I56" s="45">
        <v>0</v>
      </c>
    </row>
    <row r="57" spans="1:9" ht="26.45" customHeight="1" x14ac:dyDescent="0.2">
      <c r="A57" s="302" t="s">
        <v>257</v>
      </c>
      <c r="B57" s="303"/>
      <c r="C57" s="303"/>
      <c r="D57" s="303"/>
      <c r="E57" s="303"/>
      <c r="F57" s="304"/>
      <c r="G57" s="25">
        <v>48</v>
      </c>
      <c r="H57" s="46">
        <f>H27+H42+H55+H56</f>
        <v>258836232</v>
      </c>
      <c r="I57" s="46">
        <f>I27+I42+I55+I56</f>
        <v>-158480544</v>
      </c>
    </row>
    <row r="58" spans="1:9" x14ac:dyDescent="0.2">
      <c r="A58" s="305" t="s">
        <v>258</v>
      </c>
      <c r="B58" s="306"/>
      <c r="C58" s="306"/>
      <c r="D58" s="306"/>
      <c r="E58" s="306"/>
      <c r="F58" s="307"/>
      <c r="G58" s="26">
        <v>49</v>
      </c>
      <c r="H58" s="131">
        <v>38277875</v>
      </c>
      <c r="I58" s="131">
        <v>297114107</v>
      </c>
    </row>
    <row r="59" spans="1:9" ht="31.15" customHeight="1" x14ac:dyDescent="0.2">
      <c r="A59" s="290" t="s">
        <v>259</v>
      </c>
      <c r="B59" s="291"/>
      <c r="C59" s="291"/>
      <c r="D59" s="291"/>
      <c r="E59" s="291"/>
      <c r="F59" s="292"/>
      <c r="G59" s="27">
        <v>50</v>
      </c>
      <c r="H59" s="47">
        <f>H57+H58</f>
        <v>297114107</v>
      </c>
      <c r="I59" s="47">
        <f>I57+I58</f>
        <v>138633563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7" zoomScale="110" zoomScaleNormal="100" workbookViewId="0">
      <selection activeCell="A7" sqref="A7:I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14" t="s">
        <v>260</v>
      </c>
      <c r="B1" s="315"/>
      <c r="C1" s="315"/>
      <c r="D1" s="315"/>
      <c r="E1" s="315"/>
      <c r="F1" s="315"/>
      <c r="G1" s="315"/>
      <c r="H1" s="315"/>
      <c r="I1" s="315"/>
    </row>
    <row r="2" spans="1:9" ht="12.75" customHeight="1" x14ac:dyDescent="0.2">
      <c r="A2" s="274" t="s">
        <v>450</v>
      </c>
      <c r="B2" s="250"/>
      <c r="C2" s="250"/>
      <c r="D2" s="250"/>
      <c r="E2" s="250"/>
      <c r="F2" s="250"/>
      <c r="G2" s="250"/>
      <c r="H2" s="250"/>
      <c r="I2" s="250"/>
    </row>
    <row r="3" spans="1:9" x14ac:dyDescent="0.2">
      <c r="A3" s="325" t="s">
        <v>355</v>
      </c>
      <c r="B3" s="326"/>
      <c r="C3" s="326"/>
      <c r="D3" s="326"/>
      <c r="E3" s="326"/>
      <c r="F3" s="326"/>
      <c r="G3" s="326"/>
      <c r="H3" s="326"/>
      <c r="I3" s="326"/>
    </row>
    <row r="4" spans="1:9" x14ac:dyDescent="0.2">
      <c r="A4" s="316" t="s">
        <v>447</v>
      </c>
      <c r="B4" s="254"/>
      <c r="C4" s="254"/>
      <c r="D4" s="254"/>
      <c r="E4" s="254"/>
      <c r="F4" s="254"/>
      <c r="G4" s="254"/>
      <c r="H4" s="254"/>
      <c r="I4" s="255"/>
    </row>
    <row r="5" spans="1:9" ht="24" thickBot="1" x14ac:dyDescent="0.25">
      <c r="A5" s="319" t="s">
        <v>2</v>
      </c>
      <c r="B5" s="320"/>
      <c r="C5" s="320"/>
      <c r="D5" s="320"/>
      <c r="E5" s="320"/>
      <c r="F5" s="321"/>
      <c r="G5" s="22" t="s">
        <v>107</v>
      </c>
      <c r="H5" s="41" t="s">
        <v>380</v>
      </c>
      <c r="I5" s="41" t="s">
        <v>347</v>
      </c>
    </row>
    <row r="6" spans="1:9" x14ac:dyDescent="0.2">
      <c r="A6" s="322">
        <v>1</v>
      </c>
      <c r="B6" s="323"/>
      <c r="C6" s="323"/>
      <c r="D6" s="323"/>
      <c r="E6" s="323"/>
      <c r="F6" s="324"/>
      <c r="G6" s="28">
        <v>2</v>
      </c>
      <c r="H6" s="42" t="s">
        <v>207</v>
      </c>
      <c r="I6" s="42" t="s">
        <v>208</v>
      </c>
    </row>
    <row r="7" spans="1:9" x14ac:dyDescent="0.2">
      <c r="A7" s="333" t="s">
        <v>209</v>
      </c>
      <c r="B7" s="334"/>
      <c r="C7" s="334"/>
      <c r="D7" s="334"/>
      <c r="E7" s="334"/>
      <c r="F7" s="334"/>
      <c r="G7" s="334"/>
      <c r="H7" s="334"/>
      <c r="I7" s="335"/>
    </row>
    <row r="8" spans="1:9" x14ac:dyDescent="0.2">
      <c r="A8" s="336" t="s">
        <v>261</v>
      </c>
      <c r="B8" s="336"/>
      <c r="C8" s="336"/>
      <c r="D8" s="336"/>
      <c r="E8" s="336"/>
      <c r="F8" s="336"/>
      <c r="G8" s="29">
        <v>1</v>
      </c>
      <c r="H8" s="49">
        <v>0</v>
      </c>
      <c r="I8" s="49">
        <v>0</v>
      </c>
    </row>
    <row r="9" spans="1:9" x14ac:dyDescent="0.2">
      <c r="A9" s="331" t="s">
        <v>262</v>
      </c>
      <c r="B9" s="331"/>
      <c r="C9" s="331"/>
      <c r="D9" s="331"/>
      <c r="E9" s="331"/>
      <c r="F9" s="331"/>
      <c r="G9" s="30">
        <v>2</v>
      </c>
      <c r="H9" s="50">
        <v>0</v>
      </c>
      <c r="I9" s="50">
        <v>0</v>
      </c>
    </row>
    <row r="10" spans="1:9" x14ac:dyDescent="0.2">
      <c r="A10" s="331" t="s">
        <v>263</v>
      </c>
      <c r="B10" s="331"/>
      <c r="C10" s="331"/>
      <c r="D10" s="331"/>
      <c r="E10" s="331"/>
      <c r="F10" s="331"/>
      <c r="G10" s="30">
        <v>3</v>
      </c>
      <c r="H10" s="50">
        <v>0</v>
      </c>
      <c r="I10" s="50">
        <v>0</v>
      </c>
    </row>
    <row r="11" spans="1:9" x14ac:dyDescent="0.2">
      <c r="A11" s="331" t="s">
        <v>264</v>
      </c>
      <c r="B11" s="331"/>
      <c r="C11" s="331"/>
      <c r="D11" s="331"/>
      <c r="E11" s="331"/>
      <c r="F11" s="331"/>
      <c r="G11" s="30">
        <v>4</v>
      </c>
      <c r="H11" s="50">
        <v>0</v>
      </c>
      <c r="I11" s="50">
        <v>0</v>
      </c>
    </row>
    <row r="12" spans="1:9" x14ac:dyDescent="0.2">
      <c r="A12" s="331" t="s">
        <v>265</v>
      </c>
      <c r="B12" s="331"/>
      <c r="C12" s="331"/>
      <c r="D12" s="331"/>
      <c r="E12" s="331"/>
      <c r="F12" s="331"/>
      <c r="G12" s="30">
        <v>5</v>
      </c>
      <c r="H12" s="50">
        <v>0</v>
      </c>
      <c r="I12" s="50">
        <v>0</v>
      </c>
    </row>
    <row r="13" spans="1:9" x14ac:dyDescent="0.2">
      <c r="A13" s="331" t="s">
        <v>266</v>
      </c>
      <c r="B13" s="331"/>
      <c r="C13" s="331"/>
      <c r="D13" s="331"/>
      <c r="E13" s="331"/>
      <c r="F13" s="331"/>
      <c r="G13" s="30">
        <v>6</v>
      </c>
      <c r="H13" s="50">
        <v>0</v>
      </c>
      <c r="I13" s="50">
        <v>0</v>
      </c>
    </row>
    <row r="14" spans="1:9" x14ac:dyDescent="0.2">
      <c r="A14" s="331" t="s">
        <v>267</v>
      </c>
      <c r="B14" s="331"/>
      <c r="C14" s="331"/>
      <c r="D14" s="331"/>
      <c r="E14" s="331"/>
      <c r="F14" s="331"/>
      <c r="G14" s="30">
        <v>7</v>
      </c>
      <c r="H14" s="50">
        <v>0</v>
      </c>
      <c r="I14" s="50">
        <v>0</v>
      </c>
    </row>
    <row r="15" spans="1:9" x14ac:dyDescent="0.2">
      <c r="A15" s="331" t="s">
        <v>268</v>
      </c>
      <c r="B15" s="331"/>
      <c r="C15" s="331"/>
      <c r="D15" s="331"/>
      <c r="E15" s="331"/>
      <c r="F15" s="331"/>
      <c r="G15" s="30">
        <v>8</v>
      </c>
      <c r="H15" s="50">
        <v>0</v>
      </c>
      <c r="I15" s="50">
        <v>0</v>
      </c>
    </row>
    <row r="16" spans="1:9" x14ac:dyDescent="0.2">
      <c r="A16" s="329" t="s">
        <v>269</v>
      </c>
      <c r="B16" s="329"/>
      <c r="C16" s="329"/>
      <c r="D16" s="329"/>
      <c r="E16" s="329"/>
      <c r="F16" s="329"/>
      <c r="G16" s="31">
        <v>9</v>
      </c>
      <c r="H16" s="51">
        <f>SUM(H8:H15)</f>
        <v>0</v>
      </c>
      <c r="I16" s="51">
        <f>SUM(I8:I15)</f>
        <v>0</v>
      </c>
    </row>
    <row r="17" spans="1:9" x14ac:dyDescent="0.2">
      <c r="A17" s="331" t="s">
        <v>270</v>
      </c>
      <c r="B17" s="331"/>
      <c r="C17" s="331"/>
      <c r="D17" s="331"/>
      <c r="E17" s="331"/>
      <c r="F17" s="331"/>
      <c r="G17" s="30">
        <v>10</v>
      </c>
      <c r="H17" s="50">
        <v>0</v>
      </c>
      <c r="I17" s="50">
        <v>0</v>
      </c>
    </row>
    <row r="18" spans="1:9" x14ac:dyDescent="0.2">
      <c r="A18" s="331" t="s">
        <v>271</v>
      </c>
      <c r="B18" s="331"/>
      <c r="C18" s="331"/>
      <c r="D18" s="331"/>
      <c r="E18" s="331"/>
      <c r="F18" s="331"/>
      <c r="G18" s="30">
        <v>11</v>
      </c>
      <c r="H18" s="50">
        <v>0</v>
      </c>
      <c r="I18" s="50">
        <v>0</v>
      </c>
    </row>
    <row r="19" spans="1:9" ht="27.6" customHeight="1" x14ac:dyDescent="0.2">
      <c r="A19" s="327" t="s">
        <v>272</v>
      </c>
      <c r="B19" s="327"/>
      <c r="C19" s="327"/>
      <c r="D19" s="327"/>
      <c r="E19" s="327"/>
      <c r="F19" s="327"/>
      <c r="G19" s="32">
        <v>12</v>
      </c>
      <c r="H19" s="52">
        <f>H16+H17+H18</f>
        <v>0</v>
      </c>
      <c r="I19" s="52">
        <f>I16+I17+I18</f>
        <v>0</v>
      </c>
    </row>
    <row r="20" spans="1:9" x14ac:dyDescent="0.2">
      <c r="A20" s="333" t="s">
        <v>229</v>
      </c>
      <c r="B20" s="334"/>
      <c r="C20" s="334"/>
      <c r="D20" s="334"/>
      <c r="E20" s="334"/>
      <c r="F20" s="334"/>
      <c r="G20" s="334"/>
      <c r="H20" s="334"/>
      <c r="I20" s="335"/>
    </row>
    <row r="21" spans="1:9" ht="26.45" customHeight="1" x14ac:dyDescent="0.2">
      <c r="A21" s="336" t="s">
        <v>273</v>
      </c>
      <c r="B21" s="336"/>
      <c r="C21" s="336"/>
      <c r="D21" s="336"/>
      <c r="E21" s="336"/>
      <c r="F21" s="336"/>
      <c r="G21" s="29">
        <v>13</v>
      </c>
      <c r="H21" s="49">
        <v>0</v>
      </c>
      <c r="I21" s="49">
        <v>0</v>
      </c>
    </row>
    <row r="22" spans="1:9" x14ac:dyDescent="0.2">
      <c r="A22" s="331" t="s">
        <v>274</v>
      </c>
      <c r="B22" s="331"/>
      <c r="C22" s="331"/>
      <c r="D22" s="331"/>
      <c r="E22" s="331"/>
      <c r="F22" s="331"/>
      <c r="G22" s="30">
        <v>14</v>
      </c>
      <c r="H22" s="50">
        <v>0</v>
      </c>
      <c r="I22" s="50">
        <v>0</v>
      </c>
    </row>
    <row r="23" spans="1:9" x14ac:dyDescent="0.2">
      <c r="A23" s="331" t="s">
        <v>275</v>
      </c>
      <c r="B23" s="331"/>
      <c r="C23" s="331"/>
      <c r="D23" s="331"/>
      <c r="E23" s="331"/>
      <c r="F23" s="331"/>
      <c r="G23" s="30">
        <v>15</v>
      </c>
      <c r="H23" s="50">
        <v>0</v>
      </c>
      <c r="I23" s="50">
        <v>0</v>
      </c>
    </row>
    <row r="24" spans="1:9" x14ac:dyDescent="0.2">
      <c r="A24" s="331" t="s">
        <v>276</v>
      </c>
      <c r="B24" s="331"/>
      <c r="C24" s="331"/>
      <c r="D24" s="331"/>
      <c r="E24" s="331"/>
      <c r="F24" s="331"/>
      <c r="G24" s="30">
        <v>16</v>
      </c>
      <c r="H24" s="50">
        <v>0</v>
      </c>
      <c r="I24" s="50">
        <v>0</v>
      </c>
    </row>
    <row r="25" spans="1:9" x14ac:dyDescent="0.2">
      <c r="A25" s="331" t="s">
        <v>277</v>
      </c>
      <c r="B25" s="331"/>
      <c r="C25" s="331"/>
      <c r="D25" s="331"/>
      <c r="E25" s="331"/>
      <c r="F25" s="331"/>
      <c r="G25" s="30">
        <v>17</v>
      </c>
      <c r="H25" s="50">
        <v>0</v>
      </c>
      <c r="I25" s="50">
        <v>0</v>
      </c>
    </row>
    <row r="26" spans="1:9" x14ac:dyDescent="0.2">
      <c r="A26" s="331" t="s">
        <v>278</v>
      </c>
      <c r="B26" s="331"/>
      <c r="C26" s="331"/>
      <c r="D26" s="331"/>
      <c r="E26" s="331"/>
      <c r="F26" s="331"/>
      <c r="G26" s="30">
        <v>18</v>
      </c>
      <c r="H26" s="50">
        <v>0</v>
      </c>
      <c r="I26" s="50">
        <v>0</v>
      </c>
    </row>
    <row r="27" spans="1:9" ht="24" customHeight="1" x14ac:dyDescent="0.2">
      <c r="A27" s="329" t="s">
        <v>279</v>
      </c>
      <c r="B27" s="329"/>
      <c r="C27" s="329"/>
      <c r="D27" s="329"/>
      <c r="E27" s="329"/>
      <c r="F27" s="329"/>
      <c r="G27" s="31">
        <v>19</v>
      </c>
      <c r="H27" s="51">
        <f>SUM(H21:H26)</f>
        <v>0</v>
      </c>
      <c r="I27" s="51">
        <f>SUM(I21:I26)</f>
        <v>0</v>
      </c>
    </row>
    <row r="28" spans="1:9" ht="27" customHeight="1" x14ac:dyDescent="0.2">
      <c r="A28" s="331" t="s">
        <v>280</v>
      </c>
      <c r="B28" s="331"/>
      <c r="C28" s="331"/>
      <c r="D28" s="331"/>
      <c r="E28" s="331"/>
      <c r="F28" s="331"/>
      <c r="G28" s="30">
        <v>20</v>
      </c>
      <c r="H28" s="50">
        <v>0</v>
      </c>
      <c r="I28" s="50">
        <v>0</v>
      </c>
    </row>
    <row r="29" spans="1:9" x14ac:dyDescent="0.2">
      <c r="A29" s="331" t="s">
        <v>281</v>
      </c>
      <c r="B29" s="331"/>
      <c r="C29" s="331"/>
      <c r="D29" s="331"/>
      <c r="E29" s="331"/>
      <c r="F29" s="331"/>
      <c r="G29" s="30">
        <v>21</v>
      </c>
      <c r="H29" s="50">
        <v>0</v>
      </c>
      <c r="I29" s="50">
        <v>0</v>
      </c>
    </row>
    <row r="30" spans="1:9" x14ac:dyDescent="0.2">
      <c r="A30" s="331" t="s">
        <v>282</v>
      </c>
      <c r="B30" s="331"/>
      <c r="C30" s="331"/>
      <c r="D30" s="331"/>
      <c r="E30" s="331"/>
      <c r="F30" s="331"/>
      <c r="G30" s="30">
        <v>22</v>
      </c>
      <c r="H30" s="50">
        <v>0</v>
      </c>
      <c r="I30" s="50">
        <v>0</v>
      </c>
    </row>
    <row r="31" spans="1:9" x14ac:dyDescent="0.2">
      <c r="A31" s="331" t="s">
        <v>283</v>
      </c>
      <c r="B31" s="331"/>
      <c r="C31" s="331"/>
      <c r="D31" s="331"/>
      <c r="E31" s="331"/>
      <c r="F31" s="331"/>
      <c r="G31" s="30">
        <v>23</v>
      </c>
      <c r="H31" s="50">
        <v>0</v>
      </c>
      <c r="I31" s="50">
        <v>0</v>
      </c>
    </row>
    <row r="32" spans="1:9" x14ac:dyDescent="0.2">
      <c r="A32" s="331" t="s">
        <v>284</v>
      </c>
      <c r="B32" s="331"/>
      <c r="C32" s="331"/>
      <c r="D32" s="331"/>
      <c r="E32" s="331"/>
      <c r="F32" s="331"/>
      <c r="G32" s="30">
        <v>24</v>
      </c>
      <c r="H32" s="50">
        <v>0</v>
      </c>
      <c r="I32" s="50">
        <v>0</v>
      </c>
    </row>
    <row r="33" spans="1:9" ht="25.9" customHeight="1" x14ac:dyDescent="0.2">
      <c r="A33" s="329" t="s">
        <v>285</v>
      </c>
      <c r="B33" s="329"/>
      <c r="C33" s="329"/>
      <c r="D33" s="329"/>
      <c r="E33" s="329"/>
      <c r="F33" s="329"/>
      <c r="G33" s="31">
        <v>25</v>
      </c>
      <c r="H33" s="51">
        <f>SUM(H28:H32)</f>
        <v>0</v>
      </c>
      <c r="I33" s="51">
        <f>SUM(I28:I32)</f>
        <v>0</v>
      </c>
    </row>
    <row r="34" spans="1:9" ht="28.15" customHeight="1" x14ac:dyDescent="0.2">
      <c r="A34" s="327" t="s">
        <v>286</v>
      </c>
      <c r="B34" s="327"/>
      <c r="C34" s="327"/>
      <c r="D34" s="327"/>
      <c r="E34" s="327"/>
      <c r="F34" s="327"/>
      <c r="G34" s="32">
        <v>26</v>
      </c>
      <c r="H34" s="52">
        <f>H27+H33</f>
        <v>0</v>
      </c>
      <c r="I34" s="52">
        <f>I27+I33</f>
        <v>0</v>
      </c>
    </row>
    <row r="35" spans="1:9" x14ac:dyDescent="0.2">
      <c r="A35" s="333" t="s">
        <v>244</v>
      </c>
      <c r="B35" s="334"/>
      <c r="C35" s="334"/>
      <c r="D35" s="334"/>
      <c r="E35" s="334"/>
      <c r="F35" s="334"/>
      <c r="G35" s="334">
        <v>0</v>
      </c>
      <c r="H35" s="334"/>
      <c r="I35" s="335"/>
    </row>
    <row r="36" spans="1:9" x14ac:dyDescent="0.2">
      <c r="A36" s="337" t="s">
        <v>287</v>
      </c>
      <c r="B36" s="337"/>
      <c r="C36" s="337"/>
      <c r="D36" s="337"/>
      <c r="E36" s="337"/>
      <c r="F36" s="337"/>
      <c r="G36" s="29">
        <v>27</v>
      </c>
      <c r="H36" s="49">
        <v>0</v>
      </c>
      <c r="I36" s="49">
        <v>0</v>
      </c>
    </row>
    <row r="37" spans="1:9" ht="25.15" customHeight="1" x14ac:dyDescent="0.2">
      <c r="A37" s="328" t="s">
        <v>288</v>
      </c>
      <c r="B37" s="328"/>
      <c r="C37" s="328"/>
      <c r="D37" s="328"/>
      <c r="E37" s="328"/>
      <c r="F37" s="328"/>
      <c r="G37" s="30">
        <v>28</v>
      </c>
      <c r="H37" s="50">
        <v>0</v>
      </c>
      <c r="I37" s="50">
        <v>0</v>
      </c>
    </row>
    <row r="38" spans="1:9" x14ac:dyDescent="0.2">
      <c r="A38" s="328" t="s">
        <v>289</v>
      </c>
      <c r="B38" s="328"/>
      <c r="C38" s="328"/>
      <c r="D38" s="328"/>
      <c r="E38" s="328"/>
      <c r="F38" s="328"/>
      <c r="G38" s="30">
        <v>29</v>
      </c>
      <c r="H38" s="50">
        <v>0</v>
      </c>
      <c r="I38" s="50">
        <v>0</v>
      </c>
    </row>
    <row r="39" spans="1:9" x14ac:dyDescent="0.2">
      <c r="A39" s="328" t="s">
        <v>290</v>
      </c>
      <c r="B39" s="328"/>
      <c r="C39" s="328"/>
      <c r="D39" s="328"/>
      <c r="E39" s="328"/>
      <c r="F39" s="328"/>
      <c r="G39" s="30">
        <v>30</v>
      </c>
      <c r="H39" s="50">
        <v>0</v>
      </c>
      <c r="I39" s="50">
        <v>0</v>
      </c>
    </row>
    <row r="40" spans="1:9" ht="25.9" customHeight="1" x14ac:dyDescent="0.2">
      <c r="A40" s="329" t="s">
        <v>291</v>
      </c>
      <c r="B40" s="329"/>
      <c r="C40" s="329"/>
      <c r="D40" s="329"/>
      <c r="E40" s="329"/>
      <c r="F40" s="329"/>
      <c r="G40" s="31">
        <v>31</v>
      </c>
      <c r="H40" s="51">
        <f>H39+H38+H37+H36</f>
        <v>0</v>
      </c>
      <c r="I40" s="51">
        <f>I39+I38+I37+I36</f>
        <v>0</v>
      </c>
    </row>
    <row r="41" spans="1:9" ht="24.6" customHeight="1" x14ac:dyDescent="0.2">
      <c r="A41" s="328" t="s">
        <v>292</v>
      </c>
      <c r="B41" s="328"/>
      <c r="C41" s="328"/>
      <c r="D41" s="328"/>
      <c r="E41" s="328"/>
      <c r="F41" s="328"/>
      <c r="G41" s="30">
        <v>32</v>
      </c>
      <c r="H41" s="50">
        <v>0</v>
      </c>
      <c r="I41" s="50">
        <v>0</v>
      </c>
    </row>
    <row r="42" spans="1:9" x14ac:dyDescent="0.2">
      <c r="A42" s="328" t="s">
        <v>293</v>
      </c>
      <c r="B42" s="328"/>
      <c r="C42" s="328"/>
      <c r="D42" s="328"/>
      <c r="E42" s="328"/>
      <c r="F42" s="328"/>
      <c r="G42" s="30">
        <v>33</v>
      </c>
      <c r="H42" s="50">
        <v>0</v>
      </c>
      <c r="I42" s="50">
        <v>0</v>
      </c>
    </row>
    <row r="43" spans="1:9" x14ac:dyDescent="0.2">
      <c r="A43" s="328" t="s">
        <v>294</v>
      </c>
      <c r="B43" s="328"/>
      <c r="C43" s="328"/>
      <c r="D43" s="328"/>
      <c r="E43" s="328"/>
      <c r="F43" s="328"/>
      <c r="G43" s="30">
        <v>34</v>
      </c>
      <c r="H43" s="50">
        <v>0</v>
      </c>
      <c r="I43" s="50">
        <v>0</v>
      </c>
    </row>
    <row r="44" spans="1:9" ht="21" customHeight="1" x14ac:dyDescent="0.2">
      <c r="A44" s="328" t="s">
        <v>295</v>
      </c>
      <c r="B44" s="328"/>
      <c r="C44" s="328"/>
      <c r="D44" s="328"/>
      <c r="E44" s="328"/>
      <c r="F44" s="328"/>
      <c r="G44" s="30">
        <v>35</v>
      </c>
      <c r="H44" s="50">
        <v>0</v>
      </c>
      <c r="I44" s="50">
        <v>0</v>
      </c>
    </row>
    <row r="45" spans="1:9" x14ac:dyDescent="0.2">
      <c r="A45" s="328" t="s">
        <v>296</v>
      </c>
      <c r="B45" s="328"/>
      <c r="C45" s="328"/>
      <c r="D45" s="328"/>
      <c r="E45" s="328"/>
      <c r="F45" s="328"/>
      <c r="G45" s="30">
        <v>36</v>
      </c>
      <c r="H45" s="50">
        <v>0</v>
      </c>
      <c r="I45" s="50">
        <v>0</v>
      </c>
    </row>
    <row r="46" spans="1:9" ht="22.9" customHeight="1" x14ac:dyDescent="0.2">
      <c r="A46" s="329" t="s">
        <v>297</v>
      </c>
      <c r="B46" s="329"/>
      <c r="C46" s="329"/>
      <c r="D46" s="329"/>
      <c r="E46" s="329"/>
      <c r="F46" s="329"/>
      <c r="G46" s="31">
        <v>37</v>
      </c>
      <c r="H46" s="51">
        <f>H45+H44+H43+H42+H41</f>
        <v>0</v>
      </c>
      <c r="I46" s="51">
        <f>I45+I44+I43+I42+I41</f>
        <v>0</v>
      </c>
    </row>
    <row r="47" spans="1:9" ht="25.9" customHeight="1" x14ac:dyDescent="0.2">
      <c r="A47" s="330" t="s">
        <v>298</v>
      </c>
      <c r="B47" s="330"/>
      <c r="C47" s="330"/>
      <c r="D47" s="330"/>
      <c r="E47" s="330"/>
      <c r="F47" s="330"/>
      <c r="G47" s="31">
        <v>38</v>
      </c>
      <c r="H47" s="51">
        <f>H46+H40</f>
        <v>0</v>
      </c>
      <c r="I47" s="51">
        <f>I46+I40</f>
        <v>0</v>
      </c>
    </row>
    <row r="48" spans="1:9" x14ac:dyDescent="0.2">
      <c r="A48" s="331" t="s">
        <v>299</v>
      </c>
      <c r="B48" s="331"/>
      <c r="C48" s="331"/>
      <c r="D48" s="331"/>
      <c r="E48" s="331"/>
      <c r="F48" s="331"/>
      <c r="G48" s="30">
        <v>39</v>
      </c>
      <c r="H48" s="50">
        <v>0</v>
      </c>
      <c r="I48" s="50">
        <v>0</v>
      </c>
    </row>
    <row r="49" spans="1:9" ht="25.9" customHeight="1" x14ac:dyDescent="0.2">
      <c r="A49" s="330" t="s">
        <v>300</v>
      </c>
      <c r="B49" s="330"/>
      <c r="C49" s="330"/>
      <c r="D49" s="330"/>
      <c r="E49" s="330"/>
      <c r="F49" s="330"/>
      <c r="G49" s="31">
        <v>40</v>
      </c>
      <c r="H49" s="51">
        <f>H19+H34+H47+H48</f>
        <v>0</v>
      </c>
      <c r="I49" s="51">
        <f>I19+I34+I47+I48</f>
        <v>0</v>
      </c>
    </row>
    <row r="50" spans="1:9" x14ac:dyDescent="0.2">
      <c r="A50" s="332" t="s">
        <v>258</v>
      </c>
      <c r="B50" s="332"/>
      <c r="C50" s="332"/>
      <c r="D50" s="332"/>
      <c r="E50" s="332"/>
      <c r="F50" s="332"/>
      <c r="G50" s="30">
        <v>41</v>
      </c>
      <c r="H50" s="50">
        <v>0</v>
      </c>
      <c r="I50" s="50">
        <v>0</v>
      </c>
    </row>
    <row r="51" spans="1:9" ht="31.9" customHeight="1" x14ac:dyDescent="0.2">
      <c r="A51" s="327" t="s">
        <v>301</v>
      </c>
      <c r="B51" s="327"/>
      <c r="C51" s="327"/>
      <c r="D51" s="327"/>
      <c r="E51" s="327"/>
      <c r="F51" s="327"/>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7" zoomScale="80" zoomScaleNormal="100" zoomScaleSheetLayoutView="80" workbookViewId="0">
      <selection activeCell="X60" sqref="X6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8" t="s">
        <v>302</v>
      </c>
      <c r="B1" s="359"/>
      <c r="C1" s="359"/>
      <c r="D1" s="359"/>
      <c r="E1" s="359"/>
      <c r="F1" s="359"/>
      <c r="G1" s="359"/>
      <c r="H1" s="359"/>
      <c r="I1" s="359"/>
      <c r="J1" s="359"/>
      <c r="K1" s="53"/>
    </row>
    <row r="2" spans="1:23" ht="15.75" x14ac:dyDescent="0.2">
      <c r="A2" s="2"/>
      <c r="B2" s="3"/>
      <c r="C2" s="360" t="s">
        <v>303</v>
      </c>
      <c r="D2" s="360"/>
      <c r="E2" s="10">
        <v>43831</v>
      </c>
      <c r="F2" s="4" t="s">
        <v>0</v>
      </c>
      <c r="G2" s="10">
        <v>44196</v>
      </c>
      <c r="H2" s="55"/>
      <c r="I2" s="55"/>
      <c r="J2" s="55"/>
      <c r="K2" s="56"/>
      <c r="V2" s="57" t="s">
        <v>355</v>
      </c>
    </row>
    <row r="3" spans="1:23" ht="13.5" customHeight="1" thickBot="1" x14ac:dyDescent="0.25">
      <c r="A3" s="362" t="s">
        <v>304</v>
      </c>
      <c r="B3" s="363"/>
      <c r="C3" s="363"/>
      <c r="D3" s="363"/>
      <c r="E3" s="363"/>
      <c r="F3" s="363"/>
      <c r="G3" s="366" t="s">
        <v>3</v>
      </c>
      <c r="H3" s="349" t="s">
        <v>305</v>
      </c>
      <c r="I3" s="349"/>
      <c r="J3" s="349"/>
      <c r="K3" s="349"/>
      <c r="L3" s="349"/>
      <c r="M3" s="349"/>
      <c r="N3" s="349"/>
      <c r="O3" s="349"/>
      <c r="P3" s="349"/>
      <c r="Q3" s="349"/>
      <c r="R3" s="349"/>
      <c r="S3" s="349"/>
      <c r="T3" s="349"/>
      <c r="U3" s="349"/>
      <c r="V3" s="349" t="s">
        <v>306</v>
      </c>
      <c r="W3" s="351" t="s">
        <v>307</v>
      </c>
    </row>
    <row r="4" spans="1:23" ht="57" thickBot="1" x14ac:dyDescent="0.25">
      <c r="A4" s="364"/>
      <c r="B4" s="365"/>
      <c r="C4" s="365"/>
      <c r="D4" s="365"/>
      <c r="E4" s="365"/>
      <c r="F4" s="365"/>
      <c r="G4" s="367"/>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50"/>
      <c r="W4" s="352"/>
    </row>
    <row r="5" spans="1:23" ht="22.5" x14ac:dyDescent="0.2">
      <c r="A5" s="353">
        <v>1</v>
      </c>
      <c r="B5" s="354"/>
      <c r="C5" s="354"/>
      <c r="D5" s="354"/>
      <c r="E5" s="354"/>
      <c r="F5" s="354"/>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55" t="s">
        <v>322</v>
      </c>
      <c r="B6" s="355"/>
      <c r="C6" s="355"/>
      <c r="D6" s="355"/>
      <c r="E6" s="355"/>
      <c r="F6" s="355"/>
      <c r="G6" s="355"/>
      <c r="H6" s="355"/>
      <c r="I6" s="355"/>
      <c r="J6" s="355"/>
      <c r="K6" s="355"/>
      <c r="L6" s="355"/>
      <c r="M6" s="355"/>
      <c r="N6" s="356"/>
      <c r="O6" s="356"/>
      <c r="P6" s="356"/>
      <c r="Q6" s="356"/>
      <c r="R6" s="356"/>
      <c r="S6" s="356"/>
      <c r="T6" s="356"/>
      <c r="U6" s="356"/>
      <c r="V6" s="356"/>
      <c r="W6" s="357"/>
    </row>
    <row r="7" spans="1:23" x14ac:dyDescent="0.2">
      <c r="A7" s="347" t="s">
        <v>374</v>
      </c>
      <c r="B7" s="347"/>
      <c r="C7" s="347"/>
      <c r="D7" s="347"/>
      <c r="E7" s="347"/>
      <c r="F7" s="347"/>
      <c r="G7" s="6">
        <v>1</v>
      </c>
      <c r="H7" s="127">
        <v>254342000</v>
      </c>
      <c r="I7" s="127">
        <v>0</v>
      </c>
      <c r="J7" s="127">
        <v>26953189</v>
      </c>
      <c r="K7" s="127">
        <v>0</v>
      </c>
      <c r="L7" s="127">
        <v>0</v>
      </c>
      <c r="M7" s="127">
        <v>0</v>
      </c>
      <c r="N7" s="127">
        <v>0</v>
      </c>
      <c r="O7" s="127">
        <v>0</v>
      </c>
      <c r="P7" s="127">
        <v>0</v>
      </c>
      <c r="Q7" s="127">
        <v>0</v>
      </c>
      <c r="R7" s="127">
        <v>0</v>
      </c>
      <c r="S7" s="127">
        <v>64675271</v>
      </c>
      <c r="T7" s="127">
        <v>18845574</v>
      </c>
      <c r="U7" s="63">
        <f>H7+I7+J7+K7-L7+M7+N7+O7+P7+Q7+R7+S7+T7</f>
        <v>364816034</v>
      </c>
      <c r="V7" s="62">
        <v>0</v>
      </c>
      <c r="W7" s="63">
        <f>U7+V7</f>
        <v>364816034</v>
      </c>
    </row>
    <row r="8" spans="1:23" x14ac:dyDescent="0.2">
      <c r="A8" s="340" t="s">
        <v>323</v>
      </c>
      <c r="B8" s="340"/>
      <c r="C8" s="340"/>
      <c r="D8" s="340"/>
      <c r="E8" s="340"/>
      <c r="F8" s="340"/>
      <c r="G8" s="6">
        <v>2</v>
      </c>
      <c r="H8" s="127">
        <v>0</v>
      </c>
      <c r="I8" s="127">
        <v>0</v>
      </c>
      <c r="J8" s="127">
        <v>0</v>
      </c>
      <c r="K8" s="127">
        <v>0</v>
      </c>
      <c r="L8" s="127">
        <v>0</v>
      </c>
      <c r="M8" s="127">
        <v>0</v>
      </c>
      <c r="N8" s="127">
        <v>0</v>
      </c>
      <c r="O8" s="127">
        <v>0</v>
      </c>
      <c r="P8" s="127">
        <v>0</v>
      </c>
      <c r="Q8" s="127">
        <v>0</v>
      </c>
      <c r="R8" s="127">
        <v>0</v>
      </c>
      <c r="S8" s="127">
        <v>0</v>
      </c>
      <c r="T8" s="127">
        <v>0</v>
      </c>
      <c r="U8" s="63">
        <f t="shared" ref="U8:U9" si="0">H8+I8+J8+K8-L8+M8+N8+O8+P8+Q8+R8+S8+T8</f>
        <v>0</v>
      </c>
      <c r="V8" s="62">
        <v>0</v>
      </c>
      <c r="W8" s="63">
        <f t="shared" ref="W8:W9" si="1">U8+V8</f>
        <v>0</v>
      </c>
    </row>
    <row r="9" spans="1:23" x14ac:dyDescent="0.2">
      <c r="A9" s="340" t="s">
        <v>324</v>
      </c>
      <c r="B9" s="340"/>
      <c r="C9" s="340"/>
      <c r="D9" s="340"/>
      <c r="E9" s="340"/>
      <c r="F9" s="340"/>
      <c r="G9" s="6">
        <v>3</v>
      </c>
      <c r="H9" s="127">
        <v>0</v>
      </c>
      <c r="I9" s="127">
        <v>0</v>
      </c>
      <c r="J9" s="127">
        <v>0</v>
      </c>
      <c r="K9" s="127">
        <v>0</v>
      </c>
      <c r="L9" s="127">
        <v>0</v>
      </c>
      <c r="M9" s="127">
        <v>0</v>
      </c>
      <c r="N9" s="127">
        <v>0</v>
      </c>
      <c r="O9" s="127">
        <v>0</v>
      </c>
      <c r="P9" s="127">
        <v>0</v>
      </c>
      <c r="Q9" s="127">
        <v>0</v>
      </c>
      <c r="R9" s="127">
        <v>0</v>
      </c>
      <c r="S9" s="127">
        <v>0</v>
      </c>
      <c r="T9" s="127">
        <v>0</v>
      </c>
      <c r="U9" s="63">
        <f t="shared" si="0"/>
        <v>0</v>
      </c>
      <c r="V9" s="62">
        <v>0</v>
      </c>
      <c r="W9" s="63">
        <f t="shared" si="1"/>
        <v>0</v>
      </c>
    </row>
    <row r="10" spans="1:23" ht="24" customHeight="1" x14ac:dyDescent="0.2">
      <c r="A10" s="361" t="s">
        <v>375</v>
      </c>
      <c r="B10" s="361"/>
      <c r="C10" s="361"/>
      <c r="D10" s="361"/>
      <c r="E10" s="361"/>
      <c r="F10" s="361"/>
      <c r="G10" s="7">
        <v>4</v>
      </c>
      <c r="H10" s="63">
        <f>H7+H8+H9</f>
        <v>254342000</v>
      </c>
      <c r="I10" s="63">
        <f t="shared" ref="I10:W10" si="2">I7+I8+I9</f>
        <v>0</v>
      </c>
      <c r="J10" s="63">
        <f t="shared" si="2"/>
        <v>26953189</v>
      </c>
      <c r="K10" s="63">
        <f>K7+K8+K9</f>
        <v>0</v>
      </c>
      <c r="L10" s="63">
        <f t="shared" si="2"/>
        <v>0</v>
      </c>
      <c r="M10" s="63">
        <f t="shared" si="2"/>
        <v>0</v>
      </c>
      <c r="N10" s="63">
        <f t="shared" si="2"/>
        <v>0</v>
      </c>
      <c r="O10" s="63">
        <f t="shared" si="2"/>
        <v>0</v>
      </c>
      <c r="P10" s="63">
        <f t="shared" si="2"/>
        <v>0</v>
      </c>
      <c r="Q10" s="63">
        <f t="shared" si="2"/>
        <v>0</v>
      </c>
      <c r="R10" s="63">
        <f t="shared" si="2"/>
        <v>0</v>
      </c>
      <c r="S10" s="63">
        <f t="shared" si="2"/>
        <v>64675271</v>
      </c>
      <c r="T10" s="63">
        <f t="shared" si="2"/>
        <v>18845574</v>
      </c>
      <c r="U10" s="63">
        <f t="shared" si="2"/>
        <v>364816034</v>
      </c>
      <c r="V10" s="63">
        <f t="shared" si="2"/>
        <v>0</v>
      </c>
      <c r="W10" s="63">
        <f t="shared" si="2"/>
        <v>364816034</v>
      </c>
    </row>
    <row r="11" spans="1:23" x14ac:dyDescent="0.2">
      <c r="A11" s="340" t="s">
        <v>325</v>
      </c>
      <c r="B11" s="340"/>
      <c r="C11" s="340"/>
      <c r="D11" s="340"/>
      <c r="E11" s="340"/>
      <c r="F11" s="340"/>
      <c r="G11" s="6">
        <v>5</v>
      </c>
      <c r="H11" s="64">
        <v>0</v>
      </c>
      <c r="I11" s="64">
        <v>0</v>
      </c>
      <c r="J11" s="64">
        <v>0</v>
      </c>
      <c r="K11" s="64">
        <v>0</v>
      </c>
      <c r="L11" s="64">
        <v>0</v>
      </c>
      <c r="M11" s="64">
        <v>0</v>
      </c>
      <c r="N11" s="64">
        <v>0</v>
      </c>
      <c r="O11" s="64">
        <v>0</v>
      </c>
      <c r="P11" s="64">
        <v>0</v>
      </c>
      <c r="Q11" s="64">
        <v>0</v>
      </c>
      <c r="R11" s="64">
        <v>0</v>
      </c>
      <c r="S11" s="64">
        <v>0</v>
      </c>
      <c r="T11" s="62">
        <v>59139449</v>
      </c>
      <c r="U11" s="63">
        <f>H11+I11+J11+K11-L11+M11+N11+O11+P11+Q11+R11+S11+T11</f>
        <v>59139449</v>
      </c>
      <c r="V11" s="62">
        <v>0</v>
      </c>
      <c r="W11" s="63">
        <f t="shared" ref="W11:W28" si="3">U11+V11</f>
        <v>59139449</v>
      </c>
    </row>
    <row r="12" spans="1:23" x14ac:dyDescent="0.2">
      <c r="A12" s="340" t="s">
        <v>326</v>
      </c>
      <c r="B12" s="340"/>
      <c r="C12" s="340"/>
      <c r="D12" s="340"/>
      <c r="E12" s="340"/>
      <c r="F12" s="340"/>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340" t="s">
        <v>327</v>
      </c>
      <c r="B13" s="340"/>
      <c r="C13" s="340"/>
      <c r="D13" s="340"/>
      <c r="E13" s="340"/>
      <c r="F13" s="34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340" t="s">
        <v>328</v>
      </c>
      <c r="B14" s="340"/>
      <c r="C14" s="340"/>
      <c r="D14" s="340"/>
      <c r="E14" s="340"/>
      <c r="F14" s="340"/>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340" t="s">
        <v>329</v>
      </c>
      <c r="B15" s="340"/>
      <c r="C15" s="340"/>
      <c r="D15" s="340"/>
      <c r="E15" s="340"/>
      <c r="F15" s="34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340" t="s">
        <v>330</v>
      </c>
      <c r="B16" s="340"/>
      <c r="C16" s="340"/>
      <c r="D16" s="340"/>
      <c r="E16" s="340"/>
      <c r="F16" s="34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340" t="s">
        <v>331</v>
      </c>
      <c r="B17" s="340"/>
      <c r="C17" s="340"/>
      <c r="D17" s="340"/>
      <c r="E17" s="340"/>
      <c r="F17" s="34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340" t="s">
        <v>332</v>
      </c>
      <c r="B18" s="340"/>
      <c r="C18" s="340"/>
      <c r="D18" s="340"/>
      <c r="E18" s="340"/>
      <c r="F18" s="340"/>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340" t="s">
        <v>333</v>
      </c>
      <c r="B19" s="340"/>
      <c r="C19" s="340"/>
      <c r="D19" s="340"/>
      <c r="E19" s="340"/>
      <c r="F19" s="340"/>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340" t="s">
        <v>334</v>
      </c>
      <c r="B20" s="340"/>
      <c r="C20" s="340"/>
      <c r="D20" s="340"/>
      <c r="E20" s="340"/>
      <c r="F20" s="340"/>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340" t="s">
        <v>335</v>
      </c>
      <c r="B21" s="340"/>
      <c r="C21" s="340"/>
      <c r="D21" s="340"/>
      <c r="E21" s="340"/>
      <c r="F21" s="340"/>
      <c r="G21" s="6">
        <v>15</v>
      </c>
      <c r="H21" s="62">
        <v>572326557</v>
      </c>
      <c r="I21" s="62">
        <v>0</v>
      </c>
      <c r="J21" s="62">
        <v>0</v>
      </c>
      <c r="K21" s="62">
        <v>0</v>
      </c>
      <c r="L21" s="62">
        <v>0</v>
      </c>
      <c r="M21" s="62">
        <v>0</v>
      </c>
      <c r="N21" s="62">
        <v>0</v>
      </c>
      <c r="O21" s="62">
        <v>0</v>
      </c>
      <c r="P21" s="62">
        <v>0</v>
      </c>
      <c r="Q21" s="62">
        <v>0</v>
      </c>
      <c r="R21" s="62">
        <v>0</v>
      </c>
      <c r="S21" s="62">
        <v>0</v>
      </c>
      <c r="T21" s="62">
        <v>0</v>
      </c>
      <c r="U21" s="63">
        <f t="shared" si="4"/>
        <v>572326557</v>
      </c>
      <c r="V21" s="62">
        <v>0</v>
      </c>
      <c r="W21" s="63">
        <f t="shared" si="3"/>
        <v>572326557</v>
      </c>
    </row>
    <row r="22" spans="1:23" ht="28.5" customHeight="1" x14ac:dyDescent="0.2">
      <c r="A22" s="340" t="s">
        <v>336</v>
      </c>
      <c r="B22" s="340"/>
      <c r="C22" s="340"/>
      <c r="D22" s="340"/>
      <c r="E22" s="340"/>
      <c r="F22" s="34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340" t="s">
        <v>337</v>
      </c>
      <c r="B23" s="340"/>
      <c r="C23" s="340"/>
      <c r="D23" s="340"/>
      <c r="E23" s="340"/>
      <c r="F23" s="34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340" t="s">
        <v>338</v>
      </c>
      <c r="B24" s="340"/>
      <c r="C24" s="340"/>
      <c r="D24" s="340"/>
      <c r="E24" s="340"/>
      <c r="F24" s="340"/>
      <c r="G24" s="6">
        <v>18</v>
      </c>
      <c r="H24" s="62">
        <v>0</v>
      </c>
      <c r="I24" s="62">
        <v>0</v>
      </c>
      <c r="J24" s="62">
        <v>0</v>
      </c>
      <c r="K24" s="62">
        <v>0</v>
      </c>
      <c r="L24" s="62">
        <v>40601</v>
      </c>
      <c r="M24" s="62">
        <v>0</v>
      </c>
      <c r="N24" s="62">
        <v>0</v>
      </c>
      <c r="O24" s="62">
        <v>0</v>
      </c>
      <c r="P24" s="62">
        <v>0</v>
      </c>
      <c r="Q24" s="62">
        <v>0</v>
      </c>
      <c r="R24" s="62">
        <v>0</v>
      </c>
      <c r="S24" s="62">
        <v>0</v>
      </c>
      <c r="T24" s="62">
        <v>0</v>
      </c>
      <c r="U24" s="63">
        <f t="shared" si="4"/>
        <v>-40601</v>
      </c>
      <c r="V24" s="62">
        <v>0</v>
      </c>
      <c r="W24" s="63">
        <f t="shared" si="3"/>
        <v>-40601</v>
      </c>
    </row>
    <row r="25" spans="1:23" x14ac:dyDescent="0.2">
      <c r="A25" s="340" t="s">
        <v>339</v>
      </c>
      <c r="B25" s="340"/>
      <c r="C25" s="340"/>
      <c r="D25" s="340"/>
      <c r="E25" s="340"/>
      <c r="F25" s="340"/>
      <c r="G25" s="6">
        <v>19</v>
      </c>
      <c r="H25" s="62">
        <v>0</v>
      </c>
      <c r="I25" s="62">
        <v>0</v>
      </c>
      <c r="J25" s="62">
        <v>0</v>
      </c>
      <c r="K25" s="62">
        <v>0</v>
      </c>
      <c r="L25" s="62">
        <v>0</v>
      </c>
      <c r="M25" s="62">
        <v>0</v>
      </c>
      <c r="N25" s="62">
        <v>0</v>
      </c>
      <c r="O25" s="62">
        <v>0</v>
      </c>
      <c r="P25" s="62">
        <v>0</v>
      </c>
      <c r="Q25" s="62">
        <v>0</v>
      </c>
      <c r="R25" s="62">
        <v>0</v>
      </c>
      <c r="S25" s="62">
        <v>-10809535</v>
      </c>
      <c r="T25" s="62">
        <v>0</v>
      </c>
      <c r="U25" s="63">
        <f t="shared" si="4"/>
        <v>-10809535</v>
      </c>
      <c r="V25" s="62">
        <v>0</v>
      </c>
      <c r="W25" s="63">
        <f t="shared" si="3"/>
        <v>-10809535</v>
      </c>
    </row>
    <row r="26" spans="1:23" x14ac:dyDescent="0.2">
      <c r="A26" s="340" t="s">
        <v>340</v>
      </c>
      <c r="B26" s="340"/>
      <c r="C26" s="340"/>
      <c r="D26" s="340"/>
      <c r="E26" s="340"/>
      <c r="F26" s="340"/>
      <c r="G26" s="6">
        <v>20</v>
      </c>
      <c r="H26" s="62">
        <v>0</v>
      </c>
      <c r="I26" s="62">
        <v>153851432</v>
      </c>
      <c r="J26" s="62">
        <v>0</v>
      </c>
      <c r="K26" s="62">
        <v>0</v>
      </c>
      <c r="L26" s="62">
        <v>0</v>
      </c>
      <c r="M26" s="62">
        <v>0</v>
      </c>
      <c r="N26" s="62">
        <v>0</v>
      </c>
      <c r="O26" s="62">
        <v>0</v>
      </c>
      <c r="P26" s="62">
        <v>0</v>
      </c>
      <c r="Q26" s="62">
        <v>0</v>
      </c>
      <c r="R26" s="62">
        <v>0</v>
      </c>
      <c r="S26" s="62">
        <v>18845574</v>
      </c>
      <c r="T26" s="62">
        <v>-18845574</v>
      </c>
      <c r="U26" s="63">
        <f t="shared" si="4"/>
        <v>153851432</v>
      </c>
      <c r="V26" s="62">
        <v>0</v>
      </c>
      <c r="W26" s="63">
        <f t="shared" si="3"/>
        <v>153851432</v>
      </c>
    </row>
    <row r="27" spans="1:23" x14ac:dyDescent="0.2">
      <c r="A27" s="340" t="s">
        <v>341</v>
      </c>
      <c r="B27" s="340"/>
      <c r="C27" s="340"/>
      <c r="D27" s="340"/>
      <c r="E27" s="340"/>
      <c r="F27" s="340"/>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340" t="s">
        <v>342</v>
      </c>
      <c r="B28" s="340"/>
      <c r="C28" s="340"/>
      <c r="D28" s="340"/>
      <c r="E28" s="340"/>
      <c r="F28" s="34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48" t="s">
        <v>376</v>
      </c>
      <c r="B29" s="348"/>
      <c r="C29" s="348"/>
      <c r="D29" s="348"/>
      <c r="E29" s="348"/>
      <c r="F29" s="348"/>
      <c r="G29" s="8">
        <v>23</v>
      </c>
      <c r="H29" s="65">
        <f>SUM(H10:H28)</f>
        <v>826668557</v>
      </c>
      <c r="I29" s="65">
        <f t="shared" ref="I29:W29" si="5">SUM(I10:I28)</f>
        <v>153851432</v>
      </c>
      <c r="J29" s="65">
        <f t="shared" si="5"/>
        <v>26953189</v>
      </c>
      <c r="K29" s="65">
        <f t="shared" si="5"/>
        <v>0</v>
      </c>
      <c r="L29" s="65">
        <f t="shared" si="5"/>
        <v>40601</v>
      </c>
      <c r="M29" s="65">
        <f t="shared" si="5"/>
        <v>0</v>
      </c>
      <c r="N29" s="65">
        <f t="shared" si="5"/>
        <v>0</v>
      </c>
      <c r="O29" s="65">
        <f t="shared" si="5"/>
        <v>0</v>
      </c>
      <c r="P29" s="65">
        <f t="shared" si="5"/>
        <v>0</v>
      </c>
      <c r="Q29" s="65">
        <f t="shared" si="5"/>
        <v>0</v>
      </c>
      <c r="R29" s="65">
        <f t="shared" si="5"/>
        <v>0</v>
      </c>
      <c r="S29" s="65">
        <f t="shared" si="5"/>
        <v>72711310</v>
      </c>
      <c r="T29" s="65">
        <f t="shared" si="5"/>
        <v>59139449</v>
      </c>
      <c r="U29" s="65">
        <f t="shared" si="5"/>
        <v>1139283336</v>
      </c>
      <c r="V29" s="65">
        <f t="shared" si="5"/>
        <v>0</v>
      </c>
      <c r="W29" s="65">
        <f t="shared" si="5"/>
        <v>1139283336</v>
      </c>
    </row>
    <row r="30" spans="1:23" x14ac:dyDescent="0.2">
      <c r="A30" s="342" t="s">
        <v>343</v>
      </c>
      <c r="B30" s="343"/>
      <c r="C30" s="343"/>
      <c r="D30" s="343"/>
      <c r="E30" s="343"/>
      <c r="F30" s="343"/>
      <c r="G30" s="343"/>
      <c r="H30" s="343"/>
      <c r="I30" s="343"/>
      <c r="J30" s="343"/>
      <c r="K30" s="343"/>
      <c r="L30" s="343"/>
      <c r="M30" s="343"/>
      <c r="N30" s="343"/>
      <c r="O30" s="343"/>
      <c r="P30" s="343"/>
      <c r="Q30" s="343"/>
      <c r="R30" s="343"/>
      <c r="S30" s="343"/>
      <c r="T30" s="343"/>
      <c r="U30" s="343"/>
      <c r="V30" s="343"/>
      <c r="W30" s="343"/>
    </row>
    <row r="31" spans="1:23" ht="36.75" customHeight="1" x14ac:dyDescent="0.2">
      <c r="A31" s="344" t="s">
        <v>344</v>
      </c>
      <c r="B31" s="344"/>
      <c r="C31" s="344"/>
      <c r="D31" s="344"/>
      <c r="E31" s="344"/>
      <c r="F31" s="344"/>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344" t="s">
        <v>345</v>
      </c>
      <c r="B32" s="344"/>
      <c r="C32" s="344"/>
      <c r="D32" s="344"/>
      <c r="E32" s="344"/>
      <c r="F32" s="344"/>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59139449</v>
      </c>
      <c r="U32" s="63">
        <f t="shared" si="7"/>
        <v>59139449</v>
      </c>
      <c r="V32" s="63">
        <f t="shared" si="7"/>
        <v>0</v>
      </c>
      <c r="W32" s="63">
        <f t="shared" si="7"/>
        <v>59139449</v>
      </c>
    </row>
    <row r="33" spans="1:23" ht="30.75" customHeight="1" x14ac:dyDescent="0.2">
      <c r="A33" s="345" t="s">
        <v>346</v>
      </c>
      <c r="B33" s="345"/>
      <c r="C33" s="345"/>
      <c r="D33" s="345"/>
      <c r="E33" s="345"/>
      <c r="F33" s="345"/>
      <c r="G33" s="8">
        <v>26</v>
      </c>
      <c r="H33" s="65">
        <f>SUM(H21:H28)</f>
        <v>572326557</v>
      </c>
      <c r="I33" s="65">
        <f t="shared" ref="I33:W33" si="8">SUM(I21:I28)</f>
        <v>153851432</v>
      </c>
      <c r="J33" s="65">
        <f t="shared" si="8"/>
        <v>0</v>
      </c>
      <c r="K33" s="65">
        <f t="shared" si="8"/>
        <v>0</v>
      </c>
      <c r="L33" s="65">
        <f t="shared" si="8"/>
        <v>40601</v>
      </c>
      <c r="M33" s="65">
        <f t="shared" si="8"/>
        <v>0</v>
      </c>
      <c r="N33" s="65">
        <f t="shared" si="8"/>
        <v>0</v>
      </c>
      <c r="O33" s="65">
        <f t="shared" si="8"/>
        <v>0</v>
      </c>
      <c r="P33" s="65">
        <f t="shared" si="8"/>
        <v>0</v>
      </c>
      <c r="Q33" s="65">
        <f t="shared" si="8"/>
        <v>0</v>
      </c>
      <c r="R33" s="65">
        <f t="shared" si="8"/>
        <v>0</v>
      </c>
      <c r="S33" s="65">
        <f t="shared" si="8"/>
        <v>8036039</v>
      </c>
      <c r="T33" s="65">
        <f t="shared" si="8"/>
        <v>-18845574</v>
      </c>
      <c r="U33" s="65">
        <f t="shared" si="8"/>
        <v>715327853</v>
      </c>
      <c r="V33" s="65">
        <f t="shared" si="8"/>
        <v>0</v>
      </c>
      <c r="W33" s="65">
        <f t="shared" si="8"/>
        <v>715327853</v>
      </c>
    </row>
    <row r="34" spans="1:23" x14ac:dyDescent="0.2">
      <c r="A34" s="342" t="s">
        <v>347</v>
      </c>
      <c r="B34" s="346"/>
      <c r="C34" s="346"/>
      <c r="D34" s="346"/>
      <c r="E34" s="346"/>
      <c r="F34" s="346"/>
      <c r="G34" s="346"/>
      <c r="H34" s="346"/>
      <c r="I34" s="346"/>
      <c r="J34" s="346"/>
      <c r="K34" s="346"/>
      <c r="L34" s="346"/>
      <c r="M34" s="346"/>
      <c r="N34" s="346"/>
      <c r="O34" s="346"/>
      <c r="P34" s="346"/>
      <c r="Q34" s="346"/>
      <c r="R34" s="346"/>
      <c r="S34" s="346"/>
      <c r="T34" s="346"/>
      <c r="U34" s="346"/>
      <c r="V34" s="346"/>
      <c r="W34" s="346"/>
    </row>
    <row r="35" spans="1:23" x14ac:dyDescent="0.2">
      <c r="A35" s="347" t="s">
        <v>377</v>
      </c>
      <c r="B35" s="347"/>
      <c r="C35" s="347"/>
      <c r="D35" s="347"/>
      <c r="E35" s="347"/>
      <c r="F35" s="347"/>
      <c r="G35" s="6">
        <v>27</v>
      </c>
      <c r="H35" s="62">
        <v>826668557</v>
      </c>
      <c r="I35" s="62">
        <v>153851432</v>
      </c>
      <c r="J35" s="62">
        <v>26953189</v>
      </c>
      <c r="K35" s="62">
        <v>0</v>
      </c>
      <c r="L35" s="62">
        <v>40601</v>
      </c>
      <c r="M35" s="62">
        <v>0</v>
      </c>
      <c r="N35" s="62">
        <v>0</v>
      </c>
      <c r="O35" s="62">
        <v>0</v>
      </c>
      <c r="P35" s="62">
        <v>0</v>
      </c>
      <c r="Q35" s="62">
        <v>0</v>
      </c>
      <c r="R35" s="62">
        <v>0</v>
      </c>
      <c r="S35" s="62">
        <v>72711310</v>
      </c>
      <c r="T35" s="62">
        <v>59139448</v>
      </c>
      <c r="U35" s="66">
        <f t="shared" ref="U35:U37" si="9">H35+I35+J35+K35-L35+M35+N35+O35+P35+Q35+R35+S35+T35</f>
        <v>1139283335</v>
      </c>
      <c r="V35" s="62">
        <v>0</v>
      </c>
      <c r="W35" s="66">
        <f t="shared" ref="W35:W37" si="10">U35+V35</f>
        <v>1139283335</v>
      </c>
    </row>
    <row r="36" spans="1:23" x14ac:dyDescent="0.2">
      <c r="A36" s="340" t="s">
        <v>323</v>
      </c>
      <c r="B36" s="340"/>
      <c r="C36" s="340"/>
      <c r="D36" s="340"/>
      <c r="E36" s="340"/>
      <c r="F36" s="340"/>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340" t="s">
        <v>324</v>
      </c>
      <c r="B37" s="340"/>
      <c r="C37" s="340"/>
      <c r="D37" s="340"/>
      <c r="E37" s="340"/>
      <c r="F37" s="34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47" t="s">
        <v>378</v>
      </c>
      <c r="B38" s="347"/>
      <c r="C38" s="347"/>
      <c r="D38" s="347"/>
      <c r="E38" s="347"/>
      <c r="F38" s="347"/>
      <c r="G38" s="6">
        <v>30</v>
      </c>
      <c r="H38" s="66">
        <f>H35+H36+H37</f>
        <v>826668557</v>
      </c>
      <c r="I38" s="66">
        <f t="shared" ref="I38:W38" si="11">I35+I36+I37</f>
        <v>153851432</v>
      </c>
      <c r="J38" s="66">
        <f t="shared" si="11"/>
        <v>26953189</v>
      </c>
      <c r="K38" s="66">
        <f t="shared" si="11"/>
        <v>0</v>
      </c>
      <c r="L38" s="66">
        <f t="shared" si="11"/>
        <v>40601</v>
      </c>
      <c r="M38" s="66">
        <f t="shared" si="11"/>
        <v>0</v>
      </c>
      <c r="N38" s="66">
        <f t="shared" si="11"/>
        <v>0</v>
      </c>
      <c r="O38" s="66">
        <f t="shared" si="11"/>
        <v>0</v>
      </c>
      <c r="P38" s="66">
        <f t="shared" si="11"/>
        <v>0</v>
      </c>
      <c r="Q38" s="66">
        <f t="shared" si="11"/>
        <v>0</v>
      </c>
      <c r="R38" s="66">
        <f t="shared" si="11"/>
        <v>0</v>
      </c>
      <c r="S38" s="66">
        <f t="shared" si="11"/>
        <v>72711310</v>
      </c>
      <c r="T38" s="66">
        <f t="shared" si="11"/>
        <v>59139448</v>
      </c>
      <c r="U38" s="66">
        <f t="shared" si="11"/>
        <v>1139283335</v>
      </c>
      <c r="V38" s="66">
        <f t="shared" si="11"/>
        <v>0</v>
      </c>
      <c r="W38" s="66">
        <f t="shared" si="11"/>
        <v>1139283335</v>
      </c>
    </row>
    <row r="39" spans="1:23" x14ac:dyDescent="0.2">
      <c r="A39" s="340" t="s">
        <v>325</v>
      </c>
      <c r="B39" s="340"/>
      <c r="C39" s="340"/>
      <c r="D39" s="340"/>
      <c r="E39" s="340"/>
      <c r="F39" s="340"/>
      <c r="G39" s="6">
        <v>31</v>
      </c>
      <c r="H39" s="64">
        <v>0</v>
      </c>
      <c r="I39" s="64">
        <v>0</v>
      </c>
      <c r="J39" s="64">
        <v>0</v>
      </c>
      <c r="K39" s="64">
        <v>0</v>
      </c>
      <c r="L39" s="64">
        <v>0</v>
      </c>
      <c r="M39" s="64">
        <v>0</v>
      </c>
      <c r="N39" s="64">
        <v>0</v>
      </c>
      <c r="O39" s="64">
        <v>0</v>
      </c>
      <c r="P39" s="64">
        <v>0</v>
      </c>
      <c r="Q39" s="64">
        <v>0</v>
      </c>
      <c r="R39" s="64">
        <v>0</v>
      </c>
      <c r="S39" s="64">
        <v>0</v>
      </c>
      <c r="T39" s="62">
        <v>-37806149</v>
      </c>
      <c r="U39" s="66">
        <f t="shared" ref="U39:U56" si="12">H39+I39+J39+K39-L39+M39+N39+O39+P39+Q39+R39+S39+T39</f>
        <v>-37806149</v>
      </c>
      <c r="V39" s="62">
        <v>0</v>
      </c>
      <c r="W39" s="66">
        <f t="shared" ref="W39:W56" si="13">U39+V39</f>
        <v>-37806149</v>
      </c>
    </row>
    <row r="40" spans="1:23" x14ac:dyDescent="0.2">
      <c r="A40" s="340" t="s">
        <v>326</v>
      </c>
      <c r="B40" s="340"/>
      <c r="C40" s="340"/>
      <c r="D40" s="340"/>
      <c r="E40" s="340"/>
      <c r="F40" s="340"/>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340" t="s">
        <v>348</v>
      </c>
      <c r="B41" s="340"/>
      <c r="C41" s="340"/>
      <c r="D41" s="340"/>
      <c r="E41" s="340"/>
      <c r="F41" s="34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340" t="s">
        <v>328</v>
      </c>
      <c r="B42" s="340"/>
      <c r="C42" s="340"/>
      <c r="D42" s="340"/>
      <c r="E42" s="340"/>
      <c r="F42" s="340"/>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340" t="s">
        <v>329</v>
      </c>
      <c r="B43" s="340"/>
      <c r="C43" s="340"/>
      <c r="D43" s="340"/>
      <c r="E43" s="340"/>
      <c r="F43" s="34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340" t="s">
        <v>330</v>
      </c>
      <c r="B44" s="340"/>
      <c r="C44" s="340"/>
      <c r="D44" s="340"/>
      <c r="E44" s="340"/>
      <c r="F44" s="34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340" t="s">
        <v>349</v>
      </c>
      <c r="B45" s="340"/>
      <c r="C45" s="340"/>
      <c r="D45" s="340"/>
      <c r="E45" s="340"/>
      <c r="F45" s="34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340" t="s">
        <v>332</v>
      </c>
      <c r="B46" s="340"/>
      <c r="C46" s="340"/>
      <c r="D46" s="340"/>
      <c r="E46" s="340"/>
      <c r="F46" s="340"/>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340" t="s">
        <v>333</v>
      </c>
      <c r="B47" s="340"/>
      <c r="C47" s="340"/>
      <c r="D47" s="340"/>
      <c r="E47" s="340"/>
      <c r="F47" s="340"/>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340" t="s">
        <v>334</v>
      </c>
      <c r="B48" s="340"/>
      <c r="C48" s="340"/>
      <c r="D48" s="340"/>
      <c r="E48" s="340"/>
      <c r="F48" s="34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340" t="s">
        <v>350</v>
      </c>
      <c r="B49" s="340"/>
      <c r="C49" s="340"/>
      <c r="D49" s="340"/>
      <c r="E49" s="340"/>
      <c r="F49" s="340"/>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340" t="s">
        <v>336</v>
      </c>
      <c r="B50" s="340"/>
      <c r="C50" s="340"/>
      <c r="D50" s="340"/>
      <c r="E50" s="340"/>
      <c r="F50" s="340"/>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340" t="s">
        <v>351</v>
      </c>
      <c r="B51" s="340"/>
      <c r="C51" s="340"/>
      <c r="D51" s="340"/>
      <c r="E51" s="340"/>
      <c r="F51" s="34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340" t="s">
        <v>338</v>
      </c>
      <c r="B52" s="340"/>
      <c r="C52" s="340"/>
      <c r="D52" s="340"/>
      <c r="E52" s="340"/>
      <c r="F52" s="340"/>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340" t="s">
        <v>339</v>
      </c>
      <c r="B53" s="340"/>
      <c r="C53" s="340"/>
      <c r="D53" s="340"/>
      <c r="E53" s="340"/>
      <c r="F53" s="340"/>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340" t="s">
        <v>340</v>
      </c>
      <c r="B54" s="340"/>
      <c r="C54" s="340"/>
      <c r="D54" s="340"/>
      <c r="E54" s="340"/>
      <c r="F54" s="340"/>
      <c r="G54" s="6">
        <v>46</v>
      </c>
      <c r="H54" s="62">
        <v>0</v>
      </c>
      <c r="I54" s="62">
        <v>0</v>
      </c>
      <c r="J54" s="62">
        <v>0</v>
      </c>
      <c r="K54" s="62">
        <v>0</v>
      </c>
      <c r="L54" s="62">
        <v>0</v>
      </c>
      <c r="M54" s="62">
        <v>0</v>
      </c>
      <c r="N54" s="62">
        <v>0</v>
      </c>
      <c r="O54" s="62">
        <v>0</v>
      </c>
      <c r="P54" s="62">
        <v>0</v>
      </c>
      <c r="Q54" s="62">
        <v>0</v>
      </c>
      <c r="R54" s="62">
        <v>0</v>
      </c>
      <c r="S54" s="62">
        <v>59139448</v>
      </c>
      <c r="T54" s="62">
        <v>-59139448</v>
      </c>
      <c r="U54" s="66">
        <f t="shared" si="12"/>
        <v>0</v>
      </c>
      <c r="V54" s="62">
        <v>0</v>
      </c>
      <c r="W54" s="66">
        <f t="shared" si="13"/>
        <v>0</v>
      </c>
    </row>
    <row r="55" spans="1:23" x14ac:dyDescent="0.2">
      <c r="A55" s="340" t="s">
        <v>341</v>
      </c>
      <c r="B55" s="340"/>
      <c r="C55" s="340"/>
      <c r="D55" s="340"/>
      <c r="E55" s="340"/>
      <c r="F55" s="340"/>
      <c r="G55" s="6">
        <v>47</v>
      </c>
      <c r="H55" s="62">
        <v>0</v>
      </c>
      <c r="I55" s="62">
        <v>0</v>
      </c>
      <c r="J55" s="62">
        <v>2956972</v>
      </c>
      <c r="K55" s="62">
        <v>0</v>
      </c>
      <c r="L55" s="62">
        <v>0</v>
      </c>
      <c r="M55" s="62">
        <v>0</v>
      </c>
      <c r="N55" s="62">
        <v>0</v>
      </c>
      <c r="O55" s="62">
        <v>0</v>
      </c>
      <c r="P55" s="62">
        <v>0</v>
      </c>
      <c r="Q55" s="62">
        <v>0</v>
      </c>
      <c r="R55" s="62">
        <v>0</v>
      </c>
      <c r="S55" s="62">
        <v>-2956972</v>
      </c>
      <c r="T55" s="62">
        <v>0</v>
      </c>
      <c r="U55" s="66">
        <f t="shared" si="12"/>
        <v>0</v>
      </c>
      <c r="V55" s="62">
        <v>0</v>
      </c>
      <c r="W55" s="66">
        <f t="shared" si="13"/>
        <v>0</v>
      </c>
    </row>
    <row r="56" spans="1:23" x14ac:dyDescent="0.2">
      <c r="A56" s="340" t="s">
        <v>342</v>
      </c>
      <c r="B56" s="340"/>
      <c r="C56" s="340"/>
      <c r="D56" s="340"/>
      <c r="E56" s="340"/>
      <c r="F56" s="34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41" t="s">
        <v>379</v>
      </c>
      <c r="B57" s="341"/>
      <c r="C57" s="341"/>
      <c r="D57" s="341"/>
      <c r="E57" s="341"/>
      <c r="F57" s="341"/>
      <c r="G57" s="9">
        <v>49</v>
      </c>
      <c r="H57" s="67">
        <f>SUM(H38:H56)</f>
        <v>826668557</v>
      </c>
      <c r="I57" s="67">
        <f t="shared" ref="I57:W57" si="14">SUM(I38:I56)</f>
        <v>153851432</v>
      </c>
      <c r="J57" s="67">
        <f t="shared" si="14"/>
        <v>29910161</v>
      </c>
      <c r="K57" s="67">
        <f t="shared" si="14"/>
        <v>0</v>
      </c>
      <c r="L57" s="67">
        <f t="shared" si="14"/>
        <v>40601</v>
      </c>
      <c r="M57" s="67">
        <f t="shared" si="14"/>
        <v>0</v>
      </c>
      <c r="N57" s="67">
        <f t="shared" si="14"/>
        <v>0</v>
      </c>
      <c r="O57" s="67">
        <f t="shared" si="14"/>
        <v>0</v>
      </c>
      <c r="P57" s="67">
        <f t="shared" si="14"/>
        <v>0</v>
      </c>
      <c r="Q57" s="67">
        <f t="shared" si="14"/>
        <v>0</v>
      </c>
      <c r="R57" s="67">
        <f t="shared" si="14"/>
        <v>0</v>
      </c>
      <c r="S57" s="67">
        <f t="shared" si="14"/>
        <v>128893786</v>
      </c>
      <c r="T57" s="67">
        <f t="shared" si="14"/>
        <v>-37806149</v>
      </c>
      <c r="U57" s="67">
        <f t="shared" si="14"/>
        <v>1101477186</v>
      </c>
      <c r="V57" s="67">
        <f t="shared" si="14"/>
        <v>0</v>
      </c>
      <c r="W57" s="67">
        <f t="shared" si="14"/>
        <v>1101477186</v>
      </c>
    </row>
    <row r="58" spans="1:23" x14ac:dyDescent="0.2">
      <c r="A58" s="342" t="s">
        <v>343</v>
      </c>
      <c r="B58" s="343"/>
      <c r="C58" s="343"/>
      <c r="D58" s="343"/>
      <c r="E58" s="343"/>
      <c r="F58" s="343"/>
      <c r="G58" s="343"/>
      <c r="H58" s="343"/>
      <c r="I58" s="343"/>
      <c r="J58" s="343"/>
      <c r="K58" s="343"/>
      <c r="L58" s="343"/>
      <c r="M58" s="343"/>
      <c r="N58" s="343"/>
      <c r="O58" s="343"/>
      <c r="P58" s="343"/>
      <c r="Q58" s="343"/>
      <c r="R58" s="343"/>
      <c r="S58" s="343"/>
      <c r="T58" s="343"/>
      <c r="U58" s="343"/>
      <c r="V58" s="343"/>
      <c r="W58" s="343"/>
    </row>
    <row r="59" spans="1:23" ht="31.5" customHeight="1" x14ac:dyDescent="0.2">
      <c r="A59" s="338" t="s">
        <v>352</v>
      </c>
      <c r="B59" s="338"/>
      <c r="C59" s="338"/>
      <c r="D59" s="338"/>
      <c r="E59" s="338"/>
      <c r="F59" s="338"/>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38" t="s">
        <v>353</v>
      </c>
      <c r="B60" s="338"/>
      <c r="C60" s="338"/>
      <c r="D60" s="338"/>
      <c r="E60" s="338"/>
      <c r="F60" s="338"/>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-37806149</v>
      </c>
      <c r="U60" s="66">
        <f t="shared" si="16"/>
        <v>-37806149</v>
      </c>
      <c r="V60" s="66">
        <f t="shared" si="16"/>
        <v>0</v>
      </c>
      <c r="W60" s="66">
        <f t="shared" si="16"/>
        <v>-37806149</v>
      </c>
    </row>
    <row r="61" spans="1:23" ht="29.25" customHeight="1" x14ac:dyDescent="0.2">
      <c r="A61" s="339" t="s">
        <v>354</v>
      </c>
      <c r="B61" s="339"/>
      <c r="C61" s="339"/>
      <c r="D61" s="339"/>
      <c r="E61" s="339"/>
      <c r="F61" s="339"/>
      <c r="G61" s="9">
        <v>52</v>
      </c>
      <c r="H61" s="67">
        <f>SUM(H49:H56)</f>
        <v>0</v>
      </c>
      <c r="I61" s="67">
        <f t="shared" ref="I61:W61" si="17">SUM(I49:I56)</f>
        <v>0</v>
      </c>
      <c r="J61" s="67">
        <f t="shared" si="17"/>
        <v>2956972</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56182476</v>
      </c>
      <c r="T61" s="67">
        <f t="shared" si="17"/>
        <v>-59139448</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61"/>
  <sheetViews>
    <sheetView showGridLines="0" tabSelected="1" topLeftCell="A13" workbookViewId="0">
      <selection activeCell="A136" sqref="A136:C136"/>
    </sheetView>
  </sheetViews>
  <sheetFormatPr defaultRowHeight="12.75" x14ac:dyDescent="0.2"/>
  <cols>
    <col min="1" max="2" width="9.140625" style="166"/>
    <col min="3" max="3" width="6" style="166" customWidth="1"/>
    <col min="4" max="4" width="7.7109375" style="166" customWidth="1"/>
    <col min="5" max="5" width="10.42578125" style="166" customWidth="1"/>
    <col min="6" max="6" width="11.28515625" style="166" customWidth="1"/>
    <col min="7" max="18" width="9.140625" style="166"/>
  </cols>
  <sheetData>
    <row r="1" spans="1:18" ht="12.75" customHeight="1" x14ac:dyDescent="0.2">
      <c r="A1" s="385" t="s">
        <v>451</v>
      </c>
      <c r="B1" s="385"/>
      <c r="C1" s="385"/>
      <c r="D1" s="385"/>
      <c r="E1" s="385"/>
      <c r="F1" s="385"/>
      <c r="G1" s="385"/>
      <c r="H1" s="385"/>
      <c r="I1" s="385"/>
      <c r="J1" s="385"/>
      <c r="K1" s="385"/>
      <c r="L1" s="385"/>
      <c r="M1" s="385"/>
      <c r="N1" s="385"/>
      <c r="O1" s="385"/>
      <c r="P1" s="385"/>
      <c r="Q1" s="165"/>
      <c r="R1" s="165"/>
    </row>
    <row r="2" spans="1:18" x14ac:dyDescent="0.2">
      <c r="A2" s="385"/>
      <c r="B2" s="385"/>
      <c r="C2" s="385"/>
      <c r="D2" s="385"/>
      <c r="E2" s="385"/>
      <c r="F2" s="385"/>
      <c r="G2" s="385"/>
      <c r="H2" s="385"/>
      <c r="I2" s="385"/>
      <c r="J2" s="385"/>
      <c r="K2" s="385"/>
      <c r="L2" s="385"/>
      <c r="M2" s="385"/>
      <c r="N2" s="385"/>
      <c r="O2" s="385"/>
      <c r="P2" s="385"/>
      <c r="Q2" s="165"/>
      <c r="R2" s="165"/>
    </row>
    <row r="3" spans="1:18" x14ac:dyDescent="0.2">
      <c r="A3" s="385"/>
      <c r="B3" s="385"/>
      <c r="C3" s="385"/>
      <c r="D3" s="385"/>
      <c r="E3" s="385"/>
      <c r="F3" s="385"/>
      <c r="G3" s="385"/>
      <c r="H3" s="385"/>
      <c r="I3" s="385"/>
      <c r="J3" s="385"/>
      <c r="K3" s="385"/>
      <c r="L3" s="385"/>
      <c r="M3" s="385"/>
      <c r="N3" s="385"/>
      <c r="O3" s="385"/>
      <c r="P3" s="385"/>
      <c r="Q3" s="165"/>
      <c r="R3" s="165"/>
    </row>
    <row r="4" spans="1:18" x14ac:dyDescent="0.2">
      <c r="A4" s="385"/>
      <c r="B4" s="385"/>
      <c r="C4" s="385"/>
      <c r="D4" s="385"/>
      <c r="E4" s="385"/>
      <c r="F4" s="385"/>
      <c r="G4" s="385"/>
      <c r="H4" s="385"/>
      <c r="I4" s="385"/>
      <c r="J4" s="385"/>
      <c r="K4" s="385"/>
      <c r="L4" s="385"/>
      <c r="M4" s="385"/>
      <c r="N4" s="385"/>
      <c r="O4" s="385"/>
      <c r="P4" s="385"/>
      <c r="Q4" s="165"/>
      <c r="R4" s="165"/>
    </row>
    <row r="5" spans="1:18" x14ac:dyDescent="0.2">
      <c r="A5" s="385"/>
      <c r="B5" s="385"/>
      <c r="C5" s="385"/>
      <c r="D5" s="385"/>
      <c r="E5" s="385"/>
      <c r="F5" s="385"/>
      <c r="G5" s="385"/>
      <c r="H5" s="385"/>
      <c r="I5" s="385"/>
      <c r="J5" s="385"/>
      <c r="K5" s="385"/>
      <c r="L5" s="385"/>
      <c r="M5" s="385"/>
      <c r="N5" s="385"/>
      <c r="O5" s="385"/>
      <c r="P5" s="385"/>
      <c r="Q5" s="165"/>
      <c r="R5" s="165"/>
    </row>
    <row r="6" spans="1:18" x14ac:dyDescent="0.2">
      <c r="A6" s="385"/>
      <c r="B6" s="385"/>
      <c r="C6" s="385"/>
      <c r="D6" s="385"/>
      <c r="E6" s="385"/>
      <c r="F6" s="385"/>
      <c r="G6" s="385"/>
      <c r="H6" s="385"/>
      <c r="I6" s="385"/>
      <c r="J6" s="385"/>
      <c r="K6" s="385"/>
      <c r="L6" s="385"/>
      <c r="M6" s="385"/>
      <c r="N6" s="385"/>
      <c r="O6" s="385"/>
      <c r="P6" s="385"/>
      <c r="Q6" s="165"/>
      <c r="R6" s="165"/>
    </row>
    <row r="7" spans="1:18" x14ac:dyDescent="0.2">
      <c r="A7" s="385"/>
      <c r="B7" s="385"/>
      <c r="C7" s="385"/>
      <c r="D7" s="385"/>
      <c r="E7" s="385"/>
      <c r="F7" s="385"/>
      <c r="G7" s="385"/>
      <c r="H7" s="385"/>
      <c r="I7" s="385"/>
      <c r="J7" s="385"/>
      <c r="K7" s="385"/>
      <c r="L7" s="385"/>
      <c r="M7" s="385"/>
      <c r="N7" s="385"/>
      <c r="O7" s="385"/>
      <c r="P7" s="385"/>
      <c r="Q7" s="165"/>
      <c r="R7" s="165"/>
    </row>
    <row r="8" spans="1:18" x14ac:dyDescent="0.2">
      <c r="A8" s="385"/>
      <c r="B8" s="385"/>
      <c r="C8" s="385"/>
      <c r="D8" s="385"/>
      <c r="E8" s="385"/>
      <c r="F8" s="385"/>
      <c r="G8" s="385"/>
      <c r="H8" s="385"/>
      <c r="I8" s="385"/>
      <c r="J8" s="385"/>
      <c r="K8" s="385"/>
      <c r="L8" s="385"/>
      <c r="M8" s="385"/>
      <c r="N8" s="385"/>
      <c r="O8" s="385"/>
      <c r="P8" s="385"/>
      <c r="Q8" s="165"/>
      <c r="R8" s="165"/>
    </row>
    <row r="9" spans="1:18" x14ac:dyDescent="0.2">
      <c r="A9" s="385"/>
      <c r="B9" s="385"/>
      <c r="C9" s="385"/>
      <c r="D9" s="385"/>
      <c r="E9" s="385"/>
      <c r="F9" s="385"/>
      <c r="G9" s="385"/>
      <c r="H9" s="385"/>
      <c r="I9" s="385"/>
      <c r="J9" s="385"/>
      <c r="K9" s="385"/>
      <c r="L9" s="385"/>
      <c r="M9" s="385"/>
      <c r="N9" s="385"/>
      <c r="O9" s="385"/>
      <c r="P9" s="385"/>
      <c r="Q9" s="165"/>
      <c r="R9" s="165"/>
    </row>
    <row r="10" spans="1:18" x14ac:dyDescent="0.2">
      <c r="A10" s="385"/>
      <c r="B10" s="385"/>
      <c r="C10" s="385"/>
      <c r="D10" s="385"/>
      <c r="E10" s="385"/>
      <c r="F10" s="385"/>
      <c r="G10" s="385"/>
      <c r="H10" s="385"/>
      <c r="I10" s="385"/>
      <c r="J10" s="385"/>
      <c r="K10" s="385"/>
      <c r="L10" s="385"/>
      <c r="M10" s="385"/>
      <c r="N10" s="385"/>
      <c r="O10" s="385"/>
      <c r="P10" s="385"/>
      <c r="Q10" s="165"/>
      <c r="R10" s="165"/>
    </row>
    <row r="11" spans="1:18" x14ac:dyDescent="0.2">
      <c r="A11" s="385"/>
      <c r="B11" s="385"/>
      <c r="C11" s="385"/>
      <c r="D11" s="385"/>
      <c r="E11" s="385"/>
      <c r="F11" s="385"/>
      <c r="G11" s="385"/>
      <c r="H11" s="385"/>
      <c r="I11" s="385"/>
      <c r="J11" s="385"/>
      <c r="K11" s="385"/>
      <c r="L11" s="385"/>
      <c r="M11" s="385"/>
      <c r="N11" s="385"/>
      <c r="O11" s="385"/>
      <c r="P11" s="385"/>
      <c r="Q11" s="165"/>
      <c r="R11" s="165"/>
    </row>
    <row r="12" spans="1:18" x14ac:dyDescent="0.2">
      <c r="A12" s="385"/>
      <c r="B12" s="385"/>
      <c r="C12" s="385"/>
      <c r="D12" s="385"/>
      <c r="E12" s="385"/>
      <c r="F12" s="385"/>
      <c r="G12" s="385"/>
      <c r="H12" s="385"/>
      <c r="I12" s="385"/>
      <c r="J12" s="385"/>
      <c r="K12" s="385"/>
      <c r="L12" s="385"/>
      <c r="M12" s="385"/>
      <c r="N12" s="385"/>
      <c r="O12" s="385"/>
      <c r="P12" s="385"/>
      <c r="Q12" s="165"/>
      <c r="R12" s="165"/>
    </row>
    <row r="13" spans="1:18" x14ac:dyDescent="0.2">
      <c r="A13" s="385"/>
      <c r="B13" s="385"/>
      <c r="C13" s="385"/>
      <c r="D13" s="385"/>
      <c r="E13" s="385"/>
      <c r="F13" s="385"/>
      <c r="G13" s="385"/>
      <c r="H13" s="385"/>
      <c r="I13" s="385"/>
      <c r="J13" s="385"/>
      <c r="K13" s="385"/>
      <c r="L13" s="385"/>
      <c r="M13" s="385"/>
      <c r="N13" s="385"/>
      <c r="O13" s="385"/>
      <c r="P13" s="385"/>
      <c r="Q13" s="165"/>
      <c r="R13" s="165"/>
    </row>
    <row r="14" spans="1:18" x14ac:dyDescent="0.2">
      <c r="A14" s="385"/>
      <c r="B14" s="385"/>
      <c r="C14" s="385"/>
      <c r="D14" s="385"/>
      <c r="E14" s="385"/>
      <c r="F14" s="385"/>
      <c r="G14" s="385"/>
      <c r="H14" s="385"/>
      <c r="I14" s="385"/>
      <c r="J14" s="385"/>
      <c r="K14" s="385"/>
      <c r="L14" s="385"/>
      <c r="M14" s="385"/>
      <c r="N14" s="385"/>
      <c r="O14" s="385"/>
      <c r="P14" s="385"/>
      <c r="Q14" s="165"/>
      <c r="R14" s="165"/>
    </row>
    <row r="15" spans="1:18" x14ac:dyDescent="0.2">
      <c r="A15" s="385"/>
      <c r="B15" s="385"/>
      <c r="C15" s="385"/>
      <c r="D15" s="385"/>
      <c r="E15" s="385"/>
      <c r="F15" s="385"/>
      <c r="G15" s="385"/>
      <c r="H15" s="385"/>
      <c r="I15" s="385"/>
      <c r="J15" s="385"/>
      <c r="K15" s="385"/>
      <c r="L15" s="385"/>
      <c r="M15" s="385"/>
      <c r="N15" s="385"/>
      <c r="O15" s="385"/>
      <c r="P15" s="385"/>
      <c r="Q15" s="165"/>
      <c r="R15" s="165"/>
    </row>
    <row r="16" spans="1:18" x14ac:dyDescent="0.2">
      <c r="A16" s="385"/>
      <c r="B16" s="385"/>
      <c r="C16" s="385"/>
      <c r="D16" s="385"/>
      <c r="E16" s="385"/>
      <c r="F16" s="385"/>
      <c r="G16" s="385"/>
      <c r="H16" s="385"/>
      <c r="I16" s="385"/>
      <c r="J16" s="385"/>
      <c r="K16" s="385"/>
      <c r="L16" s="385"/>
      <c r="M16" s="385"/>
      <c r="N16" s="385"/>
      <c r="O16" s="385"/>
      <c r="P16" s="385"/>
      <c r="Q16" s="165"/>
      <c r="R16" s="165"/>
    </row>
    <row r="17" spans="1:18" x14ac:dyDescent="0.2">
      <c r="A17" s="385"/>
      <c r="B17" s="385"/>
      <c r="C17" s="385"/>
      <c r="D17" s="385"/>
      <c r="E17" s="385"/>
      <c r="F17" s="385"/>
      <c r="G17" s="385"/>
      <c r="H17" s="385"/>
      <c r="I17" s="385"/>
      <c r="J17" s="385"/>
      <c r="K17" s="385"/>
      <c r="L17" s="385"/>
      <c r="M17" s="385"/>
      <c r="N17" s="385"/>
      <c r="O17" s="385"/>
      <c r="P17" s="385"/>
      <c r="Q17" s="165"/>
      <c r="R17" s="165"/>
    </row>
    <row r="18" spans="1:18" x14ac:dyDescent="0.2">
      <c r="A18" s="385"/>
      <c r="B18" s="385"/>
      <c r="C18" s="385"/>
      <c r="D18" s="385"/>
      <c r="E18" s="385"/>
      <c r="F18" s="385"/>
      <c r="G18" s="385"/>
      <c r="H18" s="385"/>
      <c r="I18" s="385"/>
      <c r="J18" s="385"/>
      <c r="K18" s="385"/>
      <c r="L18" s="385"/>
      <c r="M18" s="385"/>
      <c r="N18" s="385"/>
      <c r="O18" s="385"/>
      <c r="P18" s="385"/>
      <c r="Q18" s="165"/>
      <c r="R18" s="165"/>
    </row>
    <row r="19" spans="1:18" x14ac:dyDescent="0.2">
      <c r="A19" s="385"/>
      <c r="B19" s="385"/>
      <c r="C19" s="385"/>
      <c r="D19" s="385"/>
      <c r="E19" s="385"/>
      <c r="F19" s="385"/>
      <c r="G19" s="385"/>
      <c r="H19" s="385"/>
      <c r="I19" s="385"/>
      <c r="J19" s="385"/>
      <c r="K19" s="385"/>
      <c r="L19" s="385"/>
      <c r="M19" s="385"/>
      <c r="N19" s="385"/>
      <c r="O19" s="385"/>
      <c r="P19" s="385"/>
      <c r="Q19" s="165"/>
      <c r="R19" s="165"/>
    </row>
    <row r="20" spans="1:18" x14ac:dyDescent="0.2">
      <c r="A20" s="385"/>
      <c r="B20" s="385"/>
      <c r="C20" s="385"/>
      <c r="D20" s="385"/>
      <c r="E20" s="385"/>
      <c r="F20" s="385"/>
      <c r="G20" s="385"/>
      <c r="H20" s="385"/>
      <c r="I20" s="385"/>
      <c r="J20" s="385"/>
      <c r="K20" s="385"/>
      <c r="L20" s="385"/>
      <c r="M20" s="385"/>
      <c r="N20" s="385"/>
      <c r="O20" s="385"/>
      <c r="P20" s="385"/>
      <c r="Q20" s="165"/>
      <c r="R20" s="165"/>
    </row>
    <row r="21" spans="1:18" x14ac:dyDescent="0.2">
      <c r="A21" s="385"/>
      <c r="B21" s="385"/>
      <c r="C21" s="385"/>
      <c r="D21" s="385"/>
      <c r="E21" s="385"/>
      <c r="F21" s="385"/>
      <c r="G21" s="385"/>
      <c r="H21" s="385"/>
      <c r="I21" s="385"/>
      <c r="J21" s="385"/>
      <c r="K21" s="385"/>
      <c r="L21" s="385"/>
      <c r="M21" s="385"/>
      <c r="N21" s="385"/>
      <c r="O21" s="385"/>
      <c r="P21" s="385"/>
      <c r="Q21" s="165"/>
      <c r="R21" s="165"/>
    </row>
    <row r="22" spans="1:18" x14ac:dyDescent="0.2">
      <c r="A22" s="385"/>
      <c r="B22" s="385"/>
      <c r="C22" s="385"/>
      <c r="D22" s="385"/>
      <c r="E22" s="385"/>
      <c r="F22" s="385"/>
      <c r="G22" s="385"/>
      <c r="H22" s="385"/>
      <c r="I22" s="385"/>
      <c r="J22" s="385"/>
      <c r="K22" s="385"/>
      <c r="L22" s="385"/>
      <c r="M22" s="385"/>
      <c r="N22" s="385"/>
      <c r="O22" s="385"/>
      <c r="P22" s="385"/>
      <c r="Q22" s="165"/>
      <c r="R22" s="165"/>
    </row>
    <row r="23" spans="1:18" x14ac:dyDescent="0.2">
      <c r="A23" s="385"/>
      <c r="B23" s="385"/>
      <c r="C23" s="385"/>
      <c r="D23" s="385"/>
      <c r="E23" s="385"/>
      <c r="F23" s="385"/>
      <c r="G23" s="385"/>
      <c r="H23" s="385"/>
      <c r="I23" s="385"/>
      <c r="J23" s="385"/>
      <c r="K23" s="385"/>
      <c r="L23" s="385"/>
      <c r="M23" s="385"/>
      <c r="N23" s="385"/>
      <c r="O23" s="385"/>
      <c r="P23" s="385"/>
      <c r="Q23" s="165"/>
      <c r="R23" s="165"/>
    </row>
    <row r="24" spans="1:18" x14ac:dyDescent="0.2">
      <c r="A24" s="385"/>
      <c r="B24" s="385"/>
      <c r="C24" s="385"/>
      <c r="D24" s="385"/>
      <c r="E24" s="385"/>
      <c r="F24" s="385"/>
      <c r="G24" s="385"/>
      <c r="H24" s="385"/>
      <c r="I24" s="385"/>
      <c r="J24" s="385"/>
      <c r="K24" s="385"/>
      <c r="L24" s="385"/>
      <c r="M24" s="385"/>
      <c r="N24" s="385"/>
      <c r="O24" s="385"/>
      <c r="P24" s="385"/>
      <c r="Q24" s="165"/>
      <c r="R24" s="165"/>
    </row>
    <row r="25" spans="1:18" x14ac:dyDescent="0.2">
      <c r="A25" s="385"/>
      <c r="B25" s="385"/>
      <c r="C25" s="385"/>
      <c r="D25" s="385"/>
      <c r="E25" s="385"/>
      <c r="F25" s="385"/>
      <c r="G25" s="385"/>
      <c r="H25" s="385"/>
      <c r="I25" s="385"/>
      <c r="J25" s="385"/>
      <c r="K25" s="385"/>
      <c r="L25" s="385"/>
      <c r="M25" s="385"/>
      <c r="N25" s="385"/>
      <c r="O25" s="385"/>
      <c r="P25" s="385"/>
      <c r="Q25" s="165"/>
      <c r="R25" s="165"/>
    </row>
    <row r="26" spans="1:18" x14ac:dyDescent="0.2">
      <c r="A26" s="385"/>
      <c r="B26" s="385"/>
      <c r="C26" s="385"/>
      <c r="D26" s="385"/>
      <c r="E26" s="385"/>
      <c r="F26" s="385"/>
      <c r="G26" s="385"/>
      <c r="H26" s="385"/>
      <c r="I26" s="385"/>
      <c r="J26" s="385"/>
      <c r="K26" s="385"/>
      <c r="L26" s="385"/>
      <c r="M26" s="385"/>
      <c r="N26" s="385"/>
      <c r="O26" s="385"/>
      <c r="P26" s="385"/>
      <c r="Q26" s="165"/>
      <c r="R26" s="165"/>
    </row>
    <row r="27" spans="1:18" x14ac:dyDescent="0.2">
      <c r="A27" s="385"/>
      <c r="B27" s="385"/>
      <c r="C27" s="385"/>
      <c r="D27" s="385"/>
      <c r="E27" s="385"/>
      <c r="F27" s="385"/>
      <c r="G27" s="385"/>
      <c r="H27" s="385"/>
      <c r="I27" s="385"/>
      <c r="J27" s="385"/>
      <c r="K27" s="385"/>
      <c r="L27" s="385"/>
      <c r="M27" s="385"/>
      <c r="N27" s="385"/>
      <c r="O27" s="385"/>
      <c r="P27" s="385"/>
      <c r="Q27" s="165"/>
      <c r="R27" s="165"/>
    </row>
    <row r="28" spans="1:18" x14ac:dyDescent="0.2">
      <c r="A28" s="385"/>
      <c r="B28" s="385"/>
      <c r="C28" s="385"/>
      <c r="D28" s="385"/>
      <c r="E28" s="385"/>
      <c r="F28" s="385"/>
      <c r="G28" s="385"/>
      <c r="H28" s="385"/>
      <c r="I28" s="385"/>
      <c r="J28" s="385"/>
      <c r="K28" s="385"/>
      <c r="L28" s="385"/>
      <c r="M28" s="385"/>
      <c r="N28" s="385"/>
      <c r="O28" s="385"/>
      <c r="P28" s="385"/>
      <c r="Q28" s="165"/>
      <c r="R28" s="165"/>
    </row>
    <row r="29" spans="1:18" ht="15" customHeight="1" x14ac:dyDescent="0.2">
      <c r="A29" s="385"/>
      <c r="B29" s="385"/>
      <c r="C29" s="385"/>
      <c r="D29" s="385"/>
      <c r="E29" s="385"/>
      <c r="F29" s="385"/>
      <c r="G29" s="385"/>
      <c r="H29" s="385"/>
      <c r="I29" s="385"/>
      <c r="J29" s="385"/>
      <c r="K29" s="385"/>
      <c r="L29" s="385"/>
      <c r="M29" s="385"/>
      <c r="N29" s="385"/>
      <c r="O29" s="385"/>
      <c r="P29" s="385"/>
      <c r="Q29" s="165"/>
      <c r="R29" s="165"/>
    </row>
    <row r="30" spans="1:18" ht="19.5" customHeight="1" x14ac:dyDescent="0.2">
      <c r="A30" s="386"/>
      <c r="B30" s="386"/>
      <c r="C30" s="386"/>
      <c r="D30" s="386"/>
      <c r="E30" s="386"/>
      <c r="F30" s="386"/>
      <c r="G30" s="386"/>
      <c r="H30" s="386"/>
      <c r="I30" s="386"/>
      <c r="J30" s="386"/>
      <c r="K30" s="386"/>
      <c r="L30" s="386"/>
      <c r="M30" s="386"/>
      <c r="N30" s="386"/>
      <c r="O30" s="386"/>
      <c r="P30" s="386"/>
      <c r="Q30" s="165"/>
      <c r="R30" s="165"/>
    </row>
    <row r="31" spans="1:18" ht="273.75" customHeight="1" x14ac:dyDescent="0.2">
      <c r="A31" s="379" t="s">
        <v>516</v>
      </c>
      <c r="B31" s="379"/>
      <c r="C31" s="379"/>
      <c r="D31" s="379"/>
      <c r="E31" s="379"/>
      <c r="F31" s="379"/>
      <c r="G31" s="379"/>
      <c r="H31" s="379"/>
      <c r="I31" s="379"/>
      <c r="J31" s="379"/>
      <c r="K31" s="379"/>
      <c r="L31" s="379"/>
      <c r="M31" s="379"/>
      <c r="N31" s="379"/>
      <c r="O31" s="379"/>
      <c r="P31" s="379"/>
    </row>
    <row r="32" spans="1:18" ht="27" customHeight="1" x14ac:dyDescent="0.2">
      <c r="A32" s="387" t="s">
        <v>452</v>
      </c>
      <c r="B32" s="388"/>
      <c r="C32" s="388"/>
      <c r="D32" s="388"/>
      <c r="E32" s="388"/>
      <c r="F32" s="388"/>
      <c r="G32" s="388"/>
      <c r="H32" s="388"/>
      <c r="I32" s="388"/>
      <c r="J32" s="388"/>
      <c r="K32" s="388"/>
      <c r="L32" s="388"/>
      <c r="M32" s="388"/>
      <c r="N32" s="388"/>
      <c r="O32" s="388"/>
      <c r="P32" s="388"/>
    </row>
    <row r="33" spans="1:16" ht="13.5" customHeight="1" x14ac:dyDescent="0.2">
      <c r="A33" s="383" t="s">
        <v>521</v>
      </c>
      <c r="B33" s="383"/>
      <c r="C33" s="383"/>
      <c r="D33" s="383"/>
      <c r="E33" s="383"/>
      <c r="F33" s="383"/>
      <c r="G33" s="383"/>
      <c r="H33" s="383"/>
      <c r="I33" s="383"/>
      <c r="J33" s="383"/>
      <c r="K33" s="383"/>
      <c r="L33" s="383"/>
      <c r="M33" s="383"/>
      <c r="N33" s="383"/>
      <c r="O33" s="383"/>
      <c r="P33" s="383"/>
    </row>
    <row r="34" spans="1:16" ht="57.75" customHeight="1" x14ac:dyDescent="0.2">
      <c r="A34" s="383"/>
      <c r="B34" s="383"/>
      <c r="C34" s="383"/>
      <c r="D34" s="383"/>
      <c r="E34" s="383"/>
      <c r="F34" s="383"/>
      <c r="G34" s="383"/>
      <c r="H34" s="383"/>
      <c r="I34" s="383"/>
      <c r="J34" s="383"/>
      <c r="K34" s="383"/>
      <c r="L34" s="383"/>
      <c r="M34" s="383"/>
      <c r="N34" s="383"/>
      <c r="O34" s="383"/>
      <c r="P34" s="383"/>
    </row>
    <row r="35" spans="1:16" ht="14.25" customHeight="1" x14ac:dyDescent="0.2">
      <c r="A35" s="383"/>
      <c r="B35" s="383"/>
      <c r="C35" s="383"/>
      <c r="D35" s="383"/>
      <c r="E35" s="383"/>
      <c r="F35" s="383"/>
      <c r="G35" s="383"/>
      <c r="H35" s="383"/>
      <c r="I35" s="383"/>
      <c r="J35" s="383"/>
      <c r="K35" s="383"/>
      <c r="L35" s="383"/>
      <c r="M35" s="383"/>
      <c r="N35" s="383"/>
      <c r="O35" s="383"/>
      <c r="P35" s="383"/>
    </row>
    <row r="36" spans="1:16" ht="18" customHeight="1" x14ac:dyDescent="0.2">
      <c r="A36" s="383"/>
      <c r="B36" s="383"/>
      <c r="C36" s="383"/>
      <c r="D36" s="383"/>
      <c r="E36" s="383"/>
      <c r="F36" s="383"/>
      <c r="G36" s="383"/>
      <c r="H36" s="383"/>
      <c r="I36" s="383"/>
      <c r="J36" s="383"/>
      <c r="K36" s="383"/>
      <c r="L36" s="383"/>
      <c r="M36" s="383"/>
      <c r="N36" s="383"/>
      <c r="O36" s="383"/>
      <c r="P36" s="383"/>
    </row>
    <row r="37" spans="1:16" ht="42" customHeight="1" x14ac:dyDescent="0.2">
      <c r="A37" s="383"/>
      <c r="B37" s="383"/>
      <c r="C37" s="383"/>
      <c r="D37" s="383"/>
      <c r="E37" s="383"/>
      <c r="F37" s="383"/>
      <c r="G37" s="383"/>
      <c r="H37" s="383"/>
      <c r="I37" s="383"/>
      <c r="J37" s="383"/>
      <c r="K37" s="383"/>
      <c r="L37" s="383"/>
      <c r="M37" s="383"/>
      <c r="N37" s="383"/>
      <c r="O37" s="383"/>
      <c r="P37" s="383"/>
    </row>
    <row r="38" spans="1:16" ht="17.25" customHeight="1" x14ac:dyDescent="0.2">
      <c r="A38" s="383"/>
      <c r="B38" s="383"/>
      <c r="C38" s="383"/>
      <c r="D38" s="383"/>
      <c r="E38" s="383"/>
      <c r="F38" s="383"/>
      <c r="G38" s="383"/>
      <c r="H38" s="383"/>
      <c r="I38" s="383"/>
      <c r="J38" s="383"/>
      <c r="K38" s="383"/>
      <c r="L38" s="383"/>
      <c r="M38" s="383"/>
      <c r="N38" s="383"/>
      <c r="O38" s="383"/>
      <c r="P38" s="383"/>
    </row>
    <row r="39" spans="1:16" ht="20.25" customHeight="1" x14ac:dyDescent="0.2">
      <c r="A39" s="383"/>
      <c r="B39" s="383"/>
      <c r="C39" s="383"/>
      <c r="D39" s="383"/>
      <c r="E39" s="383"/>
      <c r="F39" s="383"/>
      <c r="G39" s="383"/>
      <c r="H39" s="383"/>
      <c r="I39" s="383"/>
      <c r="J39" s="383"/>
      <c r="K39" s="383"/>
      <c r="L39" s="383"/>
      <c r="M39" s="383"/>
      <c r="N39" s="383"/>
      <c r="O39" s="383"/>
      <c r="P39" s="383"/>
    </row>
    <row r="40" spans="1:16" ht="117" customHeight="1" x14ac:dyDescent="0.2">
      <c r="A40" s="383"/>
      <c r="B40" s="383"/>
      <c r="C40" s="383"/>
      <c r="D40" s="383"/>
      <c r="E40" s="383"/>
      <c r="F40" s="383"/>
      <c r="G40" s="383"/>
      <c r="H40" s="383"/>
      <c r="I40" s="383"/>
      <c r="J40" s="383"/>
      <c r="K40" s="383"/>
      <c r="L40" s="383"/>
      <c r="M40" s="383"/>
      <c r="N40" s="383"/>
      <c r="O40" s="383"/>
      <c r="P40" s="383"/>
    </row>
    <row r="41" spans="1:16" ht="36.75" customHeight="1" x14ac:dyDescent="0.2">
      <c r="A41" s="383"/>
      <c r="B41" s="383"/>
      <c r="C41" s="383"/>
      <c r="D41" s="383"/>
      <c r="E41" s="383"/>
      <c r="F41" s="383"/>
      <c r="G41" s="383"/>
      <c r="H41" s="383"/>
      <c r="I41" s="383"/>
      <c r="J41" s="383"/>
      <c r="K41" s="383"/>
      <c r="L41" s="383"/>
      <c r="M41" s="383"/>
      <c r="N41" s="383"/>
      <c r="O41" s="383"/>
      <c r="P41" s="383"/>
    </row>
    <row r="42" spans="1:16" ht="24.75" customHeight="1" x14ac:dyDescent="0.2">
      <c r="A42" s="383"/>
      <c r="B42" s="383"/>
      <c r="C42" s="383"/>
      <c r="D42" s="383"/>
      <c r="E42" s="383"/>
      <c r="F42" s="383"/>
      <c r="G42" s="383"/>
      <c r="H42" s="383"/>
      <c r="I42" s="383"/>
      <c r="J42" s="383"/>
      <c r="K42" s="383"/>
      <c r="L42" s="383"/>
      <c r="M42" s="383"/>
      <c r="N42" s="383"/>
      <c r="O42" s="383"/>
      <c r="P42" s="383"/>
    </row>
    <row r="43" spans="1:16" ht="33" customHeight="1" x14ac:dyDescent="0.2">
      <c r="A43" s="383"/>
      <c r="B43" s="383"/>
      <c r="C43" s="383"/>
      <c r="D43" s="383"/>
      <c r="E43" s="383"/>
      <c r="F43" s="383"/>
      <c r="G43" s="383"/>
      <c r="H43" s="383"/>
      <c r="I43" s="383"/>
      <c r="J43" s="383"/>
      <c r="K43" s="383"/>
      <c r="L43" s="383"/>
      <c r="M43" s="383"/>
      <c r="N43" s="383"/>
      <c r="O43" s="383"/>
      <c r="P43" s="383"/>
    </row>
    <row r="44" spans="1:16" ht="152.25" customHeight="1" x14ac:dyDescent="0.2">
      <c r="A44" s="383"/>
      <c r="B44" s="383"/>
      <c r="C44" s="383"/>
      <c r="D44" s="383"/>
      <c r="E44" s="383"/>
      <c r="F44" s="383"/>
      <c r="G44" s="383"/>
      <c r="H44" s="383"/>
      <c r="I44" s="383"/>
      <c r="J44" s="383"/>
      <c r="K44" s="383"/>
      <c r="L44" s="383"/>
      <c r="M44" s="383"/>
      <c r="N44" s="383"/>
      <c r="O44" s="383"/>
      <c r="P44" s="383"/>
    </row>
    <row r="45" spans="1:16" ht="162" customHeight="1" x14ac:dyDescent="0.2">
      <c r="A45" s="372" t="s">
        <v>523</v>
      </c>
      <c r="B45" s="372"/>
      <c r="C45" s="372"/>
      <c r="D45" s="372"/>
      <c r="E45" s="372"/>
      <c r="F45" s="372"/>
      <c r="G45" s="372"/>
      <c r="H45" s="372"/>
      <c r="I45" s="372"/>
      <c r="J45" s="372"/>
      <c r="K45" s="372"/>
      <c r="L45" s="372"/>
      <c r="M45" s="372"/>
      <c r="N45" s="372"/>
      <c r="O45" s="372"/>
      <c r="P45" s="372"/>
    </row>
    <row r="46" spans="1:16" x14ac:dyDescent="0.2">
      <c r="A46" s="380" t="s">
        <v>453</v>
      </c>
      <c r="B46" s="380"/>
      <c r="C46" s="380"/>
      <c r="D46" s="380"/>
      <c r="E46" s="380"/>
      <c r="F46" s="380"/>
      <c r="G46" s="380"/>
      <c r="H46" s="380"/>
      <c r="I46" s="380"/>
      <c r="J46" s="380"/>
      <c r="K46" s="380"/>
      <c r="L46" s="380"/>
      <c r="M46" s="380"/>
      <c r="N46" s="380"/>
      <c r="O46" s="380"/>
      <c r="P46" s="380"/>
    </row>
    <row r="47" spans="1:16" ht="39" thickBot="1" x14ac:dyDescent="0.25">
      <c r="A47" s="374" t="s">
        <v>454</v>
      </c>
      <c r="B47" s="374"/>
      <c r="C47" s="374"/>
      <c r="D47" s="374"/>
      <c r="F47" s="133" t="s">
        <v>455</v>
      </c>
      <c r="G47" s="134"/>
      <c r="H47" s="133" t="s">
        <v>456</v>
      </c>
      <c r="I47" s="134"/>
      <c r="J47" s="133" t="s">
        <v>457</v>
      </c>
      <c r="K47" s="134"/>
      <c r="L47" s="133" t="s">
        <v>458</v>
      </c>
    </row>
    <row r="48" spans="1:16" x14ac:dyDescent="0.2">
      <c r="A48" s="173"/>
      <c r="B48" s="173"/>
      <c r="C48" s="174"/>
      <c r="D48" s="174"/>
      <c r="F48" s="134"/>
      <c r="G48" s="134"/>
      <c r="H48" s="134"/>
      <c r="I48" s="134"/>
      <c r="J48" s="134"/>
      <c r="K48" s="134"/>
      <c r="L48" s="134"/>
    </row>
    <row r="49" spans="1:16" ht="13.5" thickBot="1" x14ac:dyDescent="0.25">
      <c r="A49" s="368" t="s">
        <v>459</v>
      </c>
      <c r="B49" s="368"/>
      <c r="C49" s="368"/>
      <c r="D49" s="368"/>
      <c r="F49" s="135">
        <v>55096</v>
      </c>
      <c r="G49" s="136"/>
      <c r="H49" s="135">
        <v>33323</v>
      </c>
      <c r="I49" s="136"/>
      <c r="J49" s="164">
        <v>-465</v>
      </c>
      <c r="K49" s="136"/>
      <c r="L49" s="143">
        <v>87954</v>
      </c>
    </row>
    <row r="50" spans="1:16" x14ac:dyDescent="0.2">
      <c r="A50" s="368" t="s">
        <v>460</v>
      </c>
      <c r="B50" s="368"/>
      <c r="C50" s="368"/>
      <c r="D50" s="368"/>
      <c r="F50" s="138">
        <v>55096</v>
      </c>
      <c r="G50" s="136"/>
      <c r="H50" s="138">
        <v>33323</v>
      </c>
      <c r="I50" s="136"/>
      <c r="J50" s="159">
        <v>-465</v>
      </c>
      <c r="K50" s="136"/>
      <c r="L50" s="163">
        <v>87954</v>
      </c>
    </row>
    <row r="51" spans="1:16" x14ac:dyDescent="0.2">
      <c r="A51" s="173"/>
      <c r="B51" s="173"/>
      <c r="C51" s="174"/>
      <c r="D51" s="174"/>
      <c r="F51" s="134"/>
      <c r="G51" s="134"/>
      <c r="H51" s="134"/>
      <c r="I51" s="134"/>
      <c r="J51" s="134"/>
      <c r="K51" s="134"/>
      <c r="L51" s="134"/>
    </row>
    <row r="52" spans="1:16" x14ac:dyDescent="0.2">
      <c r="A52" s="368" t="s">
        <v>461</v>
      </c>
      <c r="B52" s="368"/>
      <c r="C52" s="368"/>
      <c r="D52" s="368"/>
      <c r="F52" s="159">
        <v>-72072</v>
      </c>
      <c r="G52" s="159"/>
      <c r="H52" s="159">
        <v>-12999</v>
      </c>
      <c r="I52" s="159"/>
      <c r="J52" s="159">
        <v>-2099</v>
      </c>
      <c r="K52" s="159"/>
      <c r="L52" s="159">
        <v>-87170</v>
      </c>
    </row>
    <row r="53" spans="1:16" x14ac:dyDescent="0.2">
      <c r="A53" s="368" t="s">
        <v>462</v>
      </c>
      <c r="B53" s="368"/>
      <c r="C53" s="368"/>
      <c r="D53" s="368"/>
      <c r="F53" s="159">
        <v>-3712</v>
      </c>
      <c r="G53" s="159"/>
      <c r="H53" s="159">
        <v>-1756</v>
      </c>
      <c r="I53" s="159"/>
      <c r="J53" s="159">
        <v>-3010</v>
      </c>
      <c r="K53" s="159"/>
      <c r="L53" s="159">
        <v>-8478</v>
      </c>
    </row>
    <row r="54" spans="1:16" ht="13.5" thickBot="1" x14ac:dyDescent="0.25">
      <c r="A54" s="368" t="s">
        <v>463</v>
      </c>
      <c r="B54" s="368"/>
      <c r="C54" s="368"/>
      <c r="D54" s="368"/>
      <c r="F54" s="135">
        <v>22273</v>
      </c>
      <c r="G54" s="136"/>
      <c r="H54" s="135">
        <v>23571</v>
      </c>
      <c r="I54" s="136"/>
      <c r="J54" s="159">
        <v>-10493</v>
      </c>
      <c r="K54" s="136"/>
      <c r="L54" s="135">
        <v>35351</v>
      </c>
    </row>
    <row r="55" spans="1:16" x14ac:dyDescent="0.2">
      <c r="A55" s="375" t="s">
        <v>464</v>
      </c>
      <c r="B55" s="375"/>
      <c r="C55" s="375"/>
      <c r="D55" s="375"/>
      <c r="F55" s="141">
        <v>1053341</v>
      </c>
      <c r="G55" s="142"/>
      <c r="H55" s="141">
        <v>165947</v>
      </c>
      <c r="I55" s="142"/>
      <c r="J55" s="141">
        <v>8923</v>
      </c>
      <c r="K55" s="142"/>
      <c r="L55" s="141">
        <v>1228211</v>
      </c>
    </row>
    <row r="56" spans="1:16" ht="13.5" thickBot="1" x14ac:dyDescent="0.25">
      <c r="A56" s="375" t="s">
        <v>465</v>
      </c>
      <c r="B56" s="375"/>
      <c r="C56" s="375"/>
      <c r="D56" s="375"/>
      <c r="F56" s="143">
        <v>184839</v>
      </c>
      <c r="G56" s="142"/>
      <c r="H56" s="143">
        <v>109511</v>
      </c>
      <c r="I56" s="142"/>
      <c r="J56" s="143">
        <v>5563</v>
      </c>
      <c r="K56" s="142"/>
      <c r="L56" s="143">
        <v>299913</v>
      </c>
    </row>
    <row r="57" spans="1:16" x14ac:dyDescent="0.2">
      <c r="A57" s="169"/>
      <c r="B57" s="169"/>
      <c r="C57" s="169"/>
      <c r="D57" s="169"/>
      <c r="E57" s="169"/>
      <c r="F57" s="169"/>
      <c r="G57" s="169"/>
      <c r="H57" s="167"/>
      <c r="I57" s="167"/>
      <c r="J57" s="167"/>
      <c r="K57" s="167"/>
      <c r="L57" s="167"/>
      <c r="M57" s="167"/>
      <c r="N57" s="167"/>
      <c r="O57" s="167"/>
      <c r="P57" s="167"/>
    </row>
    <row r="58" spans="1:16" x14ac:dyDescent="0.2">
      <c r="A58" s="381" t="s">
        <v>466</v>
      </c>
      <c r="B58" s="381"/>
      <c r="C58" s="381"/>
      <c r="D58" s="381"/>
      <c r="E58" s="381"/>
      <c r="F58" s="381"/>
      <c r="G58" s="381"/>
      <c r="H58" s="381"/>
      <c r="I58" s="381"/>
      <c r="J58" s="381"/>
      <c r="K58" s="381"/>
      <c r="L58" s="381"/>
      <c r="M58" s="381"/>
      <c r="N58" s="381"/>
      <c r="O58" s="381"/>
      <c r="P58" s="381"/>
    </row>
    <row r="59" spans="1:16" x14ac:dyDescent="0.2">
      <c r="A59" s="384" t="s">
        <v>467</v>
      </c>
      <c r="B59" s="384"/>
      <c r="C59" s="384"/>
      <c r="D59" s="384"/>
      <c r="E59" s="384"/>
      <c r="F59" s="384"/>
      <c r="G59" s="384"/>
      <c r="H59" s="384"/>
      <c r="I59" s="384"/>
      <c r="J59" s="384"/>
      <c r="K59" s="384"/>
      <c r="L59" s="384"/>
      <c r="M59" s="384"/>
      <c r="N59" s="384"/>
      <c r="O59" s="384"/>
      <c r="P59" s="384"/>
    </row>
    <row r="60" spans="1:16" x14ac:dyDescent="0.2">
      <c r="A60" s="380" t="s">
        <v>453</v>
      </c>
      <c r="B60" s="380"/>
      <c r="C60" s="380"/>
      <c r="D60" s="380"/>
      <c r="E60" s="380"/>
      <c r="F60" s="380"/>
      <c r="G60" s="380"/>
      <c r="H60" s="380"/>
      <c r="I60" s="380"/>
      <c r="J60" s="380"/>
      <c r="K60" s="380"/>
      <c r="L60" s="380"/>
      <c r="M60" s="380"/>
      <c r="N60" s="380"/>
      <c r="O60" s="380"/>
      <c r="P60" s="380"/>
    </row>
    <row r="61" spans="1:16" ht="39" thickBot="1" x14ac:dyDescent="0.25">
      <c r="A61" s="374" t="s">
        <v>454</v>
      </c>
      <c r="B61" s="374"/>
      <c r="C61" s="374"/>
      <c r="D61" s="374"/>
      <c r="F61" s="133" t="s">
        <v>455</v>
      </c>
      <c r="G61" s="134"/>
      <c r="H61" s="133" t="s">
        <v>456</v>
      </c>
      <c r="I61" s="134"/>
      <c r="J61" s="133" t="s">
        <v>457</v>
      </c>
      <c r="K61" s="134"/>
      <c r="L61" s="133" t="s">
        <v>458</v>
      </c>
    </row>
    <row r="62" spans="1:16" x14ac:dyDescent="0.2">
      <c r="A62" s="173"/>
      <c r="B62" s="173"/>
      <c r="C62" s="174"/>
      <c r="D62" s="174"/>
      <c r="F62" s="134"/>
      <c r="G62" s="134"/>
      <c r="H62" s="134"/>
      <c r="I62" s="134"/>
      <c r="J62" s="134"/>
      <c r="K62" s="134"/>
      <c r="L62" s="134"/>
    </row>
    <row r="63" spans="1:16" ht="13.5" thickBot="1" x14ac:dyDescent="0.25">
      <c r="A63" s="368" t="s">
        <v>459</v>
      </c>
      <c r="B63" s="368"/>
      <c r="C63" s="368"/>
      <c r="D63" s="368"/>
      <c r="F63" s="135">
        <v>190633</v>
      </c>
      <c r="G63" s="136"/>
      <c r="H63" s="135">
        <v>57049</v>
      </c>
      <c r="I63" s="136"/>
      <c r="J63" s="136">
        <v>839</v>
      </c>
      <c r="K63" s="136"/>
      <c r="L63" s="143">
        <v>248521</v>
      </c>
    </row>
    <row r="64" spans="1:16" x14ac:dyDescent="0.2">
      <c r="A64" s="368" t="s">
        <v>460</v>
      </c>
      <c r="B64" s="368"/>
      <c r="C64" s="368"/>
      <c r="D64" s="368"/>
      <c r="F64" s="138">
        <v>190633</v>
      </c>
      <c r="G64" s="136"/>
      <c r="H64" s="138">
        <v>57049</v>
      </c>
      <c r="I64" s="136"/>
      <c r="J64" s="139">
        <v>839</v>
      </c>
      <c r="K64" s="136"/>
      <c r="L64" s="163">
        <v>248521</v>
      </c>
    </row>
    <row r="65" spans="1:16" x14ac:dyDescent="0.2">
      <c r="A65" s="173"/>
      <c r="B65" s="173"/>
      <c r="C65" s="174"/>
      <c r="D65" s="174"/>
      <c r="F65" s="134"/>
      <c r="G65" s="134"/>
      <c r="H65" s="134"/>
      <c r="I65" s="134"/>
      <c r="J65" s="134"/>
      <c r="K65" s="134"/>
      <c r="L65" s="134"/>
    </row>
    <row r="66" spans="1:16" x14ac:dyDescent="0.2">
      <c r="A66" s="368" t="s">
        <v>461</v>
      </c>
      <c r="B66" s="368"/>
      <c r="C66" s="368"/>
      <c r="D66" s="368"/>
      <c r="F66" s="159">
        <v>-47860</v>
      </c>
      <c r="G66" s="159"/>
      <c r="H66" s="159">
        <v>-11936</v>
      </c>
      <c r="I66" s="159"/>
      <c r="J66" s="159">
        <v>-1518</v>
      </c>
      <c r="K66" s="159"/>
      <c r="L66" s="159">
        <v>-61314</v>
      </c>
    </row>
    <row r="67" spans="1:16" x14ac:dyDescent="0.2">
      <c r="A67" s="368" t="s">
        <v>462</v>
      </c>
      <c r="B67" s="368"/>
      <c r="C67" s="368"/>
      <c r="D67" s="368"/>
      <c r="F67" s="159">
        <v>-2634</v>
      </c>
      <c r="G67" s="136"/>
      <c r="H67" s="159">
        <v>-1288</v>
      </c>
      <c r="I67" s="136"/>
      <c r="J67" s="136">
        <v>122</v>
      </c>
      <c r="K67" s="136"/>
      <c r="L67" s="159">
        <v>-3800</v>
      </c>
    </row>
    <row r="68" spans="1:16" ht="13.5" thickBot="1" x14ac:dyDescent="0.25">
      <c r="A68" s="368" t="s">
        <v>463</v>
      </c>
      <c r="B68" s="368"/>
      <c r="C68" s="368"/>
      <c r="D68" s="368"/>
      <c r="F68" s="135">
        <v>94291</v>
      </c>
      <c r="G68" s="136"/>
      <c r="H68" s="135">
        <v>39380</v>
      </c>
      <c r="I68" s="136"/>
      <c r="J68" s="159">
        <v>-15273</v>
      </c>
      <c r="K68" s="136"/>
      <c r="L68" s="135">
        <v>118398</v>
      </c>
    </row>
    <row r="69" spans="1:16" x14ac:dyDescent="0.2">
      <c r="A69" s="375" t="s">
        <v>468</v>
      </c>
      <c r="B69" s="375"/>
      <c r="C69" s="375"/>
      <c r="D69" s="375"/>
      <c r="F69" s="141">
        <v>981347</v>
      </c>
      <c r="G69" s="142"/>
      <c r="H69" s="141">
        <v>163922</v>
      </c>
      <c r="I69" s="142"/>
      <c r="J69" s="141">
        <v>10382</v>
      </c>
      <c r="K69" s="142"/>
      <c r="L69" s="141">
        <v>1155651</v>
      </c>
    </row>
    <row r="70" spans="1:16" ht="13.5" thickBot="1" x14ac:dyDescent="0.25">
      <c r="A70" s="375" t="s">
        <v>465</v>
      </c>
      <c r="B70" s="375"/>
      <c r="C70" s="375"/>
      <c r="D70" s="375"/>
      <c r="F70" s="143">
        <v>228911</v>
      </c>
      <c r="G70" s="142"/>
      <c r="H70" s="143">
        <v>68167</v>
      </c>
      <c r="I70" s="142"/>
      <c r="J70" s="143">
        <v>1553</v>
      </c>
      <c r="K70" s="142"/>
      <c r="L70" s="143">
        <v>298631</v>
      </c>
    </row>
    <row r="71" spans="1:16" x14ac:dyDescent="0.2">
      <c r="A71" s="140"/>
      <c r="B71" s="137"/>
      <c r="C71" s="142"/>
      <c r="D71" s="137"/>
      <c r="E71" s="142"/>
      <c r="F71" s="137"/>
      <c r="G71" s="142"/>
      <c r="H71" s="137"/>
      <c r="I71" s="134"/>
      <c r="J71" s="137"/>
      <c r="K71" s="142"/>
      <c r="L71" s="137"/>
      <c r="M71" s="142"/>
      <c r="N71" s="137"/>
      <c r="O71" s="142"/>
      <c r="P71" s="137"/>
    </row>
    <row r="72" spans="1:16" x14ac:dyDescent="0.2">
      <c r="A72" s="384" t="s">
        <v>469</v>
      </c>
      <c r="B72" s="384"/>
      <c r="C72" s="384"/>
      <c r="D72" s="384"/>
      <c r="E72" s="384"/>
      <c r="F72" s="384"/>
      <c r="G72" s="384"/>
      <c r="H72" s="384"/>
      <c r="I72" s="384"/>
      <c r="J72" s="384"/>
      <c r="K72" s="384"/>
      <c r="L72" s="384"/>
      <c r="M72" s="384"/>
      <c r="N72" s="384"/>
      <c r="O72" s="384"/>
      <c r="P72" s="384"/>
    </row>
    <row r="73" spans="1:16" x14ac:dyDescent="0.2">
      <c r="A73" s="170"/>
      <c r="B73" s="170"/>
      <c r="C73" s="170"/>
      <c r="D73" s="170"/>
      <c r="E73" s="170"/>
      <c r="F73" s="170"/>
      <c r="G73" s="170"/>
      <c r="H73" s="170"/>
      <c r="I73" s="170"/>
      <c r="J73" s="170"/>
      <c r="K73" s="170"/>
      <c r="L73" s="170"/>
      <c r="M73" s="170"/>
      <c r="N73" s="170"/>
      <c r="O73" s="170"/>
      <c r="P73" s="170"/>
    </row>
    <row r="74" spans="1:16" x14ac:dyDescent="0.2">
      <c r="A74" s="167"/>
      <c r="B74" s="167"/>
      <c r="F74" s="380" t="s">
        <v>453</v>
      </c>
      <c r="G74" s="380"/>
      <c r="H74" s="380"/>
      <c r="I74" s="152"/>
      <c r="J74" s="152"/>
      <c r="K74" s="167"/>
      <c r="L74" s="167"/>
      <c r="M74" s="167"/>
    </row>
    <row r="75" spans="1:16" x14ac:dyDescent="0.2">
      <c r="A75" s="171"/>
      <c r="B75" s="167"/>
      <c r="F75" s="167"/>
      <c r="G75" s="167"/>
      <c r="H75" s="167"/>
      <c r="I75" s="167"/>
      <c r="J75" s="167"/>
      <c r="K75" s="167"/>
      <c r="L75" s="167"/>
      <c r="M75" s="167"/>
    </row>
    <row r="76" spans="1:16" ht="13.5" thickBot="1" x14ac:dyDescent="0.25">
      <c r="A76" s="374" t="s">
        <v>454</v>
      </c>
      <c r="B76" s="374"/>
      <c r="C76" s="374"/>
      <c r="D76" s="374"/>
      <c r="F76" s="144" t="s">
        <v>470</v>
      </c>
      <c r="G76" s="134"/>
      <c r="H76" s="144" t="s">
        <v>471</v>
      </c>
      <c r="K76" s="167"/>
      <c r="L76" s="167"/>
      <c r="M76" s="167"/>
    </row>
    <row r="77" spans="1:16" x14ac:dyDescent="0.2">
      <c r="A77" s="171"/>
      <c r="B77" s="175"/>
      <c r="C77" s="174"/>
      <c r="D77" s="174"/>
      <c r="F77" s="134"/>
      <c r="G77" s="134"/>
      <c r="H77" s="134"/>
      <c r="K77" s="167"/>
      <c r="L77" s="167"/>
      <c r="M77" s="167"/>
    </row>
    <row r="78" spans="1:16" x14ac:dyDescent="0.2">
      <c r="A78" s="375" t="s">
        <v>472</v>
      </c>
      <c r="B78" s="375"/>
      <c r="C78" s="375"/>
      <c r="D78" s="375"/>
      <c r="E78" s="140"/>
      <c r="F78" s="134"/>
      <c r="G78" s="134"/>
      <c r="H78" s="134"/>
      <c r="K78" s="167"/>
      <c r="L78" s="167"/>
      <c r="M78" s="167"/>
    </row>
    <row r="79" spans="1:16" x14ac:dyDescent="0.2">
      <c r="A79" s="368" t="s">
        <v>473</v>
      </c>
      <c r="B79" s="368"/>
      <c r="C79" s="368"/>
      <c r="D79" s="368"/>
      <c r="E79" s="134"/>
      <c r="F79" s="135">
        <v>87954</v>
      </c>
      <c r="G79" s="134"/>
      <c r="H79" s="135">
        <v>248521</v>
      </c>
      <c r="K79" s="167"/>
      <c r="L79" s="167"/>
      <c r="M79" s="167"/>
    </row>
    <row r="80" spans="1:16" x14ac:dyDescent="0.2">
      <c r="A80" s="368" t="s">
        <v>474</v>
      </c>
      <c r="B80" s="368"/>
      <c r="C80" s="368"/>
      <c r="D80" s="368"/>
      <c r="F80" s="136" t="s">
        <v>475</v>
      </c>
      <c r="G80" s="134"/>
      <c r="H80" s="136" t="s">
        <v>475</v>
      </c>
      <c r="K80" s="167"/>
      <c r="L80" s="167"/>
      <c r="M80" s="167"/>
    </row>
    <row r="81" spans="1:16" x14ac:dyDescent="0.2">
      <c r="A81" s="368" t="s">
        <v>476</v>
      </c>
      <c r="B81" s="368"/>
      <c r="C81" s="368"/>
      <c r="D81" s="368"/>
      <c r="F81" s="136" t="s">
        <v>475</v>
      </c>
      <c r="G81" s="134"/>
      <c r="H81" s="136" t="s">
        <v>475</v>
      </c>
      <c r="K81" s="167"/>
      <c r="L81" s="167"/>
      <c r="M81" s="167"/>
    </row>
    <row r="82" spans="1:16" ht="13.5" thickBot="1" x14ac:dyDescent="0.25">
      <c r="A82" s="375" t="s">
        <v>477</v>
      </c>
      <c r="B82" s="375"/>
      <c r="C82" s="375"/>
      <c r="D82" s="375"/>
      <c r="F82" s="143">
        <v>87954</v>
      </c>
      <c r="G82" s="134"/>
      <c r="H82" s="143">
        <v>248521</v>
      </c>
      <c r="K82" s="167"/>
      <c r="L82" s="167"/>
      <c r="M82" s="167"/>
    </row>
    <row r="83" spans="1:16" x14ac:dyDescent="0.2">
      <c r="A83" s="171"/>
      <c r="B83" s="175"/>
      <c r="C83" s="174"/>
      <c r="D83" s="174"/>
      <c r="F83" s="134"/>
      <c r="G83" s="134"/>
      <c r="H83" s="134"/>
      <c r="K83" s="167"/>
      <c r="L83" s="167"/>
      <c r="M83" s="167"/>
    </row>
    <row r="84" spans="1:16" x14ac:dyDescent="0.2">
      <c r="A84" s="375" t="s">
        <v>478</v>
      </c>
      <c r="B84" s="375"/>
      <c r="C84" s="375"/>
      <c r="D84" s="375"/>
      <c r="F84" s="134"/>
      <c r="G84" s="134"/>
      <c r="H84" s="134"/>
      <c r="K84" s="167"/>
      <c r="L84" s="167"/>
      <c r="M84" s="167"/>
    </row>
    <row r="85" spans="1:16" x14ac:dyDescent="0.2">
      <c r="A85" s="368" t="s">
        <v>479</v>
      </c>
      <c r="B85" s="368"/>
      <c r="C85" s="368"/>
      <c r="D85" s="368"/>
      <c r="F85" s="135">
        <v>35351</v>
      </c>
      <c r="G85" s="134"/>
      <c r="H85" s="135">
        <v>118398</v>
      </c>
      <c r="K85" s="167"/>
      <c r="L85" s="167"/>
      <c r="M85" s="167"/>
    </row>
    <row r="86" spans="1:16" x14ac:dyDescent="0.2">
      <c r="A86" s="368" t="s">
        <v>480</v>
      </c>
      <c r="B86" s="368"/>
      <c r="C86" s="368"/>
      <c r="D86" s="368"/>
      <c r="F86" s="159">
        <v>-87170</v>
      </c>
      <c r="G86" s="159"/>
      <c r="H86" s="159">
        <v>-61314</v>
      </c>
      <c r="K86" s="167"/>
      <c r="L86" s="167"/>
      <c r="M86" s="167"/>
    </row>
    <row r="87" spans="1:16" x14ac:dyDescent="0.2">
      <c r="A87" s="368" t="s">
        <v>481</v>
      </c>
      <c r="B87" s="368"/>
      <c r="C87" s="368"/>
      <c r="D87" s="368"/>
      <c r="F87" s="159">
        <v>-267</v>
      </c>
      <c r="G87" s="159"/>
      <c r="H87" s="159">
        <v>-307</v>
      </c>
      <c r="K87" s="167"/>
      <c r="L87" s="167"/>
      <c r="M87" s="167"/>
    </row>
    <row r="88" spans="1:16" x14ac:dyDescent="0.2">
      <c r="A88" s="368" t="s">
        <v>482</v>
      </c>
      <c r="B88" s="368"/>
      <c r="C88" s="368"/>
      <c r="D88" s="368"/>
      <c r="F88" s="159">
        <v>-20438</v>
      </c>
      <c r="G88" s="159"/>
      <c r="H88" s="159">
        <v>-33340</v>
      </c>
      <c r="K88" s="167"/>
      <c r="L88" s="167"/>
      <c r="M88" s="167"/>
    </row>
    <row r="89" spans="1:16" ht="13.5" thickBot="1" x14ac:dyDescent="0.25">
      <c r="A89" s="375" t="s">
        <v>483</v>
      </c>
      <c r="B89" s="375"/>
      <c r="C89" s="375"/>
      <c r="D89" s="375"/>
      <c r="F89" s="162">
        <v>-72524</v>
      </c>
      <c r="G89" s="134"/>
      <c r="H89" s="143">
        <v>23437</v>
      </c>
      <c r="K89" s="167"/>
      <c r="L89" s="167"/>
      <c r="M89" s="167"/>
    </row>
    <row r="90" spans="1:16" x14ac:dyDescent="0.2">
      <c r="A90" s="145"/>
      <c r="B90" s="137"/>
      <c r="C90" s="134"/>
      <c r="D90" s="137"/>
      <c r="E90" s="167"/>
      <c r="F90" s="137"/>
      <c r="G90" s="134"/>
      <c r="H90" s="137"/>
      <c r="I90" s="167"/>
      <c r="J90" s="167"/>
      <c r="K90" s="167"/>
      <c r="L90" s="167"/>
      <c r="M90" s="167"/>
      <c r="N90" s="167"/>
      <c r="O90" s="167"/>
      <c r="P90" s="167"/>
    </row>
    <row r="91" spans="1:16" x14ac:dyDescent="0.2">
      <c r="A91" s="381" t="s">
        <v>484</v>
      </c>
      <c r="B91" s="381"/>
      <c r="C91" s="381"/>
      <c r="D91" s="381"/>
      <c r="E91" s="381"/>
      <c r="F91" s="381"/>
      <c r="G91" s="381"/>
      <c r="H91" s="381"/>
      <c r="I91" s="381"/>
      <c r="J91" s="381"/>
      <c r="K91" s="381"/>
      <c r="L91" s="381"/>
      <c r="M91" s="381"/>
      <c r="N91" s="381"/>
      <c r="O91" s="381"/>
      <c r="P91" s="381"/>
    </row>
    <row r="92" spans="1:16" x14ac:dyDescent="0.2">
      <c r="A92" s="167"/>
      <c r="B92" s="382"/>
      <c r="C92" s="382"/>
      <c r="E92" s="152"/>
      <c r="F92" s="380" t="s">
        <v>453</v>
      </c>
      <c r="G92" s="380"/>
      <c r="H92" s="380"/>
      <c r="I92" s="380"/>
      <c r="J92" s="380"/>
    </row>
    <row r="93" spans="1:16" x14ac:dyDescent="0.2">
      <c r="A93" s="134"/>
      <c r="B93" s="368"/>
      <c r="C93" s="368"/>
      <c r="F93" s="376" t="s">
        <v>470</v>
      </c>
      <c r="G93" s="376"/>
      <c r="H93" s="134"/>
      <c r="I93" s="376" t="s">
        <v>471</v>
      </c>
      <c r="J93" s="376"/>
    </row>
    <row r="94" spans="1:16" ht="13.5" thickBot="1" x14ac:dyDescent="0.25">
      <c r="A94" s="374" t="s">
        <v>454</v>
      </c>
      <c r="B94" s="374"/>
      <c r="C94" s="374"/>
      <c r="D94" s="374"/>
      <c r="F94" s="144" t="s">
        <v>485</v>
      </c>
      <c r="G94" s="144" t="s">
        <v>486</v>
      </c>
      <c r="H94" s="134"/>
      <c r="I94" s="144" t="s">
        <v>487</v>
      </c>
      <c r="J94" s="144" t="s">
        <v>488</v>
      </c>
    </row>
    <row r="95" spans="1:16" x14ac:dyDescent="0.2">
      <c r="A95" s="375" t="s">
        <v>489</v>
      </c>
      <c r="B95" s="375"/>
      <c r="C95" s="375"/>
      <c r="D95" s="375"/>
      <c r="F95" s="137">
        <v>1228211</v>
      </c>
      <c r="G95" s="137">
        <v>299913</v>
      </c>
      <c r="H95" s="134"/>
      <c r="I95" s="137">
        <v>1155651</v>
      </c>
      <c r="J95" s="137">
        <v>298631</v>
      </c>
    </row>
    <row r="96" spans="1:16" x14ac:dyDescent="0.2">
      <c r="A96" s="368" t="s">
        <v>490</v>
      </c>
      <c r="B96" s="368"/>
      <c r="C96" s="368"/>
      <c r="D96" s="368"/>
      <c r="F96" s="135">
        <v>1053341</v>
      </c>
      <c r="G96" s="135">
        <v>184839</v>
      </c>
      <c r="H96" s="172"/>
      <c r="I96" s="135">
        <v>981347</v>
      </c>
      <c r="J96" s="135">
        <v>228911</v>
      </c>
    </row>
    <row r="97" spans="1:16" x14ac:dyDescent="0.2">
      <c r="A97" s="368" t="s">
        <v>491</v>
      </c>
      <c r="B97" s="368"/>
      <c r="C97" s="368"/>
      <c r="D97" s="368"/>
      <c r="F97" s="135">
        <v>165947</v>
      </c>
      <c r="G97" s="135">
        <v>109511</v>
      </c>
      <c r="H97" s="172"/>
      <c r="I97" s="135">
        <v>163922</v>
      </c>
      <c r="J97" s="135">
        <v>68167</v>
      </c>
    </row>
    <row r="98" spans="1:16" x14ac:dyDescent="0.2">
      <c r="A98" s="368" t="s">
        <v>492</v>
      </c>
      <c r="B98" s="368"/>
      <c r="C98" s="368"/>
      <c r="D98" s="368"/>
      <c r="F98" s="135">
        <v>8923</v>
      </c>
      <c r="G98" s="135">
        <v>5563</v>
      </c>
      <c r="H98" s="172"/>
      <c r="I98" s="135">
        <v>10382</v>
      </c>
      <c r="J98" s="135">
        <v>1553</v>
      </c>
    </row>
    <row r="99" spans="1:16" x14ac:dyDescent="0.2">
      <c r="A99" s="173"/>
      <c r="B99" s="173"/>
      <c r="C99" s="173"/>
      <c r="D99" s="174"/>
      <c r="F99" s="172"/>
      <c r="G99" s="172"/>
      <c r="H99" s="172"/>
      <c r="I99" s="136"/>
      <c r="J99" s="136"/>
    </row>
    <row r="100" spans="1:16" x14ac:dyDescent="0.2">
      <c r="A100" s="375" t="s">
        <v>493</v>
      </c>
      <c r="B100" s="375"/>
      <c r="C100" s="375"/>
      <c r="D100" s="375"/>
      <c r="F100" s="172"/>
      <c r="G100" s="172"/>
      <c r="H100" s="172"/>
      <c r="I100" s="158"/>
      <c r="J100" s="158"/>
    </row>
    <row r="101" spans="1:16" x14ac:dyDescent="0.2">
      <c r="A101" s="368" t="s">
        <v>494</v>
      </c>
      <c r="B101" s="368"/>
      <c r="C101" s="368"/>
      <c r="D101" s="368"/>
      <c r="F101" s="135">
        <v>3128</v>
      </c>
      <c r="G101" s="136" t="s">
        <v>475</v>
      </c>
      <c r="H101" s="172"/>
      <c r="I101" s="135">
        <v>3128</v>
      </c>
      <c r="J101" s="136" t="s">
        <v>475</v>
      </c>
    </row>
    <row r="102" spans="1:16" x14ac:dyDescent="0.2">
      <c r="A102" s="368" t="s">
        <v>495</v>
      </c>
      <c r="B102" s="368"/>
      <c r="C102" s="368"/>
      <c r="D102" s="368"/>
      <c r="F102" s="136" t="s">
        <v>475</v>
      </c>
      <c r="G102" s="136" t="s">
        <v>475</v>
      </c>
      <c r="H102" s="172"/>
      <c r="I102" s="136">
        <v>135</v>
      </c>
      <c r="J102" s="136" t="s">
        <v>475</v>
      </c>
    </row>
    <row r="103" spans="1:16" x14ac:dyDescent="0.2">
      <c r="A103" s="368" t="s">
        <v>496</v>
      </c>
      <c r="B103" s="368"/>
      <c r="C103" s="368"/>
      <c r="D103" s="368"/>
      <c r="F103" s="135">
        <v>138634</v>
      </c>
      <c r="G103" s="136" t="s">
        <v>475</v>
      </c>
      <c r="H103" s="172"/>
      <c r="I103" s="135">
        <v>297114</v>
      </c>
      <c r="J103" s="136" t="s">
        <v>475</v>
      </c>
    </row>
    <row r="104" spans="1:16" x14ac:dyDescent="0.2">
      <c r="A104" s="368" t="s">
        <v>497</v>
      </c>
      <c r="B104" s="368"/>
      <c r="C104" s="368"/>
      <c r="D104" s="368"/>
      <c r="F104" s="135">
        <v>11886</v>
      </c>
      <c r="G104" s="136" t="s">
        <v>475</v>
      </c>
      <c r="H104" s="172"/>
      <c r="I104" s="135">
        <v>9744</v>
      </c>
      <c r="J104" s="136" t="s">
        <v>475</v>
      </c>
    </row>
    <row r="105" spans="1:16" x14ac:dyDescent="0.2">
      <c r="A105" s="368" t="s">
        <v>498</v>
      </c>
      <c r="B105" s="368"/>
      <c r="C105" s="368"/>
      <c r="D105" s="368"/>
      <c r="F105" s="135">
        <v>72578</v>
      </c>
      <c r="G105" s="135">
        <v>12983</v>
      </c>
      <c r="H105" s="172"/>
      <c r="I105" s="135">
        <v>39462</v>
      </c>
      <c r="J105" s="135">
        <v>14586</v>
      </c>
    </row>
    <row r="106" spans="1:16" x14ac:dyDescent="0.2">
      <c r="A106" s="368" t="s">
        <v>499</v>
      </c>
      <c r="B106" s="368"/>
      <c r="C106" s="368"/>
      <c r="D106" s="368"/>
      <c r="F106" s="136" t="s">
        <v>475</v>
      </c>
      <c r="G106" s="135">
        <v>19023</v>
      </c>
      <c r="H106" s="172"/>
      <c r="I106" s="136" t="s">
        <v>475</v>
      </c>
      <c r="J106" s="135">
        <v>30544</v>
      </c>
    </row>
    <row r="107" spans="1:16" ht="13.5" thickBot="1" x14ac:dyDescent="0.25">
      <c r="A107" s="368" t="s">
        <v>500</v>
      </c>
      <c r="B107" s="368"/>
      <c r="C107" s="368"/>
      <c r="D107" s="368"/>
      <c r="F107" s="147" t="s">
        <v>475</v>
      </c>
      <c r="G107" s="148">
        <v>21041</v>
      </c>
      <c r="H107" s="134"/>
      <c r="I107" s="147" t="s">
        <v>475</v>
      </c>
      <c r="J107" s="148">
        <v>22191</v>
      </c>
    </row>
    <row r="108" spans="1:16" ht="13.5" thickBot="1" x14ac:dyDescent="0.25">
      <c r="A108" s="375" t="s">
        <v>458</v>
      </c>
      <c r="B108" s="375"/>
      <c r="C108" s="375"/>
      <c r="D108" s="375"/>
      <c r="F108" s="143">
        <v>1454437</v>
      </c>
      <c r="G108" s="143">
        <v>352960</v>
      </c>
      <c r="H108" s="134"/>
      <c r="I108" s="143">
        <v>1505234</v>
      </c>
      <c r="J108" s="143">
        <v>365952</v>
      </c>
    </row>
    <row r="109" spans="1:16" x14ac:dyDescent="0.2">
      <c r="A109" s="167"/>
      <c r="B109" s="167"/>
      <c r="C109" s="167"/>
      <c r="D109" s="167"/>
      <c r="E109" s="167"/>
      <c r="F109" s="167"/>
      <c r="G109" s="167"/>
      <c r="H109" s="167"/>
      <c r="I109" s="167"/>
      <c r="J109" s="167"/>
      <c r="K109" s="167"/>
      <c r="L109" s="167"/>
      <c r="M109" s="167"/>
      <c r="N109" s="167"/>
      <c r="O109" s="167"/>
      <c r="P109" s="167"/>
    </row>
    <row r="110" spans="1:16" ht="35.25" customHeight="1" x14ac:dyDescent="0.2">
      <c r="A110" s="368" t="s">
        <v>503</v>
      </c>
      <c r="B110" s="368"/>
      <c r="C110" s="368"/>
      <c r="D110" s="368"/>
      <c r="E110" s="368"/>
      <c r="F110" s="368"/>
      <c r="G110" s="368"/>
      <c r="H110" s="368"/>
      <c r="I110" s="368"/>
      <c r="J110" s="368"/>
      <c r="K110" s="368"/>
      <c r="L110" s="368"/>
      <c r="M110" s="368"/>
      <c r="N110" s="368"/>
      <c r="O110" s="368"/>
      <c r="P110" s="368"/>
    </row>
    <row r="111" spans="1:16" x14ac:dyDescent="0.2">
      <c r="A111" s="167"/>
      <c r="B111" s="140"/>
      <c r="D111" s="140"/>
      <c r="F111" s="376" t="s">
        <v>453</v>
      </c>
      <c r="G111" s="376"/>
      <c r="H111" s="376"/>
      <c r="I111" s="167"/>
      <c r="J111" s="167"/>
      <c r="K111" s="167"/>
      <c r="L111" s="167"/>
      <c r="M111" s="167"/>
    </row>
    <row r="112" spans="1:16" ht="13.5" thickBot="1" x14ac:dyDescent="0.25">
      <c r="A112" s="134"/>
      <c r="B112" s="157"/>
      <c r="F112" s="144" t="s">
        <v>470</v>
      </c>
      <c r="G112" s="142"/>
      <c r="H112" s="144" t="s">
        <v>471</v>
      </c>
      <c r="I112" s="167"/>
      <c r="J112" s="167"/>
      <c r="K112" s="167"/>
      <c r="L112" s="167"/>
      <c r="M112" s="167"/>
    </row>
    <row r="113" spans="1:18" x14ac:dyDescent="0.2">
      <c r="A113" s="374" t="s">
        <v>454</v>
      </c>
      <c r="B113" s="374"/>
      <c r="C113" s="374"/>
      <c r="D113" s="374"/>
      <c r="F113" s="134"/>
      <c r="G113" s="134"/>
      <c r="H113" s="134"/>
      <c r="I113" s="167"/>
      <c r="J113" s="167"/>
      <c r="K113" s="167"/>
      <c r="L113" s="167"/>
      <c r="M113" s="167"/>
    </row>
    <row r="114" spans="1:18" x14ac:dyDescent="0.2">
      <c r="A114" s="368" t="s">
        <v>501</v>
      </c>
      <c r="B114" s="368"/>
      <c r="C114" s="368"/>
      <c r="D114" s="368"/>
      <c r="F114" s="135">
        <v>20255</v>
      </c>
      <c r="G114" s="135"/>
      <c r="H114" s="135">
        <v>38289</v>
      </c>
      <c r="I114" s="167"/>
      <c r="J114" s="167"/>
      <c r="K114" s="167"/>
      <c r="L114" s="167"/>
      <c r="M114" s="167"/>
    </row>
    <row r="115" spans="1:18" ht="13.5" thickBot="1" x14ac:dyDescent="0.25">
      <c r="A115" s="368" t="s">
        <v>502</v>
      </c>
      <c r="B115" s="368"/>
      <c r="C115" s="368"/>
      <c r="D115" s="368"/>
      <c r="F115" s="149">
        <v>67699</v>
      </c>
      <c r="G115" s="135"/>
      <c r="H115" s="149">
        <v>210232</v>
      </c>
      <c r="I115" s="167"/>
      <c r="J115" s="167"/>
      <c r="K115" s="167"/>
      <c r="L115" s="167"/>
      <c r="M115" s="167"/>
    </row>
    <row r="116" spans="1:18" ht="13.5" thickBot="1" x14ac:dyDescent="0.25">
      <c r="A116" s="134"/>
      <c r="B116" s="157"/>
      <c r="F116" s="151">
        <v>87954</v>
      </c>
      <c r="G116" s="137"/>
      <c r="H116" s="150">
        <v>248521</v>
      </c>
      <c r="I116" s="167"/>
      <c r="J116" s="167"/>
      <c r="K116" s="167"/>
      <c r="L116" s="167"/>
      <c r="M116" s="167"/>
    </row>
    <row r="117" spans="1:18" x14ac:dyDescent="0.2">
      <c r="A117" s="134"/>
      <c r="B117" s="137"/>
      <c r="C117" s="134"/>
      <c r="D117" s="137"/>
      <c r="E117" s="157"/>
      <c r="F117" s="137"/>
      <c r="G117" s="137"/>
      <c r="H117" s="137"/>
      <c r="I117" s="167"/>
      <c r="J117" s="167"/>
      <c r="K117" s="167"/>
      <c r="L117" s="167"/>
      <c r="M117" s="167"/>
      <c r="N117" s="167"/>
      <c r="O117" s="167"/>
      <c r="P117" s="167"/>
    </row>
    <row r="118" spans="1:18" ht="66.75" customHeight="1" x14ac:dyDescent="0.2">
      <c r="A118" s="379" t="s">
        <v>522</v>
      </c>
      <c r="B118" s="379"/>
      <c r="C118" s="379"/>
      <c r="D118" s="379"/>
      <c r="E118" s="379"/>
      <c r="F118" s="379"/>
      <c r="G118" s="379"/>
      <c r="H118" s="379"/>
      <c r="I118" s="379"/>
      <c r="J118" s="379"/>
      <c r="K118" s="379"/>
      <c r="L118" s="379"/>
      <c r="M118" s="379"/>
      <c r="N118" s="379"/>
      <c r="O118" s="379"/>
      <c r="P118" s="379"/>
      <c r="Q118" s="168"/>
      <c r="R118" s="168"/>
    </row>
    <row r="119" spans="1:18" ht="84.75" customHeight="1" x14ac:dyDescent="0.2">
      <c r="A119" s="372" t="s">
        <v>517</v>
      </c>
      <c r="B119" s="372"/>
      <c r="C119" s="372"/>
      <c r="D119" s="372"/>
      <c r="E119" s="372"/>
      <c r="F119" s="372"/>
      <c r="G119" s="372"/>
      <c r="H119" s="372"/>
      <c r="I119" s="372"/>
      <c r="J119" s="372"/>
      <c r="K119" s="372"/>
      <c r="L119" s="372"/>
      <c r="M119" s="372"/>
      <c r="N119" s="372"/>
      <c r="O119" s="372"/>
      <c r="P119" s="372"/>
      <c r="Q119" s="372"/>
      <c r="R119" s="372"/>
    </row>
    <row r="120" spans="1:18" ht="13.5" thickBot="1" x14ac:dyDescent="0.25">
      <c r="A120" s="134"/>
      <c r="B120" s="140"/>
      <c r="D120" s="167"/>
      <c r="E120" s="146" t="s">
        <v>453</v>
      </c>
      <c r="F120" s="167"/>
      <c r="G120" s="167"/>
      <c r="H120" s="167"/>
      <c r="I120" s="167"/>
      <c r="J120" s="167"/>
      <c r="K120" s="167"/>
      <c r="L120" s="167"/>
      <c r="M120" s="167"/>
      <c r="N120" s="167"/>
      <c r="O120" s="167"/>
      <c r="P120" s="167"/>
      <c r="Q120" s="167"/>
    </row>
    <row r="121" spans="1:18" x14ac:dyDescent="0.2">
      <c r="A121" s="134"/>
      <c r="B121" s="153"/>
      <c r="D121" s="167"/>
      <c r="E121" s="377" t="s">
        <v>470</v>
      </c>
      <c r="F121" s="167"/>
      <c r="G121" s="167"/>
      <c r="H121" s="167"/>
      <c r="I121" s="167"/>
      <c r="J121" s="167"/>
      <c r="K121" s="167"/>
      <c r="L121" s="167"/>
      <c r="M121" s="167"/>
      <c r="N121" s="167"/>
      <c r="O121" s="167"/>
      <c r="P121" s="167"/>
      <c r="Q121" s="167"/>
    </row>
    <row r="122" spans="1:18" ht="13.5" thickBot="1" x14ac:dyDescent="0.25">
      <c r="A122" s="378" t="s">
        <v>454</v>
      </c>
      <c r="B122" s="378"/>
      <c r="C122" s="378"/>
      <c r="D122" s="167"/>
      <c r="E122" s="371"/>
      <c r="F122" s="167"/>
      <c r="G122" s="167"/>
      <c r="H122" s="167"/>
      <c r="I122" s="167"/>
      <c r="J122" s="167"/>
      <c r="K122" s="167"/>
      <c r="L122" s="167"/>
      <c r="M122" s="167"/>
      <c r="N122" s="167"/>
      <c r="O122" s="167"/>
      <c r="P122" s="167"/>
      <c r="Q122" s="167"/>
    </row>
    <row r="123" spans="1:18" x14ac:dyDescent="0.2">
      <c r="A123" s="368" t="s">
        <v>504</v>
      </c>
      <c r="B123" s="368"/>
      <c r="C123" s="368"/>
      <c r="D123" s="167"/>
      <c r="E123" s="136" t="s">
        <v>475</v>
      </c>
      <c r="F123" s="167"/>
      <c r="G123" s="167"/>
      <c r="H123" s="167"/>
      <c r="I123" s="167"/>
      <c r="J123" s="167"/>
      <c r="K123" s="167"/>
      <c r="L123" s="167"/>
      <c r="M123" s="167"/>
      <c r="N123" s="167"/>
      <c r="O123" s="167"/>
      <c r="P123" s="167"/>
      <c r="Q123" s="167"/>
    </row>
    <row r="124" spans="1:18" x14ac:dyDescent="0.2">
      <c r="A124" s="368" t="s">
        <v>505</v>
      </c>
      <c r="B124" s="368"/>
      <c r="C124" s="368"/>
      <c r="D124" s="167"/>
      <c r="E124" s="159">
        <v>-34718</v>
      </c>
      <c r="F124" s="167"/>
      <c r="G124" s="167"/>
      <c r="H124" s="167"/>
      <c r="I124" s="167"/>
      <c r="J124" s="167"/>
      <c r="K124" s="167"/>
      <c r="L124" s="167"/>
      <c r="M124" s="167"/>
      <c r="N124" s="167"/>
      <c r="O124" s="167"/>
      <c r="P124" s="167"/>
      <c r="Q124" s="167"/>
    </row>
    <row r="125" spans="1:18" ht="13.5" thickBot="1" x14ac:dyDescent="0.25">
      <c r="A125" s="140"/>
      <c r="B125" s="176"/>
      <c r="C125" s="174"/>
      <c r="D125" s="167"/>
      <c r="E125" s="144"/>
      <c r="F125" s="167"/>
      <c r="G125" s="167"/>
      <c r="H125" s="167"/>
      <c r="I125" s="167"/>
      <c r="J125" s="167"/>
      <c r="K125" s="167"/>
      <c r="L125" s="167"/>
      <c r="M125" s="167"/>
      <c r="N125" s="167"/>
      <c r="O125" s="167"/>
      <c r="P125" s="167"/>
      <c r="Q125" s="167"/>
    </row>
    <row r="126" spans="1:18" x14ac:dyDescent="0.2">
      <c r="A126" s="375" t="s">
        <v>506</v>
      </c>
      <c r="B126" s="375"/>
      <c r="C126" s="375"/>
      <c r="D126" s="167"/>
      <c r="E126" s="160">
        <v>-34718</v>
      </c>
      <c r="F126" s="167"/>
      <c r="G126" s="167"/>
      <c r="H126" s="167"/>
      <c r="I126" s="167"/>
      <c r="J126" s="167"/>
      <c r="K126" s="167"/>
      <c r="L126" s="167"/>
      <c r="M126" s="167"/>
      <c r="N126" s="167"/>
      <c r="O126" s="167"/>
      <c r="P126" s="167"/>
      <c r="Q126" s="167"/>
    </row>
    <row r="127" spans="1:18" x14ac:dyDescent="0.2">
      <c r="A127" s="145"/>
      <c r="B127" s="137"/>
      <c r="C127" s="153"/>
      <c r="D127" s="137"/>
      <c r="E127" s="167"/>
      <c r="F127" s="134"/>
      <c r="G127" s="167"/>
      <c r="H127" s="167"/>
      <c r="I127" s="167"/>
      <c r="J127" s="167"/>
      <c r="K127" s="167"/>
      <c r="L127" s="167"/>
      <c r="M127" s="167"/>
      <c r="N127" s="167"/>
      <c r="O127" s="167"/>
      <c r="P127" s="167"/>
      <c r="Q127" s="167"/>
      <c r="R127" s="167"/>
    </row>
    <row r="129" spans="1:18" ht="149.25" customHeight="1" x14ac:dyDescent="0.2">
      <c r="A129" s="372" t="s">
        <v>519</v>
      </c>
      <c r="B129" s="372"/>
      <c r="C129" s="372"/>
      <c r="D129" s="372"/>
      <c r="E129" s="372"/>
      <c r="F129" s="372"/>
      <c r="G129" s="372"/>
      <c r="H129" s="372"/>
      <c r="I129" s="372"/>
      <c r="J129" s="372"/>
      <c r="K129" s="372"/>
      <c r="L129" s="372"/>
      <c r="M129" s="372"/>
      <c r="N129" s="372"/>
      <c r="O129" s="372"/>
      <c r="P129" s="372"/>
      <c r="Q129" s="372"/>
      <c r="R129" s="372"/>
    </row>
    <row r="130" spans="1:18" ht="13.5" thickBot="1" x14ac:dyDescent="0.25">
      <c r="A130" s="134"/>
      <c r="B130" s="140"/>
      <c r="D130" s="167"/>
      <c r="E130" s="144" t="s">
        <v>453</v>
      </c>
      <c r="F130" s="167"/>
      <c r="G130" s="167"/>
      <c r="H130" s="167"/>
      <c r="I130" s="167"/>
      <c r="J130" s="167"/>
      <c r="K130" s="167"/>
      <c r="L130" s="167"/>
      <c r="M130" s="167"/>
      <c r="N130" s="167"/>
      <c r="O130" s="167"/>
      <c r="P130" s="167"/>
      <c r="Q130" s="167"/>
    </row>
    <row r="131" spans="1:18" x14ac:dyDescent="0.2">
      <c r="A131" s="134"/>
      <c r="B131" s="140"/>
      <c r="D131" s="167"/>
      <c r="E131" s="377" t="s">
        <v>470</v>
      </c>
      <c r="F131" s="167"/>
      <c r="G131" s="167"/>
      <c r="H131" s="167"/>
      <c r="I131" s="167"/>
      <c r="J131" s="167"/>
      <c r="K131" s="167"/>
      <c r="L131" s="167"/>
      <c r="M131" s="167"/>
      <c r="N131" s="167"/>
      <c r="O131" s="167"/>
      <c r="P131" s="167"/>
      <c r="Q131" s="167"/>
    </row>
    <row r="132" spans="1:18" ht="13.5" thickBot="1" x14ac:dyDescent="0.25">
      <c r="A132" s="134"/>
      <c r="B132" s="140"/>
      <c r="D132" s="167"/>
      <c r="E132" s="371"/>
      <c r="F132" s="167"/>
      <c r="G132" s="167"/>
      <c r="H132" s="167"/>
      <c r="I132" s="167"/>
      <c r="J132" s="167"/>
      <c r="K132" s="167"/>
      <c r="L132" s="167"/>
      <c r="M132" s="167"/>
      <c r="N132" s="167"/>
      <c r="O132" s="167"/>
      <c r="P132" s="167"/>
      <c r="Q132" s="167"/>
    </row>
    <row r="133" spans="1:18" x14ac:dyDescent="0.2">
      <c r="A133" s="134"/>
      <c r="B133" s="134"/>
      <c r="D133" s="167"/>
      <c r="E133" s="134"/>
      <c r="F133" s="167"/>
      <c r="G133" s="167"/>
      <c r="H133" s="167"/>
      <c r="I133" s="167"/>
      <c r="J133" s="167"/>
      <c r="K133" s="167"/>
      <c r="L133" s="167"/>
      <c r="M133" s="167"/>
      <c r="N133" s="167"/>
      <c r="O133" s="167"/>
      <c r="P133" s="167"/>
      <c r="Q133" s="167"/>
    </row>
    <row r="134" spans="1:18" x14ac:dyDescent="0.2">
      <c r="A134" s="368" t="s">
        <v>507</v>
      </c>
      <c r="B134" s="368"/>
      <c r="C134" s="368"/>
      <c r="D134" s="167"/>
      <c r="E134" s="159">
        <v>-37806</v>
      </c>
      <c r="F134" s="167"/>
      <c r="G134" s="167"/>
      <c r="H134" s="167"/>
      <c r="I134" s="167"/>
      <c r="J134" s="167"/>
      <c r="K134" s="167"/>
      <c r="L134" s="167"/>
      <c r="M134" s="167"/>
      <c r="N134" s="167"/>
      <c r="O134" s="167"/>
      <c r="P134" s="167"/>
      <c r="Q134" s="167"/>
    </row>
    <row r="135" spans="1:18" ht="13.5" thickBot="1" x14ac:dyDescent="0.25">
      <c r="A135" s="368" t="s">
        <v>508</v>
      </c>
      <c r="B135" s="368"/>
      <c r="C135" s="368"/>
      <c r="D135" s="167"/>
      <c r="E135" s="148">
        <v>1489417</v>
      </c>
      <c r="F135" s="167"/>
      <c r="G135" s="167"/>
      <c r="H135" s="167"/>
      <c r="I135" s="167"/>
      <c r="J135" s="167"/>
      <c r="K135" s="167"/>
      <c r="L135" s="167"/>
      <c r="M135" s="167"/>
      <c r="N135" s="167"/>
      <c r="O135" s="167"/>
      <c r="P135" s="167"/>
      <c r="Q135" s="167"/>
    </row>
    <row r="136" spans="1:18" ht="47.25" customHeight="1" x14ac:dyDescent="0.2">
      <c r="A136" s="375" t="s">
        <v>524</v>
      </c>
      <c r="B136" s="375"/>
      <c r="C136" s="375"/>
      <c r="D136" s="167"/>
      <c r="E136" s="161">
        <v>-25.38</v>
      </c>
      <c r="F136" s="167"/>
      <c r="G136" s="167"/>
      <c r="H136" s="167"/>
      <c r="I136" s="167"/>
      <c r="J136" s="167"/>
      <c r="K136" s="167"/>
      <c r="L136" s="167"/>
      <c r="M136" s="167"/>
      <c r="N136" s="167"/>
      <c r="O136" s="167"/>
      <c r="P136" s="167"/>
      <c r="Q136" s="167"/>
    </row>
    <row r="137" spans="1:18" x14ac:dyDescent="0.2">
      <c r="A137" s="174"/>
      <c r="B137" s="174"/>
      <c r="C137" s="174"/>
    </row>
    <row r="139" spans="1:18" ht="48.75" customHeight="1" x14ac:dyDescent="0.2">
      <c r="A139" s="372" t="s">
        <v>518</v>
      </c>
      <c r="B139" s="372"/>
      <c r="C139" s="372"/>
      <c r="D139" s="372"/>
      <c r="E139" s="372"/>
      <c r="F139" s="372"/>
      <c r="G139" s="372"/>
      <c r="H139" s="372"/>
      <c r="I139" s="372"/>
      <c r="J139" s="372"/>
      <c r="K139" s="372"/>
      <c r="L139" s="372"/>
      <c r="M139" s="372"/>
      <c r="N139" s="372"/>
      <c r="O139" s="372"/>
      <c r="P139" s="372"/>
      <c r="Q139" s="372"/>
      <c r="R139" s="372"/>
    </row>
    <row r="140" spans="1:18" ht="58.5" customHeight="1" x14ac:dyDescent="0.2">
      <c r="A140" s="372" t="s">
        <v>520</v>
      </c>
      <c r="B140" s="372"/>
      <c r="C140" s="372"/>
      <c r="D140" s="372"/>
      <c r="E140" s="372"/>
      <c r="F140" s="372"/>
      <c r="G140" s="372"/>
      <c r="H140" s="372"/>
      <c r="I140" s="372"/>
      <c r="J140" s="372"/>
      <c r="K140" s="372"/>
      <c r="L140" s="372"/>
      <c r="M140" s="372"/>
      <c r="N140" s="372"/>
      <c r="O140" s="372"/>
      <c r="P140" s="372"/>
      <c r="Q140" s="372"/>
      <c r="R140" s="372"/>
    </row>
    <row r="141" spans="1:18" x14ac:dyDescent="0.2">
      <c r="A141" s="134"/>
      <c r="B141" s="134"/>
      <c r="E141" s="376" t="s">
        <v>453</v>
      </c>
      <c r="F141" s="376"/>
      <c r="G141" s="167"/>
      <c r="H141" s="167"/>
      <c r="I141" s="167"/>
      <c r="J141" s="167"/>
      <c r="K141" s="167"/>
      <c r="L141" s="167"/>
      <c r="M141" s="167"/>
      <c r="N141" s="167"/>
      <c r="O141" s="167"/>
      <c r="P141" s="167"/>
    </row>
    <row r="142" spans="1:18" ht="13.5" thickBot="1" x14ac:dyDescent="0.25">
      <c r="A142" s="374" t="s">
        <v>454</v>
      </c>
      <c r="B142" s="374"/>
      <c r="C142" s="374"/>
      <c r="E142" s="144" t="s">
        <v>509</v>
      </c>
      <c r="F142" s="144" t="s">
        <v>510</v>
      </c>
      <c r="G142" s="167"/>
      <c r="H142" s="167"/>
      <c r="I142" s="167"/>
      <c r="J142" s="167"/>
      <c r="K142" s="167"/>
      <c r="L142" s="167"/>
      <c r="M142" s="167"/>
      <c r="N142" s="167"/>
      <c r="O142" s="167"/>
      <c r="P142" s="167"/>
    </row>
    <row r="143" spans="1:18" x14ac:dyDescent="0.2">
      <c r="A143" s="375" t="s">
        <v>511</v>
      </c>
      <c r="B143" s="375"/>
      <c r="C143" s="375"/>
      <c r="E143" s="134"/>
      <c r="F143" s="134"/>
      <c r="G143" s="167"/>
      <c r="H143" s="167"/>
      <c r="I143" s="167"/>
      <c r="J143" s="167"/>
      <c r="K143" s="167"/>
      <c r="L143" s="167"/>
      <c r="M143" s="167"/>
      <c r="N143" s="167"/>
      <c r="O143" s="167"/>
      <c r="P143" s="167"/>
    </row>
    <row r="144" spans="1:18" ht="13.5" thickBot="1" x14ac:dyDescent="0.25">
      <c r="A144" s="368" t="s">
        <v>512</v>
      </c>
      <c r="B144" s="368"/>
      <c r="C144" s="368"/>
      <c r="E144" s="136">
        <v>32</v>
      </c>
      <c r="F144" s="136">
        <v>78</v>
      </c>
      <c r="G144" s="167"/>
      <c r="H144" s="167"/>
      <c r="I144" s="167"/>
      <c r="J144" s="167"/>
      <c r="K144" s="167"/>
      <c r="L144" s="167"/>
      <c r="M144" s="167"/>
      <c r="N144" s="167"/>
      <c r="O144" s="167"/>
      <c r="P144" s="167"/>
    </row>
    <row r="145" spans="1:18" x14ac:dyDescent="0.2">
      <c r="A145" s="173"/>
      <c r="B145" s="173"/>
      <c r="C145" s="174"/>
      <c r="E145" s="154">
        <v>32</v>
      </c>
      <c r="F145" s="154">
        <v>78</v>
      </c>
      <c r="G145" s="167"/>
      <c r="H145" s="167"/>
      <c r="I145" s="167"/>
      <c r="J145" s="167"/>
      <c r="K145" s="167"/>
      <c r="L145" s="167"/>
      <c r="M145" s="167"/>
      <c r="N145" s="167"/>
      <c r="O145" s="167"/>
      <c r="P145" s="167"/>
    </row>
    <row r="146" spans="1:18" ht="13.5" thickBot="1" x14ac:dyDescent="0.25">
      <c r="A146" s="375" t="s">
        <v>513</v>
      </c>
      <c r="B146" s="375"/>
      <c r="C146" s="375"/>
      <c r="E146" s="136"/>
      <c r="F146" s="134"/>
      <c r="G146" s="167"/>
      <c r="H146" s="167"/>
      <c r="I146" s="167"/>
      <c r="J146" s="167"/>
      <c r="K146" s="167"/>
      <c r="L146" s="167"/>
      <c r="M146" s="167"/>
      <c r="N146" s="167"/>
      <c r="O146" s="167"/>
      <c r="P146" s="167"/>
    </row>
    <row r="147" spans="1:18" ht="13.5" thickBot="1" x14ac:dyDescent="0.25">
      <c r="A147" s="368" t="s">
        <v>512</v>
      </c>
      <c r="B147" s="368"/>
      <c r="C147" s="368"/>
      <c r="E147" s="155">
        <v>83</v>
      </c>
      <c r="F147" s="156">
        <v>2473</v>
      </c>
      <c r="G147" s="167"/>
      <c r="H147" s="167"/>
      <c r="I147" s="167"/>
      <c r="J147" s="167"/>
      <c r="K147" s="167"/>
      <c r="L147" s="167"/>
      <c r="M147" s="167"/>
      <c r="N147" s="167"/>
      <c r="O147" s="167"/>
      <c r="P147" s="167"/>
    </row>
    <row r="148" spans="1:18" x14ac:dyDescent="0.2">
      <c r="A148" s="173"/>
      <c r="B148" s="173"/>
      <c r="C148" s="174"/>
      <c r="E148" s="154">
        <v>83</v>
      </c>
      <c r="F148" s="141">
        <v>2473</v>
      </c>
      <c r="G148" s="167"/>
      <c r="H148" s="167"/>
      <c r="I148" s="167"/>
      <c r="J148" s="167"/>
      <c r="K148" s="167"/>
      <c r="L148" s="167"/>
      <c r="M148" s="167"/>
      <c r="N148" s="167"/>
      <c r="O148" s="167"/>
      <c r="P148" s="167"/>
    </row>
    <row r="149" spans="1:18" x14ac:dyDescent="0.2">
      <c r="A149" s="157"/>
      <c r="B149" s="173"/>
      <c r="C149" s="174"/>
      <c r="E149" s="157"/>
      <c r="F149" s="167"/>
      <c r="G149" s="167"/>
      <c r="H149" s="167"/>
      <c r="I149" s="167"/>
      <c r="J149" s="167"/>
      <c r="K149" s="167"/>
      <c r="L149" s="167"/>
      <c r="M149" s="167"/>
      <c r="N149" s="167"/>
      <c r="O149" s="167"/>
      <c r="P149" s="167"/>
    </row>
    <row r="150" spans="1:18" ht="13.5" thickBot="1" x14ac:dyDescent="0.25">
      <c r="A150" s="132"/>
      <c r="B150" s="140"/>
      <c r="C150" s="174"/>
      <c r="E150" s="373" t="s">
        <v>453</v>
      </c>
      <c r="F150" s="373"/>
      <c r="G150" s="167"/>
      <c r="H150" s="167"/>
      <c r="I150" s="167"/>
      <c r="J150" s="167"/>
      <c r="K150" s="167"/>
      <c r="L150" s="167"/>
      <c r="M150" s="167"/>
      <c r="N150" s="167"/>
      <c r="O150" s="167"/>
      <c r="P150" s="167"/>
    </row>
    <row r="151" spans="1:18" x14ac:dyDescent="0.2">
      <c r="A151" s="374" t="s">
        <v>454</v>
      </c>
      <c r="B151" s="374"/>
      <c r="C151" s="374"/>
      <c r="E151" s="369" t="s">
        <v>470</v>
      </c>
      <c r="F151" s="369" t="s">
        <v>471</v>
      </c>
      <c r="G151" s="167"/>
      <c r="H151" s="167"/>
      <c r="I151" s="167"/>
      <c r="J151" s="167"/>
      <c r="K151" s="167"/>
      <c r="L151" s="167"/>
      <c r="M151" s="167"/>
      <c r="N151" s="167"/>
      <c r="O151" s="167"/>
      <c r="P151" s="167"/>
    </row>
    <row r="152" spans="1:18" x14ac:dyDescent="0.2">
      <c r="A152" s="374"/>
      <c r="B152" s="374"/>
      <c r="C152" s="374"/>
      <c r="E152" s="370"/>
      <c r="F152" s="370"/>
      <c r="G152" s="167"/>
      <c r="H152" s="167"/>
      <c r="I152" s="167"/>
      <c r="J152" s="167"/>
      <c r="K152" s="167"/>
      <c r="L152" s="167"/>
      <c r="M152" s="167"/>
      <c r="N152" s="167"/>
      <c r="O152" s="167"/>
      <c r="P152" s="167"/>
    </row>
    <row r="153" spans="1:18" ht="13.5" thickBot="1" x14ac:dyDescent="0.25">
      <c r="A153" s="374"/>
      <c r="B153" s="374"/>
      <c r="C153" s="374"/>
      <c r="E153" s="371"/>
      <c r="F153" s="371"/>
      <c r="G153" s="167"/>
      <c r="H153" s="167"/>
      <c r="I153" s="167"/>
      <c r="J153" s="167"/>
      <c r="K153" s="167"/>
      <c r="L153" s="167"/>
      <c r="M153" s="167"/>
      <c r="N153" s="167"/>
      <c r="O153" s="167"/>
      <c r="P153" s="167"/>
    </row>
    <row r="154" spans="1:18" x14ac:dyDescent="0.2">
      <c r="A154" s="375" t="s">
        <v>514</v>
      </c>
      <c r="B154" s="375"/>
      <c r="C154" s="375"/>
      <c r="E154" s="134"/>
      <c r="F154" s="134"/>
      <c r="G154" s="167"/>
      <c r="H154" s="167"/>
      <c r="I154" s="167"/>
      <c r="J154" s="167"/>
      <c r="K154" s="167"/>
      <c r="L154" s="167"/>
      <c r="M154" s="167"/>
      <c r="N154" s="167"/>
      <c r="O154" s="167"/>
      <c r="P154" s="167"/>
    </row>
    <row r="155" spans="1:18" ht="13.5" thickBot="1" x14ac:dyDescent="0.25">
      <c r="A155" s="368" t="s">
        <v>512</v>
      </c>
      <c r="B155" s="368"/>
      <c r="C155" s="368"/>
      <c r="E155" s="136">
        <v>685</v>
      </c>
      <c r="F155" s="136">
        <v>582</v>
      </c>
      <c r="G155" s="167"/>
      <c r="H155" s="167"/>
      <c r="I155" s="167"/>
      <c r="J155" s="167"/>
      <c r="K155" s="167"/>
      <c r="L155" s="167"/>
      <c r="M155" s="167"/>
      <c r="N155" s="167"/>
      <c r="O155" s="167"/>
      <c r="P155" s="167"/>
    </row>
    <row r="156" spans="1:18" x14ac:dyDescent="0.2">
      <c r="A156" s="173"/>
      <c r="B156" s="173"/>
      <c r="C156" s="174"/>
      <c r="E156" s="154">
        <v>685</v>
      </c>
      <c r="F156" s="154">
        <v>582</v>
      </c>
      <c r="G156" s="167"/>
      <c r="H156" s="167"/>
      <c r="I156" s="167"/>
      <c r="J156" s="167"/>
      <c r="K156" s="167"/>
      <c r="L156" s="167"/>
      <c r="M156" s="167"/>
      <c r="N156" s="167"/>
      <c r="O156" s="167"/>
      <c r="P156" s="167"/>
    </row>
    <row r="157" spans="1:18" ht="13.5" thickBot="1" x14ac:dyDescent="0.25">
      <c r="A157" s="375" t="s">
        <v>515</v>
      </c>
      <c r="B157" s="375"/>
      <c r="C157" s="375"/>
      <c r="E157" s="136"/>
      <c r="F157" s="134"/>
      <c r="G157" s="167"/>
      <c r="H157" s="167"/>
      <c r="I157" s="167"/>
      <c r="J157" s="167"/>
      <c r="K157" s="167"/>
      <c r="L157" s="167"/>
      <c r="M157" s="167"/>
      <c r="N157" s="167"/>
      <c r="O157" s="167"/>
      <c r="P157" s="167"/>
    </row>
    <row r="158" spans="1:18" ht="13.5" thickBot="1" x14ac:dyDescent="0.25">
      <c r="A158" s="368" t="s">
        <v>512</v>
      </c>
      <c r="B158" s="368"/>
      <c r="C158" s="368"/>
      <c r="E158" s="156">
        <v>5392</v>
      </c>
      <c r="F158" s="156">
        <v>25713</v>
      </c>
      <c r="G158" s="167"/>
      <c r="H158" s="167"/>
      <c r="I158" s="167"/>
      <c r="J158" s="167"/>
      <c r="K158" s="167"/>
      <c r="L158" s="167"/>
      <c r="M158" s="167"/>
      <c r="N158" s="167"/>
      <c r="O158" s="167"/>
      <c r="P158" s="167"/>
    </row>
    <row r="159" spans="1:18" x14ac:dyDescent="0.2">
      <c r="A159" s="173"/>
      <c r="B159" s="173"/>
      <c r="C159" s="174"/>
      <c r="E159" s="141">
        <v>5392</v>
      </c>
      <c r="F159" s="141">
        <v>25713</v>
      </c>
      <c r="G159" s="167"/>
      <c r="H159" s="167"/>
      <c r="I159" s="167"/>
      <c r="J159" s="167"/>
      <c r="K159" s="167"/>
      <c r="L159" s="167"/>
      <c r="M159" s="167"/>
      <c r="N159" s="167"/>
      <c r="O159" s="167"/>
      <c r="P159" s="167"/>
    </row>
    <row r="160" spans="1:18" x14ac:dyDescent="0.2">
      <c r="A160" s="134"/>
      <c r="B160" s="137"/>
      <c r="C160" s="137"/>
      <c r="D160" s="134"/>
      <c r="E160" s="137"/>
      <c r="F160" s="137"/>
      <c r="G160" s="167"/>
      <c r="H160" s="167"/>
      <c r="I160" s="167"/>
      <c r="J160" s="167"/>
      <c r="K160" s="167"/>
      <c r="L160" s="167"/>
      <c r="M160" s="167"/>
      <c r="N160" s="167"/>
      <c r="O160" s="167"/>
      <c r="P160" s="167"/>
      <c r="Q160" s="167"/>
      <c r="R160" s="167"/>
    </row>
    <row r="161" spans="1:18" x14ac:dyDescent="0.2">
      <c r="A161" s="134"/>
      <c r="B161" s="137"/>
      <c r="C161" s="137"/>
      <c r="D161" s="134"/>
      <c r="E161" s="137"/>
      <c r="F161" s="137"/>
      <c r="G161" s="167"/>
      <c r="H161" s="167"/>
      <c r="I161" s="167"/>
      <c r="J161" s="167"/>
      <c r="K161" s="167"/>
      <c r="L161" s="167"/>
      <c r="M161" s="167"/>
      <c r="N161" s="167"/>
      <c r="O161" s="167"/>
      <c r="P161" s="167"/>
      <c r="Q161" s="167"/>
      <c r="R161" s="167"/>
    </row>
  </sheetData>
  <mergeCells count="93">
    <mergeCell ref="A31:P31"/>
    <mergeCell ref="A1:P29"/>
    <mergeCell ref="A30:P30"/>
    <mergeCell ref="A32:P32"/>
    <mergeCell ref="A69:D69"/>
    <mergeCell ref="A67:D67"/>
    <mergeCell ref="A68:D68"/>
    <mergeCell ref="A54:D54"/>
    <mergeCell ref="A55:D55"/>
    <mergeCell ref="A56:D56"/>
    <mergeCell ref="A60:P60"/>
    <mergeCell ref="A61:D61"/>
    <mergeCell ref="A58:P58"/>
    <mergeCell ref="A59:P59"/>
    <mergeCell ref="A81:D81"/>
    <mergeCell ref="A82:D82"/>
    <mergeCell ref="A84:D84"/>
    <mergeCell ref="A70:D70"/>
    <mergeCell ref="A33:P44"/>
    <mergeCell ref="A45:P45"/>
    <mergeCell ref="A46:P46"/>
    <mergeCell ref="A63:D63"/>
    <mergeCell ref="A64:D64"/>
    <mergeCell ref="A47:D47"/>
    <mergeCell ref="A49:D49"/>
    <mergeCell ref="A50:D50"/>
    <mergeCell ref="A52:D52"/>
    <mergeCell ref="A53:D53"/>
    <mergeCell ref="A72:P72"/>
    <mergeCell ref="A66:D66"/>
    <mergeCell ref="F74:H74"/>
    <mergeCell ref="F92:J92"/>
    <mergeCell ref="F93:G93"/>
    <mergeCell ref="I93:J93"/>
    <mergeCell ref="A85:D85"/>
    <mergeCell ref="A86:D86"/>
    <mergeCell ref="A87:D87"/>
    <mergeCell ref="A88:D88"/>
    <mergeCell ref="A89:D89"/>
    <mergeCell ref="B93:C93"/>
    <mergeCell ref="A91:P91"/>
    <mergeCell ref="B92:C92"/>
    <mergeCell ref="A76:D76"/>
    <mergeCell ref="A78:D78"/>
    <mergeCell ref="A79:D79"/>
    <mergeCell ref="A80:D80"/>
    <mergeCell ref="A94:D94"/>
    <mergeCell ref="A95:D95"/>
    <mergeCell ref="A96:D96"/>
    <mergeCell ref="A97:D97"/>
    <mergeCell ref="A98:D98"/>
    <mergeCell ref="A100:D100"/>
    <mergeCell ref="A101:D101"/>
    <mergeCell ref="A102:D102"/>
    <mergeCell ref="A103:D103"/>
    <mergeCell ref="A104:D104"/>
    <mergeCell ref="A105:D105"/>
    <mergeCell ref="A106:D106"/>
    <mergeCell ref="A107:D107"/>
    <mergeCell ref="A108:D108"/>
    <mergeCell ref="A110:P110"/>
    <mergeCell ref="A119:R119"/>
    <mergeCell ref="E121:E122"/>
    <mergeCell ref="A122:C122"/>
    <mergeCell ref="A118:P118"/>
    <mergeCell ref="F111:H111"/>
    <mergeCell ref="A113:D113"/>
    <mergeCell ref="A114:D114"/>
    <mergeCell ref="A115:D115"/>
    <mergeCell ref="A134:C134"/>
    <mergeCell ref="A135:C135"/>
    <mergeCell ref="A136:C136"/>
    <mergeCell ref="A139:R139"/>
    <mergeCell ref="A123:C123"/>
    <mergeCell ref="A124:C124"/>
    <mergeCell ref="A126:C126"/>
    <mergeCell ref="A129:R129"/>
    <mergeCell ref="E131:E132"/>
    <mergeCell ref="A158:C158"/>
    <mergeCell ref="E151:E153"/>
    <mergeCell ref="F151:F153"/>
    <mergeCell ref="A140:R140"/>
    <mergeCell ref="E150:F150"/>
    <mergeCell ref="A147:C147"/>
    <mergeCell ref="A151:C153"/>
    <mergeCell ref="A154:C154"/>
    <mergeCell ref="A155:C155"/>
    <mergeCell ref="A157:C157"/>
    <mergeCell ref="E141:F141"/>
    <mergeCell ref="A142:C142"/>
    <mergeCell ref="A143:C143"/>
    <mergeCell ref="A144:C144"/>
    <mergeCell ref="A146:C14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2021-02-26T07:59:58Z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