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saveExternalLinkValues="0" codeName="ThisWorkbook" defaultThemeVersion="124226"/>
  <mc:AlternateContent xmlns:mc="http://schemas.openxmlformats.org/markup-compatibility/2006">
    <mc:Choice Requires="x15">
      <x15ac:absPath xmlns:x15ac="http://schemas.microsoft.com/office/spreadsheetml/2010/11/ac" url="C:\Users\mario.juric\OneDrive - Helios Faros d.d\Dokumenti\HELIOS FAROS\Financijski izvještaji\2025\Q3\"/>
    </mc:Choice>
  </mc:AlternateContent>
  <xr:revisionPtr revIDLastSave="0" documentId="13_ncr:1_{5F89CF27-D9C0-4583-8858-4AD3E5FEC79E}" xr6:coauthVersionLast="47" xr6:coauthVersionMax="47" xr10:uidLastSave="{00000000-0000-0000-0000-000000000000}"/>
  <bookViews>
    <workbookView xWindow="-110" yWindow="-110" windowWidth="29020" windowHeight="1750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Hlk172250188" localSheetId="6">Bilješke!$A$53</definedName>
    <definedName name="_Hlk211175357" localSheetId="6">Bilješke!$A$55</definedName>
    <definedName name="_Hlk211175607" localSheetId="6">Bilješke!$A$256</definedName>
    <definedName name="_Hlk29374144" localSheetId="6">Bilješke!$A$108</definedName>
    <definedName name="_Hlk70512513" localSheetId="6">Bilješke!$A$178</definedName>
    <definedName name="OLE_LINK3" localSheetId="6">Bilješke!$A$2</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J63" i="26"/>
  <c r="H63" i="26"/>
  <c r="K62" i="26"/>
  <c r="H62" i="26"/>
  <c r="H64" i="26"/>
  <c r="I51" i="21"/>
  <c r="I53" i="21" s="1"/>
  <c r="H51" i="21"/>
  <c r="H53" i="21" s="1"/>
  <c r="I66" i="26" l="1"/>
  <c r="H68" i="26"/>
  <c r="W11" i="22" s="1"/>
  <c r="J67" i="26"/>
  <c r="K66" i="26"/>
  <c r="I67" i="26"/>
  <c r="I68" i="26"/>
  <c r="J66" i="26"/>
  <c r="J86" i="26" s="1"/>
  <c r="J85" i="26" s="1"/>
  <c r="J68" i="26"/>
  <c r="K67" i="26"/>
  <c r="K68" i="26"/>
  <c r="H66" i="26"/>
  <c r="H67" i="26"/>
  <c r="I85" i="18"/>
  <c r="H85" i="18"/>
  <c r="H89" i="26" l="1"/>
  <c r="H109" i="26" s="1"/>
  <c r="H112" i="26" s="1"/>
  <c r="H111" i="26" s="1"/>
  <c r="H86" i="26"/>
  <c r="H85" i="26" s="1"/>
  <c r="I89" i="26"/>
  <c r="I109" i="26" s="1"/>
  <c r="I112" i="26" s="1"/>
  <c r="I111" i="26" s="1"/>
  <c r="I86" i="26"/>
  <c r="I85" i="26" s="1"/>
  <c r="K89" i="26"/>
  <c r="K109" i="26" s="1"/>
  <c r="K112" i="26" s="1"/>
  <c r="K111" i="26" s="1"/>
  <c r="K86" i="26"/>
  <c r="K85" i="26" s="1"/>
  <c r="J89" i="26"/>
  <c r="J109" i="26" s="1"/>
  <c r="J112" i="26" s="1"/>
  <c r="J111" i="26" s="1"/>
  <c r="V40" i="22"/>
  <c r="W40" i="22" s="1"/>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V39" i="22"/>
  <c r="H57" i="20"/>
  <c r="H59" i="20"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W39" i="22" l="1"/>
  <c r="V57" i="22"/>
  <c r="U57" i="22" s="1"/>
  <c r="I57" i="20"/>
  <c r="I59" i="20" s="1"/>
  <c r="I72" i="18"/>
  <c r="U63" i="22" l="1"/>
  <c r="U59" i="22"/>
  <c r="W57" i="22"/>
  <c r="V63" i="22"/>
  <c r="V59" i="22"/>
  <c r="Y57" i="22" l="1"/>
  <c r="W63" i="22"/>
  <c r="W59" i="22"/>
  <c r="Y63" i="22" l="1"/>
  <c r="Y59" i="22"/>
</calcChain>
</file>

<file path=xl/sharedStrings.xml><?xml version="1.0" encoding="utf-8"?>
<sst xmlns="http://schemas.openxmlformats.org/spreadsheetml/2006/main" count="879" uniqueCount="773">
  <si>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</si>
  <si>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</si>
  <si>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</si>
  <si>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</si>
  <si>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</si>
  <si>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</si>
  <si>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</si>
  <si>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</si>
  <si>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</si>
  <si>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</si>
  <si>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</si>
  <si>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</si>
  <si>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</si>
  <si>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</si>
  <si>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</si>
  <si>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</si>
  <si>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</si>
  <si>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</si>
  <si>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</si>
  <si>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</si>
  <si>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</si>
  <si>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</si>
  <si>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</si>
  <si>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</si>
  <si>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</si>
  <si>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</si>
  <si>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</si>
  <si>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</si>
  <si>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</si>
  <si>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</si>
  <si>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</si>
  <si>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</si>
  <si>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</si>
  <si>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</si>
  <si>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</si>
  <si>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</si>
  <si>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</si>
  <si>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</si>
  <si>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</si>
  <si>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</si>
  <si>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</si>
  <si>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</si>
  <si>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</si>
  <si>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</si>
  <si>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</si>
  <si>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</si>
  <si>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</si>
  <si>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</si>
  <si>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</si>
  <si>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</si>
  <si>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</si>
  <si>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</si>
  <si>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</si>
  <si>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</si>
  <si>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</si>
  <si>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</si>
  <si>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</si>
  <si>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</si>
  <si>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</si>
  <si>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</si>
  <si>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</si>
  <si>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</si>
  <si>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</si>
  <si>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</si>
  <si>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</si>
  <si>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</si>
  <si>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</si>
  <si>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</si>
  <si>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</si>
  <si>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</si>
  <si>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</si>
  <si>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</si>
  <si>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</si>
  <si>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</si>
  <si>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</si>
  <si>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</si>
  <si>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</si>
  <si>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</si>
  <si>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</si>
  <si>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</si>
  <si>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</si>
  <si>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</si>
  <si>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</si>
  <si>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</si>
  <si>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</si>
  <si>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</si>
  <si>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</si>
  <si>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</si>
  <si>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</si>
  <si>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</si>
  <si>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</si>
  <si>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</si>
  <si>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</si>
  <si>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</si>
  <si>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</si>
  <si>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</si>
  <si>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</si>
  <si>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</si>
  <si>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</si>
  <si>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</si>
  <si>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</si>
  <si>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</si>
  <si>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</si>
  <si>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</si>
  <si>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</si>
  <si>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</si>
  <si>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</si>
  <si>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</si>
  <si>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</si>
  <si>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</si>
  <si>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</si>
  <si>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</si>
  <si>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</si>
  <si>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</si>
  <si>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</si>
  <si>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</si>
  <si>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</si>
  <si>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</si>
  <si>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</si>
  <si>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</si>
  <si>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</si>
  <si>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</si>
  <si>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</si>
  <si>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</si>
  <si>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</si>
  <si>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</si>
  <si>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</si>
  <si>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</si>
  <si>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</si>
  <si>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</si>
  <si>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</si>
  <si>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</si>
  <si>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</si>
  <si>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</si>
  <si>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</si>
  <si>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</si>
  <si>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</si>
  <si>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</si>
  <si>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</si>
  <si>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</si>
  <si>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</si>
  <si>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</si>
  <si>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</si>
  <si>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</si>
  <si>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</si>
  <si>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</si>
  <si>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</si>
  <si>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</si>
  <si>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</si>
  <si>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</si>
  <si>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</si>
  <si>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</si>
  <si>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</si>
  <si>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</si>
  <si>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</si>
  <si>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</si>
  <si>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</si>
  <si>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</si>
  <si>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</si>
  <si>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</si>
  <si>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</si>
  <si>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</si>
  <si>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</si>
  <si>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</si>
  <si>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</si>
  <si>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</si>
  <si>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</si>
  <si>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</si>
  <si>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</si>
  <si>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</si>
  <si>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</si>
  <si>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</si>
  <si>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</si>
  <si>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</si>
  <si>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</si>
  <si>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</si>
  <si>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</si>
  <si>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</si>
  <si>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</si>
  <si>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</si>
  <si>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</si>
  <si>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</si>
  <si>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</si>
  <si>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</si>
  <si>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</si>
  <si>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</si>
  <si>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</si>
  <si>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</si>
  <si>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</si>
  <si>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</si>
  <si>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</si>
  <si>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</si>
  <si>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</si>
  <si>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</si>
  <si>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</si>
  <si>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</si>
  <si>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</si>
  <si>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</si>
  <si>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</si>
  <si>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</si>
  <si>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</si>
  <si>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</si>
  <si>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</si>
  <si>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</si>
  <si>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</si>
  <si>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</si>
  <si>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</si>
  <si>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</si>
  <si>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</si>
  <si>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</si>
  <si>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</si>
  <si>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</si>
  <si>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</si>
  <si>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</si>
  <si>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</si>
  <si>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</si>
  <si>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</si>
  <si>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</si>
  <si>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</si>
  <si>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</si>
  <si>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</si>
  <si>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</si>
  <si>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</si>
  <si>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</si>
  <si>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</si>
  <si>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</si>
  <si>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</si>
  <si>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</si>
  <si>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</si>
  <si>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</si>
  <si>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</si>
  <si>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</si>
  <si>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</si>
  <si>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</si>
  <si>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</si>
  <si>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</si>
  <si>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</si>
  <si>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</si>
  <si>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</si>
  <si>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</si>
  <si>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</si>
  <si>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</si>
  <si>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</si>
  <si>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</si>
  <si>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</si>
  <si>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</si>
  <si>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</si>
  <si>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</si>
  <si>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</si>
  <si>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</si>
  <si>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</si>
  <si>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</si>
  <si>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</si>
  <si>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</si>
  <si>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</si>
  <si>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</si>
  <si>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</si>
  <si>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</si>
  <si>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</si>
  <si>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</si>
  <si>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</si>
  <si>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</si>
  <si>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</si>
  <si>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</si>
  <si>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</si>
  <si>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</si>
  <si>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</si>
  <si>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</si>
  <si>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</si>
  <si>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</si>
  <si>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</si>
  <si>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</si>
  <si>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</si>
  <si>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</si>
  <si>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</si>
  <si>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</si>
  <si>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</si>
  <si>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</si>
  <si>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</si>
  <si>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</si>
  <si>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</si>
  <si>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</si>
  <si>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</si>
  <si>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</si>
  <si>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</si>
  <si>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</si>
  <si>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</si>
  <si>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</si>
  <si>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</si>
  <si>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</si>
  <si>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</si>
  <si>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</si>
  <si>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</si>
  <si>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</si>
  <si>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</si>
  <si>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</si>
  <si>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</si>
  <si>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</si>
  <si>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</si>
  <si>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</si>
  <si>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</si>
  <si>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</si>
  <si>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</si>
  <si>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</si>
  <si>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</si>
  <si>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</si>
  <si>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</si>
  <si>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</si>
  <si>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</si>
  <si>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</si>
  <si>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</si>
  <si>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</si>
  <si>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</si>
  <si>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</si>
  <si>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</si>
  <si>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</si>
  <si>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</si>
  <si>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</si>
  <si>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</si>
  <si>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</si>
  <si>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</si>
  <si>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</si>
  <si>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</si>
  <si>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</si>
  <si>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</si>
  <si>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</si>
  <si>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</si>
  <si>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</si>
  <si>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</si>
  <si>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</si>
  <si>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</si>
  <si>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</si>
  <si>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</si>
  <si>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</si>
  <si>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</si>
  <si>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</si>
  <si>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</si>
  <si>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</si>
  <si>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</si>
  <si>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</si>
  <si>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</si>
  <si>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</si>
  <si>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</si>
  <si>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</si>
  <si>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</si>
  <si>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</si>
  <si>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</si>
  <si>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</si>
  <si>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</si>
  <si>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</si>
  <si>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</si>
  <si>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</si>
  <si>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</si>
  <si>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</si>
  <si>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</si>
  <si>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</si>
  <si>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</si>
  <si>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</si>
  <si>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</si>
  <si>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</si>
  <si>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</si>
  <si>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</si>
  <si>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</si>
  <si>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</si>
  <si>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</si>
  <si>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</si>
  <si>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</si>
  <si>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</si>
  <si>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</si>
  <si>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</si>
  <si>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</si>
  <si>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</si>
  <si>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</si>
  <si>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</si>
  <si>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</si>
  <si>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</si>
  <si>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</si>
  <si>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</si>
  <si>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</si>
  <si>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</si>
  <si>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</si>
  <si>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</si>
  <si>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</si>
  <si>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</si>
  <si>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</si>
  <si>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</si>
  <si>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</si>
  <si>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</si>
  <si>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</si>
  <si>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</si>
  <si>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</si>
  <si>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</si>
  <si>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</si>
  <si>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</si>
  <si>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</si>
  <si>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</si>
  <si>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</si>
  <si>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</si>
  <si>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</si>
  <si>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</si>
  <si>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</si>
  <si>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</si>
  <si>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</si>
  <si>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</si>
  <si>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</si>
  <si>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</si>
  <si>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</si>
  <si>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</si>
  <si>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</si>
  <si>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</si>
  <si>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</si>
  <si>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</si>
  <si>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</si>
  <si>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</si>
  <si>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</si>
  <si>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</si>
  <si>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</si>
  <si>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</si>
  <si>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</si>
  <si>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</si>
  <si>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</si>
  <si>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</si>
  <si>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</si>
  <si>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</si>
  <si>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</si>
  <si>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</si>
  <si>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</si>
  <si>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</si>
  <si>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</si>
  <si>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</si>
  <si>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</si>
  <si>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</si>
  <si>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</si>
  <si>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</si>
  <si>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</si>
  <si>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</si>
  <si>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</si>
  <si>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</si>
  <si>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</si>
  <si>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</si>
  <si>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</si>
  <si>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</si>
  <si>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</si>
  <si>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</si>
  <si>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</si>
  <si>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</si>
  <si>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</si>
  <si>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</si>
  <si>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02015838</t>
  </si>
  <si>
    <t>060213634</t>
  </si>
  <si>
    <t>48594515409</t>
  </si>
  <si>
    <t>3983</t>
  </si>
  <si>
    <t>HELIOS FAROS d.d.</t>
  </si>
  <si>
    <t>STARI GRAD</t>
  </si>
  <si>
    <t>747800D0K38EVHMJ4H31</t>
  </si>
  <si>
    <t>NASELJE HELIOS 5</t>
  </si>
  <si>
    <t>www.heliosfaros.hr</t>
  </si>
  <si>
    <t>Mario Jurić</t>
  </si>
  <si>
    <t>+385981642479</t>
  </si>
  <si>
    <t>PricewaterhouseCoopers d.o.o.</t>
  </si>
  <si>
    <t>Siniša Dušić</t>
  </si>
  <si>
    <t xml:space="preserve">Obveznik: </t>
  </si>
  <si>
    <t>OIB: 48594515409</t>
  </si>
  <si>
    <t>Uprava i Nadzorni odbor</t>
  </si>
  <si>
    <t>Uprava:</t>
  </si>
  <si>
    <t>Nadzorni odbor:</t>
  </si>
  <si>
    <t>Mirko Herceg, predsjednik nadzornog odbora</t>
  </si>
  <si>
    <t>Marko Čižmek, zamjenik predsjednika nadzornog odbora</t>
  </si>
  <si>
    <t>Mladen Markoč, član nadzornog odbora</t>
  </si>
  <si>
    <t>Vlasnička struktura</t>
  </si>
  <si>
    <t>PBZ CO OMF - kategorija B</t>
  </si>
  <si>
    <t>Valamar Riviera d.d.</t>
  </si>
  <si>
    <t>Mali dioničari</t>
  </si>
  <si>
    <t>Ukupno</t>
  </si>
  <si>
    <t>Poslovni prihodi</t>
  </si>
  <si>
    <t>Imovina – u EUR</t>
  </si>
  <si>
    <t>Udio</t>
  </si>
  <si>
    <t>% promjena</t>
  </si>
  <si>
    <t>Dugotrajna imovina</t>
  </si>
  <si>
    <t>Nematerijalna imovina</t>
  </si>
  <si>
    <t xml:space="preserve">Ukupna dugotrajna imovina </t>
  </si>
  <si>
    <t>Kratkotrajna imovina</t>
  </si>
  <si>
    <t>Zalihe</t>
  </si>
  <si>
    <t>Novac i novčani ekvivalenti</t>
  </si>
  <si>
    <t>Plaćeni troškovi budućeg razdoblja</t>
  </si>
  <si>
    <t>Ukupna kratkotrajna imovina</t>
  </si>
  <si>
    <t xml:space="preserve">Ukupna imovina </t>
  </si>
  <si>
    <t xml:space="preserve">Komentar: </t>
  </si>
  <si>
    <t>Kapital i na dan izvještaja – u EUR</t>
  </si>
  <si>
    <t xml:space="preserve">Temeljni kapital </t>
  </si>
  <si>
    <t>Akumulirani gubici</t>
  </si>
  <si>
    <t>Ukupno glavnica</t>
  </si>
  <si>
    <t>Obveze na dan izvještaja – u EUR</t>
  </si>
  <si>
    <t>Odgođena porezna obveza</t>
  </si>
  <si>
    <t>Ostale dugoročne obveze</t>
  </si>
  <si>
    <t>Dugoročne obveze</t>
  </si>
  <si>
    <t>Kratkoročne obveze prema bankama</t>
  </si>
  <si>
    <t>Obveze prema zaposlenima</t>
  </si>
  <si>
    <t xml:space="preserve">Obveze za poreze, doprinose i slična davanja </t>
  </si>
  <si>
    <t>Ostale kratkoročne obveze</t>
  </si>
  <si>
    <t>Kratkoročne obveze</t>
  </si>
  <si>
    <t>Ukupno obveze</t>
  </si>
  <si>
    <t>Poslovni prihodi – u EUR</t>
  </si>
  <si>
    <t>Prihodi od prodaje</t>
  </si>
  <si>
    <t>Prihodi od upotrebe vl. proizvoda</t>
  </si>
  <si>
    <t>Ostali poslovni prihodi</t>
  </si>
  <si>
    <t xml:space="preserve">Ukupno </t>
  </si>
  <si>
    <t>Poslovni rashodi – u EUR</t>
  </si>
  <si>
    <t xml:space="preserve">Poslovni rashodi </t>
  </si>
  <si>
    <t>Troškovi zaposlenih</t>
  </si>
  <si>
    <t>Amortizacija</t>
  </si>
  <si>
    <t>Ostali troškovi</t>
  </si>
  <si>
    <t>Poslovni rashodi</t>
  </si>
  <si>
    <t>Pristup svim informacijama i financijskim izvještajima je na www.heliosfaros.hr</t>
  </si>
  <si>
    <t>e) ostale objave koje propisuje MRS 34- Financijsko izvještavanje za razdoblja tijekom godine te</t>
  </si>
  <si>
    <t>f) u bilješkama uz financijske izvještaje za tromjesečna razdoblja, osim gore navedenih informacija, objavljuju se i sljedeće informacije:</t>
  </si>
  <si>
    <t xml:space="preserve">Nema stavki prihoda ili rashoda izuzetne veličine ili pojave i objašnjenja stavki prihoda i rashoda su prikazani u bilješkama </t>
  </si>
  <si>
    <t xml:space="preserve">Ne postoji </t>
  </si>
  <si>
    <t>Nije primjenjivo</t>
  </si>
  <si>
    <t xml:space="preserve">Nije primjenjivo </t>
  </si>
  <si>
    <t>Nije bilo.</t>
  </si>
  <si>
    <t>ECOPULITO D.O.O.</t>
  </si>
  <si>
    <t>ZAGREB</t>
  </si>
  <si>
    <t>Obveznik: HELIOS FAROS d.d. i ovisna društva</t>
  </si>
  <si>
    <t>Obveze prema dobavljačima i obveze za predujmove</t>
  </si>
  <si>
    <t>Nekretnine, oprema i ulaganja u nekretnine</t>
  </si>
  <si>
    <t>Obveze prema bankama</t>
  </si>
  <si>
    <t xml:space="preserve">Sve financijske obveze uključene su u bilancu. </t>
  </si>
  <si>
    <t>Financijska imovina</t>
  </si>
  <si>
    <t>Potraživanja od kupaca, države i ostala potraživanja</t>
  </si>
  <si>
    <t>Rezerve</t>
  </si>
  <si>
    <t xml:space="preserve">Računovodstvene politike nisu se mijenjale u odnosu na posljednje tromjesečno i revidirano godišnje izvješće. </t>
  </si>
  <si>
    <t>Nije bilo promjena u računovodstvenim politikama.</t>
  </si>
  <si>
    <t>Nema ostalih dugovanja koji dospijevaju nakon više od 5 godina.</t>
  </si>
  <si>
    <r>
      <t>7.</t>
    </r>
    <r>
      <rPr>
        <sz val="7"/>
        <rFont val="Times New Roman"/>
        <family val="1"/>
        <charset val="238"/>
      </rPr>
      <t xml:space="preserve">      </t>
    </r>
    <r>
      <rPr>
        <sz val="9"/>
        <rFont val="Arial"/>
        <family val="2"/>
        <charset val="238"/>
      </rPr>
      <t>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r>
  </si>
  <si>
    <r>
      <t>8.</t>
    </r>
    <r>
      <rPr>
        <sz val="7"/>
        <rFont val="Times New Roman"/>
        <family val="1"/>
        <charset val="238"/>
      </rPr>
      <t xml:space="preserve">      </t>
    </r>
    <r>
      <rPr>
        <sz val="9"/>
        <rFont val="Arial"/>
        <family val="2"/>
        <charset val="238"/>
      </rPr>
      <t>ako su u bilanci priznata rezerviranja za odgođeni porez, stanja odgođenog poreza na kraju poslovne godine i kretanja tih stanja tijekom poslovne godine</t>
    </r>
  </si>
  <si>
    <r>
      <t>9.</t>
    </r>
    <r>
      <rPr>
        <sz val="7"/>
        <rFont val="Times New Roman"/>
        <family val="1"/>
        <charset val="238"/>
      </rPr>
      <t xml:space="preserve">      </t>
    </r>
    <r>
      <rPr>
        <sz val="9"/>
        <rFont val="Arial"/>
        <family val="2"/>
        <charset val="238"/>
      </rPr>
      <t>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r>
  </si>
  <si>
    <r>
      <t>10.</t>
    </r>
    <r>
      <rPr>
        <sz val="7"/>
        <rFont val="Times New Roman"/>
        <family val="1"/>
        <charset val="238"/>
      </rPr>
      <t xml:space="preserve">   </t>
    </r>
    <r>
      <rPr>
        <sz val="9"/>
        <rFont val="Arial"/>
        <family val="2"/>
        <charset val="238"/>
      </rPr>
      <t>broj i nominalnu vrijednost, ili ako ne postoji nominalna vrijednost, knjigovodstvenu vrijednost dionica ili udjela upisanih tijekom poslovne godine u okviru odobrenog kapitala</t>
    </r>
  </si>
  <si>
    <t>mario.juric@heliosfaros.hr</t>
  </si>
  <si>
    <t>Slijedi prikaz značajnih računovodstvenih politika usvojenih za pripremu ovih financijskih izvještaja. Ove računovodstvene politike dosljedno su primjenjivane za sva razdoblja uključena u ove izvještaje i posljednje revidirane izvještaje, osim tamo gdje je drugačije navedeno.</t>
  </si>
  <si>
    <t>Zemljišta i investicije u tijeku se ne amortiziraju. Preostali životni vijek imovine je kako slijedi:</t>
  </si>
  <si>
    <t>Umanjenja vrijednosti priznata u prethodnim razdobljima provjeravaju se na svaki datum bilance kako bi se utvrdila mogućnost da su se gubici smanjili ili da više ne postoje. Gubitak od umanjenja vrijednosti se smanjuje najviše do iznosa koji ne prelazi knjigovodstvenu vrijednost koja bi bila utvrđena, uzimajući u obzir amortizaciju, da gubitak od umanjenja vrijednosti nije bio priznat.</t>
  </si>
  <si>
    <t>Gubitak od umanjenja vrijednosti se priznaje kada knjigovodstvena vrijednost imovine ili jedinice koja generira novac premašuje njezin nadoknadivi iznos. Jedinica koja generira novac je najmanja prepoznata grupa imovine koja generira novčane tokove, a koji se mogu zasebno identificirati od onih za drugu imovinu i grupe imovine. Ukoliko na generiranje novčanih tijekova grupe imovine utječe rad drugih grupa imovine, ona će se smatrati zasebnom grupom ukoliko se kao takva može izdvojeno prodati na tržištu. Gubici od umanjenja vrijednosti priznaju se u izvještaju o sveobuhvatnoj dobiti. Nadoknadiva vrijednost imovine ili jedinice koja generira novac je vrijednost imovine u upotrebi ili fer vrijednost umanjena za troškove prodaje, ovisno o tome koja je viša. U procjenjivanju vrijednosti u upotrebi, sadašnja vrijednost procijenjenih budućih novčanih tokova izračunava se upotrebom diskontne stope prije oporezivanja koja odražava procjenu vremenske vrijednosti novca na tržištu i rizik specifičan za tu imovinu.</t>
  </si>
  <si>
    <t xml:space="preserve">Pri početnom priznavanju, financijska se imovina klasificira kao ona koja se mjeri po: </t>
  </si>
  <si>
    <r>
      <t>§</t>
    </r>
    <r>
      <rPr>
        <sz val="7"/>
        <rFont val="Times New Roman"/>
        <family val="1"/>
        <charset val="238"/>
      </rPr>
      <t xml:space="preserve">  </t>
    </r>
    <r>
      <rPr>
        <sz val="9"/>
        <rFont val="Arial"/>
        <family val="2"/>
        <charset val="238"/>
      </rPr>
      <t>amortiziranom trošku;</t>
    </r>
  </si>
  <si>
    <r>
      <t>§</t>
    </r>
    <r>
      <rPr>
        <sz val="7"/>
        <rFont val="Times New Roman"/>
        <family val="1"/>
        <charset val="238"/>
      </rPr>
      <t xml:space="preserve">  </t>
    </r>
    <r>
      <rPr>
        <sz val="9"/>
        <rFont val="Arial"/>
        <family val="2"/>
        <charset val="238"/>
      </rPr>
      <t>FVOSD (fer vrijednost kroz ostalu sveobuhvatnu dobit) – dužnička ulaganja;</t>
    </r>
  </si>
  <si>
    <r>
      <t>§</t>
    </r>
    <r>
      <rPr>
        <sz val="7"/>
        <rFont val="Times New Roman"/>
        <family val="1"/>
        <charset val="238"/>
      </rPr>
      <t xml:space="preserve">  </t>
    </r>
    <r>
      <rPr>
        <sz val="9"/>
        <rFont val="Arial"/>
        <family val="2"/>
        <charset val="238"/>
      </rPr>
      <t>FVOSD – ulaganje u vlasničke instrumente;</t>
    </r>
  </si>
  <si>
    <r>
      <t>§</t>
    </r>
    <r>
      <rPr>
        <sz val="7"/>
        <rFont val="Times New Roman"/>
        <family val="1"/>
        <charset val="238"/>
      </rPr>
      <t xml:space="preserve">  </t>
    </r>
    <r>
      <rPr>
        <sz val="9"/>
        <rFont val="Arial"/>
        <family val="2"/>
        <charset val="238"/>
      </rPr>
      <t>ili FVRDG (fer vrijednost kroz račun dobiti i gubitka).</t>
    </r>
  </si>
  <si>
    <t>Financijska imovina mjeri se po amortiziranom trošku ako ispunjava sljedeće uvjete i ako nije klasificirana kao mjerena po FVRDG:</t>
  </si>
  <si>
    <r>
      <t>§</t>
    </r>
    <r>
      <rPr>
        <sz val="7"/>
        <rFont val="Times New Roman"/>
        <family val="1"/>
        <charset val="238"/>
      </rPr>
      <t xml:space="preserve">  </t>
    </r>
    <r>
      <rPr>
        <sz val="9"/>
        <rFont val="Arial"/>
        <family val="2"/>
        <charset val="238"/>
      </rPr>
      <t>drži se u sklopu poslovnog modela čiji je cilj naplata ugovornih novčanih tokova; i</t>
    </r>
  </si>
  <si>
    <r>
      <t>§</t>
    </r>
    <r>
      <rPr>
        <sz val="7"/>
        <rFont val="Times New Roman"/>
        <family val="1"/>
        <charset val="238"/>
      </rPr>
      <t xml:space="preserve">  </t>
    </r>
    <r>
      <rPr>
        <sz val="9"/>
        <rFont val="Arial"/>
        <family val="2"/>
        <charset val="238"/>
      </rPr>
      <t>ugovorni uvjeti navedenog instrumenta na određene datume dovode do novčanih priljeva koji predstavljaju isključivo plaćanje glavnice i kamate na neotplaćeni dio glavnice.</t>
    </r>
  </si>
  <si>
    <t xml:space="preserve">Procjena predstavljaju li ugovoreni novčani tokovi isključivo otplate glavnice i kamate </t>
  </si>
  <si>
    <t>U svrhu ove procjene koja je relevantna za potrebe klasifikacije financijske imovine po amortiziranom trošku, 'glavnica' se definira kao fer vrijednost financijske imovine pri početnom priznavanju. 'Kamata' se definira kao naknada za vremensku vrijednost novca, kreditni rizik povezan s vremenskim periodom kojem se otplaćuje preostali dio glavnice te ostale osnovne rizike i troškove kreditiranja (npr. rizik likvidnosti i administrativni troškovi), kao i za profitnu maržu.</t>
  </si>
  <si>
    <t xml:space="preserve">Mjerenje očekivanih kreditnih gubitaka </t>
  </si>
  <si>
    <t xml:space="preserve">Zalihe hrane i pića i trgovačke robe iskazuju se po trošku nabave ili neto ostvarivoj vrijednosti, ovisno o tome koja je niža. Trošak se određuje po metodi ponderiranih prosječnih cijena. Neto ostvariva vrijednost predstavlja procjenu prodajne cijene u redovnom tijeku poslovanja umanjenu za varijabilne troškove prodaje. </t>
  </si>
  <si>
    <t xml:space="preserve">Potraživanja od kupaca </t>
  </si>
  <si>
    <t>Novac i novčani ekvivalenti sastoje se od novca na računima u bankama i sličnim institucijama i gotovog novca u blagajnama, depozita kod banaka po viđenju i ostalih kratkotrajno visoko likvidnih instrumenata s rokovima naplate do tri mjeseca ili kraće.</t>
  </si>
  <si>
    <t>MSFI 16 Najmovi i prava korištenja</t>
  </si>
  <si>
    <t>Najmodavci</t>
  </si>
  <si>
    <t>Priznavanje prihoda</t>
  </si>
  <si>
    <t>Pravovremeno uočiti ključne rizike i poduzeti odgovarajuće kontrolne aktivnosti znači izbjeći one financijske učinke koji će se nužno javiti u procesu rješavanja posljedica takvih događaja, ali i izbjegla negativna reputacija zbog propusta u poslovanju.  Učinkovito upravljanje rizicima omogućava donošenje kvalitetnijih odluka, bolje planiranje i optimiziranje raspoloživih sredstava, bavljenje prioritetima te izbjegavanje budućih problema koje se mogu pojaviti u poslovanju.</t>
  </si>
  <si>
    <t>Globalni rizici</t>
  </si>
  <si>
    <t>Rizik turističke djelatnosti</t>
  </si>
  <si>
    <t>Rizik konkurentnosti</t>
  </si>
  <si>
    <t>Regulatorni rizici - rizik promjene poreznih i koncesijskih propisa</t>
  </si>
  <si>
    <t>Operativni rizici</t>
  </si>
  <si>
    <t xml:space="preserve">Valutni rizik </t>
  </si>
  <si>
    <t>Kreditni rizik</t>
  </si>
  <si>
    <t>Kamatni rizik</t>
  </si>
  <si>
    <t>Rizik likvidnosti</t>
  </si>
  <si>
    <t>Razboritim upravljanjem investicijama, pomnim planiranjem novčanih tokova i minimiziranjem troškova kao i prijavama na mjere potpora gospodarstvu i turističkom sektoru ovim rizikom se razborito upravlja.</t>
  </si>
  <si>
    <t>Član Uprave</t>
  </si>
  <si>
    <t>Adresa: Naselje Helios 5, 21460 Stari Grad</t>
  </si>
  <si>
    <t>Broj zaposlenih na dan 31.12.2024: 90</t>
  </si>
  <si>
    <t>Odgođena porezna obveza se odnosi na privremene porezne razlike s osnove vrednovanja zemljišta i promjena od 15 tisuća eura se odnosi na dobiveni sudski spor i storniranje ranije priznatog umanjenja vrijednosti u iznosu od 83 tisuće eura tijekom 2024. godine. U 2025. godini nije bilo promjena odgođene porezne obveze.</t>
  </si>
  <si>
    <r>
      <t>2.</t>
    </r>
    <r>
      <rPr>
        <sz val="7"/>
        <rFont val="Times New Roman"/>
        <family val="1"/>
        <charset val="238"/>
      </rPr>
      <t xml:space="preserve">      </t>
    </r>
    <r>
      <rPr>
        <sz val="9"/>
        <rFont val="Arial"/>
        <family val="2"/>
        <charset val="238"/>
      </rPr>
      <t>Ostale dugoročne obveze predstavljaju obveze po najmovima odnosno pravima korištenja priznatim s osnove dobivene koncesije i drugih najmova.</t>
    </r>
  </si>
  <si>
    <r>
      <t>a)</t>
    </r>
    <r>
      <rPr>
        <sz val="7"/>
        <rFont val="Times New Roman"/>
        <family val="1"/>
        <charset val="238"/>
      </rPr>
      <t xml:space="preserve">     </t>
    </r>
    <r>
      <rPr>
        <sz val="9"/>
        <rFont val="Arial"/>
        <family val="2"/>
        <charset val="238"/>
      </rPr>
      <t xml:space="preserve">informacije gdje je omogućen pristup posljednjim godišnjim financijskim izvještajima, radi razumijevanja informacija objavljenih u bilješkama uz financijske izvještaje sastavljene za izvještajno tromjesečno razdoblje, </t>
    </r>
  </si>
  <si>
    <r>
      <t>b)</t>
    </r>
    <r>
      <rPr>
        <sz val="7"/>
        <rFont val="Times New Roman"/>
        <family val="1"/>
        <charset val="238"/>
      </rPr>
      <t xml:space="preserve">     </t>
    </r>
    <r>
      <rPr>
        <sz val="9"/>
        <rFont val="Arial"/>
        <family val="2"/>
        <charset val="238"/>
      </rPr>
      <t>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r>
  </si>
  <si>
    <r>
      <t>c)</t>
    </r>
    <r>
      <rPr>
        <sz val="7"/>
        <rFont val="Times New Roman"/>
        <family val="1"/>
        <charset val="238"/>
      </rPr>
      <t xml:space="preserve">      </t>
    </r>
    <r>
      <rPr>
        <sz val="9"/>
        <rFont val="Arial"/>
        <family val="2"/>
        <charset val="238"/>
      </rPr>
      <t xml:space="preserve">objašnjenje poslovnih rezultata u slučaju da izdavatelj obavlja djelatnost sezonske prirode (točke 37. i 38. MRS 34 - Financijsko izvještavanje za razdoblja tijekom godine) </t>
    </r>
  </si>
  <si>
    <r>
      <t>1.</t>
    </r>
    <r>
      <rPr>
        <sz val="7"/>
        <rFont val="Times New Roman"/>
        <family val="1"/>
        <charset val="238"/>
      </rPr>
      <t xml:space="preserve">      </t>
    </r>
    <r>
      <rPr>
        <sz val="9"/>
        <rFont val="Arial"/>
        <family val="2"/>
        <charset val="238"/>
      </rPr>
      <t>naziv, sjedište poduzetnika (adresa), pravni oblik poduzetnika, državu osnivanja, matični broj subjekta, osobni identifikacijski broj te, ako je primjenjivo, da je poduzetnik u likvidaciji, stečaju, skraćenom postupku prestanka ili izvanrednoj upravi</t>
    </r>
  </si>
  <si>
    <r>
      <t>2.</t>
    </r>
    <r>
      <rPr>
        <sz val="7"/>
        <rFont val="Times New Roman"/>
        <family val="1"/>
        <charset val="238"/>
      </rPr>
      <t xml:space="preserve">      </t>
    </r>
    <r>
      <rPr>
        <sz val="9"/>
        <rFont val="Arial"/>
        <family val="2"/>
        <charset val="238"/>
      </rPr>
      <t>usvojene računovodstvene politike (samo naznaku je li došlo do promjene u odnosu na prethodno razdoblje)</t>
    </r>
  </si>
  <si>
    <r>
      <t>3.</t>
    </r>
    <r>
      <rPr>
        <sz val="7"/>
        <rFont val="Times New Roman"/>
        <family val="1"/>
        <charset val="238"/>
      </rPr>
      <t xml:space="preserve">      </t>
    </r>
    <r>
      <rPr>
        <sz val="9"/>
        <rFont val="Arial"/>
        <family val="2"/>
        <charset val="238"/>
      </rPr>
      <t>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r>
  </si>
  <si>
    <r>
      <t>4.</t>
    </r>
    <r>
      <rPr>
        <sz val="7"/>
        <rFont val="Times New Roman"/>
        <family val="1"/>
        <charset val="238"/>
      </rPr>
      <t xml:space="preserve">      </t>
    </r>
    <r>
      <rPr>
        <sz val="9"/>
        <rFont val="Arial"/>
        <family val="2"/>
        <charset val="238"/>
      </rPr>
      <t>iznos i prirodu pojedinih stavki prihoda ili rashoda izuzetne veličine ili pojave</t>
    </r>
  </si>
  <si>
    <r>
      <t>5.</t>
    </r>
    <r>
      <rPr>
        <sz val="7"/>
        <rFont val="Times New Roman"/>
        <family val="1"/>
        <charset val="238"/>
      </rPr>
      <t xml:space="preserve">      </t>
    </r>
    <r>
      <rPr>
        <sz val="9"/>
        <rFont val="Arial"/>
        <family val="2"/>
        <charset val="238"/>
      </rPr>
      <t>iznose koje poduzetnik duguje i koji dospijevaju nakon više od pet godina, kao i ukupna dugovanja poduzetnika pokrivena vrijednim osiguranjem koje je dao poduzetnik, uz naznaku vrste i oblika osiguranja</t>
    </r>
  </si>
  <si>
    <r>
      <t>6.</t>
    </r>
    <r>
      <rPr>
        <sz val="7"/>
        <rFont val="Times New Roman"/>
        <family val="1"/>
        <charset val="238"/>
      </rPr>
      <t xml:space="preserve">      </t>
    </r>
    <r>
      <rPr>
        <sz val="9"/>
        <rFont val="Arial"/>
        <family val="2"/>
        <charset val="238"/>
      </rPr>
      <t>prosječan broj zaposlenih tijekom tekućeg razdoblja</t>
    </r>
  </si>
  <si>
    <r>
      <t>11.</t>
    </r>
    <r>
      <rPr>
        <sz val="7"/>
        <rFont val="Times New Roman"/>
        <family val="1"/>
        <charset val="238"/>
      </rPr>
      <t xml:space="preserve">   </t>
    </r>
    <r>
      <rPr>
        <sz val="9"/>
        <rFont val="Arial"/>
        <family val="2"/>
        <charset val="238"/>
      </rPr>
      <t>postojanje bilo kakvih potvrda o sudjelovanju, konvertibilnih zadužnica, jamstava, opcija ili sličnih vrijednosnica ili prava, s naznakom njihovog broja i prava koja daju</t>
    </r>
  </si>
  <si>
    <r>
      <t>12.</t>
    </r>
    <r>
      <rPr>
        <sz val="7"/>
        <rFont val="Times New Roman"/>
        <family val="1"/>
        <charset val="238"/>
      </rPr>
      <t xml:space="preserve">   </t>
    </r>
    <r>
      <rPr>
        <sz val="9"/>
        <rFont val="Arial"/>
        <family val="2"/>
        <charset val="238"/>
      </rPr>
      <t>naziv, sjedište te pravni oblik svakog poduzetnika u kojemu poduzetnik ima neograničenu odgovornost</t>
    </r>
  </si>
  <si>
    <r>
      <t>13.</t>
    </r>
    <r>
      <rPr>
        <sz val="7"/>
        <rFont val="Times New Roman"/>
        <family val="1"/>
        <charset val="238"/>
      </rPr>
      <t xml:space="preserve">   </t>
    </r>
    <r>
      <rPr>
        <sz val="9"/>
        <rFont val="Arial"/>
        <family val="2"/>
        <charset val="238"/>
      </rPr>
      <t>naziv i sjedište poduzetnika koji sastavlja tromjesečni konsolidirani financijski izvještaj najveće grupe poduzetnika u kojoj poduzetnik sudjeluje kao kontrolirani član grupe</t>
    </r>
  </si>
  <si>
    <r>
      <t>14.</t>
    </r>
    <r>
      <rPr>
        <sz val="7"/>
        <rFont val="Times New Roman"/>
        <family val="1"/>
        <charset val="238"/>
      </rPr>
      <t xml:space="preserve">   </t>
    </r>
    <r>
      <rPr>
        <sz val="9"/>
        <rFont val="Arial"/>
        <family val="2"/>
        <charset val="238"/>
      </rPr>
      <t xml:space="preserve">naziv i sjedište poduzetnika koji sastavlja tromjesečni konsolidirani financijski izvještaj najmanje grupe poduzetnika u kojoj poduzetnik sudjeluje kao kontrolirani član i koji je također uključen u grupu poduzetnika iz točke </t>
    </r>
  </si>
  <si>
    <r>
      <t>15.</t>
    </r>
    <r>
      <rPr>
        <sz val="7"/>
        <rFont val="Times New Roman"/>
        <family val="1"/>
        <charset val="238"/>
      </rPr>
      <t xml:space="preserve">   </t>
    </r>
    <r>
      <rPr>
        <sz val="9"/>
        <rFont val="Arial"/>
        <family val="2"/>
        <charset val="238"/>
      </rPr>
      <t>mjesto na kojem je moguće dobiti primjerke tromjesečnih konsolidiranih financijskih izvještaja iz točaka 13. i 14., pod uvjetom da su dostupni</t>
    </r>
  </si>
  <si>
    <r>
      <t>16.</t>
    </r>
    <r>
      <rPr>
        <sz val="7"/>
        <rFont val="Times New Roman"/>
        <family val="1"/>
        <charset val="238"/>
      </rPr>
      <t xml:space="preserve">   </t>
    </r>
    <r>
      <rPr>
        <sz val="9"/>
        <rFont val="Arial"/>
        <family val="2"/>
        <charset val="238"/>
      </rPr>
      <t>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r>
  </si>
  <si>
    <r>
      <t>17.</t>
    </r>
    <r>
      <rPr>
        <sz val="7"/>
        <rFont val="Times New Roman"/>
        <family val="1"/>
        <charset val="238"/>
      </rPr>
      <t xml:space="preserve">   </t>
    </r>
    <r>
      <rPr>
        <sz val="9"/>
        <rFont val="Arial"/>
        <family val="2"/>
        <charset val="238"/>
      </rPr>
      <t>prirodu i financijski učinak značajnih događaja koji su nastupili nakon datuma bilance i nisu odraženi u računu dobiti i gubitka ili bilanci</t>
    </r>
  </si>
  <si>
    <t>info@heliosfaros.hr</t>
  </si>
  <si>
    <t>31.12.2024.</t>
  </si>
  <si>
    <t>Promjena akumuliranih gubitaka odnosi se na rezultat razdoblja te nije bilo ostalih promjena.</t>
  </si>
  <si>
    <t>Materijalni i vanjski troškovi</t>
  </si>
  <si>
    <t>Ostali poslovni rashodi</t>
  </si>
  <si>
    <t>Neto financijski prihodi / rashodi – u EUR</t>
  </si>
  <si>
    <t>Neto financijski prihodi/troškovi</t>
  </si>
  <si>
    <t>Financijski prihodi</t>
  </si>
  <si>
    <t>Financijski rashodi</t>
  </si>
  <si>
    <r>
      <t>1.</t>
    </r>
    <r>
      <rPr>
        <b/>
        <i/>
        <sz val="7"/>
        <rFont val="Times New Roman"/>
        <family val="1"/>
        <charset val="238"/>
      </rPr>
      <t xml:space="preserve">      </t>
    </r>
    <r>
      <rPr>
        <b/>
        <i/>
        <sz val="9"/>
        <rFont val="Arial"/>
        <family val="2"/>
        <charset val="238"/>
      </rPr>
      <t>Vremenska neograničenost poslovanja</t>
    </r>
  </si>
  <si>
    <r>
      <t>2.</t>
    </r>
    <r>
      <rPr>
        <b/>
        <i/>
        <sz val="7"/>
        <rFont val="Times New Roman"/>
        <family val="1"/>
        <charset val="238"/>
      </rPr>
      <t xml:space="preserve">      </t>
    </r>
    <r>
      <rPr>
        <b/>
        <i/>
        <sz val="9"/>
        <rFont val="Arial"/>
        <family val="2"/>
        <charset val="238"/>
      </rPr>
      <t>Nekretnine, postrojenja i oprema</t>
    </r>
  </si>
  <si>
    <t xml:space="preserve">Građevinski objekti i pripadajuća infrastruktura </t>
  </si>
  <si>
    <t>10-40 godina</t>
  </si>
  <si>
    <t>Oprema i prijevozna sredstva</t>
  </si>
  <si>
    <t>2-10 godina</t>
  </si>
  <si>
    <t>4 godine</t>
  </si>
  <si>
    <t>Amortizacija se obračunava za svako sredstvo sve do potpune amortizacije sredstva. Korisni vijek imovine se pregledava se na svaki datum izvještavanja i po potrebi usklađuje. U slučaju da je knjigovodstveni iznos imovine veći od procijenjenog nadoknadivog iznosa, razlika se otpisuje do nadoknadivog iznosa. Dobici i gubici nastali prodajom određuju se usporedbom prihoda i knjigovodstvene vrijednosti sredstva.</t>
  </si>
  <si>
    <t>Ulaganja u zemljišta i građevinske objekte u svrhu zarade prihoda od najma ili zbog porasta vrijednosti imovine klasificirana su kao ulaganja u nekretnine.</t>
  </si>
  <si>
    <r>
      <t>3.</t>
    </r>
    <r>
      <rPr>
        <b/>
        <i/>
        <sz val="7"/>
        <rFont val="Times New Roman"/>
        <family val="1"/>
        <charset val="238"/>
      </rPr>
      <t xml:space="preserve">      </t>
    </r>
    <r>
      <rPr>
        <b/>
        <i/>
        <sz val="9"/>
        <rFont val="Arial"/>
        <family val="2"/>
        <charset val="238"/>
      </rPr>
      <t>Financijski instrumenti</t>
    </r>
  </si>
  <si>
    <r>
      <t>3.1.</t>
    </r>
    <r>
      <rPr>
        <b/>
        <sz val="7"/>
        <rFont val="Times New Roman"/>
        <family val="1"/>
        <charset val="238"/>
      </rPr>
      <t xml:space="preserve">           </t>
    </r>
    <r>
      <rPr>
        <b/>
        <sz val="9"/>
        <rFont val="Arial"/>
        <family val="2"/>
        <charset val="238"/>
      </rPr>
      <t>Financijska imovina</t>
    </r>
  </si>
  <si>
    <r>
      <t>3.2.</t>
    </r>
    <r>
      <rPr>
        <b/>
        <sz val="7"/>
        <rFont val="Times New Roman"/>
        <family val="1"/>
        <charset val="238"/>
      </rPr>
      <t xml:space="preserve">           </t>
    </r>
    <r>
      <rPr>
        <b/>
        <sz val="9"/>
        <rFont val="Arial"/>
        <family val="2"/>
        <charset val="238"/>
      </rPr>
      <t>Financijske obveze</t>
    </r>
  </si>
  <si>
    <r>
      <t>Prilikom prestanka priznavanja financijske obveze, razlike između knjigovodstvene vrijednosti i plaćene naknade (uključujući i svu prenesenu nenovčanu imovinu ili prihvaćene obveze) priznaje se u računu dobiti i gubitka.</t>
    </r>
    <r>
      <rPr>
        <sz val="9"/>
        <rFont val="Arial"/>
        <family val="2"/>
        <charset val="238"/>
      </rPr>
      <t xml:space="preserve"> </t>
    </r>
  </si>
  <si>
    <r>
      <t>3.3.</t>
    </r>
    <r>
      <rPr>
        <b/>
        <sz val="7"/>
        <rFont val="Times New Roman"/>
        <family val="1"/>
        <charset val="238"/>
      </rPr>
      <t xml:space="preserve">           </t>
    </r>
    <r>
      <rPr>
        <b/>
        <sz val="9"/>
        <rFont val="Arial"/>
        <family val="2"/>
        <charset val="238"/>
      </rPr>
      <t>Netiranje i umanjenje vrijednosti</t>
    </r>
  </si>
  <si>
    <t xml:space="preserve">Rezerviranja za OKG-ove vezano uz potraživanja od kupaca uvijek se mjere u iznosu ukupnih OKG-ova kroz čitavo trajanje ekonomskog vijeka te imovine. </t>
  </si>
  <si>
    <t xml:space="preserve">Ukupni OKG-ovi koji se očekuju kroz čitavo trajanje ekonomskog vijeka imovine („životni OKG-ovi“) su OKG-ovi koji proizlaze iz svih mogućih nepredviđenih događaja tijekom očekivanog vijeka trajanja financijskog instrumenta. </t>
  </si>
  <si>
    <t xml:space="preserve">Dvanaestomjesečni OKG-ovi su dio OKG-ova koji proizlaze iz slučajeva neplaćanja koji su mogući unutar 12 mjeseci nakon datuma izvještavanja (ili unutar kraćeg razdoblja ako je očekivani vijek trajanja instrumenta kraći od 12 mjeseci). </t>
  </si>
  <si>
    <t>OKG-ovi se diskontiraju po efektivnoj kamatnoj stopi predmetne financijske imovine.</t>
  </si>
  <si>
    <t xml:space="preserve">Kreditno umanjena financijska imovina </t>
  </si>
  <si>
    <t>Primjeri dokaza da je potrebno kreditno umanjenje financijske imovine uključuju sljedeće:</t>
  </si>
  <si>
    <r>
      <t>§</t>
    </r>
    <r>
      <rPr>
        <sz val="7"/>
        <rFont val="Times New Roman"/>
        <family val="1"/>
        <charset val="238"/>
      </rPr>
      <t xml:space="preserve">  </t>
    </r>
    <r>
      <rPr>
        <sz val="9"/>
        <rFont val="Arial"/>
        <family val="2"/>
        <charset val="238"/>
      </rPr>
      <t>značajne financijske poteškoće dužnika ili izdavatelja;</t>
    </r>
  </si>
  <si>
    <r>
      <t>§</t>
    </r>
    <r>
      <rPr>
        <sz val="7"/>
        <rFont val="Times New Roman"/>
        <family val="1"/>
        <charset val="238"/>
      </rPr>
      <t xml:space="preserve">  </t>
    </r>
    <r>
      <rPr>
        <sz val="9"/>
        <rFont val="Arial"/>
        <family val="2"/>
        <charset val="238"/>
      </rPr>
      <t>kršenje ugovora kao što je kašnjenje u plaćanju obveza;</t>
    </r>
  </si>
  <si>
    <r>
      <t>§</t>
    </r>
    <r>
      <rPr>
        <sz val="7"/>
        <rFont val="Times New Roman"/>
        <family val="1"/>
        <charset val="238"/>
      </rPr>
      <t xml:space="preserve">  </t>
    </r>
    <r>
      <rPr>
        <sz val="9"/>
        <rFont val="Arial"/>
        <family val="2"/>
        <charset val="238"/>
      </rPr>
      <t>vjerojatnost da će dužnik ući u stečaj ili drugu oblik financijske reorganizacije; ili</t>
    </r>
  </si>
  <si>
    <r>
      <t>§</t>
    </r>
    <r>
      <rPr>
        <sz val="7"/>
        <rFont val="Times New Roman"/>
        <family val="1"/>
        <charset val="238"/>
      </rPr>
      <t xml:space="preserve">  </t>
    </r>
    <r>
      <rPr>
        <sz val="9"/>
        <rFont val="Arial"/>
        <family val="2"/>
        <charset val="238"/>
      </rPr>
      <t>nestanak aktivnog tržišta za određenu vrijednosnicu uslijed financijskih poteškoća.</t>
    </r>
  </si>
  <si>
    <t xml:space="preserve">Prezentacija očekivanih kreditnih gubitaka u izvještaju o financijskom položaju </t>
  </si>
  <si>
    <t xml:space="preserve">Rezerviranja za OKG-ove financijske imovine po amortiziranom trošku oduzimaju se od bruto knjigovodstvene vrijednosti imovine.  </t>
  </si>
  <si>
    <t xml:space="preserve">Otpis financijske imovine </t>
  </si>
  <si>
    <t>Potraživanja od kupaca su iznosi koji se odnose na prodane usluge obavljene u redovnom poslovanju. Ako se naplata očekuje unutar godine dana, potraživanje se prikazuje unutar kratkotrajne imovine, a ako ne, onda se potraživanje prikazuje unutar dugotrajne imovine. Potraživanja od kupaca početno se priznaju po fer vrijednosti, a naknadno se mjere po amortiziranom trošku uporabom metode efektivne kamatne stope, umanjena za ispravak vrijednosti.</t>
  </si>
  <si>
    <t>MSFI 16 uvodi jedinstveni, obračunski, bilančni model najma za najmodavce. Najmoprimac priznaje imovinu prava korištenja koja predstavlja njegovo pravo na korištenje imovine i obveze zakupa koji predstavljaju njezinu obvezu plaćanja zakupa. Postoje izuzeća od priznavanja za kratkoročne najmove i najmove predmeta male vrijednosti. Zakupci i dalje klasificiraju najmove kao financijske ili operativne najmove.</t>
  </si>
  <si>
    <t>MSFI 15 uspostavlja sveobuhvatan okvir za utvrđivanje da li se, kada i koliko prihoda priznaje. Prema MSFI-ju 15, prihodi se priznaju na način koji prikazuje obrazac prijenosa robe i usluga kupcima. Priznati iznos treba odražavati iznos na koji subjekt očekuje da će imati pravo u zamjenu za te proizvode i usluge.</t>
  </si>
  <si>
    <t xml:space="preserve">Makroekonomska kretanja u Republici Hrvatskoj i u emitivnim stranim tržištima te općenito kretanje cijena roba i usluga te energenata mogu imati značajan utjecaj na konkurentnost turizma i turističku potražnju te dolaske stranih gostiju. </t>
  </si>
  <si>
    <t>Ovaj rizik čini vjerojatnost promjene poreznih propisa putem  promjene poreznih stopa ili promjene predmeta oporezivanja. Ovaj rizik je vrlo značajan obzirom na velika ulaganja u materijalnu imovinu i rastuće troškove zaposlenih jer može imati negativan utjecaj na profitabilnost poslovanja.</t>
  </si>
  <si>
    <t>__________________</t>
  </si>
  <si>
    <t>Na osnovu navedenog i stanja pozicije novca na ovaj datum bilance, rukovodstvo je zaključilo da će Grupa imati dostatan iznos novčanih sredstava za izvršenje obveza koje dospijevaju u doglednoj budućnosti. Rukovodstvo ne predviđa izravan neposredni i značajni štetni utjecaj prethodno navedenih slučajeva na sposobnost Grupe da nastavi poslovati po principu vremenske neograničenosti poslovanja. Uprava vjeruje da je vremenska neograničenost poslovanja odgovarajuća osnova za pripremu financijskih izvještaja Grupe.</t>
  </si>
  <si>
    <t>Nekretnine, postrojenja i oprema iskazani su po povijesnom trošku odnosno pretpostavljenoj nabavnoj vrijednosti umanjenom za akumuliranu amortizaciju i umanjenje vrijednosti, ako je potrebno. Povijesni trošak uključuje trošak koji je izravno povezan sa stjecanjem imovine. Naknadni izdaci uključuju se u knjigovodstvenu vrijednost imovine ili se, po potrebi, priznaju kao zasebna imovina samo ako će Grupa imati buduće ekonomske koristi od spomenute imovine, te ako se trošak imovine može pouzdano mjeriti. Svi ostali troškovi investicijskog i tekućeg održavanja terete izvještaj o sveobuhvatnoj dobiti u razdoblju u kojem su nastali. Trošak zamjene većih dijelova stavki nekretnina, postrojenja i opreme se kapitalizira, a knjigovodstvena vrijednost zamijenjenih dijelova se prestaje priznavati.</t>
  </si>
  <si>
    <t>Knjigovodstvena vrijednost dugotrajne materijalne i nematerijalne imovine Grupe pregledava se na svaki datum bilance kako bi se utvrdilo postoje li indikacije za umanjenje vrijednosti. Ukoliko postoje takve indikacije, procjenjuje se nadoknadivi iznos imovine.</t>
  </si>
  <si>
    <t>Potraživanja od kupaca početno se priznaju u trenutku nastanka. Sva ostala financijska imovina početno se priznaje kada Grupa postane stranka ugovornih odredbi financijskog instrumenta. Financijska imovina (osim ako se radi o potraživanju od kupaca bez značajne financijske komponente) početno se mjeri po fer vrijednosti uvećanoj, ukoliko se radi o instrumentu koji nije iskazan po FVRDG, za transakcijske troškove koji se mogu izravno pripisati stjecanju ili izdavanju predmetnog instrumenta. Potraživanje od kupaca bez značajne komponente financiranja početno se mjeri po transakcijskoj cijeni.</t>
  </si>
  <si>
    <t xml:space="preserve">Financijska se imovina ne reklasificira nakon početnog priznavanja, osim ako Grupa ne promijeni svoj poslovni model za upravljanje financijskom imovinom u kojem slučaju se financijska imovina reklasificira od prvog dana prvog izvještajnog razdoblja koje slijedi nakon promjene poslovnog modela. </t>
  </si>
  <si>
    <t>Sva financijska imovina koja nije klasificirana kao financijska imovina mjerena po amortiziranom trošku ili po FVOSD kako je gore opisano, mjeri se po FVRDG. Prilikom početnog priznavanja Grupa može neopozivo klasificirati financijsku imovinu koja inače ispunjava zahtjeve za mjerenje po amortiziranom trošku ili po FVOSD kao imovinu mjerenu po FVRDG ukoliko takvo klasificiranje eliminira ili značajno smanjuje računovodstvenu neusklađenost koja bi inače nastala.  Zajmovi i potraživanja koji čine glavninu financijske imovine Grupe drže se u sklopu poslovnog modela za držanje do naplate</t>
  </si>
  <si>
    <t>Struktura financijske imovine Grupe jednostavna je te se prvenstveno odnosi na potraživanja od kupaca, dane kredite te kratkoročne depozite u bankama. Navedeno olakšava i minimizira kompleksnost procjene zadovoljava li navedena financijska imovina kriterij ‘plaćanja isključivo glavnice i kamata'. Nadalje, Grupa nema uspostavljene zasebne poslovne modele za upravljanje financijskom imovinom na način koji to definira MSFI 9 budući da se njome zbog jednostavnosti upravlja u sklopu redovnog poslovanja.</t>
  </si>
  <si>
    <t>Izdani dužnički vrijednosni papiri početno se priznaju u trenutku nastanka. Sve ostale financijske obveze početno se priznaju kada Grupa postane stranka ugovornih odredbi financijskog instrumenta. Financijska obveza početno se mjeri po fer vrijednosti uvećanoj, ukoliko se radi o instrumentu koji nije iskazan po FVRDG, za transakcijske troškove koji se mogu izravno pripisati stjecanju ili izdavanju predmetnog instrumenta.</t>
  </si>
  <si>
    <t xml:space="preserve">Grupa prestaje priznavati financijsku obvezu kada se ugovorne obveze isplate, otkažu ili isteknu. Grupa također prestaje priznavati financijsku obvezu kada se izmijene ugovorne odredbe, a novčani tok promijenjene obveze je značajno drugačiji od inicijalnog, pri čemu se nova financijska obveza temeljena na izmijenjenim uvjetima priznaje po fer vrijednosti. </t>
  </si>
  <si>
    <t xml:space="preserve">Grupa priznaje rezerviranja za gubitke po financijskoj imovini jednake očekivanim kreditnim gubicima („OKG“) kroz čitavo trajanje ekonomskog vijeka imovine. </t>
  </si>
  <si>
    <t xml:space="preserve">Prilikom utvrđivanja je li se kreditni rizik financijske imovine značajno povećao od početnog priznavanja i prilikom procjene OKG-ova, Grupa razmatra razumne i činjenične informacije koje su relevantne i dostupne bez dodatnih troškova ili napora. To uključuje kvantitativne i kvalitativne informacije i analize zasnovane na povijesnom iskustvu Grupe i informiranoj procjeni kreditne sposobnosti dužnika te uključuje informacije o budućnosti. </t>
  </si>
  <si>
    <t xml:space="preserve">Grupa u pravilu smatra da je kreditni rizik financijske imovine znatno porastao ako je proteklo više od 90 dana od njenog dana dospijeća te u pravilu smatra da financijska imovina nije nadoknadiva ako nije vjerojatno da će dužnik otplatiti svoje obveze prema Grupi bez da pokretanje radnji poput iskorištenja sredstava osiguranja (ako postoje) postane nužnim ili ako financijska imovina ostane nepodmirena duže od 365 dana od dana dospijeća. </t>
  </si>
  <si>
    <t xml:space="preserve">Na svaki datum izvještavanja Grupa procjenjuje ukoliko postoje osnove za kreditno umanjenje financijske imovine. Financijska imovina kreditno je umanjena kada nastane jedan ili više događaja koji imaju štetan utjecaj na procijenjene buduće novčane tijekove od te financijske imovine.  </t>
  </si>
  <si>
    <t xml:space="preserve">Grupa je dala u najam svoju dugotrajnu materijalnu imovinu, uključujući vlastite nekretnine i imovinu za koju ima pravo na upotrebu. Grupa je klasificirala takve najmove kao poslovne najmove. </t>
  </si>
  <si>
    <t>Grupa ostvaruje prihod prvenstveno od usluga smještaja. Navedene usluge pružaju se temeljem sklopljenih ugovora s fiksnom cijenom. Prihodi od izvršenih hotelsko-turističkih usluga priznaju se u razdoblju u kojem su usluge obavljene („over the time“).</t>
  </si>
  <si>
    <t xml:space="preserve">Grupa nudi hranu i piće u hotelskim restoranima, gostima hotela i ostalim gostima. Prihodi se priznaju u trenutku kada su usluge pružene. </t>
  </si>
  <si>
    <t>Turistička kretanja su podložna globalnim rizicima koji se odnose na politička previranja, rastući terorizam, rat u Ukrajini i na Bliskom Istoku te emigrantsku krizu na koje Grupa nema utjecaja.</t>
  </si>
  <si>
    <t xml:space="preserve">Ovo su rizici direktnog ili indirektnog gubitka uslijed neadekvatnih ili nedostajućih internih procesa Grupe koji bi osigurali točne i pravovremene informacije potrebne za sastavljanje financijskih izvještaja te podnošenja izvješća obveznih za izdavatelje prema odredbama ZTK, pravilima  Zagrebačke burze i HANFA-e. Ovim rizikom Grupa upravlja uvođenjem jasnih i strogih procedura rada i rokova koji se imaju poštivati kako Grupa ne bi snosila posljedice nepridržavanja spomenutih obveza za izdavatelje. </t>
  </si>
  <si>
    <t>Prethodne godine se kao službena valuta u Hrvatskoj uveo se euro stoga su valutni rizici biti bitno umanjeni. Grupa nije značajno izložena drugim valutama.</t>
  </si>
  <si>
    <t>Kreditni rizik proizlazi iz novca, oročenih depozita i potraživanja od kupaca. U skladu s prodajnim politikama Grupe, suradnja se ugovara s kupcima koji imaju odgovarajuću kreditnu povijest, odnosno ugovara se uz plaćanje unaprijed, uplatama sigurnosnih depozita te putem značajnijih kreditnih kartica (za individualne kupce). U cilju smanjenja kreditnog rizika Grupa kontinuirano prati svoju izloženost prema stranama s kojima posluje i njihovu kreditnu sposobnost, pribavlja instrumente osiguranja potraživanja (mjenice, zadužnice) umanjujući na taj način rizike nenaplativosti svojih potraživanja za pružene usluge.</t>
  </si>
  <si>
    <t xml:space="preserve">Grupa obavlja sezonsku djelatnost i očekuje značajnije prihode u vremenu od 01.05. – 01.10. poslovne godine. </t>
  </si>
  <si>
    <t xml:space="preserve">Financijski izvještaji Grupe sastavljeni su sukladno Međunarodnim standardima financijskog izvještavanja koji su usvojeni od Europske unije („EU MSFI“ ili „MSFI“). </t>
  </si>
  <si>
    <t>Sastavljanje financijskih izvještaja sukladno Međunarodnim standardima financijskog izvještavanja koji su usvojeni od Europske unije zahtijeva upotrebu određenih ključnih računovodstvenih procjena. Također se od Uprave zahtijeva da se služi prosudbama u procesu primjene računovodstvenih politika Grupe.</t>
  </si>
  <si>
    <t>Financijska imovina i financijske obveze netiraju se i neto iznos prikazuje se u izvještaju o financijskom položaju kada, i samo kada, Grupa trenutno ima zakonski provedivo pravo na prebijanje iznosa i namjerava ih podmiriti na neto osnovi ili realizirati imovinu i istovremeno podmiriti obvezu.</t>
  </si>
  <si>
    <t>OKG-ovi predstavljaju procjenu kreditnih gubitaka koja je ponderirana vjerojatnostima. Kreditni gubici mjere se kao sadašnja vrijednost svih novčanih manjkova (tj. razlike između novčanih tijekova na koje Grupa ima pravo u skladu s ugovorom i novčanih tokova koje Grupa očekuje da će stvarno primiti).</t>
  </si>
  <si>
    <t xml:space="preserve">Bruto knjigovodstvena vrijednost financijske imovine otpisuje se ukoliko Grupa razumno ne očekuje povrat financijske imovine bilo u cijelosti bilo djelomično. Grupa u pravilu ne očekuje značajniji povrat otpisanih iznosa.  </t>
  </si>
  <si>
    <t xml:space="preserve">Grupa Helios Faros d.d. izložena je različitim rizicima koji su uobičajeni za turističku djelatnost, a rezultat su utjecaja kretanja na tržištu turističkih usluga. Proces upravljanja rizicima u Grupi podrazumijeva identifikaciju potencijalnih događaja, učinaka i posljedica s kojima se Grupa može suočiti u budućnosti te pravovremeno poduzimanje mjera kako bi se ti rizici minimalizirali, a time i mogući nepovoljni učinci izbjegli, odnosno smanjili. </t>
  </si>
  <si>
    <t>Najznačajniji rizik posljednjih godina kojem je Grupa bila izložena je pandemija virusa COVID-19, koja je najznačajnije utjecala upravo na turističku djelatnost kroz ograničenje kretanja turista i  propisane epidemiološke mjere.  Od recentnih utjecaja, rat u Ukrajini je također uzrokovao pad potražnje sa tržišta istočne Europe i Azije, ali rizici nisu bili izraženi obzirom na njihov neznačajan udio u prihodima Grupe. Na ovaj rizik iznimno je teško, a ponekad i nemoguće utjecati iz Grupe. Pored toga, ključni izazov za hrvatsku hotelsku industriju je radna snaga, zbog čijeg se nedostatka svake godine izdaje sve više radnih dozvola za strane radnike te postoji mogućnost ne pronalaska adekvatne radne snage i gubitka kvalitete usluge zbog čega Grupa za značajnom pažnjom pristupa ovom problemu.</t>
  </si>
  <si>
    <t>Grupa je u 2023. godini ugovorila dugoročni kredit s varijabilnom kamatnom stopom kojim će financirati portfelj investicija u razdoblju 2023-2025. godine. U lipnju 2024. godine izvršeno je smanjenje kamatne stope uz njezino fiksiranje kako bi se čim više reducirao kamatni rizik. Grupa redovito prati kretanja kamata na tržištu te će u slučaju očekivanog rasta kamatnih stopa, ugovarati financijske instrumente za upravljanje rizicima promjene kamatnih stopa kako bi se dodatno reducirao kamatni rizik i osigurao stabilan novčani tijek.</t>
  </si>
  <si>
    <t>stanje na dan 30.09.2025.</t>
  </si>
  <si>
    <t>u razdoblju 01.01.2025. do  30.09.2025.</t>
  </si>
  <si>
    <t>u razdoblju 01.01.2025. do 30.09.2025.</t>
  </si>
  <si>
    <r>
      <t>I.</t>
    </r>
    <r>
      <rPr>
        <b/>
        <sz val="7"/>
        <rFont val="Times New Roman"/>
        <family val="1"/>
        <charset val="238"/>
      </rPr>
      <t xml:space="preserve">                </t>
    </r>
    <r>
      <rPr>
        <b/>
        <sz val="9"/>
        <rFont val="Arial"/>
        <family val="2"/>
        <charset val="238"/>
      </rPr>
      <t>INFORMACIJE O GRUPI</t>
    </r>
  </si>
  <si>
    <t>Matica: HELIOS FAROS d.d.</t>
  </si>
  <si>
    <t>Ovisni subjekt: ECOPULITO d.o.o.</t>
  </si>
  <si>
    <t>Adresa: Ulica Pere Budmanija 5, 10000 zagreb</t>
  </si>
  <si>
    <t>Helios Faros d.d. je društvo registrirano u Starom Gradu na otoku Hvaru u Republici Hrvatskoj. Osnovne djelatnosti Grupe su smještajne i ugostiteljske usluge. Grupa ima 623 smještajne jedinice u upotrebi (s 1.490 kreveta) u 4 različita profitna centra.</t>
  </si>
  <si>
    <t>Odlukom Trgovačkog suda u Splitu 11. veljače 2016. godine nad Helios Faros d.d. („Društvo“) bio je otvoren stečajni postupak. 22. srpnja 2019. godine, a nakon promjene vlasničke strukture i plaćanjem obveza, dana 22. srpnja 2019. zaključen je stečajni postupak nad Društvom rješenjem Trgovačkog suda u Splitu St-9/2015-467 i od tada Društvom upravlja nova vlasnička struktura koja uvodi Društvo u značajan investicijski ciklus i rast poslovanja.</t>
  </si>
  <si>
    <t xml:space="preserve">Mario Jurić, član Uprave </t>
  </si>
  <si>
    <t xml:space="preserve">Ante Jelčić, član nadzornog odbora </t>
  </si>
  <si>
    <t xml:space="preserve">Vlasnička struktura Grupe na dan: </t>
  </si>
  <si>
    <t>Temeljni kapital je u 2024. godini povećan sa iznosa od 56.615.057,01 eura za iznos od 1.334.639,33 eura na iznos od 57.949.696,34 eura, izdavanjem 1.005.584 novih redovnih dionica Društva.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čemu je prvi dan trgovanja bio 17. ožujka 2025. godine. Ukupan broj uvrštenih dionica je 43.649.567 (31.12.2024.: 42.643.983).</t>
  </si>
  <si>
    <r>
      <t>II.</t>
    </r>
    <r>
      <rPr>
        <b/>
        <sz val="7"/>
        <rFont val="Times New Roman"/>
        <family val="1"/>
        <charset val="238"/>
      </rPr>
      <t xml:space="preserve">               </t>
    </r>
    <r>
      <rPr>
        <b/>
        <sz val="9"/>
        <rFont val="Arial"/>
        <family val="2"/>
        <charset val="238"/>
      </rPr>
      <t xml:space="preserve">OSNOVE SASTAVLJANJA FINANCIJSKIH IZVJEŠTAJA </t>
    </r>
  </si>
  <si>
    <t>Financijski izvještaji izrađeni su primjenom metode povijesnog troška. Financijski izvještaji pripremljeni su pod pretpostavkom da će Grupa nastaviti poslovati u skladu s načelom neograničenosti vremena poslovanja u svim prikazanim razdobljima. Niže prezentirane bilješke se odnose na konsolidirane financijske izvještaje Grupe.</t>
  </si>
  <si>
    <t>30.09.2025.</t>
  </si>
  <si>
    <t>Stari Grad, 14. listopada 2025.</t>
  </si>
  <si>
    <r>
      <t>III.</t>
    </r>
    <r>
      <rPr>
        <b/>
        <sz val="7"/>
        <rFont val="Times New Roman"/>
        <family val="1"/>
        <charset val="238"/>
      </rPr>
      <t xml:space="preserve">             </t>
    </r>
    <r>
      <rPr>
        <b/>
        <sz val="9"/>
        <rFont val="Arial"/>
        <family val="2"/>
        <charset val="238"/>
      </rPr>
      <t>IZVJEŠĆE POSLOVODSTVA ZA POSLOVNO RAZDOBLJE</t>
    </r>
  </si>
  <si>
    <r>
      <t>a)</t>
    </r>
    <r>
      <rPr>
        <i/>
        <sz val="7"/>
        <rFont val="Times New Roman"/>
        <family val="1"/>
        <charset val="238"/>
      </rPr>
      <t xml:space="preserve">     </t>
    </r>
    <r>
      <rPr>
        <i/>
        <sz val="9"/>
        <rFont val="Arial"/>
        <family val="2"/>
        <charset val="238"/>
      </rPr>
      <t xml:space="preserve">Ekonomsko okruženje </t>
    </r>
  </si>
  <si>
    <t xml:space="preserve">Cijene dobara i usluga za osobnu potrošnju, mjerene harmoniziranim indeksom potrošačkih cijena, prema prvoj procjeni u rujnu 2025. u odnosu na rujan 2024. (na godišnjoj razini) u prosjeku su više za 4,6%, dok su u odnosu na kolovoz 2025. (na mjesečnoj razini) u prosjeku niže za 0,6% čime se na razini godine nastavlja trend inflatornih pritisaka na poslovanje Grupe. Slična situacija je bila u gotovo svim zemljama EU-a i ključnim emitivnim turističkim tržištima. Geopolitička kretanja, prije svega rat u Ukrajini te nemiri na Bliskom istoku, utječu na usporenje kretanja dobara i nastavak rasta cijena energenata i hrane. Sve ranije navedeno utječe na rizik smanjenja gospodarskog rasta i rizika ulaska u recesiju ključnih EU zemalja, naročito Njemačke. </t>
  </si>
  <si>
    <t>Prethodnu godinu obilježio je značajan rast plaća u javnom i privatnom sektoru. Naime, u razdoblju od siječnja do prosinca 2024. prosječna mjesečna bruto plaća po zaposlenome u pravnim osobama Republike Hrvatske nominalno je bila viša za 15,0%, a realno za 11,7% pri čemu je najznačajniji rast ostvaren u drugoj polovici godine.</t>
  </si>
  <si>
    <t>Za razdoblje od siječnja do srpnja 2025. prosječna mjesečna bruto plaća po zaposlenome u pravnim osobama Republike Hrvatske nominalno je bila viša za 11,0%, a realno za 7,1% u odnosu na isto razdoblje 2024., pri čemu valja uzeti u obzir činjenicu kako se značajan rast plaća realizirao u drugoj polovici 2024. godine. Medijalna neto plaća za srpanj 2025. iznosila je 1.249 eura, što je u odnosu na lipanj 2025. više za 1,3%, a u odnosu na isti mjesec prethodne godine više za 10,5%.</t>
  </si>
  <si>
    <t>Iz svega navedenog vidljivo je kako je značajan rast naknada zaposlenicima realiziran u 2024. godini s naznakama usporavanja u 2025. godini. Podaci za kolovoz i rujan do dana pisanja ovog izvještaja nisu objavljeni na stranicama DZS.</t>
  </si>
  <si>
    <r>
      <t>b)</t>
    </r>
    <r>
      <rPr>
        <i/>
        <sz val="7"/>
        <rFont val="Times New Roman"/>
        <family val="1"/>
        <charset val="238"/>
      </rPr>
      <t xml:space="preserve">     </t>
    </r>
    <r>
      <rPr>
        <i/>
        <sz val="9"/>
        <rFont val="Arial"/>
        <family val="2"/>
        <charset val="238"/>
      </rPr>
      <t>Kadrovska politika Grupe</t>
    </r>
  </si>
  <si>
    <t>U skladu s usvojenim novim principima poslovanja, Grupa nastavlja sa zapošljavanjem mlade, visokoobrazovane radne snage, uz naglasak na činjenicu da nastoji zapošljavati kadrove sa prebivalištem na otoku Hvaru. Uprava Grupe implementira mjere za poticanje zadržavanja postojećih i akviziciju novih kvalitetnih djelatnika sa prebivalištem ili boravištem na otoku Hvaru. Također su pojačane aktivnosti na provjeri i unaprjeđenju zadovoljstva zaposlenika te maksimalnoj podršci za vrijeme trajanja radnog odnosa.</t>
  </si>
  <si>
    <t xml:space="preserve">U ožujku 2025. godine na snagu je stupio zakon o izmjenama i dopunama Zakona o strancima. Radne dozvole dodatno se reguliraju. Iako izmjena zakona donosi i neke nove mogućnosti, pred poduzetnike se stavljaju i obveze koje će za mnoge biti zahtjevne za ispunjenje. Grupa je pravovremenim planiranjem na vrijeme ishodila planirane radne dozvole uz primjetno sporiju dinamiku izdavanja u odnosu na prethodnu godinu zbog rigoroznijih kontrola. </t>
  </si>
  <si>
    <r>
      <t>c)</t>
    </r>
    <r>
      <rPr>
        <i/>
        <sz val="7"/>
        <rFont val="Times New Roman"/>
        <family val="1"/>
        <charset val="238"/>
      </rPr>
      <t xml:space="preserve">      </t>
    </r>
    <r>
      <rPr>
        <i/>
        <sz val="9"/>
        <rFont val="Arial"/>
        <family val="2"/>
        <charset val="238"/>
      </rPr>
      <t>Ključni pokazatelji poslovanja u razdoblju izvještavanja</t>
    </r>
  </si>
  <si>
    <t>Ključni pokazatelji (iznosi u EUR)</t>
  </si>
  <si>
    <t>30.09.2024.</t>
  </si>
  <si>
    <t>2024/2025</t>
  </si>
  <si>
    <t>EBITDA</t>
  </si>
  <si>
    <t>Prilagođena EBITDA*</t>
  </si>
  <si>
    <t xml:space="preserve">Rezultat prije poreza </t>
  </si>
  <si>
    <t xml:space="preserve">Zaposlenici (prosječan broj) </t>
  </si>
  <si>
    <t>Novčana ulaganja u materijalnu imovinu</t>
  </si>
  <si>
    <t>Temeljni kapital</t>
  </si>
  <si>
    <t>*Prilagođena EBITDA predstavlja pokazatelj EBITDA korigiran za vrijednosna usklađenja, otpise dugotrajne imovine i sitnog inventara te ostale neposlovne prihode.</t>
  </si>
  <si>
    <t xml:space="preserve">Grupa je u 2025. godini zadržala jednak broj smještajnih jedinica kao u prethodnom razdoblju te nije bilo značajnih ulaganja s obzirom da je prva faza strateških ulaganja okončana te su nova ulaganja u pripremnoj fazi. </t>
  </si>
  <si>
    <t>U usporedbi s prethodnim razdobljem zabilježen je rast prihoda od prodaje za 13% kao posljedica rasta cijena, ali i rasta broja noćenja zbog stabilizacije novih proizvoda na tržištu, prvenstveno Valamar Amicor Resorta.</t>
  </si>
  <si>
    <t>Značajan porast troškova u prvom dijelu godine, u usporedbi s istim razdobljem prethodne godine, odnosi se na trošak amortizacije, uslijed investicija provedenih tijekom 2024. godine u obnovu postojećih i izgradnju novih smještajnih jedinica. Navedene jedinice su započele s radom u svibnju prethodne godine stoga će u 2025. godini biti vidljiv potpuni efekt amortizacije na financijski rezultat. Troškovi zaposlenih bilježe rast od 10% (324 tisuće eura) u odnosu na isto razdoblje prethodne godine najvećim dijelom zbog povećanja naknada zaposlenima u skladu sa tržišnim kretanjima.</t>
  </si>
  <si>
    <t>Materijalni troškovi smanjeni su za 115 tisuća eura, prvenstveno zbog nižih izdataka za sitni inventar koji je prethodne godine bio nabavljen u okviru investicijskih aktivnosti, ali i zbog povoljnijih cijena električne energije koje su ugovorene u drugoj polovici 2024. godine.</t>
  </si>
  <si>
    <t>Rast prihoda od prodaje i efikasno upravljanje troškovima doveli su do rasta prilagođene EBITDA-e za čak 40% u odnosu na prethodno usporedno razdoblje.</t>
  </si>
  <si>
    <r>
      <t>d)</t>
    </r>
    <r>
      <rPr>
        <i/>
        <sz val="7"/>
        <rFont val="Times New Roman"/>
        <family val="1"/>
        <charset val="238"/>
      </rPr>
      <t xml:space="preserve">     </t>
    </r>
    <r>
      <rPr>
        <i/>
        <sz val="9"/>
        <rFont val="Arial"/>
        <family val="2"/>
        <charset val="238"/>
      </rPr>
      <t>Ostali ključni događaji u 2025. godini</t>
    </r>
  </si>
  <si>
    <t xml:space="preserve">Valamar Amicor Resort, prvo eko ljetovalište u Hrvatskoj, dobitnik je prestižnog zlatnog DGNB certifikata za održivu gradnju, čime je postao prvo takvo ljetovalište na hrvatskoj obali. Riječ je o prvom turističkom projektu u Hrvatskoj koji je primijenio modularnu gradnju i koristio ekološki prihvatljive te energetski učinkovite materijale, uz očuvanje prirodnog okoliša i postojećeg zelenila tijekom izgradnje. Gosti ljetovališta su motivirani doprinijeti očuvanju prirode kroz praćenje vlastite potrošnje vode i energije u svakoj smještajnoj jedinici. Valamar Amicor Resort nudi gostima i brojne autentične doživljaje u destinaciji čime promiče održivi turizam koji doprinosi lokalnoj zajednici. </t>
  </si>
  <si>
    <t>DGNB sustav vodeći je europski alat za certificiranje održivih zgrada, prisutan u više od 30 zemalja, i jedini u potpunosti usklađen s europskim zakonodavstvom. Zahvaljujući cjelovitom pristupu evaluaciji održivosti, postao je globalno priznato mjerilo za procjenu i optimizaciju kvalitete zgrada i urbanih prostora.</t>
  </si>
  <si>
    <t>DGNB certifikat u zlatnoj razini službeno je uručen Društvu 22.05.2025.</t>
  </si>
  <si>
    <t>Uz prethodno navedeno, Valamar Amicor Resort je također dobitnik Godišnje nagrade za zelenu gradnju i održivo izgrađeni okoliš za 2024. godinu, koju dodjeljuju Hrvatski savjet za zelenu gradnju (HSZG) i Hrvatska udruga proizvođača toplinsko-fasadnih sustava (HUPFAS).</t>
  </si>
  <si>
    <r>
      <t>IV.</t>
    </r>
    <r>
      <rPr>
        <b/>
        <sz val="7"/>
        <rFont val="Times New Roman"/>
        <family val="1"/>
        <charset val="238"/>
      </rPr>
      <t xml:space="preserve">             </t>
    </r>
    <r>
      <rPr>
        <b/>
        <sz val="9"/>
        <rFont val="Arial"/>
        <family val="2"/>
        <charset val="238"/>
      </rPr>
      <t>NEREVIDIRANE BILJEŠKE UZ FINANCIJSKE IZVJEŠTAJE ZA IZVJEŠTAJNO RAZDOBLJE</t>
    </r>
  </si>
  <si>
    <r>
      <t>1.</t>
    </r>
    <r>
      <rPr>
        <sz val="7"/>
        <rFont val="Times New Roman"/>
        <family val="1"/>
        <charset val="238"/>
      </rPr>
      <t xml:space="preserve">      </t>
    </r>
    <r>
      <rPr>
        <sz val="9"/>
        <rFont val="Arial"/>
        <family val="2"/>
        <charset val="238"/>
      </rPr>
      <t>Nematerijalna imovina na sličnoj je razini kao prethodne godine te se najvećim dijelom odnosi na prava korištenja za dobivenu koncesiju na pomorskom dobru u svrhu gospodarskog korištenja luke posebne namjene – privezišta kod hotela Arkada. Na datum bilance, neto vrijednost imovine s pravom korištenja iznosi 112 tisuća eura (31.12.2024: 122 tisuće eura).</t>
    </r>
  </si>
  <si>
    <r>
      <t>2.</t>
    </r>
    <r>
      <rPr>
        <sz val="7"/>
        <rFont val="Times New Roman"/>
        <family val="1"/>
        <charset val="238"/>
      </rPr>
      <t xml:space="preserve">      </t>
    </r>
    <r>
      <rPr>
        <sz val="9"/>
        <rFont val="Arial"/>
        <family val="2"/>
        <charset val="238"/>
      </rPr>
      <t>Tijekom 2025. godine nije bilo značajnijih investicija s obzirom da je u prethodnom četverogodišnjem razdoblju zaključena prva faza ključnih ulaganja u objekte Hvar Places hotel, Valamar Amicor Resort i gradski restoran. Tijekom 2025. godine investicijski fokus je na pripremi plana za finalnu fazu razvoja – rekonstrukciju hotela Arkada. Ulaganja u nekretnine se u najznačajnijem dijelu odnose na restoran u centru grada koji je dan u dugoročni najam pravnoj osobi. Neto knjigovodstvena vrijednost ulaganja u nekretnine na 30.06.2025 iznosi 826 tisuća eura (31.12.2024.: 848 tisuća eura).</t>
    </r>
  </si>
  <si>
    <r>
      <t>3.</t>
    </r>
    <r>
      <rPr>
        <sz val="7"/>
        <rFont val="Times New Roman"/>
        <family val="1"/>
        <charset val="238"/>
      </rPr>
      <t xml:space="preserve">      </t>
    </r>
    <r>
      <rPr>
        <sz val="9"/>
        <rFont val="Arial"/>
        <family val="2"/>
        <charset val="238"/>
      </rPr>
      <t>Vrijednost zaliha na datum bilance se smanjuje u odnosu na vrhunac sezone s obzirom da objekti rade do listopada. Neotpisana vrijednost sitnog inventara iznosi 38 tisuća eura (31.12.2024: 59 tisuća eura).</t>
    </r>
  </si>
  <si>
    <r>
      <t>4.</t>
    </r>
    <r>
      <rPr>
        <sz val="7"/>
        <rFont val="Times New Roman"/>
        <family val="1"/>
        <charset val="238"/>
      </rPr>
      <t xml:space="preserve">      </t>
    </r>
    <r>
      <rPr>
        <sz val="9"/>
        <rFont val="Arial"/>
        <family val="2"/>
        <charset val="238"/>
      </rPr>
      <t xml:space="preserve">Smanjenje na poziciji financijske imovine se odnosi na promjenu ročnosti kratkoročnog depozita koji je na 30.06.2025, klasificiran kao novčani ekvivalent s obzirom da dospijeva u roku kraćem od 90 dana. </t>
    </r>
  </si>
  <si>
    <r>
      <t>5.</t>
    </r>
    <r>
      <rPr>
        <sz val="7"/>
        <rFont val="Times New Roman"/>
        <family val="1"/>
        <charset val="238"/>
      </rPr>
      <t xml:space="preserve">      </t>
    </r>
    <r>
      <rPr>
        <sz val="9"/>
        <rFont val="Arial"/>
        <family val="2"/>
        <charset val="238"/>
      </rPr>
      <t>Potraživanja od kupaca i ostala potraživanja su porasla za 237 tisuća eura u odnosu na kraj prethodne godine s obzirom na aktivnu ljetnu sezonu te u 2025. godini nisu identificirana potraživanja čija bi naplata mogla biti upitna.</t>
    </r>
  </si>
  <si>
    <r>
      <t>6.</t>
    </r>
    <r>
      <rPr>
        <sz val="7"/>
        <rFont val="Times New Roman"/>
        <family val="1"/>
        <charset val="238"/>
      </rPr>
      <t xml:space="preserve">      </t>
    </r>
    <r>
      <rPr>
        <sz val="9"/>
        <rFont val="Arial"/>
        <family val="2"/>
        <charset val="238"/>
      </rPr>
      <t>Novčana sredstva su povećana za 70% u odnosu na usporedni datum bilance. Grupa je viškove likvidnosti generirane u tekućem i prethodnim razdobljima, u iznosu od 11,8 milijuna eura oročilo u banci na kratki rok (31.12.2024: 8,5 milijuna eura). Oročena sredstva se u svakom trenutku mogu povući bez dodatnih naknada i dospijevaju u razdoblju kraćem od 90 dana od datuma bilance.</t>
    </r>
  </si>
  <si>
    <r>
      <t>1.</t>
    </r>
    <r>
      <rPr>
        <sz val="7"/>
        <rFont val="Times New Roman"/>
        <family val="1"/>
        <charset val="238"/>
      </rPr>
      <t xml:space="preserve">      </t>
    </r>
    <r>
      <rPr>
        <sz val="9"/>
        <rFont val="Arial"/>
        <family val="2"/>
        <charset val="238"/>
      </rPr>
      <t>Grupa je u 2023. godini ugovorila investicijski kredit do iznosa korištenja od 20 milijuna eura uz varijabilnu kamatnu stopu pri čemu je do 30.09.2025. iskorišteno 13,8 milijuna eura. U 2024. godini ugovorena je fiksna kamatna stopa a ciljem zaštite od kamatnih rizika. Kratkoročne obveze prema bankama odnose se na tekuće kamate s obzirom da otplata kredita započinje u drugoj polovici 2026. godine.</t>
    </r>
  </si>
  <si>
    <r>
      <t>3.</t>
    </r>
    <r>
      <rPr>
        <sz val="7"/>
        <rFont val="Times New Roman"/>
        <family val="1"/>
        <charset val="238"/>
      </rPr>
      <t xml:space="preserve">      </t>
    </r>
    <r>
      <rPr>
        <sz val="9"/>
        <rFont val="Arial"/>
        <family val="2"/>
        <charset val="238"/>
      </rPr>
      <t>Obveze prema dobavljačima se uglavnom odnose na obrtna sredstva koje još nisu u dospijeću i iznose 261 tisuću eura. Obveze za predujmove na izvještajni datum iznose 308 tisuća eura.</t>
    </r>
  </si>
  <si>
    <r>
      <t>4.</t>
    </r>
    <r>
      <rPr>
        <sz val="7"/>
        <rFont val="Times New Roman"/>
        <family val="1"/>
        <charset val="238"/>
      </rPr>
      <t xml:space="preserve">      </t>
    </r>
    <r>
      <rPr>
        <sz val="9"/>
        <rFont val="Arial"/>
        <family val="2"/>
        <charset val="238"/>
      </rPr>
      <t>Obveze prema zaposlenicima se odnose na sve vrste naknada zaposlenima za rujan, pri čemu se 89 tisuća eura odnosi na ukalkulirane nagrade i radne sate iz preraspodjele.</t>
    </r>
  </si>
  <si>
    <r>
      <t>5.</t>
    </r>
    <r>
      <rPr>
        <sz val="7"/>
        <rFont val="Times New Roman"/>
        <family val="1"/>
        <charset val="238"/>
      </rPr>
      <t xml:space="preserve">      </t>
    </r>
    <r>
      <rPr>
        <sz val="9"/>
        <rFont val="Arial"/>
        <family val="2"/>
        <charset val="238"/>
      </rPr>
      <t>Ostale kratkoročne obveze u glavnini se odnose na ostale obračunate troškove za koje do datuma izrade izvještaja nisu pristigli računi.</t>
    </r>
  </si>
  <si>
    <t>Do 30.09.2024.</t>
  </si>
  <si>
    <t>Do 30.09.2025.</t>
  </si>
  <si>
    <r>
      <t>1.</t>
    </r>
    <r>
      <rPr>
        <sz val="7"/>
        <rFont val="Times New Roman"/>
        <family val="1"/>
        <charset val="238"/>
      </rPr>
      <t xml:space="preserve">      </t>
    </r>
    <r>
      <rPr>
        <sz val="9"/>
        <rFont val="Arial"/>
        <family val="2"/>
        <charset val="238"/>
      </rPr>
      <t>Poslovni objekti su otvoreni u svibnju tekuće godine sukladno planu, a do kraja trećeg kvartala prihodi od prodaje porasli su za 13% zbog rasta cijena i broja noćenja s obzirom da novi proizvodi Grupe ulaze u finalnu fazu stabilizacije na tržištu, prvenstveno Valamar Amicor Resort. Rast prihoda od smještaja je zabilježen na svim kanalima prodaje te u većini emitivnih tržišta pri čemu je značajan rast ostvaren u avio destinacijama te domaćih gostiju kao i gostiju iz regije.</t>
    </r>
  </si>
  <si>
    <r>
      <t>2.</t>
    </r>
    <r>
      <rPr>
        <sz val="7"/>
        <rFont val="Times New Roman"/>
        <family val="1"/>
        <charset val="238"/>
      </rPr>
      <t xml:space="preserve">      </t>
    </r>
    <r>
      <rPr>
        <sz val="9"/>
        <rFont val="Arial"/>
        <family val="2"/>
        <charset val="238"/>
      </rPr>
      <t>Ostali poslovni prihodi uglavnom se odnose na odobrenja od dobavljača u visini od 53 tisuće eura, neto dobit od prodaje neoperativnog osnovnog sredstva u iznosu od 14 tisuća eura i 13 tisuća eura poticaja za zapošljavanje.</t>
    </r>
  </si>
  <si>
    <r>
      <t>1.</t>
    </r>
    <r>
      <rPr>
        <sz val="7"/>
        <rFont val="Times New Roman"/>
        <family val="1"/>
        <charset val="238"/>
      </rPr>
      <t xml:space="preserve">      </t>
    </r>
    <r>
      <rPr>
        <sz val="9"/>
        <rFont val="Arial"/>
        <family val="2"/>
        <charset val="238"/>
      </rPr>
      <t>Materijalni troškovi su smanjeni za 115 tisuća eura od čega se pad u iznosu od 316 tisuća eura odnosi na troškove sirovina i materijala zbog činjenice da u 2025 nije bilo značajnih investicijskih aktivnosti, ali i povoljnijim cijenama električne energije koje su ugovorene u drugoj polovici prethodne godine sve do kraja 2025.</t>
    </r>
  </si>
  <si>
    <t>S druge strane, ostali vanjski troškovi su porasli za 199 tisuća eura zbog porasta provizija za 109 tis. eura, management naknade za 47 tis. eura, troškova održavanja za 51 tis. eura, ali i zbog pada vanjskih usluga savjetovanja za 24 tisuće eura.</t>
  </si>
  <si>
    <r>
      <t>2.</t>
    </r>
    <r>
      <rPr>
        <sz val="7"/>
        <rFont val="Times New Roman"/>
        <family val="1"/>
        <charset val="238"/>
      </rPr>
      <t xml:space="preserve">      </t>
    </r>
    <r>
      <rPr>
        <sz val="9"/>
        <rFont val="Arial"/>
        <family val="2"/>
        <charset val="238"/>
      </rPr>
      <t xml:space="preserve">Unatoč padu prosječnog broja zaposlenih i povećane učinkovitosti rada, troškovi rada su porasli u odnosu na isto prethodno razdoblje za 10% zbog tržišnih kretanja, prvenstveno u javnom sektoru tijekom 2024. te dodatnom rastu plaća u privatnom sektoru tijekom 2025. godine. </t>
    </r>
  </si>
  <si>
    <r>
      <t>3.</t>
    </r>
    <r>
      <rPr>
        <sz val="7"/>
        <rFont val="Times New Roman"/>
        <family val="1"/>
        <charset val="238"/>
      </rPr>
      <t xml:space="preserve">      </t>
    </r>
    <r>
      <rPr>
        <sz val="9"/>
        <rFont val="Arial"/>
        <family val="2"/>
        <charset val="238"/>
      </rPr>
      <t>Troškovi amortizacije su porasli u skladu sa aktivacijom finaliziranih investicija koje su realizirane u prethodnoj godini u svibnju.</t>
    </r>
  </si>
  <si>
    <r>
      <t>4.</t>
    </r>
    <r>
      <rPr>
        <sz val="7"/>
        <rFont val="Times New Roman"/>
        <family val="1"/>
        <charset val="238"/>
      </rPr>
      <t xml:space="preserve">      </t>
    </r>
    <r>
      <rPr>
        <sz val="9"/>
        <rFont val="Arial"/>
        <family val="2"/>
        <charset val="238"/>
      </rPr>
      <t>Najznačajniji ostali troškovi odnose na ostale troškove zaposlenih kao što su uskrsnice, prehrana radnika, nagrade zaposlenicima, naknade za prijevoz zaposlenih, rad studenata i sličnih troškova koji ukupno iznose 451 tisuću eura. Ostatak ostalih troškova odnosi se na naknade članovima nadzornog odbora, osiguranja, provizije na kreditne kartice i slične troškove.</t>
    </r>
  </si>
  <si>
    <t>Do 30.09.2024</t>
  </si>
  <si>
    <t>Do 30.09.2025</t>
  </si>
  <si>
    <r>
      <t>1.</t>
    </r>
    <r>
      <rPr>
        <sz val="7"/>
        <rFont val="Times New Roman"/>
        <family val="1"/>
        <charset val="238"/>
      </rPr>
      <t xml:space="preserve">      </t>
    </r>
    <r>
      <rPr>
        <sz val="9"/>
        <rFont val="Arial"/>
        <family val="2"/>
        <charset val="238"/>
      </rPr>
      <t>Financijski prihodi u 2024. u glavnini su se odnosili na prihod od storna umanjenja vrijednosti zemljišta (290 tis. eura) dok se u 2025. najvećim dijelom odnose na prihode od kamata zbog oročavanja viškova likvidnih sredstava.</t>
    </r>
  </si>
  <si>
    <r>
      <t>2.</t>
    </r>
    <r>
      <rPr>
        <sz val="7"/>
        <rFont val="Times New Roman"/>
        <family val="1"/>
        <charset val="238"/>
      </rPr>
      <t xml:space="preserve">      </t>
    </r>
    <r>
      <rPr>
        <sz val="9"/>
        <rFont val="Arial"/>
        <family val="2"/>
        <charset val="238"/>
      </rPr>
      <t>Financijski rashodi se odnose na kamate s osnove bankovnog kredita i povećale su se s obzirom na rast glavnice. Grupa ima ugovorenu fiksnu kamatnu stopu zaduživanja.</t>
    </r>
  </si>
  <si>
    <r>
      <t>V.</t>
    </r>
    <r>
      <rPr>
        <b/>
        <sz val="7"/>
        <rFont val="Times New Roman"/>
        <family val="1"/>
        <charset val="238"/>
      </rPr>
      <t xml:space="preserve">              </t>
    </r>
    <r>
      <rPr>
        <b/>
        <sz val="9"/>
        <rFont val="Arial"/>
        <family val="2"/>
        <charset val="238"/>
      </rPr>
      <t>SAŽETAK ZNAČAJNIH RAČUNOVODSTVENIH POLITIKA</t>
    </r>
  </si>
  <si>
    <t xml:space="preserve">Društvo je završilo stečajni postupak i restrukturiralo svoje financijske obveze. Kao dio financijskog restrukturiranja temeljni kapital je od 2019. godine do 31.12.2023. povećan uplatama u novcu za 55,90 milijuna eura u od čega je 20,43 milijuna eura uplaćeno u novcu do 31. prosinca 2020. godine. U 2021. godini je uplaćeno dodatnih 10,20 milijuna eura temeljem odluke Glavne skupštine te  je u 2022. godini uplaćeno dodatnih 17,27 milijuna eura kako bi Grupa izvršila dodatne kapitalne investicije u turističke objekte odnosno provelo operativno restrukturiranje. Nastavak kapitalnih investicija u 2023. godini bio je popraćen dodatnom uplatom vlasnika u ukupnom iznosu od 8 milijuna eura te se nove investicije i rast poslovanja očekuju u narednim razdobljima. </t>
  </si>
  <si>
    <t>Dana 24. veljače 2022. godine, Rusija je započela invaziju velikih razmjera na Ukrajinu, što je označilo eskalaciju trenutnog rusko-ukrajinskog rata koji je započeo 2014. godine. U Ukrajini je još uvijek aktivno ratno stanje, ali Grupa trenutno nije značajno izloženo tržištima Ukrajine i Rusije dok se uspješno nosi sa globalnim porastom cijena.</t>
  </si>
  <si>
    <t>U prethodne dvije godine Grupa je ostvarivala prilagođenu EBITDA-u od 1,5 milijuna eura do 2,1 milijuna eura uz primjetan trend rasta uz povećanje prepoznatljivosti novih proizvoda na tržištu i kontinuirani rast broja dolazaka i noćenja koji se nastavio i dodatno ubrzao u 2025. godini.</t>
  </si>
  <si>
    <t>Ulaganja u nekretnine</t>
  </si>
  <si>
    <t>Ulaganja u nekretnine iskazuju se po trošku nabave, umanjenom za akumuliranu amortizaciju i umanjenje vrijednosti. Ulaganja u nekretnine obuhvaćaju ulaganja Grupe u nekretnine s namjerom ostvarivanja zarade od najamnine ili porasta tržišne vrijednosti, ali ne i ona ulaganja namijenjena prodaji u sklopu redovnog poslovanja ili u administrativne svrhe. Sva ulaganja u nekretnine, osim imovine u pripremi, amortiziraju se linearnom metodom po propisanim stopama koje trošak nabave otpisuju tijekom procijenjenog korisnog vijeka upotrebe imovine.</t>
  </si>
  <si>
    <r>
      <t>2.1</t>
    </r>
    <r>
      <rPr>
        <b/>
        <i/>
        <sz val="7"/>
        <rFont val="Times New Roman"/>
        <family val="1"/>
        <charset val="238"/>
      </rPr>
      <t xml:space="preserve">   </t>
    </r>
    <r>
      <rPr>
        <b/>
        <i/>
        <sz val="9"/>
        <rFont val="Arial"/>
        <family val="2"/>
        <charset val="238"/>
      </rPr>
      <t>Umanjenje vrijednosti ulaganja u nekretnine, nekretnine, postrojenja i opreme</t>
    </r>
  </si>
  <si>
    <t>Grupa prestaje priznavati financijsku imovinu pri isteku ugovornih prava vezanih uz novčane tokove iz te financijske imovine ili pri prijenosu prava na ugovorne novčane tokove u transakciji u kojoj se prenose svi rizici i koristi od vlasništva financijske imovine ili u kojoj Grupa niti prenosi niti zadržava rizike i koriste od vlasništva, ali ne zadržava kontrolu nad financijskom imovinom. Kada Grupa obavlja transakcije u kojima prenosi financijsku imovinu priznatu u svom izvještaju o financijskom položaju, ali zadržava sve ili gotovo sve rizike i koristi koji proizlaze iz prenesene imovine, takva prenesena imovina ne prestaje se priznavati.</t>
  </si>
  <si>
    <t>Maksimalno razdoblje koje se uzima u obzir prilikom procjene OKG-ova je maksimalno ugovoreno razdoblje tijekom kojega je Grupa izloženo kreditnom riziku.</t>
  </si>
  <si>
    <r>
      <t>VI.</t>
    </r>
    <r>
      <rPr>
        <b/>
        <sz val="7"/>
        <rFont val="Times New Roman"/>
        <family val="1"/>
        <charset val="238"/>
      </rPr>
      <t xml:space="preserve">             </t>
    </r>
    <r>
      <rPr>
        <b/>
        <sz val="9"/>
        <rFont val="Arial"/>
        <family val="2"/>
        <charset val="238"/>
      </rPr>
      <t xml:space="preserve">IZLOŽENOST GRUPE RIZICIMA </t>
    </r>
  </si>
  <si>
    <t>Ovaj rizik izuzetno je značajan u grani gospodarstva u kojoj Grupa djeluje. Grupa mu je značajno izložena zbog aktualnog stanja turističkih objekata i višegodišnjih faza investicije. Kako bi se minimizirao ovaj rizik Grupa ulaže značajne napore na podizanje kvalitete destinacije i uvođenje novih atrakcija kroz brandove te pojedinih ciljanih pogodnosti za goste.</t>
  </si>
  <si>
    <r>
      <t>VII.</t>
    </r>
    <r>
      <rPr>
        <b/>
        <sz val="7"/>
        <rFont val="Times New Roman"/>
        <family val="1"/>
        <charset val="238"/>
      </rPr>
      <t xml:space="preserve">            </t>
    </r>
    <r>
      <rPr>
        <b/>
        <sz val="9"/>
        <rFont val="Arial"/>
        <family val="2"/>
        <charset val="238"/>
      </rPr>
      <t>OSTALE INFORMACIJE</t>
    </r>
  </si>
  <si>
    <t>Naziv društva:</t>
  </si>
  <si>
    <t>Adresa:</t>
  </si>
  <si>
    <t>Naselje Helios 5, 21460 Stari Grad</t>
  </si>
  <si>
    <t>OIB:</t>
  </si>
  <si>
    <t>Društvo redovito posluje</t>
  </si>
  <si>
    <t>Obvezu prema banci po investicijskom kreditu, Društvo treba podmiriti najkasnije do 2035. godine. Koncesija za privezište traje do kraja 2034. godine uz fiksna plaćanja i varijabilna plaćanja iskazana u obvezi za prava korištenja.</t>
  </si>
  <si>
    <t>Prosječan broj zaposlenih je bio: 203</t>
  </si>
  <si>
    <t>Broj zaposlenih na dan 30.09.2024: 283</t>
  </si>
  <si>
    <t>Grupa je kapitaliziralo trošak plaća u iznosu od 2 tisuće eura na investicije u tijeku u 2025. godini (30.09.2024.: 39 tisuća eura).</t>
  </si>
  <si>
    <t>Društvo Helios Faros d.d. je vlasnik 100% udjela u društvu Ecopulito d.o.o., Zagreb, Budmanijeva 5, OIB: 06286701582. Poslovanje ovisnog društva nije značajno te ne utječe bitno na konsolidirane financijske izvještaje. Stanje bilance društva Ecopulito d.o.o. na dan izvještaja u eurima je iskazano niže:</t>
  </si>
  <si>
    <t xml:space="preserve">Zemljište </t>
  </si>
  <si>
    <t>Potraživanja od države</t>
  </si>
  <si>
    <t>Novac i ostala potraživanja</t>
  </si>
  <si>
    <t>aktiva</t>
  </si>
  <si>
    <t xml:space="preserve">Zadržana dobit </t>
  </si>
  <si>
    <t>Tekući rezultat</t>
  </si>
  <si>
    <t>Obveze za zajmove</t>
  </si>
  <si>
    <t>pasiva</t>
  </si>
  <si>
    <t>Obveze za zajmove odnose se na pozajmicu sa pripadajućim kamatama koje je Ecopulito d.o.o. primilo od Helios Faros d.d. i te obveze se zajedno sa prihodima/troškovima eliminiraju na ovoj konsolidaciji.</t>
  </si>
  <si>
    <t>Temeljni kapital je u 2024. godini povećan sa iznosa od 56.615.057,01 eura za iznos od 1.334.639,33 eura na iznos od 57.949.696,34 eura, izdavanjem 1.005.584 novih redovnih dionica Društva. Nakon provedenog upisa u sudskom registru Trgovačkog suda, početkom 2025. godine proveden je upis novih dionica u informacijski sustav SKDD-a pri čemu je temeljni kapital od 57.949.696.34 eura podijeljen na 42.643.983 redovnih dionica oznake HEFA-R-A i 1.005.584 dionica oznake HEFA-R-D bez nominalnog iznosa, izdanih u nematerijaliziranom obliku. Dionice HEFA-R-D su dana 13. ožujka 2025. uvrštene na Redovito tržište pri čemi je prvi dan trgovanja bio 17. ožujka 2025. godine. Ukupan broj uvrštenih dionica je 43.649.567 (31.12.2024.: 42.643.983).</t>
  </si>
  <si>
    <t>Na adresi društva navedenoj u bilješkama</t>
  </si>
  <si>
    <r>
      <t>VIII.</t>
    </r>
    <r>
      <rPr>
        <b/>
        <sz val="7"/>
        <rFont val="Times New Roman"/>
        <family val="1"/>
        <charset val="238"/>
      </rPr>
      <t xml:space="preserve">          </t>
    </r>
    <r>
      <rPr>
        <b/>
        <sz val="9"/>
        <rFont val="Arial"/>
        <family val="2"/>
        <charset val="238"/>
      </rPr>
      <t>IZJAVA OSOBA ODGOVORNIH ZA SASTAVLJANJE IZVJEŠTAJA</t>
    </r>
  </si>
  <si>
    <t xml:space="preserve">Financijski izvještaji za razdoblje 01.01.2025. – 30.09.2025. godine (nerevidirani i konsolidirani) sastavljeni su u skladu sa međunarodnim standardima financijskog izvještavanja, te u skladu s važećim hrvatskim Zakonom o računovodstvu. </t>
  </si>
  <si>
    <t>Izvještaj poslovodstva zajedno sa pripadajućim financijskim izvještajima sadrži istinit i objektivan prikaz imovine i obveza, financijskog položaja, dobiti ili gubitka izdavatelja i društava uključenih u konsolidaciju te sadrži objektivan prikaz razvoja i rezultata poslovanja i položaja grupe Helios Faros d.d. kao jedinstvene cjeline za razdoblje 01.01.2025. – 30.09.2025. godine.</t>
  </si>
  <si>
    <t>Zbog nedostatka adekvatne radne snage na tuzemnom tržištu rada, Društvo je uz domicilnu radnu snagu za obavljanje sezonskih poslova angažiralo i zaposlenike izvan zemalja EU (pretežito sa područja: BiH, Srbije, Makedonije, Crne Gore i Indonezije), djelomično putem agencija za zapošljavanje i djelomično putem vlastitih izvora oglašavanja, tako je do konca rujna 2025. godine angažirano je ukupno 138 stranih državljana.</t>
  </si>
  <si>
    <t>Broj zaposlenih na dan 30.09.2025: 223</t>
  </si>
  <si>
    <t xml:space="preserve">2025. godinu Grupa započinje sa 86 zaposlenih, a kvartal završava sa 223 zaposlena radnika.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</si>
</sst>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9"/>
      <color rgb="FF000000"/>
      <name val="Arial"/>
      <family val="2"/>
      <charset val="238"/>
    </font>
    <font>
      <b/>
      <sz val="9"/>
      <color rgb="FF000000"/>
      <name val="Arial"/>
      <family val="2"/>
      <charset val="238"/>
    </font>
    <font>
      <sz val="11"/>
      <name val="Calibri"/>
      <family val="2"/>
      <charset val="238"/>
    </font>
    <font>
      <sz val="7"/>
      <name val="Times New Roman"/>
      <family val="1"/>
      <charset val="238"/>
    </font>
    <font>
      <sz val="11"/>
      <color rgb="FF000000"/>
      <name val="Calibri"/>
      <family val="2"/>
      <charset val="238"/>
    </font>
    <font>
      <b/>
      <sz val="7"/>
      <name val="Times New Roman"/>
      <family val="1"/>
      <charset val="238"/>
    </font>
    <font>
      <b/>
      <i/>
      <sz val="9"/>
      <name val="Arial"/>
      <family val="2"/>
      <charset val="238"/>
    </font>
    <font>
      <b/>
      <i/>
      <sz val="7"/>
      <name val="Times New Roman"/>
      <family val="1"/>
      <charset val="238"/>
    </font>
    <font>
      <sz val="9"/>
      <name val="Wingdings"/>
      <charset val="2"/>
    </font>
    <font>
      <i/>
      <sz val="9"/>
      <color rgb="FF000000"/>
      <name val="Arial"/>
      <family val="2"/>
      <charset val="238"/>
    </font>
    <font>
      <b/>
      <i/>
      <sz val="9"/>
      <color rgb="FF000000"/>
      <name val="Arial"/>
      <family val="2"/>
      <charset val="238"/>
    </font>
    <font>
      <i/>
      <sz val="7"/>
      <name val="Times New Roman"/>
      <family val="1"/>
      <charset val="238"/>
    </font>
    <font>
      <b/>
      <sz val="9"/>
      <color rgb="FF000000"/>
      <name val="Century Gothic"/>
      <family val="2"/>
      <charset val="238"/>
    </font>
    <font>
      <b/>
      <sz val="9"/>
      <color rgb="FF000000"/>
      <name val="Calibri"/>
      <family val="2"/>
      <charset val="238"/>
    </font>
    <font>
      <sz val="9"/>
      <color rgb="FF000000"/>
      <name val="Century Gothic"/>
      <family val="2"/>
      <charset val="238"/>
    </font>
    <font>
      <sz val="9"/>
      <name val="Century Gothic"/>
      <family val="2"/>
      <charset val="238"/>
    </font>
    <font>
      <sz val="8"/>
      <name val="Calibri"/>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D9D9D9"/>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top/>
      <bottom style="medium">
        <color indexed="64"/>
      </bottom>
      <diagonal/>
    </border>
    <border>
      <left/>
      <right/>
      <top/>
      <bottom style="thick">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9" fontId="2" fillId="0" borderId="0" applyFont="0" applyFill="0" applyBorder="0" applyAlignment="0" applyProtection="0"/>
  </cellStyleXfs>
  <cellXfs count="37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0" borderId="0" xfId="0" applyFont="1" applyAlignment="1">
      <alignment horizontal="left" vertical="center" indent="6"/>
    </xf>
    <xf numFmtId="0" fontId="5" fillId="0" borderId="0" xfId="0" applyFont="1" applyAlignment="1">
      <alignment horizontal="left" vertical="center" indent="6"/>
    </xf>
    <xf numFmtId="0" fontId="5" fillId="0" borderId="0" xfId="0" applyFont="1" applyAlignment="1">
      <alignment horizontal="justify" vertical="center"/>
    </xf>
    <xf numFmtId="0" fontId="4" fillId="0" borderId="0" xfId="0" applyFont="1" applyAlignment="1">
      <alignment horizontal="justify" vertical="center"/>
    </xf>
    <xf numFmtId="0" fontId="36" fillId="0" borderId="39" xfId="0" applyFont="1" applyBorder="1" applyAlignment="1">
      <alignment vertical="center"/>
    </xf>
    <xf numFmtId="14" fontId="37" fillId="0" borderId="40" xfId="0" applyNumberFormat="1" applyFont="1" applyBorder="1" applyAlignment="1">
      <alignment horizontal="right" vertical="center" wrapText="1"/>
    </xf>
    <xf numFmtId="0" fontId="36" fillId="0" borderId="41" xfId="0" applyFont="1" applyBorder="1" applyAlignment="1">
      <alignment vertical="center" wrapText="1"/>
    </xf>
    <xf numFmtId="10" fontId="36" fillId="0" borderId="42" xfId="0" applyNumberFormat="1" applyFont="1" applyBorder="1" applyAlignment="1">
      <alignment horizontal="right" vertical="center"/>
    </xf>
    <xf numFmtId="0" fontId="36" fillId="0" borderId="41" xfId="0" applyFont="1" applyBorder="1" applyAlignment="1">
      <alignment vertical="center"/>
    </xf>
    <xf numFmtId="0" fontId="37" fillId="0" borderId="41" xfId="0" applyFont="1" applyBorder="1" applyAlignment="1">
      <alignment vertical="center"/>
    </xf>
    <xf numFmtId="10" fontId="37" fillId="0" borderId="42" xfId="0" applyNumberFormat="1" applyFont="1" applyBorder="1" applyAlignment="1">
      <alignment horizontal="right" vertical="center" wrapText="1"/>
    </xf>
    <xf numFmtId="0" fontId="21" fillId="0" borderId="0" xfId="0" applyFont="1" applyAlignment="1">
      <alignment horizontal="justify" vertical="center"/>
    </xf>
    <xf numFmtId="0" fontId="21" fillId="0" borderId="0" xfId="0" applyFont="1" applyAlignment="1">
      <alignment vertical="center"/>
    </xf>
    <xf numFmtId="0" fontId="35" fillId="0" borderId="0" xfId="6" applyAlignment="1">
      <alignment horizontal="justify" vertical="center"/>
    </xf>
    <xf numFmtId="0" fontId="5" fillId="0" borderId="0" xfId="0" applyFont="1" applyAlignment="1">
      <alignment horizontal="justify" vertical="center" wrapText="1"/>
    </xf>
    <xf numFmtId="0" fontId="4" fillId="0" borderId="0" xfId="0" applyFont="1" applyAlignment="1">
      <alignment horizontal="left" vertical="center" indent="5"/>
    </xf>
    <xf numFmtId="0" fontId="42" fillId="0" borderId="0" xfId="0" applyFont="1" applyAlignment="1">
      <alignment horizontal="justify" vertical="center"/>
    </xf>
    <xf numFmtId="0" fontId="36" fillId="0" borderId="0" xfId="0" applyFont="1" applyAlignment="1">
      <alignment horizontal="justify" vertical="center"/>
    </xf>
    <xf numFmtId="0" fontId="5" fillId="0" borderId="0" xfId="0" applyFont="1" applyAlignment="1">
      <alignment vertical="center" wrapText="1"/>
    </xf>
    <xf numFmtId="0" fontId="44"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wrapText="1"/>
    </xf>
    <xf numFmtId="0" fontId="37" fillId="0" borderId="42" xfId="0" applyFont="1" applyBorder="1" applyAlignment="1">
      <alignment vertical="center"/>
    </xf>
    <xf numFmtId="3" fontId="36" fillId="0" borderId="42" xfId="0" applyNumberFormat="1" applyFont="1" applyBorder="1" applyAlignment="1">
      <alignment horizontal="right" vertical="center"/>
    </xf>
    <xf numFmtId="9" fontId="36" fillId="0" borderId="42" xfId="0" applyNumberFormat="1" applyFont="1" applyBorder="1" applyAlignment="1">
      <alignment horizontal="right" vertical="center"/>
    </xf>
    <xf numFmtId="3" fontId="37" fillId="0" borderId="42" xfId="0" applyNumberFormat="1" applyFont="1" applyBorder="1" applyAlignment="1">
      <alignment horizontal="right" vertical="center"/>
    </xf>
    <xf numFmtId="9" fontId="37" fillId="0" borderId="42" xfId="0" applyNumberFormat="1" applyFont="1" applyBorder="1" applyAlignment="1">
      <alignment horizontal="right" vertical="center"/>
    </xf>
    <xf numFmtId="0" fontId="37" fillId="0" borderId="42" xfId="0" applyFont="1" applyBorder="1" applyAlignment="1">
      <alignment horizontal="right" vertical="center"/>
    </xf>
    <xf numFmtId="0" fontId="37" fillId="0" borderId="40" xfId="0" applyFont="1" applyBorder="1" applyAlignment="1">
      <alignment horizontal="center" vertical="center" wrapText="1"/>
    </xf>
    <xf numFmtId="0" fontId="36" fillId="0" borderId="42" xfId="0" applyFont="1" applyBorder="1" applyAlignment="1">
      <alignment horizontal="right" vertical="center"/>
    </xf>
    <xf numFmtId="0" fontId="5" fillId="0" borderId="41" xfId="0" applyFont="1" applyBorder="1" applyAlignment="1">
      <alignment horizontal="justify" vertical="center"/>
    </xf>
    <xf numFmtId="0" fontId="4" fillId="0" borderId="41" xfId="0" applyFont="1" applyBorder="1" applyAlignment="1">
      <alignment horizontal="justify" vertical="center"/>
    </xf>
    <xf numFmtId="0" fontId="5" fillId="0" borderId="41" xfId="0" applyFont="1" applyBorder="1" applyAlignment="1">
      <alignment horizontal="justify" vertical="center" wrapText="1"/>
    </xf>
    <xf numFmtId="0" fontId="37" fillId="0" borderId="45" xfId="0" applyFont="1" applyBorder="1" applyAlignment="1">
      <alignment horizontal="center" vertical="center" wrapText="1"/>
    </xf>
    <xf numFmtId="0" fontId="40" fillId="0" borderId="42" xfId="0" applyFont="1" applyBorder="1" applyAlignment="1">
      <alignment horizontal="center" vertical="center" wrapText="1"/>
    </xf>
    <xf numFmtId="0" fontId="38" fillId="0" borderId="0" xfId="0" applyFont="1" applyAlignment="1">
      <alignment vertical="center" wrapText="1"/>
    </xf>
    <xf numFmtId="0" fontId="38" fillId="0" borderId="0" xfId="0" applyFont="1"/>
    <xf numFmtId="0" fontId="5" fillId="0" borderId="0" xfId="0" applyFont="1" applyAlignment="1">
      <alignment horizontal="right" vertical="center" wrapText="1"/>
    </xf>
    <xf numFmtId="0" fontId="36" fillId="0" borderId="0" xfId="0" applyFont="1" applyAlignment="1">
      <alignment vertical="center"/>
    </xf>
    <xf numFmtId="0" fontId="4" fillId="0" borderId="0" xfId="0" applyFont="1" applyAlignment="1">
      <alignment vertical="center"/>
    </xf>
    <xf numFmtId="0" fontId="21" fillId="0" borderId="0" xfId="0" applyFont="1" applyAlignment="1">
      <alignment horizontal="left" vertical="center" indent="4"/>
    </xf>
    <xf numFmtId="0" fontId="48" fillId="0" borderId="46" xfId="0" applyFont="1" applyBorder="1" applyAlignment="1">
      <alignment vertical="center"/>
    </xf>
    <xf numFmtId="0" fontId="49" fillId="0" borderId="46" xfId="0" applyFont="1" applyBorder="1" applyAlignment="1">
      <alignment vertical="center"/>
    </xf>
    <xf numFmtId="0" fontId="49" fillId="0" borderId="46" xfId="0" applyFont="1" applyBorder="1" applyAlignment="1">
      <alignment horizontal="right" vertical="center"/>
    </xf>
    <xf numFmtId="0" fontId="48" fillId="0" borderId="46" xfId="0" applyFont="1" applyBorder="1" applyAlignment="1">
      <alignment horizontal="center" vertical="center"/>
    </xf>
    <xf numFmtId="0" fontId="48" fillId="0" borderId="46" xfId="0" applyFont="1" applyBorder="1" applyAlignment="1">
      <alignment horizontal="center" vertical="center" wrapText="1"/>
    </xf>
    <xf numFmtId="0" fontId="50" fillId="0" borderId="46" xfId="0" applyFont="1" applyBorder="1" applyAlignment="1">
      <alignment vertical="center"/>
    </xf>
    <xf numFmtId="3" fontId="50" fillId="0" borderId="46" xfId="0" applyNumberFormat="1" applyFont="1" applyBorder="1" applyAlignment="1">
      <alignment horizontal="right" vertical="center"/>
    </xf>
    <xf numFmtId="9" fontId="50" fillId="0" borderId="46" xfId="0" applyNumberFormat="1" applyFont="1" applyBorder="1" applyAlignment="1">
      <alignment horizontal="right" vertical="center"/>
    </xf>
    <xf numFmtId="0" fontId="50" fillId="0" borderId="46" xfId="0" applyFont="1" applyBorder="1" applyAlignment="1">
      <alignment horizontal="right" vertical="center"/>
    </xf>
    <xf numFmtId="0" fontId="48" fillId="0" borderId="46" xfId="0" applyFont="1" applyBorder="1" applyAlignment="1">
      <alignment horizontal="right" vertical="center"/>
    </xf>
    <xf numFmtId="0" fontId="50" fillId="0" borderId="46" xfId="0" applyFont="1" applyBorder="1" applyAlignment="1">
      <alignment vertical="center" wrapText="1"/>
    </xf>
    <xf numFmtId="0" fontId="50" fillId="0" borderId="47" xfId="0" applyFont="1" applyBorder="1" applyAlignment="1">
      <alignment vertical="center"/>
    </xf>
    <xf numFmtId="3" fontId="51" fillId="0" borderId="47" xfId="0" applyNumberFormat="1" applyFont="1" applyBorder="1" applyAlignment="1">
      <alignment horizontal="right" vertical="center"/>
    </xf>
    <xf numFmtId="9" fontId="51" fillId="0" borderId="47" xfId="0" applyNumberFormat="1" applyFont="1" applyBorder="1" applyAlignment="1">
      <alignment horizontal="right" vertical="center"/>
    </xf>
    <xf numFmtId="0" fontId="52" fillId="0" borderId="0" xfId="0" applyFont="1" applyAlignment="1">
      <alignment vertical="center"/>
    </xf>
    <xf numFmtId="0" fontId="30" fillId="0" borderId="0" xfId="0" applyFont="1" applyAlignment="1">
      <alignment vertical="center" wrapText="1"/>
    </xf>
    <xf numFmtId="0" fontId="45" fillId="0" borderId="39" xfId="0" applyFont="1" applyBorder="1" applyAlignment="1">
      <alignment vertical="center"/>
    </xf>
    <xf numFmtId="3" fontId="45" fillId="0" borderId="40" xfId="0" applyNumberFormat="1" applyFont="1" applyBorder="1" applyAlignment="1">
      <alignment horizontal="right" vertical="center"/>
    </xf>
    <xf numFmtId="0" fontId="45" fillId="0" borderId="41" xfId="0" applyFont="1" applyBorder="1" applyAlignment="1">
      <alignment vertical="center"/>
    </xf>
    <xf numFmtId="3" fontId="45" fillId="0" borderId="42" xfId="0" applyNumberFormat="1" applyFont="1" applyBorder="1" applyAlignment="1">
      <alignment horizontal="right" vertical="center"/>
    </xf>
    <xf numFmtId="0" fontId="45" fillId="0" borderId="42" xfId="0" applyFont="1" applyBorder="1" applyAlignment="1">
      <alignment horizontal="right" vertical="center"/>
    </xf>
    <xf numFmtId="0" fontId="46" fillId="16" borderId="41" xfId="0" applyFont="1" applyFill="1" applyBorder="1" applyAlignment="1">
      <alignment vertical="center"/>
    </xf>
    <xf numFmtId="3" fontId="46" fillId="16" borderId="42" xfId="0" applyNumberFormat="1" applyFont="1" applyFill="1" applyBorder="1" applyAlignment="1">
      <alignment horizontal="right" vertical="center"/>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5" fillId="0" borderId="0" xfId="0" applyFont="1" applyAlignment="1">
      <alignment vertical="center" wrapText="1"/>
    </xf>
    <xf numFmtId="0" fontId="5" fillId="0" borderId="0" xfId="0" applyFont="1" applyAlignment="1">
      <alignment horizontal="right" vertical="center" wrapText="1"/>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43" xfId="0" applyFont="1" applyBorder="1" applyAlignment="1">
      <alignment vertical="center"/>
    </xf>
    <xf numFmtId="0" fontId="37" fillId="0" borderId="44" xfId="0" applyFont="1" applyBorder="1" applyAlignment="1">
      <alignment vertical="center"/>
    </xf>
    <xf numFmtId="0" fontId="5" fillId="0" borderId="43" xfId="0" applyFont="1" applyBorder="1" applyAlignment="1">
      <alignment horizontal="justify" vertical="center"/>
    </xf>
    <xf numFmtId="0" fontId="5" fillId="0" borderId="41" xfId="0" applyFont="1" applyBorder="1" applyAlignment="1">
      <alignment horizontal="justify" vertical="center"/>
    </xf>
    <xf numFmtId="14" fontId="4" fillId="0" borderId="43" xfId="0" applyNumberFormat="1" applyFont="1" applyBorder="1" applyAlignment="1">
      <alignment horizontal="center" vertical="center"/>
    </xf>
    <xf numFmtId="14" fontId="4" fillId="0" borderId="41" xfId="0" applyNumberFormat="1" applyFont="1" applyBorder="1" applyAlignment="1">
      <alignment horizontal="center" vertical="center"/>
    </xf>
    <xf numFmtId="0" fontId="4" fillId="0" borderId="43"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xf>
    <xf numFmtId="0" fontId="4" fillId="0" borderId="41" xfId="0" applyFont="1" applyBorder="1" applyAlignment="1">
      <alignment horizontal="center" vertical="center"/>
    </xf>
  </cellXfs>
  <cellStyles count="8">
    <cellStyle name="Hiperveza" xfId="6" builtinId="8"/>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Per cent 2" xfId="7" xr:uid="{3409EAAE-10B9-4430-8C53-5A77B353434B}"/>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heliosfaros.h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Normal="100" zoomScaleSheetLayoutView="100" workbookViewId="0">
      <selection activeCell="C30" sqref="C30"/>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189" t="s">
        <v>307</v>
      </c>
      <c r="B1" s="190"/>
      <c r="C1" s="190"/>
      <c r="D1" s="78"/>
      <c r="E1" s="78"/>
      <c r="F1" s="78"/>
      <c r="G1" s="78"/>
      <c r="H1" s="78"/>
      <c r="I1" s="78"/>
      <c r="J1" s="79"/>
    </row>
    <row r="2" spans="1:20" ht="14.4" customHeight="1" x14ac:dyDescent="0.35">
      <c r="A2" s="191" t="s">
        <v>323</v>
      </c>
      <c r="B2" s="192"/>
      <c r="C2" s="192"/>
      <c r="D2" s="192"/>
      <c r="E2" s="192"/>
      <c r="F2" s="192"/>
      <c r="G2" s="192"/>
      <c r="H2" s="192"/>
      <c r="I2" s="192"/>
      <c r="J2" s="193"/>
      <c r="N2" s="81">
        <v>1</v>
      </c>
    </row>
    <row r="3" spans="1:20" x14ac:dyDescent="0.35">
      <c r="A3" s="83"/>
      <c r="B3" s="84"/>
      <c r="C3" s="84"/>
      <c r="D3" s="84"/>
      <c r="E3" s="84"/>
      <c r="F3" s="84"/>
      <c r="G3" s="84"/>
      <c r="H3" s="84"/>
      <c r="I3" s="84"/>
      <c r="J3" s="85"/>
      <c r="N3" s="81">
        <v>2</v>
      </c>
    </row>
    <row r="4" spans="1:20" ht="33.65" customHeight="1" x14ac:dyDescent="0.35">
      <c r="A4" s="194" t="s">
        <v>308</v>
      </c>
      <c r="B4" s="195"/>
      <c r="C4" s="195"/>
      <c r="D4" s="195"/>
      <c r="E4" s="196">
        <v>45658</v>
      </c>
      <c r="F4" s="197"/>
      <c r="G4" s="86" t="s">
        <v>0</v>
      </c>
      <c r="H4" s="196">
        <v>45930</v>
      </c>
      <c r="I4" s="197"/>
      <c r="J4" s="87"/>
      <c r="N4" s="81">
        <v>3</v>
      </c>
    </row>
    <row r="5" spans="1:20" s="80" customFormat="1" ht="10.25" customHeight="1" x14ac:dyDescent="0.35">
      <c r="A5" s="198"/>
      <c r="B5" s="199"/>
      <c r="C5" s="199"/>
      <c r="D5" s="199"/>
      <c r="E5" s="199"/>
      <c r="F5" s="199"/>
      <c r="G5" s="199"/>
      <c r="H5" s="199"/>
      <c r="I5" s="199"/>
      <c r="J5" s="200"/>
      <c r="N5" s="81">
        <v>4</v>
      </c>
    </row>
    <row r="6" spans="1:20" ht="20.399999999999999" customHeight="1" x14ac:dyDescent="0.35">
      <c r="A6" s="88"/>
      <c r="B6" s="89" t="s">
        <v>328</v>
      </c>
      <c r="C6" s="90"/>
      <c r="D6" s="90"/>
      <c r="E6" s="42">
        <v>2025</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329</v>
      </c>
      <c r="C8" s="90"/>
      <c r="D8" s="90"/>
      <c r="E8" s="42">
        <v>3</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08" t="s">
        <v>330</v>
      </c>
      <c r="B10" s="209"/>
      <c r="C10" s="209"/>
      <c r="D10" s="209"/>
      <c r="E10" s="209"/>
      <c r="F10" s="209"/>
      <c r="G10" s="209"/>
      <c r="H10" s="209"/>
      <c r="I10" s="209"/>
      <c r="J10" s="95"/>
    </row>
    <row r="11" spans="1:20" ht="24.65" customHeight="1" x14ac:dyDescent="0.35">
      <c r="A11" s="210" t="s">
        <v>309</v>
      </c>
      <c r="B11" s="211"/>
      <c r="C11" s="203" t="s">
        <v>448</v>
      </c>
      <c r="D11" s="204"/>
      <c r="E11" s="96"/>
      <c r="F11" s="212" t="s">
        <v>331</v>
      </c>
      <c r="G11" s="202"/>
      <c r="H11" s="213" t="s">
        <v>447</v>
      </c>
      <c r="I11" s="214"/>
      <c r="J11" s="97"/>
    </row>
    <row r="12" spans="1:20" ht="14.4" customHeight="1" x14ac:dyDescent="0.35">
      <c r="A12" s="98"/>
      <c r="B12" s="77"/>
      <c r="C12" s="77"/>
      <c r="D12" s="77"/>
      <c r="E12" s="206"/>
      <c r="F12" s="206"/>
      <c r="G12" s="206"/>
      <c r="H12" s="206"/>
      <c r="I12" s="99"/>
      <c r="J12" s="97"/>
    </row>
    <row r="13" spans="1:20" ht="21" customHeight="1" x14ac:dyDescent="0.35">
      <c r="A13" s="201" t="s">
        <v>324</v>
      </c>
      <c r="B13" s="202"/>
      <c r="C13" s="203" t="s">
        <v>449</v>
      </c>
      <c r="D13" s="204"/>
      <c r="E13" s="205"/>
      <c r="F13" s="206"/>
      <c r="G13" s="206"/>
      <c r="H13" s="206"/>
      <c r="I13" s="99"/>
      <c r="J13" s="97"/>
    </row>
    <row r="14" spans="1:20" ht="11" customHeight="1" x14ac:dyDescent="0.35">
      <c r="A14" s="96"/>
      <c r="B14" s="99"/>
      <c r="C14" s="77"/>
      <c r="D14" s="77"/>
      <c r="E14" s="207"/>
      <c r="F14" s="207"/>
      <c r="G14" s="207"/>
      <c r="H14" s="207"/>
      <c r="I14" s="77"/>
      <c r="J14" s="100"/>
    </row>
    <row r="15" spans="1:20" ht="23" customHeight="1" x14ac:dyDescent="0.35">
      <c r="A15" s="201" t="s">
        <v>310</v>
      </c>
      <c r="B15" s="202"/>
      <c r="C15" s="203" t="s">
        <v>450</v>
      </c>
      <c r="D15" s="204"/>
      <c r="E15" s="221"/>
      <c r="F15" s="222"/>
      <c r="G15" s="101" t="s">
        <v>332</v>
      </c>
      <c r="H15" s="213" t="s">
        <v>454</v>
      </c>
      <c r="I15" s="214"/>
      <c r="J15" s="102"/>
    </row>
    <row r="16" spans="1:20" ht="11" customHeight="1" x14ac:dyDescent="0.35">
      <c r="A16" s="96"/>
      <c r="B16" s="99"/>
      <c r="C16" s="77"/>
      <c r="D16" s="77"/>
      <c r="E16" s="207"/>
      <c r="F16" s="207"/>
      <c r="G16" s="207"/>
      <c r="H16" s="207"/>
      <c r="I16" s="77"/>
      <c r="J16" s="100"/>
    </row>
    <row r="17" spans="1:10" ht="23" customHeight="1" x14ac:dyDescent="0.35">
      <c r="A17" s="103"/>
      <c r="B17" s="101" t="s">
        <v>333</v>
      </c>
      <c r="C17" s="203" t="s">
        <v>451</v>
      </c>
      <c r="D17" s="204"/>
      <c r="E17" s="104"/>
      <c r="F17" s="104"/>
      <c r="G17" s="104"/>
      <c r="H17" s="104"/>
      <c r="I17" s="104"/>
      <c r="J17" s="102"/>
    </row>
    <row r="18" spans="1:10" x14ac:dyDescent="0.35">
      <c r="A18" s="215"/>
      <c r="B18" s="216"/>
      <c r="C18" s="207"/>
      <c r="D18" s="207"/>
      <c r="E18" s="207"/>
      <c r="F18" s="207"/>
      <c r="G18" s="207"/>
      <c r="H18" s="207"/>
      <c r="I18" s="77"/>
      <c r="J18" s="100"/>
    </row>
    <row r="19" spans="1:10" x14ac:dyDescent="0.35">
      <c r="A19" s="210" t="s">
        <v>311</v>
      </c>
      <c r="B19" s="217"/>
      <c r="C19" s="218" t="s">
        <v>452</v>
      </c>
      <c r="D19" s="219"/>
      <c r="E19" s="219"/>
      <c r="F19" s="219"/>
      <c r="G19" s="219"/>
      <c r="H19" s="219"/>
      <c r="I19" s="219"/>
      <c r="J19" s="220"/>
    </row>
    <row r="20" spans="1:10" x14ac:dyDescent="0.35">
      <c r="A20" s="98"/>
      <c r="B20" s="77"/>
      <c r="C20" s="105"/>
      <c r="D20" s="77"/>
      <c r="E20" s="207"/>
      <c r="F20" s="207"/>
      <c r="G20" s="207"/>
      <c r="H20" s="207"/>
      <c r="I20" s="77"/>
      <c r="J20" s="100"/>
    </row>
    <row r="21" spans="1:10" x14ac:dyDescent="0.35">
      <c r="A21" s="210" t="s">
        <v>312</v>
      </c>
      <c r="B21" s="217"/>
      <c r="C21" s="213">
        <v>21460</v>
      </c>
      <c r="D21" s="214"/>
      <c r="E21" s="207"/>
      <c r="F21" s="207"/>
      <c r="G21" s="218" t="s">
        <v>453</v>
      </c>
      <c r="H21" s="219"/>
      <c r="I21" s="219"/>
      <c r="J21" s="220"/>
    </row>
    <row r="22" spans="1:10" x14ac:dyDescent="0.35">
      <c r="A22" s="98"/>
      <c r="B22" s="77"/>
      <c r="C22" s="77"/>
      <c r="D22" s="77"/>
      <c r="E22" s="207"/>
      <c r="F22" s="207"/>
      <c r="G22" s="207"/>
      <c r="H22" s="207"/>
      <c r="I22" s="77"/>
      <c r="J22" s="100"/>
    </row>
    <row r="23" spans="1:10" x14ac:dyDescent="0.35">
      <c r="A23" s="210" t="s">
        <v>313</v>
      </c>
      <c r="B23" s="217"/>
      <c r="C23" s="218" t="s">
        <v>455</v>
      </c>
      <c r="D23" s="219"/>
      <c r="E23" s="219"/>
      <c r="F23" s="219"/>
      <c r="G23" s="219"/>
      <c r="H23" s="219"/>
      <c r="I23" s="219"/>
      <c r="J23" s="220"/>
    </row>
    <row r="24" spans="1:10" x14ac:dyDescent="0.35">
      <c r="A24" s="98"/>
      <c r="B24" s="77"/>
      <c r="C24" s="77"/>
      <c r="D24" s="77"/>
      <c r="E24" s="207"/>
      <c r="F24" s="207"/>
      <c r="G24" s="207"/>
      <c r="H24" s="207"/>
      <c r="I24" s="77"/>
      <c r="J24" s="100"/>
    </row>
    <row r="25" spans="1:10" x14ac:dyDescent="0.35">
      <c r="A25" s="210" t="s">
        <v>314</v>
      </c>
      <c r="B25" s="217"/>
      <c r="C25" s="224" t="s">
        <v>592</v>
      </c>
      <c r="D25" s="225"/>
      <c r="E25" s="225"/>
      <c r="F25" s="225"/>
      <c r="G25" s="225"/>
      <c r="H25" s="225"/>
      <c r="I25" s="225"/>
      <c r="J25" s="226"/>
    </row>
    <row r="26" spans="1:10" x14ac:dyDescent="0.35">
      <c r="A26" s="98"/>
      <c r="B26" s="77"/>
      <c r="C26" s="105"/>
      <c r="D26" s="77"/>
      <c r="E26" s="207"/>
      <c r="F26" s="207"/>
      <c r="G26" s="207"/>
      <c r="H26" s="207"/>
      <c r="I26" s="77"/>
      <c r="J26" s="100"/>
    </row>
    <row r="27" spans="1:10" x14ac:dyDescent="0.35">
      <c r="A27" s="210" t="s">
        <v>315</v>
      </c>
      <c r="B27" s="217"/>
      <c r="C27" s="224" t="s">
        <v>456</v>
      </c>
      <c r="D27" s="225"/>
      <c r="E27" s="225"/>
      <c r="F27" s="225"/>
      <c r="G27" s="225"/>
      <c r="H27" s="225"/>
      <c r="I27" s="225"/>
      <c r="J27" s="226"/>
    </row>
    <row r="28" spans="1:10" ht="14" customHeight="1" x14ac:dyDescent="0.35">
      <c r="A28" s="98"/>
      <c r="B28" s="77"/>
      <c r="C28" s="105"/>
      <c r="D28" s="77"/>
      <c r="E28" s="207"/>
      <c r="F28" s="207"/>
      <c r="G28" s="207"/>
      <c r="H28" s="207"/>
      <c r="I28" s="77"/>
      <c r="J28" s="100"/>
    </row>
    <row r="29" spans="1:10" ht="23" customHeight="1" x14ac:dyDescent="0.35">
      <c r="A29" s="201" t="s">
        <v>325</v>
      </c>
      <c r="B29" s="217"/>
      <c r="C29" s="44">
        <v>223</v>
      </c>
      <c r="D29" s="106"/>
      <c r="E29" s="223"/>
      <c r="F29" s="223"/>
      <c r="G29" s="223"/>
      <c r="H29" s="223"/>
      <c r="I29" s="107"/>
      <c r="J29" s="108"/>
    </row>
    <row r="30" spans="1:10" x14ac:dyDescent="0.35">
      <c r="A30" s="98"/>
      <c r="B30" s="77"/>
      <c r="C30" s="77"/>
      <c r="D30" s="77"/>
      <c r="E30" s="207"/>
      <c r="F30" s="207"/>
      <c r="G30" s="207"/>
      <c r="H30" s="207"/>
      <c r="I30" s="107"/>
      <c r="J30" s="108"/>
    </row>
    <row r="31" spans="1:10" x14ac:dyDescent="0.35">
      <c r="A31" s="210" t="s">
        <v>316</v>
      </c>
      <c r="B31" s="217"/>
      <c r="C31" s="45" t="s">
        <v>336</v>
      </c>
      <c r="D31" s="227" t="s">
        <v>334</v>
      </c>
      <c r="E31" s="228"/>
      <c r="F31" s="228"/>
      <c r="G31" s="228"/>
      <c r="H31" s="77"/>
      <c r="I31" s="109" t="s">
        <v>335</v>
      </c>
      <c r="J31" s="110" t="s">
        <v>336</v>
      </c>
    </row>
    <row r="32" spans="1:10" x14ac:dyDescent="0.35">
      <c r="A32" s="210"/>
      <c r="B32" s="217"/>
      <c r="C32" s="111"/>
      <c r="D32" s="86"/>
      <c r="E32" s="222"/>
      <c r="F32" s="222"/>
      <c r="G32" s="222"/>
      <c r="H32" s="222"/>
      <c r="I32" s="107"/>
      <c r="J32" s="108"/>
    </row>
    <row r="33" spans="1:10" x14ac:dyDescent="0.35">
      <c r="A33" s="210" t="s">
        <v>326</v>
      </c>
      <c r="B33" s="217"/>
      <c r="C33" s="44" t="s">
        <v>338</v>
      </c>
      <c r="D33" s="227" t="s">
        <v>337</v>
      </c>
      <c r="E33" s="228"/>
      <c r="F33" s="228"/>
      <c r="G33" s="228"/>
      <c r="H33" s="104"/>
      <c r="I33" s="109" t="s">
        <v>338</v>
      </c>
      <c r="J33" s="110" t="s">
        <v>339</v>
      </c>
    </row>
    <row r="34" spans="1:10" x14ac:dyDescent="0.35">
      <c r="A34" s="98"/>
      <c r="B34" s="77"/>
      <c r="C34" s="77"/>
      <c r="D34" s="77"/>
      <c r="E34" s="207"/>
      <c r="F34" s="207"/>
      <c r="G34" s="207"/>
      <c r="H34" s="207"/>
      <c r="I34" s="77"/>
      <c r="J34" s="100"/>
    </row>
    <row r="35" spans="1:10" x14ac:dyDescent="0.35">
      <c r="A35" s="227" t="s">
        <v>327</v>
      </c>
      <c r="B35" s="228"/>
      <c r="C35" s="228"/>
      <c r="D35" s="228"/>
      <c r="E35" s="228" t="s">
        <v>317</v>
      </c>
      <c r="F35" s="228"/>
      <c r="G35" s="228"/>
      <c r="H35" s="228"/>
      <c r="I35" s="228"/>
      <c r="J35" s="112" t="s">
        <v>318</v>
      </c>
    </row>
    <row r="36" spans="1:10" x14ac:dyDescent="0.35">
      <c r="A36" s="98"/>
      <c r="B36" s="77"/>
      <c r="C36" s="77"/>
      <c r="D36" s="77"/>
      <c r="E36" s="207"/>
      <c r="F36" s="207"/>
      <c r="G36" s="207"/>
      <c r="H36" s="207"/>
      <c r="I36" s="77"/>
      <c r="J36" s="108"/>
    </row>
    <row r="37" spans="1:10" x14ac:dyDescent="0.35">
      <c r="A37" s="229" t="s">
        <v>521</v>
      </c>
      <c r="B37" s="230"/>
      <c r="C37" s="230"/>
      <c r="D37" s="230"/>
      <c r="E37" s="229" t="s">
        <v>522</v>
      </c>
      <c r="F37" s="230"/>
      <c r="G37" s="230"/>
      <c r="H37" s="230"/>
      <c r="I37" s="231"/>
      <c r="J37" s="76">
        <v>2710455</v>
      </c>
    </row>
    <row r="38" spans="1:10" x14ac:dyDescent="0.35">
      <c r="A38" s="98"/>
      <c r="B38" s="77"/>
      <c r="C38" s="105"/>
      <c r="D38" s="232"/>
      <c r="E38" s="232"/>
      <c r="F38" s="232"/>
      <c r="G38" s="232"/>
      <c r="H38" s="232"/>
      <c r="I38" s="232"/>
      <c r="J38" s="100"/>
    </row>
    <row r="39" spans="1:10" x14ac:dyDescent="0.35">
      <c r="A39" s="229"/>
      <c r="B39" s="230"/>
      <c r="C39" s="230"/>
      <c r="D39" s="231"/>
      <c r="E39" s="229"/>
      <c r="F39" s="230"/>
      <c r="G39" s="230"/>
      <c r="H39" s="230"/>
      <c r="I39" s="231"/>
      <c r="J39" s="44"/>
    </row>
    <row r="40" spans="1:10" x14ac:dyDescent="0.35">
      <c r="A40" s="98"/>
      <c r="B40" s="77"/>
      <c r="C40" s="105"/>
      <c r="D40" s="113"/>
      <c r="E40" s="232"/>
      <c r="F40" s="232"/>
      <c r="G40" s="232"/>
      <c r="H40" s="232"/>
      <c r="I40" s="99"/>
      <c r="J40" s="100"/>
    </row>
    <row r="41" spans="1:10" x14ac:dyDescent="0.35">
      <c r="A41" s="229"/>
      <c r="B41" s="230"/>
      <c r="C41" s="230"/>
      <c r="D41" s="231"/>
      <c r="E41" s="229"/>
      <c r="F41" s="230"/>
      <c r="G41" s="230"/>
      <c r="H41" s="230"/>
      <c r="I41" s="231"/>
      <c r="J41" s="44"/>
    </row>
    <row r="42" spans="1:10" x14ac:dyDescent="0.35">
      <c r="A42" s="98"/>
      <c r="B42" s="77"/>
      <c r="C42" s="105"/>
      <c r="D42" s="113"/>
      <c r="E42" s="232"/>
      <c r="F42" s="232"/>
      <c r="G42" s="232"/>
      <c r="H42" s="232"/>
      <c r="I42" s="99"/>
      <c r="J42" s="100"/>
    </row>
    <row r="43" spans="1:10" x14ac:dyDescent="0.35">
      <c r="A43" s="229"/>
      <c r="B43" s="230"/>
      <c r="C43" s="230"/>
      <c r="D43" s="231"/>
      <c r="E43" s="229"/>
      <c r="F43" s="230"/>
      <c r="G43" s="230"/>
      <c r="H43" s="230"/>
      <c r="I43" s="231"/>
      <c r="J43" s="44"/>
    </row>
    <row r="44" spans="1:10" x14ac:dyDescent="0.35">
      <c r="A44" s="114"/>
      <c r="B44" s="105"/>
      <c r="C44" s="233"/>
      <c r="D44" s="233"/>
      <c r="E44" s="207"/>
      <c r="F44" s="207"/>
      <c r="G44" s="233"/>
      <c r="H44" s="233"/>
      <c r="I44" s="233"/>
      <c r="J44" s="100"/>
    </row>
    <row r="45" spans="1:10" x14ac:dyDescent="0.35">
      <c r="A45" s="229"/>
      <c r="B45" s="230"/>
      <c r="C45" s="230"/>
      <c r="D45" s="231"/>
      <c r="E45" s="229"/>
      <c r="F45" s="230"/>
      <c r="G45" s="230"/>
      <c r="H45" s="230"/>
      <c r="I45" s="231"/>
      <c r="J45" s="44"/>
    </row>
    <row r="46" spans="1:10" x14ac:dyDescent="0.35">
      <c r="A46" s="114"/>
      <c r="B46" s="105"/>
      <c r="C46" s="105"/>
      <c r="D46" s="77"/>
      <c r="E46" s="207"/>
      <c r="F46" s="207"/>
      <c r="G46" s="233"/>
      <c r="H46" s="233"/>
      <c r="I46" s="77"/>
      <c r="J46" s="100"/>
    </row>
    <row r="47" spans="1:10" x14ac:dyDescent="0.35">
      <c r="A47" s="229"/>
      <c r="B47" s="230"/>
      <c r="C47" s="230"/>
      <c r="D47" s="231"/>
      <c r="E47" s="229"/>
      <c r="F47" s="230"/>
      <c r="G47" s="230"/>
      <c r="H47" s="230"/>
      <c r="I47" s="231"/>
      <c r="J47" s="44"/>
    </row>
    <row r="48" spans="1:10" x14ac:dyDescent="0.35">
      <c r="A48" s="114"/>
      <c r="B48" s="105"/>
      <c r="C48" s="105"/>
      <c r="D48" s="77"/>
      <c r="E48" s="207"/>
      <c r="F48" s="207"/>
      <c r="G48" s="233"/>
      <c r="H48" s="233"/>
      <c r="I48" s="77"/>
      <c r="J48" s="115" t="s">
        <v>340</v>
      </c>
    </row>
    <row r="49" spans="1:10" x14ac:dyDescent="0.35">
      <c r="A49" s="114"/>
      <c r="B49" s="105"/>
      <c r="C49" s="105"/>
      <c r="D49" s="77"/>
      <c r="E49" s="207"/>
      <c r="F49" s="207"/>
      <c r="G49" s="233"/>
      <c r="H49" s="233"/>
      <c r="I49" s="77"/>
      <c r="J49" s="115" t="s">
        <v>341</v>
      </c>
    </row>
    <row r="50" spans="1:10" ht="14.4" customHeight="1" x14ac:dyDescent="0.35">
      <c r="A50" s="201" t="s">
        <v>319</v>
      </c>
      <c r="B50" s="212"/>
      <c r="C50" s="213" t="s">
        <v>341</v>
      </c>
      <c r="D50" s="214"/>
      <c r="E50" s="238" t="s">
        <v>342</v>
      </c>
      <c r="F50" s="239"/>
      <c r="G50" s="218"/>
      <c r="H50" s="219"/>
      <c r="I50" s="219"/>
      <c r="J50" s="220"/>
    </row>
    <row r="51" spans="1:10" x14ac:dyDescent="0.35">
      <c r="A51" s="114"/>
      <c r="B51" s="105"/>
      <c r="C51" s="233"/>
      <c r="D51" s="233"/>
      <c r="E51" s="207"/>
      <c r="F51" s="207"/>
      <c r="G51" s="240" t="s">
        <v>343</v>
      </c>
      <c r="H51" s="240"/>
      <c r="I51" s="240"/>
      <c r="J51" s="91"/>
    </row>
    <row r="52" spans="1:10" ht="14" customHeight="1" x14ac:dyDescent="0.35">
      <c r="A52" s="201" t="s">
        <v>320</v>
      </c>
      <c r="B52" s="212"/>
      <c r="C52" s="218" t="s">
        <v>457</v>
      </c>
      <c r="D52" s="219"/>
      <c r="E52" s="219"/>
      <c r="F52" s="219"/>
      <c r="G52" s="219"/>
      <c r="H52" s="219"/>
      <c r="I52" s="219"/>
      <c r="J52" s="220"/>
    </row>
    <row r="53" spans="1:10" x14ac:dyDescent="0.35">
      <c r="A53" s="98"/>
      <c r="B53" s="77"/>
      <c r="C53" s="223" t="s">
        <v>321</v>
      </c>
      <c r="D53" s="223"/>
      <c r="E53" s="223"/>
      <c r="F53" s="223"/>
      <c r="G53" s="223"/>
      <c r="H53" s="223"/>
      <c r="I53" s="223"/>
      <c r="J53" s="100"/>
    </row>
    <row r="54" spans="1:10" x14ac:dyDescent="0.35">
      <c r="A54" s="201" t="s">
        <v>322</v>
      </c>
      <c r="B54" s="212"/>
      <c r="C54" s="234" t="s">
        <v>458</v>
      </c>
      <c r="D54" s="235"/>
      <c r="E54" s="236"/>
      <c r="F54" s="207"/>
      <c r="G54" s="207"/>
      <c r="H54" s="228"/>
      <c r="I54" s="228"/>
      <c r="J54" s="237"/>
    </row>
    <row r="55" spans="1:10" x14ac:dyDescent="0.35">
      <c r="A55" s="98"/>
      <c r="B55" s="77"/>
      <c r="C55" s="105"/>
      <c r="D55" s="77"/>
      <c r="E55" s="207"/>
      <c r="F55" s="207"/>
      <c r="G55" s="207"/>
      <c r="H55" s="207"/>
      <c r="I55" s="77"/>
      <c r="J55" s="100"/>
    </row>
    <row r="56" spans="1:10" ht="14.4" customHeight="1" x14ac:dyDescent="0.35">
      <c r="A56" s="201" t="s">
        <v>314</v>
      </c>
      <c r="B56" s="212"/>
      <c r="C56" s="241" t="s">
        <v>538</v>
      </c>
      <c r="D56" s="242"/>
      <c r="E56" s="242"/>
      <c r="F56" s="242"/>
      <c r="G56" s="242"/>
      <c r="H56" s="242"/>
      <c r="I56" s="242"/>
      <c r="J56" s="243"/>
    </row>
    <row r="57" spans="1:10" x14ac:dyDescent="0.35">
      <c r="A57" s="98"/>
      <c r="B57" s="77"/>
      <c r="C57" s="77"/>
      <c r="D57" s="77"/>
      <c r="E57" s="207"/>
      <c r="F57" s="207"/>
      <c r="G57" s="207"/>
      <c r="H57" s="207"/>
      <c r="I57" s="77"/>
      <c r="J57" s="100"/>
    </row>
    <row r="58" spans="1:10" x14ac:dyDescent="0.35">
      <c r="A58" s="201" t="s">
        <v>344</v>
      </c>
      <c r="B58" s="212"/>
      <c r="C58" s="241" t="s">
        <v>459</v>
      </c>
      <c r="D58" s="242"/>
      <c r="E58" s="242"/>
      <c r="F58" s="242"/>
      <c r="G58" s="242"/>
      <c r="H58" s="242"/>
      <c r="I58" s="242"/>
      <c r="J58" s="243"/>
    </row>
    <row r="59" spans="1:10" ht="14.4" customHeight="1" x14ac:dyDescent="0.35">
      <c r="A59" s="98"/>
      <c r="B59" s="77"/>
      <c r="C59" s="244" t="s">
        <v>345</v>
      </c>
      <c r="D59" s="244"/>
      <c r="E59" s="244"/>
      <c r="F59" s="244"/>
      <c r="G59" s="77"/>
      <c r="H59" s="77"/>
      <c r="I59" s="77"/>
      <c r="J59" s="100"/>
    </row>
    <row r="60" spans="1:10" x14ac:dyDescent="0.35">
      <c r="A60" s="201" t="s">
        <v>346</v>
      </c>
      <c r="B60" s="212"/>
      <c r="C60" s="241" t="s">
        <v>460</v>
      </c>
      <c r="D60" s="242"/>
      <c r="E60" s="242"/>
      <c r="F60" s="242"/>
      <c r="G60" s="242"/>
      <c r="H60" s="242"/>
      <c r="I60" s="242"/>
      <c r="J60" s="243"/>
    </row>
    <row r="61" spans="1:10" ht="14.4" customHeight="1" x14ac:dyDescent="0.35">
      <c r="A61" s="116"/>
      <c r="B61" s="117"/>
      <c r="C61" s="245" t="s">
        <v>347</v>
      </c>
      <c r="D61" s="245"/>
      <c r="E61" s="245"/>
      <c r="F61" s="245"/>
      <c r="G61" s="245"/>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31496062992125984" right="0.31496062992125984" top="0.39370078740157483" bottom="0.39370078740157483"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34"/>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49" t="s">
        <v>1</v>
      </c>
      <c r="B1" s="250"/>
      <c r="C1" s="250"/>
      <c r="D1" s="250"/>
      <c r="E1" s="250"/>
      <c r="F1" s="250"/>
      <c r="G1" s="250"/>
      <c r="H1" s="250"/>
      <c r="I1" s="250"/>
    </row>
    <row r="2" spans="1:9" x14ac:dyDescent="0.25">
      <c r="A2" s="251" t="s">
        <v>663</v>
      </c>
      <c r="B2" s="252"/>
      <c r="C2" s="252"/>
      <c r="D2" s="252"/>
      <c r="E2" s="252"/>
      <c r="F2" s="252"/>
      <c r="G2" s="252"/>
      <c r="H2" s="252"/>
      <c r="I2" s="252"/>
    </row>
    <row r="3" spans="1:9" x14ac:dyDescent="0.25">
      <c r="A3" s="253" t="s">
        <v>446</v>
      </c>
      <c r="B3" s="253"/>
      <c r="C3" s="253"/>
      <c r="D3" s="253"/>
      <c r="E3" s="253"/>
      <c r="F3" s="253"/>
      <c r="G3" s="253"/>
      <c r="H3" s="253"/>
      <c r="I3" s="253"/>
    </row>
    <row r="4" spans="1:9" x14ac:dyDescent="0.25">
      <c r="A4" s="254" t="s">
        <v>523</v>
      </c>
      <c r="B4" s="255"/>
      <c r="C4" s="255"/>
      <c r="D4" s="255"/>
      <c r="E4" s="255"/>
      <c r="F4" s="255"/>
      <c r="G4" s="255"/>
      <c r="H4" s="255"/>
      <c r="I4" s="256"/>
    </row>
    <row r="5" spans="1:9" ht="31.5" x14ac:dyDescent="0.25">
      <c r="A5" s="259" t="s">
        <v>2</v>
      </c>
      <c r="B5" s="260"/>
      <c r="C5" s="260"/>
      <c r="D5" s="260"/>
      <c r="E5" s="260"/>
      <c r="F5" s="260"/>
      <c r="G5" s="124" t="s">
        <v>101</v>
      </c>
      <c r="H5" s="10" t="s">
        <v>296</v>
      </c>
      <c r="I5" s="10" t="s">
        <v>297</v>
      </c>
    </row>
    <row r="6" spans="1:9" x14ac:dyDescent="0.25">
      <c r="A6" s="257">
        <v>1</v>
      </c>
      <c r="B6" s="258"/>
      <c r="C6" s="258"/>
      <c r="D6" s="258"/>
      <c r="E6" s="258"/>
      <c r="F6" s="258"/>
      <c r="G6" s="123">
        <v>2</v>
      </c>
      <c r="H6" s="10">
        <v>3</v>
      </c>
      <c r="I6" s="10">
        <v>4</v>
      </c>
    </row>
    <row r="7" spans="1:9" x14ac:dyDescent="0.25">
      <c r="A7" s="261"/>
      <c r="B7" s="261"/>
      <c r="C7" s="261"/>
      <c r="D7" s="261"/>
      <c r="E7" s="261"/>
      <c r="F7" s="261"/>
      <c r="G7" s="261"/>
      <c r="H7" s="261"/>
      <c r="I7" s="261"/>
    </row>
    <row r="8" spans="1:9" ht="12.75" customHeight="1" x14ac:dyDescent="0.25">
      <c r="A8" s="262" t="s">
        <v>4</v>
      </c>
      <c r="B8" s="262"/>
      <c r="C8" s="262"/>
      <c r="D8" s="262"/>
      <c r="E8" s="262"/>
      <c r="F8" s="262"/>
      <c r="G8" s="11">
        <v>1</v>
      </c>
      <c r="H8" s="18">
        <v>0</v>
      </c>
      <c r="I8" s="18">
        <v>0</v>
      </c>
    </row>
    <row r="9" spans="1:9" ht="12.75" customHeight="1" x14ac:dyDescent="0.25">
      <c r="A9" s="248" t="s">
        <v>302</v>
      </c>
      <c r="B9" s="248"/>
      <c r="C9" s="248"/>
      <c r="D9" s="248"/>
      <c r="E9" s="248"/>
      <c r="F9" s="248"/>
      <c r="G9" s="12">
        <v>2</v>
      </c>
      <c r="H9" s="120">
        <f>H10+H17+H27+H38+H43</f>
        <v>56410440</v>
      </c>
      <c r="I9" s="120">
        <f>I10+I17+I27+I38+I43</f>
        <v>54869095</v>
      </c>
    </row>
    <row r="10" spans="1:9" ht="12.75" customHeight="1" x14ac:dyDescent="0.25">
      <c r="A10" s="247" t="s">
        <v>5</v>
      </c>
      <c r="B10" s="247"/>
      <c r="C10" s="247"/>
      <c r="D10" s="247"/>
      <c r="E10" s="247"/>
      <c r="F10" s="247"/>
      <c r="G10" s="12">
        <v>3</v>
      </c>
      <c r="H10" s="120">
        <f>H11+H12+H13+H14+H15+H16</f>
        <v>251561</v>
      </c>
      <c r="I10" s="120">
        <f>I11+I12+I13+I14+I15+I16</f>
        <v>255820</v>
      </c>
    </row>
    <row r="11" spans="1:9" ht="12.75" customHeight="1" x14ac:dyDescent="0.25">
      <c r="A11" s="246" t="s">
        <v>6</v>
      </c>
      <c r="B11" s="246"/>
      <c r="C11" s="246"/>
      <c r="D11" s="246"/>
      <c r="E11" s="246"/>
      <c r="F11" s="246"/>
      <c r="G11" s="11">
        <v>4</v>
      </c>
      <c r="H11" s="18">
        <v>0</v>
      </c>
      <c r="I11" s="18">
        <v>0</v>
      </c>
    </row>
    <row r="12" spans="1:9" ht="23" customHeight="1" x14ac:dyDescent="0.25">
      <c r="A12" s="246" t="s">
        <v>7</v>
      </c>
      <c r="B12" s="246"/>
      <c r="C12" s="246"/>
      <c r="D12" s="246"/>
      <c r="E12" s="246"/>
      <c r="F12" s="246"/>
      <c r="G12" s="11">
        <v>5</v>
      </c>
      <c r="H12" s="18">
        <v>51406</v>
      </c>
      <c r="I12" s="18">
        <v>70991</v>
      </c>
    </row>
    <row r="13" spans="1:9" ht="12.75" customHeight="1" x14ac:dyDescent="0.25">
      <c r="A13" s="246" t="s">
        <v>8</v>
      </c>
      <c r="B13" s="246"/>
      <c r="C13" s="246"/>
      <c r="D13" s="246"/>
      <c r="E13" s="246"/>
      <c r="F13" s="246"/>
      <c r="G13" s="11">
        <v>6</v>
      </c>
      <c r="H13" s="18">
        <v>0</v>
      </c>
      <c r="I13" s="18">
        <v>0</v>
      </c>
    </row>
    <row r="14" spans="1:9" ht="12.75" customHeight="1" x14ac:dyDescent="0.25">
      <c r="A14" s="246" t="s">
        <v>9</v>
      </c>
      <c r="B14" s="246"/>
      <c r="C14" s="246"/>
      <c r="D14" s="246"/>
      <c r="E14" s="246"/>
      <c r="F14" s="246"/>
      <c r="G14" s="11">
        <v>7</v>
      </c>
      <c r="H14" s="18">
        <v>0</v>
      </c>
      <c r="I14" s="18">
        <v>0</v>
      </c>
    </row>
    <row r="15" spans="1:9" ht="12.75" customHeight="1" x14ac:dyDescent="0.25">
      <c r="A15" s="246" t="s">
        <v>10</v>
      </c>
      <c r="B15" s="246"/>
      <c r="C15" s="246"/>
      <c r="D15" s="246"/>
      <c r="E15" s="246"/>
      <c r="F15" s="246"/>
      <c r="G15" s="11">
        <v>8</v>
      </c>
      <c r="H15" s="18">
        <v>0</v>
      </c>
      <c r="I15" s="18">
        <v>800</v>
      </c>
    </row>
    <row r="16" spans="1:9" ht="12.75" customHeight="1" x14ac:dyDescent="0.25">
      <c r="A16" s="246" t="s">
        <v>11</v>
      </c>
      <c r="B16" s="246"/>
      <c r="C16" s="246"/>
      <c r="D16" s="246"/>
      <c r="E16" s="246"/>
      <c r="F16" s="246"/>
      <c r="G16" s="11">
        <v>9</v>
      </c>
      <c r="H16" s="18">
        <v>200155</v>
      </c>
      <c r="I16" s="18">
        <v>184029</v>
      </c>
    </row>
    <row r="17" spans="1:9" ht="12.75" customHeight="1" x14ac:dyDescent="0.25">
      <c r="A17" s="247" t="s">
        <v>12</v>
      </c>
      <c r="B17" s="247"/>
      <c r="C17" s="247"/>
      <c r="D17" s="247"/>
      <c r="E17" s="247"/>
      <c r="F17" s="247"/>
      <c r="G17" s="12">
        <v>10</v>
      </c>
      <c r="H17" s="120">
        <f>H18+H19+H20+H21+H22+H23+H24+H25+H26</f>
        <v>56158879</v>
      </c>
      <c r="I17" s="120">
        <f>I18+I19+I20+I21+I22+I23+I24+I25+I26</f>
        <v>54613275</v>
      </c>
    </row>
    <row r="18" spans="1:9" ht="12.75" customHeight="1" x14ac:dyDescent="0.25">
      <c r="A18" s="246" t="s">
        <v>13</v>
      </c>
      <c r="B18" s="246"/>
      <c r="C18" s="246"/>
      <c r="D18" s="246"/>
      <c r="E18" s="246"/>
      <c r="F18" s="246"/>
      <c r="G18" s="11">
        <v>11</v>
      </c>
      <c r="H18" s="18">
        <v>11676292</v>
      </c>
      <c r="I18" s="18">
        <v>11676292</v>
      </c>
    </row>
    <row r="19" spans="1:9" ht="12.75" customHeight="1" x14ac:dyDescent="0.25">
      <c r="A19" s="246" t="s">
        <v>14</v>
      </c>
      <c r="B19" s="246"/>
      <c r="C19" s="246"/>
      <c r="D19" s="246"/>
      <c r="E19" s="246"/>
      <c r="F19" s="246"/>
      <c r="G19" s="11">
        <v>12</v>
      </c>
      <c r="H19" s="18">
        <v>37191572</v>
      </c>
      <c r="I19" s="18">
        <v>36228395</v>
      </c>
    </row>
    <row r="20" spans="1:9" ht="12.75" customHeight="1" x14ac:dyDescent="0.25">
      <c r="A20" s="246" t="s">
        <v>15</v>
      </c>
      <c r="B20" s="246"/>
      <c r="C20" s="246"/>
      <c r="D20" s="246"/>
      <c r="E20" s="246"/>
      <c r="F20" s="246"/>
      <c r="G20" s="11">
        <v>13</v>
      </c>
      <c r="H20" s="18">
        <v>3333932</v>
      </c>
      <c r="I20" s="18">
        <v>2809378</v>
      </c>
    </row>
    <row r="21" spans="1:9" ht="12.75" customHeight="1" x14ac:dyDescent="0.25">
      <c r="A21" s="246" t="s">
        <v>16</v>
      </c>
      <c r="B21" s="246"/>
      <c r="C21" s="246"/>
      <c r="D21" s="246"/>
      <c r="E21" s="246"/>
      <c r="F21" s="246"/>
      <c r="G21" s="11">
        <v>14</v>
      </c>
      <c r="H21" s="18">
        <v>1208852</v>
      </c>
      <c r="I21" s="18">
        <v>884929</v>
      </c>
    </row>
    <row r="22" spans="1:9" ht="12.75" customHeight="1" x14ac:dyDescent="0.25">
      <c r="A22" s="246" t="s">
        <v>17</v>
      </c>
      <c r="B22" s="246"/>
      <c r="C22" s="246"/>
      <c r="D22" s="246"/>
      <c r="E22" s="246"/>
      <c r="F22" s="246"/>
      <c r="G22" s="11">
        <v>15</v>
      </c>
      <c r="H22" s="18">
        <v>0</v>
      </c>
      <c r="I22" s="18">
        <v>0</v>
      </c>
    </row>
    <row r="23" spans="1:9" ht="12.75" customHeight="1" x14ac:dyDescent="0.25">
      <c r="A23" s="246" t="s">
        <v>18</v>
      </c>
      <c r="B23" s="246"/>
      <c r="C23" s="246"/>
      <c r="D23" s="246"/>
      <c r="E23" s="246"/>
      <c r="F23" s="246"/>
      <c r="G23" s="11">
        <v>16</v>
      </c>
      <c r="H23" s="18">
        <v>25929</v>
      </c>
      <c r="I23" s="18">
        <v>15441</v>
      </c>
    </row>
    <row r="24" spans="1:9" ht="12.75" customHeight="1" x14ac:dyDescent="0.25">
      <c r="A24" s="246" t="s">
        <v>19</v>
      </c>
      <c r="B24" s="246"/>
      <c r="C24" s="246"/>
      <c r="D24" s="246"/>
      <c r="E24" s="246"/>
      <c r="F24" s="246"/>
      <c r="G24" s="11">
        <v>17</v>
      </c>
      <c r="H24" s="18">
        <v>1873961</v>
      </c>
      <c r="I24" s="18">
        <v>2172963</v>
      </c>
    </row>
    <row r="25" spans="1:9" ht="12.75" customHeight="1" x14ac:dyDescent="0.25">
      <c r="A25" s="246" t="s">
        <v>20</v>
      </c>
      <c r="B25" s="246"/>
      <c r="C25" s="246"/>
      <c r="D25" s="246"/>
      <c r="E25" s="246"/>
      <c r="F25" s="246"/>
      <c r="G25" s="11">
        <v>18</v>
      </c>
      <c r="H25" s="18">
        <v>0</v>
      </c>
      <c r="I25" s="18">
        <v>0</v>
      </c>
    </row>
    <row r="26" spans="1:9" ht="12.75" customHeight="1" x14ac:dyDescent="0.25">
      <c r="A26" s="246" t="s">
        <v>21</v>
      </c>
      <c r="B26" s="246"/>
      <c r="C26" s="246"/>
      <c r="D26" s="246"/>
      <c r="E26" s="246"/>
      <c r="F26" s="246"/>
      <c r="G26" s="11">
        <v>19</v>
      </c>
      <c r="H26" s="18">
        <v>848341</v>
      </c>
      <c r="I26" s="18">
        <v>825877</v>
      </c>
    </row>
    <row r="27" spans="1:9" ht="12.75" customHeight="1" x14ac:dyDescent="0.25">
      <c r="A27" s="247" t="s">
        <v>22</v>
      </c>
      <c r="B27" s="247"/>
      <c r="C27" s="247"/>
      <c r="D27" s="247"/>
      <c r="E27" s="247"/>
      <c r="F27" s="247"/>
      <c r="G27" s="12">
        <v>20</v>
      </c>
      <c r="H27" s="120">
        <f>SUM(H28:H37)</f>
        <v>0</v>
      </c>
      <c r="I27" s="120">
        <f>SUM(I28:I37)</f>
        <v>0</v>
      </c>
    </row>
    <row r="28" spans="1:9" ht="12.75" customHeight="1" x14ac:dyDescent="0.25">
      <c r="A28" s="246" t="s">
        <v>23</v>
      </c>
      <c r="B28" s="246"/>
      <c r="C28" s="246"/>
      <c r="D28" s="246"/>
      <c r="E28" s="246"/>
      <c r="F28" s="246"/>
      <c r="G28" s="11">
        <v>21</v>
      </c>
      <c r="H28" s="18">
        <v>0</v>
      </c>
      <c r="I28" s="18">
        <v>0</v>
      </c>
    </row>
    <row r="29" spans="1:9" ht="12.75" customHeight="1" x14ac:dyDescent="0.25">
      <c r="A29" s="246" t="s">
        <v>24</v>
      </c>
      <c r="B29" s="246"/>
      <c r="C29" s="246"/>
      <c r="D29" s="246"/>
      <c r="E29" s="246"/>
      <c r="F29" s="246"/>
      <c r="G29" s="11">
        <v>22</v>
      </c>
      <c r="H29" s="18">
        <v>0</v>
      </c>
      <c r="I29" s="18">
        <v>0</v>
      </c>
    </row>
    <row r="30" spans="1:9" ht="12.75" customHeight="1" x14ac:dyDescent="0.25">
      <c r="A30" s="246" t="s">
        <v>25</v>
      </c>
      <c r="B30" s="246"/>
      <c r="C30" s="246"/>
      <c r="D30" s="246"/>
      <c r="E30" s="246"/>
      <c r="F30" s="246"/>
      <c r="G30" s="11">
        <v>23</v>
      </c>
      <c r="H30" s="18">
        <v>0</v>
      </c>
      <c r="I30" s="18">
        <v>0</v>
      </c>
    </row>
    <row r="31" spans="1:9" ht="24" customHeight="1" x14ac:dyDescent="0.25">
      <c r="A31" s="246" t="s">
        <v>26</v>
      </c>
      <c r="B31" s="246"/>
      <c r="C31" s="246"/>
      <c r="D31" s="246"/>
      <c r="E31" s="246"/>
      <c r="F31" s="246"/>
      <c r="G31" s="11">
        <v>24</v>
      </c>
      <c r="H31" s="18">
        <v>0</v>
      </c>
      <c r="I31" s="18">
        <v>0</v>
      </c>
    </row>
    <row r="32" spans="1:9" ht="23.4" customHeight="1" x14ac:dyDescent="0.25">
      <c r="A32" s="246" t="s">
        <v>27</v>
      </c>
      <c r="B32" s="246"/>
      <c r="C32" s="246"/>
      <c r="D32" s="246"/>
      <c r="E32" s="246"/>
      <c r="F32" s="246"/>
      <c r="G32" s="11">
        <v>25</v>
      </c>
      <c r="H32" s="18">
        <v>0</v>
      </c>
      <c r="I32" s="18">
        <v>0</v>
      </c>
    </row>
    <row r="33" spans="1:9" ht="21.65" customHeight="1" x14ac:dyDescent="0.25">
      <c r="A33" s="246" t="s">
        <v>28</v>
      </c>
      <c r="B33" s="246"/>
      <c r="C33" s="246"/>
      <c r="D33" s="246"/>
      <c r="E33" s="246"/>
      <c r="F33" s="246"/>
      <c r="G33" s="11">
        <v>26</v>
      </c>
      <c r="H33" s="18">
        <v>0</v>
      </c>
      <c r="I33" s="18">
        <v>0</v>
      </c>
    </row>
    <row r="34" spans="1:9" ht="12.75" customHeight="1" x14ac:dyDescent="0.25">
      <c r="A34" s="246" t="s">
        <v>29</v>
      </c>
      <c r="B34" s="246"/>
      <c r="C34" s="246"/>
      <c r="D34" s="246"/>
      <c r="E34" s="246"/>
      <c r="F34" s="246"/>
      <c r="G34" s="11">
        <v>27</v>
      </c>
      <c r="H34" s="18">
        <v>0</v>
      </c>
      <c r="I34" s="18">
        <v>0</v>
      </c>
    </row>
    <row r="35" spans="1:9" ht="12.75" customHeight="1" x14ac:dyDescent="0.25">
      <c r="A35" s="246" t="s">
        <v>30</v>
      </c>
      <c r="B35" s="246"/>
      <c r="C35" s="246"/>
      <c r="D35" s="246"/>
      <c r="E35" s="246"/>
      <c r="F35" s="246"/>
      <c r="G35" s="11">
        <v>28</v>
      </c>
      <c r="H35" s="18">
        <v>0</v>
      </c>
      <c r="I35" s="18">
        <v>0</v>
      </c>
    </row>
    <row r="36" spans="1:9" ht="12.75" customHeight="1" x14ac:dyDescent="0.25">
      <c r="A36" s="246" t="s">
        <v>31</v>
      </c>
      <c r="B36" s="246"/>
      <c r="C36" s="246"/>
      <c r="D36" s="246"/>
      <c r="E36" s="246"/>
      <c r="F36" s="246"/>
      <c r="G36" s="11">
        <v>29</v>
      </c>
      <c r="H36" s="18">
        <v>0</v>
      </c>
      <c r="I36" s="18">
        <v>0</v>
      </c>
    </row>
    <row r="37" spans="1:9" ht="12.75" customHeight="1" x14ac:dyDescent="0.25">
      <c r="A37" s="246" t="s">
        <v>32</v>
      </c>
      <c r="B37" s="246"/>
      <c r="C37" s="246"/>
      <c r="D37" s="246"/>
      <c r="E37" s="246"/>
      <c r="F37" s="246"/>
      <c r="G37" s="11">
        <v>30</v>
      </c>
      <c r="H37" s="18">
        <v>0</v>
      </c>
      <c r="I37" s="18">
        <v>0</v>
      </c>
    </row>
    <row r="38" spans="1:9" ht="12.75" customHeight="1" x14ac:dyDescent="0.25">
      <c r="A38" s="247" t="s">
        <v>33</v>
      </c>
      <c r="B38" s="247"/>
      <c r="C38" s="247"/>
      <c r="D38" s="247"/>
      <c r="E38" s="247"/>
      <c r="F38" s="247"/>
      <c r="G38" s="12">
        <v>31</v>
      </c>
      <c r="H38" s="120">
        <f>H39+H40+H41+H42</f>
        <v>0</v>
      </c>
      <c r="I38" s="120">
        <f>I39+I40+I41+I42</f>
        <v>0</v>
      </c>
    </row>
    <row r="39" spans="1:9" ht="12.75" customHeight="1" x14ac:dyDescent="0.25">
      <c r="A39" s="246" t="s">
        <v>34</v>
      </c>
      <c r="B39" s="246"/>
      <c r="C39" s="246"/>
      <c r="D39" s="246"/>
      <c r="E39" s="246"/>
      <c r="F39" s="246"/>
      <c r="G39" s="11">
        <v>32</v>
      </c>
      <c r="H39" s="18">
        <v>0</v>
      </c>
      <c r="I39" s="18">
        <v>0</v>
      </c>
    </row>
    <row r="40" spans="1:9" ht="12.75" customHeight="1" x14ac:dyDescent="0.25">
      <c r="A40" s="246" t="s">
        <v>35</v>
      </c>
      <c r="B40" s="246"/>
      <c r="C40" s="246"/>
      <c r="D40" s="246"/>
      <c r="E40" s="246"/>
      <c r="F40" s="246"/>
      <c r="G40" s="11">
        <v>33</v>
      </c>
      <c r="H40" s="18">
        <v>0</v>
      </c>
      <c r="I40" s="18">
        <v>0</v>
      </c>
    </row>
    <row r="41" spans="1:9" ht="12.75" customHeight="1" x14ac:dyDescent="0.25">
      <c r="A41" s="246" t="s">
        <v>36</v>
      </c>
      <c r="B41" s="246"/>
      <c r="C41" s="246"/>
      <c r="D41" s="246"/>
      <c r="E41" s="246"/>
      <c r="F41" s="246"/>
      <c r="G41" s="11">
        <v>34</v>
      </c>
      <c r="H41" s="18">
        <v>0</v>
      </c>
      <c r="I41" s="18">
        <v>0</v>
      </c>
    </row>
    <row r="42" spans="1:9" ht="12.75" customHeight="1" x14ac:dyDescent="0.25">
      <c r="A42" s="246" t="s">
        <v>37</v>
      </c>
      <c r="B42" s="246"/>
      <c r="C42" s="246"/>
      <c r="D42" s="246"/>
      <c r="E42" s="246"/>
      <c r="F42" s="246"/>
      <c r="G42" s="11">
        <v>35</v>
      </c>
      <c r="H42" s="18">
        <v>0</v>
      </c>
      <c r="I42" s="18">
        <v>0</v>
      </c>
    </row>
    <row r="43" spans="1:9" ht="12.75" customHeight="1" x14ac:dyDescent="0.25">
      <c r="A43" s="246" t="s">
        <v>38</v>
      </c>
      <c r="B43" s="246"/>
      <c r="C43" s="246"/>
      <c r="D43" s="246"/>
      <c r="E43" s="246"/>
      <c r="F43" s="246"/>
      <c r="G43" s="11">
        <v>36</v>
      </c>
      <c r="H43" s="18">
        <v>0</v>
      </c>
      <c r="I43" s="18">
        <v>0</v>
      </c>
    </row>
    <row r="44" spans="1:9" ht="12.75" customHeight="1" x14ac:dyDescent="0.25">
      <c r="A44" s="248" t="s">
        <v>303</v>
      </c>
      <c r="B44" s="248"/>
      <c r="C44" s="248"/>
      <c r="D44" s="248"/>
      <c r="E44" s="248"/>
      <c r="F44" s="248"/>
      <c r="G44" s="12">
        <v>37</v>
      </c>
      <c r="H44" s="120">
        <f>H45+H53+H60+H70</f>
        <v>10517305</v>
      </c>
      <c r="I44" s="120">
        <f>I45+I53+I60+I70</f>
        <v>14399633</v>
      </c>
    </row>
    <row r="45" spans="1:9" ht="12.75" customHeight="1" x14ac:dyDescent="0.25">
      <c r="A45" s="247" t="s">
        <v>39</v>
      </c>
      <c r="B45" s="247"/>
      <c r="C45" s="247"/>
      <c r="D45" s="247"/>
      <c r="E45" s="247"/>
      <c r="F45" s="247"/>
      <c r="G45" s="12">
        <v>38</v>
      </c>
      <c r="H45" s="120">
        <f>SUM(H46:H52)</f>
        <v>181684</v>
      </c>
      <c r="I45" s="120">
        <f>SUM(I46:I52)</f>
        <v>211383</v>
      </c>
    </row>
    <row r="46" spans="1:9" ht="12.75" customHeight="1" x14ac:dyDescent="0.25">
      <c r="A46" s="246" t="s">
        <v>40</v>
      </c>
      <c r="B46" s="246"/>
      <c r="C46" s="246"/>
      <c r="D46" s="246"/>
      <c r="E46" s="246"/>
      <c r="F46" s="246"/>
      <c r="G46" s="11">
        <v>39</v>
      </c>
      <c r="H46" s="18">
        <v>171396</v>
      </c>
      <c r="I46" s="18">
        <v>204645</v>
      </c>
    </row>
    <row r="47" spans="1:9" ht="12.75" customHeight="1" x14ac:dyDescent="0.25">
      <c r="A47" s="246" t="s">
        <v>41</v>
      </c>
      <c r="B47" s="246"/>
      <c r="C47" s="246"/>
      <c r="D47" s="246"/>
      <c r="E47" s="246"/>
      <c r="F47" s="246"/>
      <c r="G47" s="11">
        <v>40</v>
      </c>
      <c r="H47" s="18">
        <v>0</v>
      </c>
      <c r="I47" s="18">
        <v>0</v>
      </c>
    </row>
    <row r="48" spans="1:9" ht="12.75" customHeight="1" x14ac:dyDescent="0.25">
      <c r="A48" s="246" t="s">
        <v>42</v>
      </c>
      <c r="B48" s="246"/>
      <c r="C48" s="246"/>
      <c r="D48" s="246"/>
      <c r="E48" s="246"/>
      <c r="F48" s="246"/>
      <c r="G48" s="11">
        <v>41</v>
      </c>
      <c r="H48" s="18">
        <v>0</v>
      </c>
      <c r="I48" s="18">
        <v>0</v>
      </c>
    </row>
    <row r="49" spans="1:9" ht="12.75" customHeight="1" x14ac:dyDescent="0.25">
      <c r="A49" s="246" t="s">
        <v>43</v>
      </c>
      <c r="B49" s="246"/>
      <c r="C49" s="246"/>
      <c r="D49" s="246"/>
      <c r="E49" s="246"/>
      <c r="F49" s="246"/>
      <c r="G49" s="11">
        <v>42</v>
      </c>
      <c r="H49" s="18">
        <v>10288</v>
      </c>
      <c r="I49" s="18">
        <v>6738</v>
      </c>
    </row>
    <row r="50" spans="1:9" ht="12.75" customHeight="1" x14ac:dyDescent="0.25">
      <c r="A50" s="246" t="s">
        <v>44</v>
      </c>
      <c r="B50" s="246"/>
      <c r="C50" s="246"/>
      <c r="D50" s="246"/>
      <c r="E50" s="246"/>
      <c r="F50" s="246"/>
      <c r="G50" s="11">
        <v>43</v>
      </c>
      <c r="H50" s="18">
        <v>0</v>
      </c>
      <c r="I50" s="18">
        <v>0</v>
      </c>
    </row>
    <row r="51" spans="1:9" ht="12.75" customHeight="1" x14ac:dyDescent="0.25">
      <c r="A51" s="246" t="s">
        <v>45</v>
      </c>
      <c r="B51" s="246"/>
      <c r="C51" s="246"/>
      <c r="D51" s="246"/>
      <c r="E51" s="246"/>
      <c r="F51" s="246"/>
      <c r="G51" s="11">
        <v>44</v>
      </c>
      <c r="H51" s="18">
        <v>0</v>
      </c>
      <c r="I51" s="18">
        <v>0</v>
      </c>
    </row>
    <row r="52" spans="1:9" ht="12.75" customHeight="1" x14ac:dyDescent="0.25">
      <c r="A52" s="246" t="s">
        <v>46</v>
      </c>
      <c r="B52" s="246"/>
      <c r="C52" s="246"/>
      <c r="D52" s="246"/>
      <c r="E52" s="246"/>
      <c r="F52" s="246"/>
      <c r="G52" s="11">
        <v>45</v>
      </c>
      <c r="H52" s="18">
        <v>0</v>
      </c>
      <c r="I52" s="18">
        <v>0</v>
      </c>
    </row>
    <row r="53" spans="1:9" ht="12.75" customHeight="1" x14ac:dyDescent="0.25">
      <c r="A53" s="247" t="s">
        <v>47</v>
      </c>
      <c r="B53" s="247"/>
      <c r="C53" s="247"/>
      <c r="D53" s="247"/>
      <c r="E53" s="247"/>
      <c r="F53" s="247"/>
      <c r="G53" s="12">
        <v>46</v>
      </c>
      <c r="H53" s="120">
        <f>SUM(H54:H59)</f>
        <v>331967</v>
      </c>
      <c r="I53" s="120">
        <f>SUM(I54:I59)</f>
        <v>568915</v>
      </c>
    </row>
    <row r="54" spans="1:9" ht="12.75" customHeight="1" x14ac:dyDescent="0.25">
      <c r="A54" s="246" t="s">
        <v>48</v>
      </c>
      <c r="B54" s="246"/>
      <c r="C54" s="246"/>
      <c r="D54" s="246"/>
      <c r="E54" s="246"/>
      <c r="F54" s="246"/>
      <c r="G54" s="11">
        <v>47</v>
      </c>
      <c r="H54" s="18">
        <v>0</v>
      </c>
      <c r="I54" s="18">
        <v>0</v>
      </c>
    </row>
    <row r="55" spans="1:9" ht="12.75" customHeight="1" x14ac:dyDescent="0.25">
      <c r="A55" s="246" t="s">
        <v>49</v>
      </c>
      <c r="B55" s="246"/>
      <c r="C55" s="246"/>
      <c r="D55" s="246"/>
      <c r="E55" s="246"/>
      <c r="F55" s="246"/>
      <c r="G55" s="11">
        <v>48</v>
      </c>
      <c r="H55" s="18">
        <v>0</v>
      </c>
      <c r="I55" s="18">
        <v>0</v>
      </c>
    </row>
    <row r="56" spans="1:9" ht="12.75" customHeight="1" x14ac:dyDescent="0.25">
      <c r="A56" s="246" t="s">
        <v>50</v>
      </c>
      <c r="B56" s="246"/>
      <c r="C56" s="246"/>
      <c r="D56" s="246"/>
      <c r="E56" s="246"/>
      <c r="F56" s="246"/>
      <c r="G56" s="11">
        <v>49</v>
      </c>
      <c r="H56" s="18">
        <v>134439</v>
      </c>
      <c r="I56" s="18">
        <v>369175</v>
      </c>
    </row>
    <row r="57" spans="1:9" ht="12.75" customHeight="1" x14ac:dyDescent="0.25">
      <c r="A57" s="246" t="s">
        <v>51</v>
      </c>
      <c r="B57" s="246"/>
      <c r="C57" s="246"/>
      <c r="D57" s="246"/>
      <c r="E57" s="246"/>
      <c r="F57" s="246"/>
      <c r="G57" s="11">
        <v>50</v>
      </c>
      <c r="H57" s="18">
        <v>0</v>
      </c>
      <c r="I57" s="18">
        <v>0</v>
      </c>
    </row>
    <row r="58" spans="1:9" ht="12.75" customHeight="1" x14ac:dyDescent="0.25">
      <c r="A58" s="246" t="s">
        <v>52</v>
      </c>
      <c r="B58" s="246"/>
      <c r="C58" s="246"/>
      <c r="D58" s="246"/>
      <c r="E58" s="246"/>
      <c r="F58" s="246"/>
      <c r="G58" s="11">
        <v>51</v>
      </c>
      <c r="H58" s="18">
        <v>124551</v>
      </c>
      <c r="I58" s="18">
        <v>37569</v>
      </c>
    </row>
    <row r="59" spans="1:9" ht="12.75" customHeight="1" x14ac:dyDescent="0.25">
      <c r="A59" s="246" t="s">
        <v>53</v>
      </c>
      <c r="B59" s="246"/>
      <c r="C59" s="246"/>
      <c r="D59" s="246"/>
      <c r="E59" s="246"/>
      <c r="F59" s="246"/>
      <c r="G59" s="11">
        <v>52</v>
      </c>
      <c r="H59" s="18">
        <v>72977</v>
      </c>
      <c r="I59" s="18">
        <v>162171</v>
      </c>
    </row>
    <row r="60" spans="1:9" ht="12.75" customHeight="1" x14ac:dyDescent="0.25">
      <c r="A60" s="247" t="s">
        <v>54</v>
      </c>
      <c r="B60" s="247"/>
      <c r="C60" s="247"/>
      <c r="D60" s="247"/>
      <c r="E60" s="247"/>
      <c r="F60" s="247"/>
      <c r="G60" s="12">
        <v>53</v>
      </c>
      <c r="H60" s="120">
        <f>SUM(H61:H69)</f>
        <v>2004816</v>
      </c>
      <c r="I60" s="120">
        <f>SUM(I61:I69)</f>
        <v>3677</v>
      </c>
    </row>
    <row r="61" spans="1:9" ht="12.75" customHeight="1" x14ac:dyDescent="0.25">
      <c r="A61" s="246" t="s">
        <v>23</v>
      </c>
      <c r="B61" s="246"/>
      <c r="C61" s="246"/>
      <c r="D61" s="246"/>
      <c r="E61" s="246"/>
      <c r="F61" s="246"/>
      <c r="G61" s="11">
        <v>54</v>
      </c>
      <c r="H61" s="18">
        <v>0</v>
      </c>
      <c r="I61" s="18">
        <v>0</v>
      </c>
    </row>
    <row r="62" spans="1:9" ht="27.65" customHeight="1" x14ac:dyDescent="0.25">
      <c r="A62" s="246" t="s">
        <v>24</v>
      </c>
      <c r="B62" s="246"/>
      <c r="C62" s="246"/>
      <c r="D62" s="246"/>
      <c r="E62" s="246"/>
      <c r="F62" s="246"/>
      <c r="G62" s="11">
        <v>55</v>
      </c>
      <c r="H62" s="18">
        <v>0</v>
      </c>
      <c r="I62" s="18">
        <v>0</v>
      </c>
    </row>
    <row r="63" spans="1:9" ht="12.75" customHeight="1" x14ac:dyDescent="0.25">
      <c r="A63" s="246" t="s">
        <v>25</v>
      </c>
      <c r="B63" s="246"/>
      <c r="C63" s="246"/>
      <c r="D63" s="246"/>
      <c r="E63" s="246"/>
      <c r="F63" s="246"/>
      <c r="G63" s="11">
        <v>56</v>
      </c>
      <c r="H63" s="18">
        <v>0</v>
      </c>
      <c r="I63" s="18">
        <v>0</v>
      </c>
    </row>
    <row r="64" spans="1:9" ht="26" customHeight="1" x14ac:dyDescent="0.25">
      <c r="A64" s="246" t="s">
        <v>55</v>
      </c>
      <c r="B64" s="246"/>
      <c r="C64" s="246"/>
      <c r="D64" s="246"/>
      <c r="E64" s="246"/>
      <c r="F64" s="246"/>
      <c r="G64" s="11">
        <v>57</v>
      </c>
      <c r="H64" s="18">
        <v>0</v>
      </c>
      <c r="I64" s="18">
        <v>0</v>
      </c>
    </row>
    <row r="65" spans="1:9" ht="21.65" customHeight="1" x14ac:dyDescent="0.25">
      <c r="A65" s="246" t="s">
        <v>27</v>
      </c>
      <c r="B65" s="246"/>
      <c r="C65" s="246"/>
      <c r="D65" s="246"/>
      <c r="E65" s="246"/>
      <c r="F65" s="246"/>
      <c r="G65" s="11">
        <v>58</v>
      </c>
      <c r="H65" s="18">
        <v>0</v>
      </c>
      <c r="I65" s="18">
        <v>0</v>
      </c>
    </row>
    <row r="66" spans="1:9" ht="21.65" customHeight="1" x14ac:dyDescent="0.25">
      <c r="A66" s="246" t="s">
        <v>28</v>
      </c>
      <c r="B66" s="246"/>
      <c r="C66" s="246"/>
      <c r="D66" s="246"/>
      <c r="E66" s="246"/>
      <c r="F66" s="246"/>
      <c r="G66" s="11">
        <v>59</v>
      </c>
      <c r="H66" s="18">
        <v>0</v>
      </c>
      <c r="I66" s="18">
        <v>0</v>
      </c>
    </row>
    <row r="67" spans="1:9" ht="12.75" customHeight="1" x14ac:dyDescent="0.25">
      <c r="A67" s="246" t="s">
        <v>29</v>
      </c>
      <c r="B67" s="246"/>
      <c r="C67" s="246"/>
      <c r="D67" s="246"/>
      <c r="E67" s="246"/>
      <c r="F67" s="246"/>
      <c r="G67" s="11">
        <v>60</v>
      </c>
      <c r="H67" s="18">
        <v>0</v>
      </c>
      <c r="I67" s="18">
        <v>0</v>
      </c>
    </row>
    <row r="68" spans="1:9" ht="12.75" customHeight="1" x14ac:dyDescent="0.25">
      <c r="A68" s="246" t="s">
        <v>30</v>
      </c>
      <c r="B68" s="246"/>
      <c r="C68" s="246"/>
      <c r="D68" s="246"/>
      <c r="E68" s="246"/>
      <c r="F68" s="246"/>
      <c r="G68" s="11">
        <v>61</v>
      </c>
      <c r="H68" s="18">
        <v>2004816</v>
      </c>
      <c r="I68" s="18">
        <v>3677</v>
      </c>
    </row>
    <row r="69" spans="1:9" ht="12.75" customHeight="1" x14ac:dyDescent="0.25">
      <c r="A69" s="246" t="s">
        <v>56</v>
      </c>
      <c r="B69" s="246"/>
      <c r="C69" s="246"/>
      <c r="D69" s="246"/>
      <c r="E69" s="246"/>
      <c r="F69" s="246"/>
      <c r="G69" s="11">
        <v>62</v>
      </c>
      <c r="H69" s="18">
        <v>0</v>
      </c>
      <c r="I69" s="18">
        <v>0</v>
      </c>
    </row>
    <row r="70" spans="1:9" ht="12.75" customHeight="1" x14ac:dyDescent="0.25">
      <c r="A70" s="246" t="s">
        <v>57</v>
      </c>
      <c r="B70" s="246"/>
      <c r="C70" s="246"/>
      <c r="D70" s="246"/>
      <c r="E70" s="246"/>
      <c r="F70" s="246"/>
      <c r="G70" s="11">
        <v>63</v>
      </c>
      <c r="H70" s="18">
        <v>7998838</v>
      </c>
      <c r="I70" s="18">
        <v>13615658</v>
      </c>
    </row>
    <row r="71" spans="1:9" ht="12.75" customHeight="1" x14ac:dyDescent="0.25">
      <c r="A71" s="262" t="s">
        <v>58</v>
      </c>
      <c r="B71" s="262"/>
      <c r="C71" s="262"/>
      <c r="D71" s="262"/>
      <c r="E71" s="262"/>
      <c r="F71" s="262"/>
      <c r="G71" s="11">
        <v>64</v>
      </c>
      <c r="H71" s="18">
        <v>75128</v>
      </c>
      <c r="I71" s="18">
        <v>76198</v>
      </c>
    </row>
    <row r="72" spans="1:9" ht="12.75" customHeight="1" x14ac:dyDescent="0.25">
      <c r="A72" s="248" t="s">
        <v>304</v>
      </c>
      <c r="B72" s="248"/>
      <c r="C72" s="248"/>
      <c r="D72" s="248"/>
      <c r="E72" s="248"/>
      <c r="F72" s="248"/>
      <c r="G72" s="12">
        <v>65</v>
      </c>
      <c r="H72" s="120">
        <f>H8+H9+H44+H71</f>
        <v>67002873</v>
      </c>
      <c r="I72" s="120">
        <f>I8+I9+I44+I71</f>
        <v>69344926</v>
      </c>
    </row>
    <row r="73" spans="1:9" ht="12.75" customHeight="1" x14ac:dyDescent="0.25">
      <c r="A73" s="262" t="s">
        <v>59</v>
      </c>
      <c r="B73" s="262"/>
      <c r="C73" s="262"/>
      <c r="D73" s="262"/>
      <c r="E73" s="262"/>
      <c r="F73" s="262"/>
      <c r="G73" s="11">
        <v>66</v>
      </c>
      <c r="H73" s="18">
        <v>0</v>
      </c>
      <c r="I73" s="18">
        <v>0</v>
      </c>
    </row>
    <row r="74" spans="1:9" x14ac:dyDescent="0.25">
      <c r="A74" s="264" t="s">
        <v>60</v>
      </c>
      <c r="B74" s="265"/>
      <c r="C74" s="265"/>
      <c r="D74" s="265"/>
      <c r="E74" s="265"/>
      <c r="F74" s="265"/>
      <c r="G74" s="265"/>
      <c r="H74" s="265"/>
      <c r="I74" s="265"/>
    </row>
    <row r="75" spans="1:9" ht="12.75" customHeight="1" x14ac:dyDescent="0.25">
      <c r="A75" s="248" t="s">
        <v>352</v>
      </c>
      <c r="B75" s="248"/>
      <c r="C75" s="248"/>
      <c r="D75" s="248"/>
      <c r="E75" s="248"/>
      <c r="F75" s="248"/>
      <c r="G75" s="12">
        <v>67</v>
      </c>
      <c r="H75" s="121">
        <f>H76+H77+H78+H84+H85+H91+H94+H97</f>
        <v>51492527</v>
      </c>
      <c r="I75" s="121">
        <f>I76+I77+I78+I84+I85+I91+I94+I97</f>
        <v>53578415</v>
      </c>
    </row>
    <row r="76" spans="1:9" ht="12.75" customHeight="1" x14ac:dyDescent="0.25">
      <c r="A76" s="246" t="s">
        <v>61</v>
      </c>
      <c r="B76" s="246"/>
      <c r="C76" s="246"/>
      <c r="D76" s="246"/>
      <c r="E76" s="246"/>
      <c r="F76" s="246"/>
      <c r="G76" s="11">
        <v>68</v>
      </c>
      <c r="H76" s="18">
        <v>57949696</v>
      </c>
      <c r="I76" s="18">
        <v>57949696</v>
      </c>
    </row>
    <row r="77" spans="1:9" ht="12.75" customHeight="1" x14ac:dyDescent="0.25">
      <c r="A77" s="246" t="s">
        <v>62</v>
      </c>
      <c r="B77" s="246"/>
      <c r="C77" s="246"/>
      <c r="D77" s="246"/>
      <c r="E77" s="246"/>
      <c r="F77" s="246"/>
      <c r="G77" s="11">
        <v>69</v>
      </c>
      <c r="H77" s="18">
        <v>149</v>
      </c>
      <c r="I77" s="18">
        <v>149</v>
      </c>
    </row>
    <row r="78" spans="1:9" ht="12.75" customHeight="1" x14ac:dyDescent="0.25">
      <c r="A78" s="247" t="s">
        <v>63</v>
      </c>
      <c r="B78" s="247"/>
      <c r="C78" s="247"/>
      <c r="D78" s="247"/>
      <c r="E78" s="247"/>
      <c r="F78" s="247"/>
      <c r="G78" s="12">
        <v>70</v>
      </c>
      <c r="H78" s="121">
        <f>SUM(H79:H83)</f>
        <v>0</v>
      </c>
      <c r="I78" s="121">
        <f>SUM(I79:I83)</f>
        <v>0</v>
      </c>
    </row>
    <row r="79" spans="1:9" ht="12.75" customHeight="1" x14ac:dyDescent="0.25">
      <c r="A79" s="246" t="s">
        <v>64</v>
      </c>
      <c r="B79" s="246"/>
      <c r="C79" s="246"/>
      <c r="D79" s="246"/>
      <c r="E79" s="246"/>
      <c r="F79" s="246"/>
      <c r="G79" s="11">
        <v>71</v>
      </c>
      <c r="H79" s="18">
        <v>0</v>
      </c>
      <c r="I79" s="18">
        <v>0</v>
      </c>
    </row>
    <row r="80" spans="1:9" ht="12.75" customHeight="1" x14ac:dyDescent="0.25">
      <c r="A80" s="246" t="s">
        <v>65</v>
      </c>
      <c r="B80" s="246"/>
      <c r="C80" s="246"/>
      <c r="D80" s="246"/>
      <c r="E80" s="246"/>
      <c r="F80" s="246"/>
      <c r="G80" s="11">
        <v>72</v>
      </c>
      <c r="H80" s="18">
        <v>0</v>
      </c>
      <c r="I80" s="18">
        <v>0</v>
      </c>
    </row>
    <row r="81" spans="1:9" ht="12.75" customHeight="1" x14ac:dyDescent="0.25">
      <c r="A81" s="246" t="s">
        <v>66</v>
      </c>
      <c r="B81" s="246"/>
      <c r="C81" s="246"/>
      <c r="D81" s="246"/>
      <c r="E81" s="246"/>
      <c r="F81" s="246"/>
      <c r="G81" s="11">
        <v>73</v>
      </c>
      <c r="H81" s="18">
        <v>0</v>
      </c>
      <c r="I81" s="18">
        <v>0</v>
      </c>
    </row>
    <row r="82" spans="1:9" ht="12.75" customHeight="1" x14ac:dyDescent="0.25">
      <c r="A82" s="246" t="s">
        <v>67</v>
      </c>
      <c r="B82" s="246"/>
      <c r="C82" s="246"/>
      <c r="D82" s="246"/>
      <c r="E82" s="246"/>
      <c r="F82" s="246"/>
      <c r="G82" s="11">
        <v>74</v>
      </c>
      <c r="H82" s="18">
        <v>0</v>
      </c>
      <c r="I82" s="18">
        <v>0</v>
      </c>
    </row>
    <row r="83" spans="1:9" ht="12.75" customHeight="1" x14ac:dyDescent="0.25">
      <c r="A83" s="246" t="s">
        <v>68</v>
      </c>
      <c r="B83" s="246"/>
      <c r="C83" s="246"/>
      <c r="D83" s="246"/>
      <c r="E83" s="246"/>
      <c r="F83" s="246"/>
      <c r="G83" s="11">
        <v>75</v>
      </c>
      <c r="H83" s="18">
        <v>0</v>
      </c>
      <c r="I83" s="18">
        <v>0</v>
      </c>
    </row>
    <row r="84" spans="1:9" ht="12.75" customHeight="1" x14ac:dyDescent="0.25">
      <c r="A84" s="263" t="s">
        <v>69</v>
      </c>
      <c r="B84" s="263"/>
      <c r="C84" s="263"/>
      <c r="D84" s="263"/>
      <c r="E84" s="263"/>
      <c r="F84" s="263"/>
      <c r="G84" s="46">
        <v>76</v>
      </c>
      <c r="H84" s="47">
        <v>0</v>
      </c>
      <c r="I84" s="47">
        <v>0</v>
      </c>
    </row>
    <row r="85" spans="1:9" ht="12.75" customHeight="1" x14ac:dyDescent="0.25">
      <c r="A85" s="247" t="s">
        <v>444</v>
      </c>
      <c r="B85" s="247"/>
      <c r="C85" s="247"/>
      <c r="D85" s="247"/>
      <c r="E85" s="247"/>
      <c r="F85" s="247"/>
      <c r="G85" s="12">
        <v>77</v>
      </c>
      <c r="H85" s="120">
        <f>H86+H87+H88+H89+H90</f>
        <v>0</v>
      </c>
      <c r="I85" s="120">
        <f>I86+I87+I88+I89+I90</f>
        <v>0</v>
      </c>
    </row>
    <row r="86" spans="1:9" ht="25.5" customHeight="1" x14ac:dyDescent="0.25">
      <c r="A86" s="246" t="s">
        <v>445</v>
      </c>
      <c r="B86" s="246"/>
      <c r="C86" s="246"/>
      <c r="D86" s="246"/>
      <c r="E86" s="246"/>
      <c r="F86" s="246"/>
      <c r="G86" s="11">
        <v>78</v>
      </c>
      <c r="H86" s="18">
        <v>0</v>
      </c>
      <c r="I86" s="18">
        <v>0</v>
      </c>
    </row>
    <row r="87" spans="1:9" ht="12.75" customHeight="1" x14ac:dyDescent="0.25">
      <c r="A87" s="246" t="s">
        <v>70</v>
      </c>
      <c r="B87" s="246"/>
      <c r="C87" s="246"/>
      <c r="D87" s="246"/>
      <c r="E87" s="246"/>
      <c r="F87" s="246"/>
      <c r="G87" s="11">
        <v>79</v>
      </c>
      <c r="H87" s="18">
        <v>0</v>
      </c>
      <c r="I87" s="18">
        <v>0</v>
      </c>
    </row>
    <row r="88" spans="1:9" ht="12.75" customHeight="1" x14ac:dyDescent="0.25">
      <c r="A88" s="246" t="s">
        <v>71</v>
      </c>
      <c r="B88" s="246"/>
      <c r="C88" s="246"/>
      <c r="D88" s="246"/>
      <c r="E88" s="246"/>
      <c r="F88" s="246"/>
      <c r="G88" s="11">
        <v>80</v>
      </c>
      <c r="H88" s="18">
        <v>0</v>
      </c>
      <c r="I88" s="18">
        <v>0</v>
      </c>
    </row>
    <row r="89" spans="1:9" ht="12.75" customHeight="1" x14ac:dyDescent="0.25">
      <c r="A89" s="246" t="s">
        <v>348</v>
      </c>
      <c r="B89" s="246"/>
      <c r="C89" s="246"/>
      <c r="D89" s="246"/>
      <c r="E89" s="246"/>
      <c r="F89" s="246"/>
      <c r="G89" s="11">
        <v>81</v>
      </c>
      <c r="H89" s="18">
        <v>0</v>
      </c>
      <c r="I89" s="18">
        <v>0</v>
      </c>
    </row>
    <row r="90" spans="1:9" ht="12.75" customHeight="1" x14ac:dyDescent="0.25">
      <c r="A90" s="246" t="s">
        <v>349</v>
      </c>
      <c r="B90" s="246"/>
      <c r="C90" s="246"/>
      <c r="D90" s="246"/>
      <c r="E90" s="246"/>
      <c r="F90" s="246"/>
      <c r="G90" s="11">
        <v>82</v>
      </c>
      <c r="H90" s="18">
        <v>0</v>
      </c>
      <c r="I90" s="18">
        <v>0</v>
      </c>
    </row>
    <row r="91" spans="1:9" ht="12.75" customHeight="1" x14ac:dyDescent="0.25">
      <c r="A91" s="247" t="s">
        <v>350</v>
      </c>
      <c r="B91" s="247"/>
      <c r="C91" s="247"/>
      <c r="D91" s="247"/>
      <c r="E91" s="247"/>
      <c r="F91" s="247"/>
      <c r="G91" s="12">
        <v>83</v>
      </c>
      <c r="H91" s="120">
        <f>H92-H93</f>
        <v>-4138732</v>
      </c>
      <c r="I91" s="120">
        <f>I92-I93</f>
        <v>-6457317</v>
      </c>
    </row>
    <row r="92" spans="1:9" ht="12.75" customHeight="1" x14ac:dyDescent="0.25">
      <c r="A92" s="246" t="s">
        <v>72</v>
      </c>
      <c r="B92" s="246"/>
      <c r="C92" s="246"/>
      <c r="D92" s="246"/>
      <c r="E92" s="246"/>
      <c r="F92" s="246"/>
      <c r="G92" s="11">
        <v>84</v>
      </c>
      <c r="H92" s="18">
        <v>0</v>
      </c>
      <c r="I92" s="18">
        <v>0</v>
      </c>
    </row>
    <row r="93" spans="1:9" ht="12.75" customHeight="1" x14ac:dyDescent="0.25">
      <c r="A93" s="246" t="s">
        <v>73</v>
      </c>
      <c r="B93" s="246"/>
      <c r="C93" s="246"/>
      <c r="D93" s="246"/>
      <c r="E93" s="246"/>
      <c r="F93" s="246"/>
      <c r="G93" s="11">
        <v>85</v>
      </c>
      <c r="H93" s="18">
        <v>4138732</v>
      </c>
      <c r="I93" s="18">
        <v>6457317</v>
      </c>
    </row>
    <row r="94" spans="1:9" ht="12.75" customHeight="1" x14ac:dyDescent="0.25">
      <c r="A94" s="247" t="s">
        <v>351</v>
      </c>
      <c r="B94" s="247"/>
      <c r="C94" s="247"/>
      <c r="D94" s="247"/>
      <c r="E94" s="247"/>
      <c r="F94" s="247"/>
      <c r="G94" s="12">
        <v>86</v>
      </c>
      <c r="H94" s="120">
        <f>H95-H96</f>
        <v>-2318586</v>
      </c>
      <c r="I94" s="120">
        <f>I95-I96</f>
        <v>2085887</v>
      </c>
    </row>
    <row r="95" spans="1:9" ht="12.75" customHeight="1" x14ac:dyDescent="0.25">
      <c r="A95" s="246" t="s">
        <v>74</v>
      </c>
      <c r="B95" s="246"/>
      <c r="C95" s="246"/>
      <c r="D95" s="246"/>
      <c r="E95" s="246"/>
      <c r="F95" s="246"/>
      <c r="G95" s="11">
        <v>87</v>
      </c>
      <c r="H95" s="18">
        <v>0</v>
      </c>
      <c r="I95" s="18">
        <v>2085887</v>
      </c>
    </row>
    <row r="96" spans="1:9" ht="12.75" customHeight="1" x14ac:dyDescent="0.25">
      <c r="A96" s="246" t="s">
        <v>75</v>
      </c>
      <c r="B96" s="246"/>
      <c r="C96" s="246"/>
      <c r="D96" s="246"/>
      <c r="E96" s="246"/>
      <c r="F96" s="246"/>
      <c r="G96" s="11">
        <v>88</v>
      </c>
      <c r="H96" s="18">
        <v>2318586</v>
      </c>
      <c r="I96" s="18">
        <v>0</v>
      </c>
    </row>
    <row r="97" spans="1:9" ht="12.75" customHeight="1" x14ac:dyDescent="0.25">
      <c r="A97" s="246" t="s">
        <v>76</v>
      </c>
      <c r="B97" s="246"/>
      <c r="C97" s="246"/>
      <c r="D97" s="246"/>
      <c r="E97" s="246"/>
      <c r="F97" s="246"/>
      <c r="G97" s="11">
        <v>89</v>
      </c>
      <c r="H97" s="18">
        <v>0</v>
      </c>
      <c r="I97" s="18">
        <v>0</v>
      </c>
    </row>
    <row r="98" spans="1:9" ht="12.75" customHeight="1" x14ac:dyDescent="0.25">
      <c r="A98" s="248" t="s">
        <v>353</v>
      </c>
      <c r="B98" s="248"/>
      <c r="C98" s="248"/>
      <c r="D98" s="248"/>
      <c r="E98" s="248"/>
      <c r="F98" s="248"/>
      <c r="G98" s="12">
        <v>90</v>
      </c>
      <c r="H98" s="120">
        <f>SUM(H99:H104)</f>
        <v>0</v>
      </c>
      <c r="I98" s="120">
        <f>SUM(I99:I104)</f>
        <v>0</v>
      </c>
    </row>
    <row r="99" spans="1:9" ht="12.75" customHeight="1" x14ac:dyDescent="0.25">
      <c r="A99" s="246" t="s">
        <v>77</v>
      </c>
      <c r="B99" s="246"/>
      <c r="C99" s="246"/>
      <c r="D99" s="246"/>
      <c r="E99" s="246"/>
      <c r="F99" s="246"/>
      <c r="G99" s="11">
        <v>91</v>
      </c>
      <c r="H99" s="18">
        <v>0</v>
      </c>
      <c r="I99" s="18">
        <v>0</v>
      </c>
    </row>
    <row r="100" spans="1:9" ht="12.75" customHeight="1" x14ac:dyDescent="0.25">
      <c r="A100" s="246" t="s">
        <v>78</v>
      </c>
      <c r="B100" s="246"/>
      <c r="C100" s="246"/>
      <c r="D100" s="246"/>
      <c r="E100" s="246"/>
      <c r="F100" s="246"/>
      <c r="G100" s="11">
        <v>92</v>
      </c>
      <c r="H100" s="18">
        <v>0</v>
      </c>
      <c r="I100" s="18">
        <v>0</v>
      </c>
    </row>
    <row r="101" spans="1:9" ht="12.75" customHeight="1" x14ac:dyDescent="0.25">
      <c r="A101" s="246" t="s">
        <v>79</v>
      </c>
      <c r="B101" s="246"/>
      <c r="C101" s="246"/>
      <c r="D101" s="246"/>
      <c r="E101" s="246"/>
      <c r="F101" s="246"/>
      <c r="G101" s="11">
        <v>93</v>
      </c>
      <c r="H101" s="18">
        <v>0</v>
      </c>
      <c r="I101" s="18">
        <v>0</v>
      </c>
    </row>
    <row r="102" spans="1:9" ht="12.75" customHeight="1" x14ac:dyDescent="0.25">
      <c r="A102" s="246" t="s">
        <v>80</v>
      </c>
      <c r="B102" s="246"/>
      <c r="C102" s="246"/>
      <c r="D102" s="246"/>
      <c r="E102" s="246"/>
      <c r="F102" s="246"/>
      <c r="G102" s="11">
        <v>94</v>
      </c>
      <c r="H102" s="18">
        <v>0</v>
      </c>
      <c r="I102" s="18">
        <v>0</v>
      </c>
    </row>
    <row r="103" spans="1:9" ht="12.75" customHeight="1" x14ac:dyDescent="0.25">
      <c r="A103" s="246" t="s">
        <v>81</v>
      </c>
      <c r="B103" s="246"/>
      <c r="C103" s="246"/>
      <c r="D103" s="246"/>
      <c r="E103" s="246"/>
      <c r="F103" s="246"/>
      <c r="G103" s="11">
        <v>95</v>
      </c>
      <c r="H103" s="18">
        <v>0</v>
      </c>
      <c r="I103" s="18">
        <v>0</v>
      </c>
    </row>
    <row r="104" spans="1:9" ht="12.75" customHeight="1" x14ac:dyDescent="0.25">
      <c r="A104" s="246" t="s">
        <v>82</v>
      </c>
      <c r="B104" s="246"/>
      <c r="C104" s="246"/>
      <c r="D104" s="246"/>
      <c r="E104" s="246"/>
      <c r="F104" s="246"/>
      <c r="G104" s="11">
        <v>96</v>
      </c>
      <c r="H104" s="18">
        <v>0</v>
      </c>
      <c r="I104" s="18">
        <v>0</v>
      </c>
    </row>
    <row r="105" spans="1:9" ht="12.75" customHeight="1" x14ac:dyDescent="0.25">
      <c r="A105" s="248" t="s">
        <v>354</v>
      </c>
      <c r="B105" s="248"/>
      <c r="C105" s="248"/>
      <c r="D105" s="248"/>
      <c r="E105" s="248"/>
      <c r="F105" s="248"/>
      <c r="G105" s="12">
        <v>97</v>
      </c>
      <c r="H105" s="120">
        <f>SUM(H106:H116)</f>
        <v>14091701</v>
      </c>
      <c r="I105" s="120">
        <f>SUM(I106:I116)</f>
        <v>14091701</v>
      </c>
    </row>
    <row r="106" spans="1:9" ht="12.75" customHeight="1" x14ac:dyDescent="0.25">
      <c r="A106" s="246" t="s">
        <v>83</v>
      </c>
      <c r="B106" s="246"/>
      <c r="C106" s="246"/>
      <c r="D106" s="246"/>
      <c r="E106" s="246"/>
      <c r="F106" s="246"/>
      <c r="G106" s="11">
        <v>98</v>
      </c>
      <c r="H106" s="18">
        <v>0</v>
      </c>
      <c r="I106" s="18">
        <v>0</v>
      </c>
    </row>
    <row r="107" spans="1:9" ht="24.65" customHeight="1" x14ac:dyDescent="0.25">
      <c r="A107" s="246" t="s">
        <v>84</v>
      </c>
      <c r="B107" s="246"/>
      <c r="C107" s="246"/>
      <c r="D107" s="246"/>
      <c r="E107" s="246"/>
      <c r="F107" s="246"/>
      <c r="G107" s="11">
        <v>99</v>
      </c>
      <c r="H107" s="18">
        <v>0</v>
      </c>
      <c r="I107" s="18">
        <v>0</v>
      </c>
    </row>
    <row r="108" spans="1:9" ht="12.75" customHeight="1" x14ac:dyDescent="0.25">
      <c r="A108" s="246" t="s">
        <v>85</v>
      </c>
      <c r="B108" s="246"/>
      <c r="C108" s="246"/>
      <c r="D108" s="246"/>
      <c r="E108" s="246"/>
      <c r="F108" s="246"/>
      <c r="G108" s="11">
        <v>100</v>
      </c>
      <c r="H108" s="18">
        <v>0</v>
      </c>
      <c r="I108" s="18">
        <v>0</v>
      </c>
    </row>
    <row r="109" spans="1:9" ht="21.65" customHeight="1" x14ac:dyDescent="0.25">
      <c r="A109" s="246" t="s">
        <v>86</v>
      </c>
      <c r="B109" s="246"/>
      <c r="C109" s="246"/>
      <c r="D109" s="246"/>
      <c r="E109" s="246"/>
      <c r="F109" s="246"/>
      <c r="G109" s="11">
        <v>101</v>
      </c>
      <c r="H109" s="18">
        <v>0</v>
      </c>
      <c r="I109" s="18">
        <v>0</v>
      </c>
    </row>
    <row r="110" spans="1:9" ht="12.75" customHeight="1" x14ac:dyDescent="0.25">
      <c r="A110" s="246" t="s">
        <v>87</v>
      </c>
      <c r="B110" s="246"/>
      <c r="C110" s="246"/>
      <c r="D110" s="246"/>
      <c r="E110" s="246"/>
      <c r="F110" s="246"/>
      <c r="G110" s="11">
        <v>102</v>
      </c>
      <c r="H110" s="18">
        <v>0</v>
      </c>
      <c r="I110" s="18">
        <v>0</v>
      </c>
    </row>
    <row r="111" spans="1:9" ht="12.75" customHeight="1" x14ac:dyDescent="0.25">
      <c r="A111" s="246" t="s">
        <v>88</v>
      </c>
      <c r="B111" s="246"/>
      <c r="C111" s="246"/>
      <c r="D111" s="246"/>
      <c r="E111" s="246"/>
      <c r="F111" s="246"/>
      <c r="G111" s="11">
        <v>103</v>
      </c>
      <c r="H111" s="18">
        <v>13800102</v>
      </c>
      <c r="I111" s="18">
        <v>13800102</v>
      </c>
    </row>
    <row r="112" spans="1:9" ht="12.75" customHeight="1" x14ac:dyDescent="0.25">
      <c r="A112" s="246" t="s">
        <v>89</v>
      </c>
      <c r="B112" s="246"/>
      <c r="C112" s="246"/>
      <c r="D112" s="246"/>
      <c r="E112" s="246"/>
      <c r="F112" s="246"/>
      <c r="G112" s="11">
        <v>104</v>
      </c>
      <c r="H112" s="18">
        <v>0</v>
      </c>
      <c r="I112" s="18">
        <v>0</v>
      </c>
    </row>
    <row r="113" spans="1:9" ht="12.75" customHeight="1" x14ac:dyDescent="0.25">
      <c r="A113" s="246" t="s">
        <v>90</v>
      </c>
      <c r="B113" s="246"/>
      <c r="C113" s="246"/>
      <c r="D113" s="246"/>
      <c r="E113" s="246"/>
      <c r="F113" s="246"/>
      <c r="G113" s="11">
        <v>105</v>
      </c>
      <c r="H113" s="18">
        <v>0</v>
      </c>
      <c r="I113" s="18">
        <v>0</v>
      </c>
    </row>
    <row r="114" spans="1:9" ht="12.75" customHeight="1" x14ac:dyDescent="0.25">
      <c r="A114" s="246" t="s">
        <v>91</v>
      </c>
      <c r="B114" s="246"/>
      <c r="C114" s="246"/>
      <c r="D114" s="246"/>
      <c r="E114" s="246"/>
      <c r="F114" s="246"/>
      <c r="G114" s="11">
        <v>106</v>
      </c>
      <c r="H114" s="18">
        <v>0</v>
      </c>
      <c r="I114" s="18">
        <v>0</v>
      </c>
    </row>
    <row r="115" spans="1:9" ht="12.75" customHeight="1" x14ac:dyDescent="0.25">
      <c r="A115" s="246" t="s">
        <v>92</v>
      </c>
      <c r="B115" s="246"/>
      <c r="C115" s="246"/>
      <c r="D115" s="246"/>
      <c r="E115" s="246"/>
      <c r="F115" s="246"/>
      <c r="G115" s="11">
        <v>107</v>
      </c>
      <c r="H115" s="18">
        <v>103177</v>
      </c>
      <c r="I115" s="18">
        <v>103177</v>
      </c>
    </row>
    <row r="116" spans="1:9" ht="12.75" customHeight="1" x14ac:dyDescent="0.25">
      <c r="A116" s="246" t="s">
        <v>93</v>
      </c>
      <c r="B116" s="246"/>
      <c r="C116" s="246"/>
      <c r="D116" s="246"/>
      <c r="E116" s="246"/>
      <c r="F116" s="246"/>
      <c r="G116" s="11">
        <v>108</v>
      </c>
      <c r="H116" s="18">
        <v>188422</v>
      </c>
      <c r="I116" s="18">
        <v>188422</v>
      </c>
    </row>
    <row r="117" spans="1:9" ht="12.75" customHeight="1" x14ac:dyDescent="0.25">
      <c r="A117" s="248" t="s">
        <v>355</v>
      </c>
      <c r="B117" s="248"/>
      <c r="C117" s="248"/>
      <c r="D117" s="248"/>
      <c r="E117" s="248"/>
      <c r="F117" s="248"/>
      <c r="G117" s="12">
        <v>109</v>
      </c>
      <c r="H117" s="120">
        <f>SUM(H118:H131)</f>
        <v>1167532</v>
      </c>
      <c r="I117" s="120">
        <f>SUM(I118:I131)</f>
        <v>1467134</v>
      </c>
    </row>
    <row r="118" spans="1:9" ht="12.75" customHeight="1" x14ac:dyDescent="0.25">
      <c r="A118" s="246" t="s">
        <v>83</v>
      </c>
      <c r="B118" s="246"/>
      <c r="C118" s="246"/>
      <c r="D118" s="246"/>
      <c r="E118" s="246"/>
      <c r="F118" s="246"/>
      <c r="G118" s="11">
        <v>110</v>
      </c>
      <c r="H118" s="18">
        <v>0</v>
      </c>
      <c r="I118" s="18">
        <v>0</v>
      </c>
    </row>
    <row r="119" spans="1:9" ht="22.25" customHeight="1" x14ac:dyDescent="0.25">
      <c r="A119" s="246" t="s">
        <v>84</v>
      </c>
      <c r="B119" s="246"/>
      <c r="C119" s="246"/>
      <c r="D119" s="246"/>
      <c r="E119" s="246"/>
      <c r="F119" s="246"/>
      <c r="G119" s="11">
        <v>111</v>
      </c>
      <c r="H119" s="18">
        <v>0</v>
      </c>
      <c r="I119" s="18">
        <v>0</v>
      </c>
    </row>
    <row r="120" spans="1:9" ht="12.75" customHeight="1" x14ac:dyDescent="0.25">
      <c r="A120" s="246" t="s">
        <v>85</v>
      </c>
      <c r="B120" s="246"/>
      <c r="C120" s="246"/>
      <c r="D120" s="246"/>
      <c r="E120" s="246"/>
      <c r="F120" s="246"/>
      <c r="G120" s="11">
        <v>112</v>
      </c>
      <c r="H120" s="18">
        <v>0</v>
      </c>
      <c r="I120" s="18">
        <v>0</v>
      </c>
    </row>
    <row r="121" spans="1:9" ht="23.4" customHeight="1" x14ac:dyDescent="0.25">
      <c r="A121" s="246" t="s">
        <v>86</v>
      </c>
      <c r="B121" s="246"/>
      <c r="C121" s="246"/>
      <c r="D121" s="246"/>
      <c r="E121" s="246"/>
      <c r="F121" s="246"/>
      <c r="G121" s="11">
        <v>113</v>
      </c>
      <c r="H121" s="18">
        <v>0</v>
      </c>
      <c r="I121" s="18">
        <v>0</v>
      </c>
    </row>
    <row r="122" spans="1:9" ht="12.75" customHeight="1" x14ac:dyDescent="0.25">
      <c r="A122" s="246" t="s">
        <v>87</v>
      </c>
      <c r="B122" s="246"/>
      <c r="C122" s="246"/>
      <c r="D122" s="246"/>
      <c r="E122" s="246"/>
      <c r="F122" s="246"/>
      <c r="G122" s="11">
        <v>114</v>
      </c>
      <c r="H122" s="18">
        <v>0</v>
      </c>
      <c r="I122" s="18">
        <v>0</v>
      </c>
    </row>
    <row r="123" spans="1:9" ht="12.75" customHeight="1" x14ac:dyDescent="0.25">
      <c r="A123" s="246" t="s">
        <v>88</v>
      </c>
      <c r="B123" s="246"/>
      <c r="C123" s="246"/>
      <c r="D123" s="246"/>
      <c r="E123" s="246"/>
      <c r="F123" s="246"/>
      <c r="G123" s="11">
        <v>115</v>
      </c>
      <c r="H123" s="18">
        <v>147573</v>
      </c>
      <c r="I123" s="18">
        <v>149345</v>
      </c>
    </row>
    <row r="124" spans="1:9" ht="12.75" customHeight="1" x14ac:dyDescent="0.25">
      <c r="A124" s="246" t="s">
        <v>89</v>
      </c>
      <c r="B124" s="246"/>
      <c r="C124" s="246"/>
      <c r="D124" s="246"/>
      <c r="E124" s="246"/>
      <c r="F124" s="246"/>
      <c r="G124" s="11">
        <v>116</v>
      </c>
      <c r="H124" s="18">
        <v>288542</v>
      </c>
      <c r="I124" s="18">
        <v>307634</v>
      </c>
    </row>
    <row r="125" spans="1:9" ht="12.75" customHeight="1" x14ac:dyDescent="0.25">
      <c r="A125" s="246" t="s">
        <v>90</v>
      </c>
      <c r="B125" s="246"/>
      <c r="C125" s="246"/>
      <c r="D125" s="246"/>
      <c r="E125" s="246"/>
      <c r="F125" s="246"/>
      <c r="G125" s="11">
        <v>117</v>
      </c>
      <c r="H125" s="18">
        <v>305693</v>
      </c>
      <c r="I125" s="18">
        <v>261522</v>
      </c>
    </row>
    <row r="126" spans="1:9" x14ac:dyDescent="0.25">
      <c r="A126" s="246" t="s">
        <v>91</v>
      </c>
      <c r="B126" s="246"/>
      <c r="C126" s="246"/>
      <c r="D126" s="246"/>
      <c r="E126" s="246"/>
      <c r="F126" s="246"/>
      <c r="G126" s="11">
        <v>118</v>
      </c>
      <c r="H126" s="18">
        <v>0</v>
      </c>
      <c r="I126" s="18">
        <v>0</v>
      </c>
    </row>
    <row r="127" spans="1:9" x14ac:dyDescent="0.25">
      <c r="A127" s="246" t="s">
        <v>94</v>
      </c>
      <c r="B127" s="246"/>
      <c r="C127" s="246"/>
      <c r="D127" s="246"/>
      <c r="E127" s="246"/>
      <c r="F127" s="246"/>
      <c r="G127" s="11">
        <v>119</v>
      </c>
      <c r="H127" s="18">
        <v>395716</v>
      </c>
      <c r="I127" s="18">
        <v>494803</v>
      </c>
    </row>
    <row r="128" spans="1:9" x14ac:dyDescent="0.25">
      <c r="A128" s="246" t="s">
        <v>95</v>
      </c>
      <c r="B128" s="246"/>
      <c r="C128" s="246"/>
      <c r="D128" s="246"/>
      <c r="E128" s="246"/>
      <c r="F128" s="246"/>
      <c r="G128" s="11">
        <v>120</v>
      </c>
      <c r="H128" s="18">
        <v>10640</v>
      </c>
      <c r="I128" s="18">
        <v>251855</v>
      </c>
    </row>
    <row r="129" spans="1:9" x14ac:dyDescent="0.25">
      <c r="A129" s="246" t="s">
        <v>96</v>
      </c>
      <c r="B129" s="246"/>
      <c r="C129" s="246"/>
      <c r="D129" s="246"/>
      <c r="E129" s="246"/>
      <c r="F129" s="246"/>
      <c r="G129" s="11">
        <v>121</v>
      </c>
      <c r="H129" s="18">
        <v>0</v>
      </c>
      <c r="I129" s="18">
        <v>0</v>
      </c>
    </row>
    <row r="130" spans="1:9" x14ac:dyDescent="0.25">
      <c r="A130" s="246" t="s">
        <v>97</v>
      </c>
      <c r="B130" s="246"/>
      <c r="C130" s="246"/>
      <c r="D130" s="246"/>
      <c r="E130" s="246"/>
      <c r="F130" s="246"/>
      <c r="G130" s="11">
        <v>122</v>
      </c>
      <c r="H130" s="18">
        <v>0</v>
      </c>
      <c r="I130" s="18">
        <v>0</v>
      </c>
    </row>
    <row r="131" spans="1:9" x14ac:dyDescent="0.25">
      <c r="A131" s="246" t="s">
        <v>98</v>
      </c>
      <c r="B131" s="246"/>
      <c r="C131" s="246"/>
      <c r="D131" s="246"/>
      <c r="E131" s="246"/>
      <c r="F131" s="246"/>
      <c r="G131" s="11">
        <v>123</v>
      </c>
      <c r="H131" s="18">
        <v>19368</v>
      </c>
      <c r="I131" s="18">
        <v>1975</v>
      </c>
    </row>
    <row r="132" spans="1:9" ht="22.25" customHeight="1" x14ac:dyDescent="0.25">
      <c r="A132" s="262" t="s">
        <v>99</v>
      </c>
      <c r="B132" s="262"/>
      <c r="C132" s="262"/>
      <c r="D132" s="262"/>
      <c r="E132" s="262"/>
      <c r="F132" s="262"/>
      <c r="G132" s="11">
        <v>124</v>
      </c>
      <c r="H132" s="18">
        <v>251113</v>
      </c>
      <c r="I132" s="18">
        <v>207676</v>
      </c>
    </row>
    <row r="133" spans="1:9" ht="12.75" customHeight="1" x14ac:dyDescent="0.25">
      <c r="A133" s="248" t="s">
        <v>356</v>
      </c>
      <c r="B133" s="248"/>
      <c r="C133" s="248"/>
      <c r="D133" s="248"/>
      <c r="E133" s="248"/>
      <c r="F133" s="248"/>
      <c r="G133" s="12">
        <v>125</v>
      </c>
      <c r="H133" s="120">
        <f>H75+H98+H105+H117+H132</f>
        <v>67002873</v>
      </c>
      <c r="I133" s="120">
        <f>I75+I98+I105+I117+I132</f>
        <v>69344926</v>
      </c>
    </row>
    <row r="134" spans="1:9" x14ac:dyDescent="0.25">
      <c r="A134" s="262" t="s">
        <v>100</v>
      </c>
      <c r="B134" s="262"/>
      <c r="C134" s="262"/>
      <c r="D134" s="262"/>
      <c r="E134" s="262"/>
      <c r="F134" s="262"/>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55118110236220474" right="0.55118110236220474" top="0.59055118110236227" bottom="0.59055118110236227" header="0.51181102362204722" footer="0.51181102362204722"/>
  <pageSetup paperSize="9" scale="70" orientation="portrait" r:id="rId1"/>
  <headerFooter alignWithMargins="0"/>
  <rowBreaks count="2" manualBreakCount="2">
    <brk id="56" max="8" man="1"/>
    <brk id="11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0" zoomScaleSheetLayoutView="100" workbookViewId="0">
      <pane ySplit="7" topLeftCell="A22" activePane="bottomLeft" state="frozen"/>
      <selection pane="bottomLeft" activeCell="J13" sqref="J13"/>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66" t="s">
        <v>102</v>
      </c>
      <c r="B1" s="267"/>
      <c r="C1" s="267"/>
      <c r="D1" s="267"/>
      <c r="E1" s="267"/>
      <c r="F1" s="267"/>
      <c r="G1" s="267"/>
      <c r="H1" s="267"/>
      <c r="I1" s="267"/>
    </row>
    <row r="2" spans="1:11" x14ac:dyDescent="0.25">
      <c r="A2" s="268" t="s">
        <v>664</v>
      </c>
      <c r="B2" s="269"/>
      <c r="C2" s="269"/>
      <c r="D2" s="269"/>
      <c r="E2" s="269"/>
      <c r="F2" s="269"/>
      <c r="G2" s="269"/>
      <c r="H2" s="269"/>
      <c r="I2" s="269"/>
    </row>
    <row r="3" spans="1:11" x14ac:dyDescent="0.25">
      <c r="A3" s="270" t="s">
        <v>446</v>
      </c>
      <c r="B3" s="271"/>
      <c r="C3" s="271"/>
      <c r="D3" s="271"/>
      <c r="E3" s="271"/>
      <c r="F3" s="271"/>
      <c r="G3" s="271"/>
      <c r="H3" s="271"/>
      <c r="I3" s="271"/>
      <c r="J3" s="272"/>
      <c r="K3" s="272"/>
    </row>
    <row r="4" spans="1:11" x14ac:dyDescent="0.25">
      <c r="A4" s="273" t="s">
        <v>523</v>
      </c>
      <c r="B4" s="274"/>
      <c r="C4" s="274"/>
      <c r="D4" s="274"/>
      <c r="E4" s="274"/>
      <c r="F4" s="274"/>
      <c r="G4" s="274"/>
      <c r="H4" s="274"/>
      <c r="I4" s="274"/>
      <c r="J4" s="275"/>
      <c r="K4" s="275"/>
    </row>
    <row r="5" spans="1:11" ht="22.25" customHeight="1" x14ac:dyDescent="0.25">
      <c r="A5" s="276" t="s">
        <v>2</v>
      </c>
      <c r="B5" s="277"/>
      <c r="C5" s="277"/>
      <c r="D5" s="277"/>
      <c r="E5" s="277"/>
      <c r="F5" s="277"/>
      <c r="G5" s="276" t="s">
        <v>103</v>
      </c>
      <c r="H5" s="278" t="s">
        <v>301</v>
      </c>
      <c r="I5" s="279"/>
      <c r="J5" s="278" t="s">
        <v>279</v>
      </c>
      <c r="K5" s="279"/>
    </row>
    <row r="6" spans="1:11" x14ac:dyDescent="0.25">
      <c r="A6" s="277"/>
      <c r="B6" s="277"/>
      <c r="C6" s="277"/>
      <c r="D6" s="277"/>
      <c r="E6" s="277"/>
      <c r="F6" s="277"/>
      <c r="G6" s="277"/>
      <c r="H6" s="50" t="s">
        <v>294</v>
      </c>
      <c r="I6" s="50" t="s">
        <v>295</v>
      </c>
      <c r="J6" s="50" t="s">
        <v>294</v>
      </c>
      <c r="K6" s="50" t="s">
        <v>295</v>
      </c>
    </row>
    <row r="7" spans="1:11" x14ac:dyDescent="0.25">
      <c r="A7" s="282">
        <v>1</v>
      </c>
      <c r="B7" s="283"/>
      <c r="C7" s="283"/>
      <c r="D7" s="283"/>
      <c r="E7" s="283"/>
      <c r="F7" s="283"/>
      <c r="G7" s="51">
        <v>2</v>
      </c>
      <c r="H7" s="50">
        <v>3</v>
      </c>
      <c r="I7" s="50">
        <v>4</v>
      </c>
      <c r="J7" s="50">
        <v>5</v>
      </c>
      <c r="K7" s="50">
        <v>6</v>
      </c>
    </row>
    <row r="8" spans="1:11" ht="12.75" customHeight="1" x14ac:dyDescent="0.25">
      <c r="A8" s="280" t="s">
        <v>357</v>
      </c>
      <c r="B8" s="280"/>
      <c r="C8" s="280"/>
      <c r="D8" s="280"/>
      <c r="E8" s="280"/>
      <c r="F8" s="280"/>
      <c r="G8" s="12">
        <v>1</v>
      </c>
      <c r="H8" s="52">
        <f>SUM(H9:H13)</f>
        <v>12158958</v>
      </c>
      <c r="I8" s="52">
        <f>SUM(I9:I13)</f>
        <v>9242958</v>
      </c>
      <c r="J8" s="52">
        <f>SUM(J9:J13)</f>
        <v>13681824</v>
      </c>
      <c r="K8" s="52">
        <f>SUM(K9:K13)</f>
        <v>10407935</v>
      </c>
    </row>
    <row r="9" spans="1:11" ht="12.75" customHeight="1" x14ac:dyDescent="0.25">
      <c r="A9" s="246" t="s">
        <v>115</v>
      </c>
      <c r="B9" s="246"/>
      <c r="C9" s="246"/>
      <c r="D9" s="246"/>
      <c r="E9" s="246"/>
      <c r="F9" s="246"/>
      <c r="G9" s="11">
        <v>2</v>
      </c>
      <c r="H9" s="53">
        <v>0</v>
      </c>
      <c r="I9" s="53">
        <v>0</v>
      </c>
      <c r="J9" s="53">
        <v>0</v>
      </c>
      <c r="K9" s="53">
        <v>0</v>
      </c>
    </row>
    <row r="10" spans="1:11" ht="12.75" customHeight="1" x14ac:dyDescent="0.25">
      <c r="A10" s="246" t="s">
        <v>116</v>
      </c>
      <c r="B10" s="246"/>
      <c r="C10" s="246"/>
      <c r="D10" s="246"/>
      <c r="E10" s="246"/>
      <c r="F10" s="246"/>
      <c r="G10" s="11">
        <v>3</v>
      </c>
      <c r="H10" s="53">
        <v>12004707</v>
      </c>
      <c r="I10" s="53">
        <v>9212257</v>
      </c>
      <c r="J10" s="53">
        <v>13560350</v>
      </c>
      <c r="K10" s="53">
        <v>10374325</v>
      </c>
    </row>
    <row r="11" spans="1:11" ht="12.75" customHeight="1" x14ac:dyDescent="0.25">
      <c r="A11" s="246" t="s">
        <v>117</v>
      </c>
      <c r="B11" s="246"/>
      <c r="C11" s="246"/>
      <c r="D11" s="246"/>
      <c r="E11" s="246"/>
      <c r="F11" s="246"/>
      <c r="G11" s="11">
        <v>4</v>
      </c>
      <c r="H11" s="53">
        <v>865</v>
      </c>
      <c r="I11" s="53">
        <v>-4324</v>
      </c>
      <c r="J11" s="53">
        <v>0</v>
      </c>
      <c r="K11" s="53">
        <v>0</v>
      </c>
    </row>
    <row r="12" spans="1:11" ht="12.75" customHeight="1" x14ac:dyDescent="0.25">
      <c r="A12" s="246" t="s">
        <v>118</v>
      </c>
      <c r="B12" s="246"/>
      <c r="C12" s="246"/>
      <c r="D12" s="246"/>
      <c r="E12" s="246"/>
      <c r="F12" s="246"/>
      <c r="G12" s="11">
        <v>5</v>
      </c>
      <c r="H12" s="53">
        <v>0</v>
      </c>
      <c r="I12" s="53">
        <v>0</v>
      </c>
      <c r="J12" s="53">
        <v>0</v>
      </c>
      <c r="K12" s="53">
        <v>0</v>
      </c>
    </row>
    <row r="13" spans="1:11" ht="12.75" customHeight="1" x14ac:dyDescent="0.25">
      <c r="A13" s="246" t="s">
        <v>119</v>
      </c>
      <c r="B13" s="246"/>
      <c r="C13" s="246"/>
      <c r="D13" s="246"/>
      <c r="E13" s="246"/>
      <c r="F13" s="246"/>
      <c r="G13" s="11">
        <v>6</v>
      </c>
      <c r="H13" s="53">
        <v>153386</v>
      </c>
      <c r="I13" s="53">
        <v>35025</v>
      </c>
      <c r="J13" s="53">
        <v>121474</v>
      </c>
      <c r="K13" s="53">
        <v>33610</v>
      </c>
    </row>
    <row r="14" spans="1:11" ht="12.75" customHeight="1" x14ac:dyDescent="0.25">
      <c r="A14" s="280" t="s">
        <v>358</v>
      </c>
      <c r="B14" s="280"/>
      <c r="C14" s="280"/>
      <c r="D14" s="280"/>
      <c r="E14" s="280"/>
      <c r="F14" s="280"/>
      <c r="G14" s="12">
        <v>7</v>
      </c>
      <c r="H14" s="52">
        <f>H15+H16+H20+H24+H25+H26+H29+H36</f>
        <v>12544311</v>
      </c>
      <c r="I14" s="52">
        <f>I15+I16+I20+I24+I25+I26+I29+I36</f>
        <v>5801576</v>
      </c>
      <c r="J14" s="52">
        <f>J15+J16+J20+J24+J25+J26+J29+J36</f>
        <v>11234233</v>
      </c>
      <c r="K14" s="52">
        <f>K15+K16+K20+K24+K25+K26+K29+K36</f>
        <v>5686372</v>
      </c>
    </row>
    <row r="15" spans="1:11" ht="12.75" customHeight="1" x14ac:dyDescent="0.25">
      <c r="A15" s="246" t="s">
        <v>104</v>
      </c>
      <c r="B15" s="246"/>
      <c r="C15" s="246"/>
      <c r="D15" s="246"/>
      <c r="E15" s="246"/>
      <c r="F15" s="246"/>
      <c r="G15" s="11">
        <v>8</v>
      </c>
      <c r="H15" s="53">
        <v>0</v>
      </c>
      <c r="I15" s="53">
        <v>0</v>
      </c>
      <c r="J15" s="53">
        <v>0</v>
      </c>
      <c r="K15" s="53">
        <v>0</v>
      </c>
    </row>
    <row r="16" spans="1:11" ht="12.75" customHeight="1" x14ac:dyDescent="0.25">
      <c r="A16" s="247" t="s">
        <v>438</v>
      </c>
      <c r="B16" s="247"/>
      <c r="C16" s="247"/>
      <c r="D16" s="247"/>
      <c r="E16" s="247"/>
      <c r="F16" s="247"/>
      <c r="G16" s="12">
        <v>9</v>
      </c>
      <c r="H16" s="52">
        <f>SUM(H17:H19)</f>
        <v>4748332</v>
      </c>
      <c r="I16" s="52">
        <f>SUM(I17:I19)</f>
        <v>2713074</v>
      </c>
      <c r="J16" s="52">
        <f>SUM(J17:J19)</f>
        <v>4633625</v>
      </c>
      <c r="K16" s="52">
        <f>SUM(K17:K19)</f>
        <v>2678365</v>
      </c>
    </row>
    <row r="17" spans="1:11" ht="12.75" customHeight="1" x14ac:dyDescent="0.25">
      <c r="A17" s="281" t="s">
        <v>120</v>
      </c>
      <c r="B17" s="281"/>
      <c r="C17" s="281"/>
      <c r="D17" s="281"/>
      <c r="E17" s="281"/>
      <c r="F17" s="281"/>
      <c r="G17" s="11">
        <v>10</v>
      </c>
      <c r="H17" s="53">
        <v>2492093</v>
      </c>
      <c r="I17" s="53">
        <v>1519956</v>
      </c>
      <c r="J17" s="53">
        <v>2176314</v>
      </c>
      <c r="K17" s="53">
        <v>1360887</v>
      </c>
    </row>
    <row r="18" spans="1:11" ht="12.75" customHeight="1" x14ac:dyDescent="0.25">
      <c r="A18" s="281" t="s">
        <v>121</v>
      </c>
      <c r="B18" s="281"/>
      <c r="C18" s="281"/>
      <c r="D18" s="281"/>
      <c r="E18" s="281"/>
      <c r="F18" s="281"/>
      <c r="G18" s="11">
        <v>11</v>
      </c>
      <c r="H18" s="53">
        <v>26875</v>
      </c>
      <c r="I18" s="53">
        <v>17736</v>
      </c>
      <c r="J18" s="53">
        <v>28639</v>
      </c>
      <c r="K18" s="53">
        <v>19792</v>
      </c>
    </row>
    <row r="19" spans="1:11" ht="12.75" customHeight="1" x14ac:dyDescent="0.25">
      <c r="A19" s="281" t="s">
        <v>122</v>
      </c>
      <c r="B19" s="281"/>
      <c r="C19" s="281"/>
      <c r="D19" s="281"/>
      <c r="E19" s="281"/>
      <c r="F19" s="281"/>
      <c r="G19" s="11">
        <v>12</v>
      </c>
      <c r="H19" s="53">
        <v>2229364</v>
      </c>
      <c r="I19" s="53">
        <v>1175382</v>
      </c>
      <c r="J19" s="53">
        <v>2428672</v>
      </c>
      <c r="K19" s="53">
        <v>1297686</v>
      </c>
    </row>
    <row r="20" spans="1:11" ht="12.75" customHeight="1" x14ac:dyDescent="0.25">
      <c r="A20" s="247" t="s">
        <v>439</v>
      </c>
      <c r="B20" s="247"/>
      <c r="C20" s="247"/>
      <c r="D20" s="247"/>
      <c r="E20" s="247"/>
      <c r="F20" s="247"/>
      <c r="G20" s="12">
        <v>13</v>
      </c>
      <c r="H20" s="52">
        <f>SUM(H21:H23)</f>
        <v>3222064</v>
      </c>
      <c r="I20" s="52">
        <f>SUM(I21:I23)</f>
        <v>1828692</v>
      </c>
      <c r="J20" s="52">
        <f>SUM(J21:J23)</f>
        <v>3545957</v>
      </c>
      <c r="K20" s="52">
        <f>SUM(K21:K23)</f>
        <v>1934901</v>
      </c>
    </row>
    <row r="21" spans="1:11" ht="12.75" customHeight="1" x14ac:dyDescent="0.25">
      <c r="A21" s="281" t="s">
        <v>105</v>
      </c>
      <c r="B21" s="281"/>
      <c r="C21" s="281"/>
      <c r="D21" s="281"/>
      <c r="E21" s="281"/>
      <c r="F21" s="281"/>
      <c r="G21" s="11">
        <v>14</v>
      </c>
      <c r="H21" s="53">
        <v>2004983</v>
      </c>
      <c r="I21" s="53">
        <v>1154788</v>
      </c>
      <c r="J21" s="53">
        <v>2233876</v>
      </c>
      <c r="K21" s="53">
        <v>1223493</v>
      </c>
    </row>
    <row r="22" spans="1:11" ht="12.75" customHeight="1" x14ac:dyDescent="0.25">
      <c r="A22" s="281" t="s">
        <v>106</v>
      </c>
      <c r="B22" s="281"/>
      <c r="C22" s="281"/>
      <c r="D22" s="281"/>
      <c r="E22" s="281"/>
      <c r="F22" s="281"/>
      <c r="G22" s="11">
        <v>15</v>
      </c>
      <c r="H22" s="53">
        <v>793474</v>
      </c>
      <c r="I22" s="53">
        <v>437188</v>
      </c>
      <c r="J22" s="53">
        <v>845778</v>
      </c>
      <c r="K22" s="53">
        <v>457787</v>
      </c>
    </row>
    <row r="23" spans="1:11" ht="12.75" customHeight="1" x14ac:dyDescent="0.25">
      <c r="A23" s="281" t="s">
        <v>107</v>
      </c>
      <c r="B23" s="281"/>
      <c r="C23" s="281"/>
      <c r="D23" s="281"/>
      <c r="E23" s="281"/>
      <c r="F23" s="281"/>
      <c r="G23" s="11">
        <v>16</v>
      </c>
      <c r="H23" s="53">
        <v>423607</v>
      </c>
      <c r="I23" s="53">
        <v>236716</v>
      </c>
      <c r="J23" s="53">
        <v>466303</v>
      </c>
      <c r="K23" s="53">
        <v>253621</v>
      </c>
    </row>
    <row r="24" spans="1:11" ht="12.75" customHeight="1" x14ac:dyDescent="0.25">
      <c r="A24" s="246" t="s">
        <v>108</v>
      </c>
      <c r="B24" s="246"/>
      <c r="C24" s="246"/>
      <c r="D24" s="246"/>
      <c r="E24" s="246"/>
      <c r="F24" s="246"/>
      <c r="G24" s="11">
        <v>17</v>
      </c>
      <c r="H24" s="53">
        <v>2047757</v>
      </c>
      <c r="I24" s="53">
        <v>756574</v>
      </c>
      <c r="J24" s="53">
        <v>2220713</v>
      </c>
      <c r="K24" s="53">
        <v>728154</v>
      </c>
    </row>
    <row r="25" spans="1:11" ht="12.75" customHeight="1" x14ac:dyDescent="0.25">
      <c r="A25" s="246" t="s">
        <v>109</v>
      </c>
      <c r="B25" s="246"/>
      <c r="C25" s="246"/>
      <c r="D25" s="246"/>
      <c r="E25" s="246"/>
      <c r="F25" s="246"/>
      <c r="G25" s="11">
        <v>18</v>
      </c>
      <c r="H25" s="53">
        <v>1144443</v>
      </c>
      <c r="I25" s="53">
        <v>460204</v>
      </c>
      <c r="J25" s="53">
        <v>826898</v>
      </c>
      <c r="K25" s="53">
        <v>339936</v>
      </c>
    </row>
    <row r="26" spans="1:11" ht="12.75" customHeight="1" x14ac:dyDescent="0.25">
      <c r="A26" s="247" t="s">
        <v>440</v>
      </c>
      <c r="B26" s="247"/>
      <c r="C26" s="247"/>
      <c r="D26" s="247"/>
      <c r="E26" s="247"/>
      <c r="F26" s="247"/>
      <c r="G26" s="12">
        <v>19</v>
      </c>
      <c r="H26" s="52">
        <f>H27+H28</f>
        <v>0</v>
      </c>
      <c r="I26" s="52">
        <f>I27+I28</f>
        <v>0</v>
      </c>
      <c r="J26" s="52">
        <f>J27+J28</f>
        <v>0</v>
      </c>
      <c r="K26" s="52">
        <f>K27+K28</f>
        <v>0</v>
      </c>
    </row>
    <row r="27" spans="1:11" ht="12.75" customHeight="1" x14ac:dyDescent="0.25">
      <c r="A27" s="281" t="s">
        <v>123</v>
      </c>
      <c r="B27" s="281"/>
      <c r="C27" s="281"/>
      <c r="D27" s="281"/>
      <c r="E27" s="281"/>
      <c r="F27" s="281"/>
      <c r="G27" s="11">
        <v>20</v>
      </c>
      <c r="H27" s="53">
        <v>0</v>
      </c>
      <c r="I27" s="53">
        <v>0</v>
      </c>
      <c r="J27" s="53">
        <v>0</v>
      </c>
      <c r="K27" s="53">
        <v>0</v>
      </c>
    </row>
    <row r="28" spans="1:11" ht="12.75" customHeight="1" x14ac:dyDescent="0.25">
      <c r="A28" s="281" t="s">
        <v>124</v>
      </c>
      <c r="B28" s="281"/>
      <c r="C28" s="281"/>
      <c r="D28" s="281"/>
      <c r="E28" s="281"/>
      <c r="F28" s="281"/>
      <c r="G28" s="11">
        <v>21</v>
      </c>
      <c r="H28" s="53">
        <v>0</v>
      </c>
      <c r="I28" s="53">
        <v>0</v>
      </c>
      <c r="J28" s="53">
        <v>0</v>
      </c>
      <c r="K28" s="53">
        <v>0</v>
      </c>
    </row>
    <row r="29" spans="1:11" ht="12.75" customHeight="1" x14ac:dyDescent="0.25">
      <c r="A29" s="247" t="s">
        <v>441</v>
      </c>
      <c r="B29" s="247"/>
      <c r="C29" s="247"/>
      <c r="D29" s="247"/>
      <c r="E29" s="247"/>
      <c r="F29" s="247"/>
      <c r="G29" s="12">
        <v>22</v>
      </c>
      <c r="H29" s="52">
        <f>SUM(H30:H35)</f>
        <v>0</v>
      </c>
      <c r="I29" s="52">
        <f>SUM(I30:I35)</f>
        <v>0</v>
      </c>
      <c r="J29" s="52">
        <f>SUM(J30:J35)</f>
        <v>0</v>
      </c>
      <c r="K29" s="52">
        <f>SUM(K30:K35)</f>
        <v>0</v>
      </c>
    </row>
    <row r="30" spans="1:11" ht="12.75" customHeight="1" x14ac:dyDescent="0.25">
      <c r="A30" s="281" t="s">
        <v>125</v>
      </c>
      <c r="B30" s="281"/>
      <c r="C30" s="281"/>
      <c r="D30" s="281"/>
      <c r="E30" s="281"/>
      <c r="F30" s="281"/>
      <c r="G30" s="11">
        <v>23</v>
      </c>
      <c r="H30" s="53">
        <v>0</v>
      </c>
      <c r="I30" s="53">
        <v>0</v>
      </c>
      <c r="J30" s="53">
        <v>0</v>
      </c>
      <c r="K30" s="53">
        <v>0</v>
      </c>
    </row>
    <row r="31" spans="1:11" ht="12.75" customHeight="1" x14ac:dyDescent="0.25">
      <c r="A31" s="281" t="s">
        <v>126</v>
      </c>
      <c r="B31" s="281"/>
      <c r="C31" s="281"/>
      <c r="D31" s="281"/>
      <c r="E31" s="281"/>
      <c r="F31" s="281"/>
      <c r="G31" s="11">
        <v>24</v>
      </c>
      <c r="H31" s="53">
        <v>0</v>
      </c>
      <c r="I31" s="53">
        <v>0</v>
      </c>
      <c r="J31" s="53">
        <v>0</v>
      </c>
      <c r="K31" s="53">
        <v>0</v>
      </c>
    </row>
    <row r="32" spans="1:11" ht="12.75" customHeight="1" x14ac:dyDescent="0.25">
      <c r="A32" s="281" t="s">
        <v>127</v>
      </c>
      <c r="B32" s="281"/>
      <c r="C32" s="281"/>
      <c r="D32" s="281"/>
      <c r="E32" s="281"/>
      <c r="F32" s="281"/>
      <c r="G32" s="11">
        <v>25</v>
      </c>
      <c r="H32" s="53">
        <v>0</v>
      </c>
      <c r="I32" s="53">
        <v>0</v>
      </c>
      <c r="J32" s="53">
        <v>0</v>
      </c>
      <c r="K32" s="53">
        <v>0</v>
      </c>
    </row>
    <row r="33" spans="1:11" ht="12.75" customHeight="1" x14ac:dyDescent="0.25">
      <c r="A33" s="281" t="s">
        <v>128</v>
      </c>
      <c r="B33" s="281"/>
      <c r="C33" s="281"/>
      <c r="D33" s="281"/>
      <c r="E33" s="281"/>
      <c r="F33" s="281"/>
      <c r="G33" s="11">
        <v>26</v>
      </c>
      <c r="H33" s="53">
        <v>0</v>
      </c>
      <c r="I33" s="53">
        <v>0</v>
      </c>
      <c r="J33" s="53">
        <v>0</v>
      </c>
      <c r="K33" s="53">
        <v>0</v>
      </c>
    </row>
    <row r="34" spans="1:11" ht="12.75" customHeight="1" x14ac:dyDescent="0.25">
      <c r="A34" s="281" t="s">
        <v>129</v>
      </c>
      <c r="B34" s="281"/>
      <c r="C34" s="281"/>
      <c r="D34" s="281"/>
      <c r="E34" s="281"/>
      <c r="F34" s="281"/>
      <c r="G34" s="11">
        <v>27</v>
      </c>
      <c r="H34" s="53">
        <v>0</v>
      </c>
      <c r="I34" s="53">
        <v>0</v>
      </c>
      <c r="J34" s="53">
        <v>0</v>
      </c>
      <c r="K34" s="53">
        <v>0</v>
      </c>
    </row>
    <row r="35" spans="1:11" ht="12.75" customHeight="1" x14ac:dyDescent="0.25">
      <c r="A35" s="281" t="s">
        <v>130</v>
      </c>
      <c r="B35" s="281"/>
      <c r="C35" s="281"/>
      <c r="D35" s="281"/>
      <c r="E35" s="281"/>
      <c r="F35" s="281"/>
      <c r="G35" s="11">
        <v>28</v>
      </c>
      <c r="H35" s="53">
        <v>0</v>
      </c>
      <c r="I35" s="53">
        <v>0</v>
      </c>
      <c r="J35" s="53">
        <v>0</v>
      </c>
      <c r="K35" s="53">
        <v>0</v>
      </c>
    </row>
    <row r="36" spans="1:11" ht="12.75" customHeight="1" x14ac:dyDescent="0.25">
      <c r="A36" s="246" t="s">
        <v>110</v>
      </c>
      <c r="B36" s="246"/>
      <c r="C36" s="246"/>
      <c r="D36" s="246"/>
      <c r="E36" s="246"/>
      <c r="F36" s="246"/>
      <c r="G36" s="11">
        <v>29</v>
      </c>
      <c r="H36" s="53">
        <v>1381715</v>
      </c>
      <c r="I36" s="53">
        <v>43032</v>
      </c>
      <c r="J36" s="53">
        <v>7040</v>
      </c>
      <c r="K36" s="53">
        <v>5016</v>
      </c>
    </row>
    <row r="37" spans="1:11" ht="12.75" customHeight="1" x14ac:dyDescent="0.25">
      <c r="A37" s="280" t="s">
        <v>359</v>
      </c>
      <c r="B37" s="280"/>
      <c r="C37" s="280"/>
      <c r="D37" s="280"/>
      <c r="E37" s="280"/>
      <c r="F37" s="280"/>
      <c r="G37" s="12">
        <v>30</v>
      </c>
      <c r="H37" s="52">
        <f>SUM(H38:H47)</f>
        <v>334359</v>
      </c>
      <c r="I37" s="52">
        <f>SUM(I38:I47)</f>
        <v>248614</v>
      </c>
      <c r="J37" s="52">
        <f>SUM(J38:J47)</f>
        <v>107453</v>
      </c>
      <c r="K37" s="52">
        <f>SUM(K38:K47)</f>
        <v>30763</v>
      </c>
    </row>
    <row r="38" spans="1:11" ht="12.75" customHeight="1" x14ac:dyDescent="0.25">
      <c r="A38" s="246" t="s">
        <v>131</v>
      </c>
      <c r="B38" s="246"/>
      <c r="C38" s="246"/>
      <c r="D38" s="246"/>
      <c r="E38" s="246"/>
      <c r="F38" s="246"/>
      <c r="G38" s="11">
        <v>31</v>
      </c>
      <c r="H38" s="53">
        <v>0</v>
      </c>
      <c r="I38" s="53">
        <v>0</v>
      </c>
      <c r="J38" s="53">
        <v>0</v>
      </c>
      <c r="K38" s="53">
        <v>0</v>
      </c>
    </row>
    <row r="39" spans="1:11" ht="25.25" customHeight="1" x14ac:dyDescent="0.25">
      <c r="A39" s="246" t="s">
        <v>132</v>
      </c>
      <c r="B39" s="246"/>
      <c r="C39" s="246"/>
      <c r="D39" s="246"/>
      <c r="E39" s="246"/>
      <c r="F39" s="246"/>
      <c r="G39" s="11">
        <v>32</v>
      </c>
      <c r="H39" s="53">
        <v>0</v>
      </c>
      <c r="I39" s="53">
        <v>0</v>
      </c>
      <c r="J39" s="53">
        <v>0</v>
      </c>
      <c r="K39" s="53">
        <v>0</v>
      </c>
    </row>
    <row r="40" spans="1:11" ht="25.25" customHeight="1" x14ac:dyDescent="0.25">
      <c r="A40" s="246" t="s">
        <v>133</v>
      </c>
      <c r="B40" s="246"/>
      <c r="C40" s="246"/>
      <c r="D40" s="246"/>
      <c r="E40" s="246"/>
      <c r="F40" s="246"/>
      <c r="G40" s="11">
        <v>33</v>
      </c>
      <c r="H40" s="53">
        <v>0</v>
      </c>
      <c r="I40" s="53">
        <v>0</v>
      </c>
      <c r="J40" s="53">
        <v>0</v>
      </c>
      <c r="K40" s="53">
        <v>0</v>
      </c>
    </row>
    <row r="41" spans="1:11" ht="25.25" customHeight="1" x14ac:dyDescent="0.25">
      <c r="A41" s="246" t="s">
        <v>134</v>
      </c>
      <c r="B41" s="246"/>
      <c r="C41" s="246"/>
      <c r="D41" s="246"/>
      <c r="E41" s="246"/>
      <c r="F41" s="246"/>
      <c r="G41" s="11">
        <v>34</v>
      </c>
      <c r="H41" s="53">
        <v>0</v>
      </c>
      <c r="I41" s="53">
        <v>0</v>
      </c>
      <c r="J41" s="53">
        <v>0</v>
      </c>
      <c r="K41" s="53">
        <v>0</v>
      </c>
    </row>
    <row r="42" spans="1:11" ht="25.25" customHeight="1" x14ac:dyDescent="0.25">
      <c r="A42" s="246" t="s">
        <v>135</v>
      </c>
      <c r="B42" s="246"/>
      <c r="C42" s="246"/>
      <c r="D42" s="246"/>
      <c r="E42" s="246"/>
      <c r="F42" s="246"/>
      <c r="G42" s="11">
        <v>35</v>
      </c>
      <c r="H42" s="53">
        <v>0</v>
      </c>
      <c r="I42" s="53">
        <v>0</v>
      </c>
      <c r="J42" s="53">
        <v>0</v>
      </c>
      <c r="K42" s="53">
        <v>0</v>
      </c>
    </row>
    <row r="43" spans="1:11" ht="12.75" customHeight="1" x14ac:dyDescent="0.25">
      <c r="A43" s="246" t="s">
        <v>136</v>
      </c>
      <c r="B43" s="246"/>
      <c r="C43" s="246"/>
      <c r="D43" s="246"/>
      <c r="E43" s="246"/>
      <c r="F43" s="246"/>
      <c r="G43" s="11">
        <v>36</v>
      </c>
      <c r="H43" s="53">
        <v>0</v>
      </c>
      <c r="I43" s="53">
        <v>0</v>
      </c>
      <c r="J43" s="53">
        <v>0</v>
      </c>
      <c r="K43" s="53">
        <v>0</v>
      </c>
    </row>
    <row r="44" spans="1:11" ht="12.75" customHeight="1" x14ac:dyDescent="0.25">
      <c r="A44" s="246" t="s">
        <v>137</v>
      </c>
      <c r="B44" s="246"/>
      <c r="C44" s="246"/>
      <c r="D44" s="246"/>
      <c r="E44" s="246"/>
      <c r="F44" s="246"/>
      <c r="G44" s="11">
        <v>37</v>
      </c>
      <c r="H44" s="53">
        <v>44222</v>
      </c>
      <c r="I44" s="53">
        <v>41731</v>
      </c>
      <c r="J44" s="53">
        <v>107117</v>
      </c>
      <c r="K44" s="53">
        <v>30427</v>
      </c>
    </row>
    <row r="45" spans="1:11" ht="12.75" customHeight="1" x14ac:dyDescent="0.25">
      <c r="A45" s="246" t="s">
        <v>138</v>
      </c>
      <c r="B45" s="246"/>
      <c r="C45" s="246"/>
      <c r="D45" s="246"/>
      <c r="E45" s="246"/>
      <c r="F45" s="246"/>
      <c r="G45" s="11">
        <v>38</v>
      </c>
      <c r="H45" s="53">
        <v>7</v>
      </c>
      <c r="I45" s="53">
        <v>0</v>
      </c>
      <c r="J45" s="53">
        <v>0</v>
      </c>
      <c r="K45" s="53">
        <v>0</v>
      </c>
    </row>
    <row r="46" spans="1:11" ht="12.75" customHeight="1" x14ac:dyDescent="0.25">
      <c r="A46" s="246" t="s">
        <v>139</v>
      </c>
      <c r="B46" s="246"/>
      <c r="C46" s="246"/>
      <c r="D46" s="246"/>
      <c r="E46" s="246"/>
      <c r="F46" s="246"/>
      <c r="G46" s="11">
        <v>39</v>
      </c>
      <c r="H46" s="53">
        <v>0</v>
      </c>
      <c r="I46" s="53">
        <v>0</v>
      </c>
      <c r="J46" s="53">
        <v>0</v>
      </c>
      <c r="K46" s="53">
        <v>0</v>
      </c>
    </row>
    <row r="47" spans="1:11" ht="12.75" customHeight="1" x14ac:dyDescent="0.25">
      <c r="A47" s="246" t="s">
        <v>140</v>
      </c>
      <c r="B47" s="246"/>
      <c r="C47" s="246"/>
      <c r="D47" s="246"/>
      <c r="E47" s="246"/>
      <c r="F47" s="246"/>
      <c r="G47" s="11">
        <v>40</v>
      </c>
      <c r="H47" s="53">
        <v>290130</v>
      </c>
      <c r="I47" s="53">
        <v>206883</v>
      </c>
      <c r="J47" s="53">
        <v>336</v>
      </c>
      <c r="K47" s="53">
        <v>336</v>
      </c>
    </row>
    <row r="48" spans="1:11" ht="12.75" customHeight="1" x14ac:dyDescent="0.25">
      <c r="A48" s="280" t="s">
        <v>360</v>
      </c>
      <c r="B48" s="280"/>
      <c r="C48" s="280"/>
      <c r="D48" s="280"/>
      <c r="E48" s="280"/>
      <c r="F48" s="280"/>
      <c r="G48" s="12">
        <v>41</v>
      </c>
      <c r="H48" s="52">
        <f>SUM(H49:H55)</f>
        <v>305418</v>
      </c>
      <c r="I48" s="52">
        <f>SUM(I49:I55)</f>
        <v>136923</v>
      </c>
      <c r="J48" s="52">
        <f>SUM(J49:J55)</f>
        <v>469157</v>
      </c>
      <c r="K48" s="52">
        <f>SUM(K49:K55)</f>
        <v>157662</v>
      </c>
    </row>
    <row r="49" spans="1:11" ht="25.25" customHeight="1" x14ac:dyDescent="0.25">
      <c r="A49" s="246" t="s">
        <v>141</v>
      </c>
      <c r="B49" s="246"/>
      <c r="C49" s="246"/>
      <c r="D49" s="246"/>
      <c r="E49" s="246"/>
      <c r="F49" s="246"/>
      <c r="G49" s="11">
        <v>42</v>
      </c>
      <c r="H49" s="53">
        <v>0</v>
      </c>
      <c r="I49" s="53">
        <v>0</v>
      </c>
      <c r="J49" s="53">
        <v>0</v>
      </c>
      <c r="K49" s="53">
        <v>0</v>
      </c>
    </row>
    <row r="50" spans="1:11" ht="12.75" customHeight="1" x14ac:dyDescent="0.25">
      <c r="A50" s="284" t="s">
        <v>142</v>
      </c>
      <c r="B50" s="284"/>
      <c r="C50" s="284"/>
      <c r="D50" s="284"/>
      <c r="E50" s="284"/>
      <c r="F50" s="284"/>
      <c r="G50" s="11">
        <v>43</v>
      </c>
      <c r="H50" s="53">
        <v>0</v>
      </c>
      <c r="I50" s="53">
        <v>0</v>
      </c>
      <c r="J50" s="53">
        <v>0</v>
      </c>
      <c r="K50" s="53">
        <v>0</v>
      </c>
    </row>
    <row r="51" spans="1:11" ht="12.75" customHeight="1" x14ac:dyDescent="0.25">
      <c r="A51" s="284" t="s">
        <v>143</v>
      </c>
      <c r="B51" s="284"/>
      <c r="C51" s="284"/>
      <c r="D51" s="284"/>
      <c r="E51" s="284"/>
      <c r="F51" s="284"/>
      <c r="G51" s="11">
        <v>44</v>
      </c>
      <c r="H51" s="53">
        <v>294619</v>
      </c>
      <c r="I51" s="53">
        <v>134287</v>
      </c>
      <c r="J51" s="53">
        <v>461193</v>
      </c>
      <c r="K51" s="53">
        <v>153516</v>
      </c>
    </row>
    <row r="52" spans="1:11" ht="12.75" customHeight="1" x14ac:dyDescent="0.25">
      <c r="A52" s="284" t="s">
        <v>144</v>
      </c>
      <c r="B52" s="284"/>
      <c r="C52" s="284"/>
      <c r="D52" s="284"/>
      <c r="E52" s="284"/>
      <c r="F52" s="284"/>
      <c r="G52" s="11">
        <v>45</v>
      </c>
      <c r="H52" s="53">
        <v>0</v>
      </c>
      <c r="I52" s="53">
        <v>0</v>
      </c>
      <c r="J52" s="53">
        <v>0</v>
      </c>
      <c r="K52" s="53">
        <v>0</v>
      </c>
    </row>
    <row r="53" spans="1:11" ht="12.75" customHeight="1" x14ac:dyDescent="0.25">
      <c r="A53" s="284" t="s">
        <v>145</v>
      </c>
      <c r="B53" s="284"/>
      <c r="C53" s="284"/>
      <c r="D53" s="284"/>
      <c r="E53" s="284"/>
      <c r="F53" s="284"/>
      <c r="G53" s="11">
        <v>46</v>
      </c>
      <c r="H53" s="53">
        <v>0</v>
      </c>
      <c r="I53" s="53">
        <v>0</v>
      </c>
      <c r="J53" s="53">
        <v>0</v>
      </c>
      <c r="K53" s="53">
        <v>0</v>
      </c>
    </row>
    <row r="54" spans="1:11" ht="12.75" customHeight="1" x14ac:dyDescent="0.25">
      <c r="A54" s="284" t="s">
        <v>146</v>
      </c>
      <c r="B54" s="284"/>
      <c r="C54" s="284"/>
      <c r="D54" s="284"/>
      <c r="E54" s="284"/>
      <c r="F54" s="284"/>
      <c r="G54" s="11">
        <v>47</v>
      </c>
      <c r="H54" s="53">
        <v>289</v>
      </c>
      <c r="I54" s="53">
        <v>0</v>
      </c>
      <c r="J54" s="53">
        <v>0</v>
      </c>
      <c r="K54" s="53">
        <v>0</v>
      </c>
    </row>
    <row r="55" spans="1:11" ht="12.75" customHeight="1" x14ac:dyDescent="0.25">
      <c r="A55" s="284" t="s">
        <v>147</v>
      </c>
      <c r="B55" s="284"/>
      <c r="C55" s="284"/>
      <c r="D55" s="284"/>
      <c r="E55" s="284"/>
      <c r="F55" s="284"/>
      <c r="G55" s="11">
        <v>48</v>
      </c>
      <c r="H55" s="53">
        <v>10510</v>
      </c>
      <c r="I55" s="53">
        <v>2636</v>
      </c>
      <c r="J55" s="53">
        <v>7964</v>
      </c>
      <c r="K55" s="53">
        <v>4146</v>
      </c>
    </row>
    <row r="56" spans="1:11" ht="22.25" customHeight="1" x14ac:dyDescent="0.25">
      <c r="A56" s="286" t="s">
        <v>148</v>
      </c>
      <c r="B56" s="286"/>
      <c r="C56" s="286"/>
      <c r="D56" s="286"/>
      <c r="E56" s="286"/>
      <c r="F56" s="286"/>
      <c r="G56" s="11">
        <v>49</v>
      </c>
      <c r="H56" s="53">
        <v>0</v>
      </c>
      <c r="I56" s="53">
        <v>0</v>
      </c>
      <c r="J56" s="53">
        <v>0</v>
      </c>
      <c r="K56" s="53">
        <v>0</v>
      </c>
    </row>
    <row r="57" spans="1:11" ht="12.75" customHeight="1" x14ac:dyDescent="0.25">
      <c r="A57" s="286" t="s">
        <v>149</v>
      </c>
      <c r="B57" s="286"/>
      <c r="C57" s="286"/>
      <c r="D57" s="286"/>
      <c r="E57" s="286"/>
      <c r="F57" s="286"/>
      <c r="G57" s="11">
        <v>50</v>
      </c>
      <c r="H57" s="53">
        <v>0</v>
      </c>
      <c r="I57" s="53">
        <v>0</v>
      </c>
      <c r="J57" s="53">
        <v>0</v>
      </c>
      <c r="K57" s="53">
        <v>0</v>
      </c>
    </row>
    <row r="58" spans="1:11" ht="24.65" customHeight="1" x14ac:dyDescent="0.25">
      <c r="A58" s="286" t="s">
        <v>150</v>
      </c>
      <c r="B58" s="286"/>
      <c r="C58" s="286"/>
      <c r="D58" s="286"/>
      <c r="E58" s="286"/>
      <c r="F58" s="286"/>
      <c r="G58" s="11">
        <v>51</v>
      </c>
      <c r="H58" s="53">
        <v>0</v>
      </c>
      <c r="I58" s="53">
        <v>0</v>
      </c>
      <c r="J58" s="53">
        <v>0</v>
      </c>
      <c r="K58" s="53">
        <v>0</v>
      </c>
    </row>
    <row r="59" spans="1:11" ht="12.75" customHeight="1" x14ac:dyDescent="0.25">
      <c r="A59" s="286" t="s">
        <v>151</v>
      </c>
      <c r="B59" s="286"/>
      <c r="C59" s="286"/>
      <c r="D59" s="286"/>
      <c r="E59" s="286"/>
      <c r="F59" s="286"/>
      <c r="G59" s="11">
        <v>52</v>
      </c>
      <c r="H59" s="53">
        <v>0</v>
      </c>
      <c r="I59" s="53">
        <v>0</v>
      </c>
      <c r="J59" s="53">
        <v>0</v>
      </c>
      <c r="K59" s="53">
        <v>0</v>
      </c>
    </row>
    <row r="60" spans="1:11" ht="12.75" customHeight="1" x14ac:dyDescent="0.25">
      <c r="A60" s="280" t="s">
        <v>361</v>
      </c>
      <c r="B60" s="280"/>
      <c r="C60" s="280"/>
      <c r="D60" s="280"/>
      <c r="E60" s="280"/>
      <c r="F60" s="280"/>
      <c r="G60" s="12">
        <v>53</v>
      </c>
      <c r="H60" s="52">
        <f>H8+H37+H56+H57</f>
        <v>12493317</v>
      </c>
      <c r="I60" s="52">
        <f t="shared" ref="I60:K60" si="0">I8+I37+I56+I57</f>
        <v>9491572</v>
      </c>
      <c r="J60" s="52">
        <f t="shared" si="0"/>
        <v>13789277</v>
      </c>
      <c r="K60" s="52">
        <f t="shared" si="0"/>
        <v>10438698</v>
      </c>
    </row>
    <row r="61" spans="1:11" ht="12.75" customHeight="1" x14ac:dyDescent="0.25">
      <c r="A61" s="280" t="s">
        <v>362</v>
      </c>
      <c r="B61" s="280"/>
      <c r="C61" s="280"/>
      <c r="D61" s="280"/>
      <c r="E61" s="280"/>
      <c r="F61" s="280"/>
      <c r="G61" s="12">
        <v>54</v>
      </c>
      <c r="H61" s="52">
        <f>H14+H48+H58+H59</f>
        <v>12849729</v>
      </c>
      <c r="I61" s="52">
        <f t="shared" ref="I61:K61" si="1">I14+I48+I58+I59</f>
        <v>5938499</v>
      </c>
      <c r="J61" s="52">
        <f t="shared" si="1"/>
        <v>11703390</v>
      </c>
      <c r="K61" s="52">
        <f t="shared" si="1"/>
        <v>5844034</v>
      </c>
    </row>
    <row r="62" spans="1:11" ht="12.75" customHeight="1" x14ac:dyDescent="0.25">
      <c r="A62" s="280" t="s">
        <v>363</v>
      </c>
      <c r="B62" s="280"/>
      <c r="C62" s="280"/>
      <c r="D62" s="280"/>
      <c r="E62" s="280"/>
      <c r="F62" s="280"/>
      <c r="G62" s="12">
        <v>55</v>
      </c>
      <c r="H62" s="52">
        <f>H60-H61</f>
        <v>-356412</v>
      </c>
      <c r="I62" s="52">
        <f t="shared" ref="I62:K62" si="2">I60-I61</f>
        <v>3553073</v>
      </c>
      <c r="J62" s="52">
        <f t="shared" si="2"/>
        <v>2085887</v>
      </c>
      <c r="K62" s="52">
        <f t="shared" si="2"/>
        <v>4594664</v>
      </c>
    </row>
    <row r="63" spans="1:11" ht="12.75" customHeight="1" x14ac:dyDescent="0.25">
      <c r="A63" s="285" t="s">
        <v>364</v>
      </c>
      <c r="B63" s="285"/>
      <c r="C63" s="285"/>
      <c r="D63" s="285"/>
      <c r="E63" s="285"/>
      <c r="F63" s="285"/>
      <c r="G63" s="12">
        <v>56</v>
      </c>
      <c r="H63" s="52">
        <f>+IF((H60-H61)&gt;0,(H60-H61),0)</f>
        <v>0</v>
      </c>
      <c r="I63" s="52">
        <f t="shared" ref="I63:K63" si="3">+IF((I60-I61)&gt;0,(I60-I61),0)</f>
        <v>3553073</v>
      </c>
      <c r="J63" s="52">
        <f t="shared" si="3"/>
        <v>2085887</v>
      </c>
      <c r="K63" s="52">
        <f t="shared" si="3"/>
        <v>4594664</v>
      </c>
    </row>
    <row r="64" spans="1:11" ht="12.75" customHeight="1" x14ac:dyDescent="0.25">
      <c r="A64" s="285" t="s">
        <v>365</v>
      </c>
      <c r="B64" s="285"/>
      <c r="C64" s="285"/>
      <c r="D64" s="285"/>
      <c r="E64" s="285"/>
      <c r="F64" s="285"/>
      <c r="G64" s="12">
        <v>57</v>
      </c>
      <c r="H64" s="52">
        <f>+IF((H60-H61)&lt;0,(H60-H61),0)</f>
        <v>-356412</v>
      </c>
      <c r="I64" s="52">
        <f t="shared" ref="I64:K64" si="4">+IF((I60-I61)&lt;0,(I60-I61),0)</f>
        <v>0</v>
      </c>
      <c r="J64" s="52">
        <f t="shared" si="4"/>
        <v>0</v>
      </c>
      <c r="K64" s="52">
        <f t="shared" si="4"/>
        <v>0</v>
      </c>
    </row>
    <row r="65" spans="1:11" ht="12.75" customHeight="1" x14ac:dyDescent="0.25">
      <c r="A65" s="286" t="s">
        <v>111</v>
      </c>
      <c r="B65" s="286"/>
      <c r="C65" s="286"/>
      <c r="D65" s="286"/>
      <c r="E65" s="286"/>
      <c r="F65" s="286"/>
      <c r="G65" s="11">
        <v>58</v>
      </c>
      <c r="H65" s="53">
        <v>14834</v>
      </c>
      <c r="I65" s="53">
        <v>0</v>
      </c>
      <c r="J65" s="53">
        <v>0</v>
      </c>
      <c r="K65" s="53">
        <v>0</v>
      </c>
    </row>
    <row r="66" spans="1:11" ht="12.75" customHeight="1" x14ac:dyDescent="0.25">
      <c r="A66" s="280" t="s">
        <v>366</v>
      </c>
      <c r="B66" s="280"/>
      <c r="C66" s="280"/>
      <c r="D66" s="280"/>
      <c r="E66" s="280"/>
      <c r="F66" s="280"/>
      <c r="G66" s="12">
        <v>59</v>
      </c>
      <c r="H66" s="52">
        <f>H62-H65</f>
        <v>-371246</v>
      </c>
      <c r="I66" s="52">
        <f t="shared" ref="I66:K66" si="5">I62-I65</f>
        <v>3553073</v>
      </c>
      <c r="J66" s="52">
        <f t="shared" si="5"/>
        <v>2085887</v>
      </c>
      <c r="K66" s="52">
        <f t="shared" si="5"/>
        <v>4594664</v>
      </c>
    </row>
    <row r="67" spans="1:11" ht="12.75" customHeight="1" x14ac:dyDescent="0.25">
      <c r="A67" s="285" t="s">
        <v>367</v>
      </c>
      <c r="B67" s="285"/>
      <c r="C67" s="285"/>
      <c r="D67" s="285"/>
      <c r="E67" s="285"/>
      <c r="F67" s="285"/>
      <c r="G67" s="12">
        <v>60</v>
      </c>
      <c r="H67" s="52">
        <f>+IF((H62-H65)&gt;0,(H62-H65),0)</f>
        <v>0</v>
      </c>
      <c r="I67" s="52">
        <f t="shared" ref="I67:K67" si="6">+IF((I62-I65)&gt;0,(I62-I65),0)</f>
        <v>3553073</v>
      </c>
      <c r="J67" s="52">
        <f t="shared" si="6"/>
        <v>2085887</v>
      </c>
      <c r="K67" s="52">
        <f t="shared" si="6"/>
        <v>4594664</v>
      </c>
    </row>
    <row r="68" spans="1:11" ht="12.75" customHeight="1" x14ac:dyDescent="0.25">
      <c r="A68" s="285" t="s">
        <v>368</v>
      </c>
      <c r="B68" s="285"/>
      <c r="C68" s="285"/>
      <c r="D68" s="285"/>
      <c r="E68" s="285"/>
      <c r="F68" s="285"/>
      <c r="G68" s="12">
        <v>61</v>
      </c>
      <c r="H68" s="52">
        <f>+IF((H62-H65)&lt;0,(H62-H65),0)</f>
        <v>-371246</v>
      </c>
      <c r="I68" s="52">
        <f t="shared" ref="I68:K68" si="7">+IF((I62-I65)&lt;0,(I62-I65),0)</f>
        <v>0</v>
      </c>
      <c r="J68" s="52">
        <f t="shared" si="7"/>
        <v>0</v>
      </c>
      <c r="K68" s="52">
        <f t="shared" si="7"/>
        <v>0</v>
      </c>
    </row>
    <row r="69" spans="1:11" x14ac:dyDescent="0.25">
      <c r="A69" s="287" t="s">
        <v>152</v>
      </c>
      <c r="B69" s="287"/>
      <c r="C69" s="287"/>
      <c r="D69" s="287"/>
      <c r="E69" s="287"/>
      <c r="F69" s="287"/>
      <c r="G69" s="288"/>
      <c r="H69" s="288"/>
      <c r="I69" s="288"/>
      <c r="J69" s="289"/>
      <c r="K69" s="289"/>
    </row>
    <row r="70" spans="1:11" ht="22.25" customHeight="1" x14ac:dyDescent="0.25">
      <c r="A70" s="280" t="s">
        <v>369</v>
      </c>
      <c r="B70" s="280"/>
      <c r="C70" s="280"/>
      <c r="D70" s="280"/>
      <c r="E70" s="280"/>
      <c r="F70" s="280"/>
      <c r="G70" s="12">
        <v>62</v>
      </c>
      <c r="H70" s="52">
        <f>H71-H72</f>
        <v>0</v>
      </c>
      <c r="I70" s="52">
        <f>I71-I72</f>
        <v>0</v>
      </c>
      <c r="J70" s="52">
        <f>J71-J72</f>
        <v>0</v>
      </c>
      <c r="K70" s="52">
        <f>K71-K72</f>
        <v>0</v>
      </c>
    </row>
    <row r="71" spans="1:11" ht="12.75" customHeight="1" x14ac:dyDescent="0.25">
      <c r="A71" s="284" t="s">
        <v>153</v>
      </c>
      <c r="B71" s="284"/>
      <c r="C71" s="284"/>
      <c r="D71" s="284"/>
      <c r="E71" s="284"/>
      <c r="F71" s="284"/>
      <c r="G71" s="11">
        <v>63</v>
      </c>
      <c r="H71" s="53">
        <v>0</v>
      </c>
      <c r="I71" s="53">
        <v>0</v>
      </c>
      <c r="J71" s="53">
        <v>0</v>
      </c>
      <c r="K71" s="53">
        <v>0</v>
      </c>
    </row>
    <row r="72" spans="1:11" ht="12.75" customHeight="1" x14ac:dyDescent="0.25">
      <c r="A72" s="284" t="s">
        <v>154</v>
      </c>
      <c r="B72" s="284"/>
      <c r="C72" s="284"/>
      <c r="D72" s="284"/>
      <c r="E72" s="284"/>
      <c r="F72" s="284"/>
      <c r="G72" s="11">
        <v>64</v>
      </c>
      <c r="H72" s="53">
        <v>0</v>
      </c>
      <c r="I72" s="53">
        <v>0</v>
      </c>
      <c r="J72" s="53">
        <v>0</v>
      </c>
      <c r="K72" s="53">
        <v>0</v>
      </c>
    </row>
    <row r="73" spans="1:11" ht="12.75" customHeight="1" x14ac:dyDescent="0.25">
      <c r="A73" s="286" t="s">
        <v>155</v>
      </c>
      <c r="B73" s="286"/>
      <c r="C73" s="286"/>
      <c r="D73" s="286"/>
      <c r="E73" s="286"/>
      <c r="F73" s="286"/>
      <c r="G73" s="11">
        <v>65</v>
      </c>
      <c r="H73" s="53">
        <v>0</v>
      </c>
      <c r="I73" s="53">
        <v>0</v>
      </c>
      <c r="J73" s="53">
        <v>0</v>
      </c>
      <c r="K73" s="53">
        <v>0</v>
      </c>
    </row>
    <row r="74" spans="1:11" ht="12.75" customHeight="1" x14ac:dyDescent="0.25">
      <c r="A74" s="285" t="s">
        <v>370</v>
      </c>
      <c r="B74" s="285"/>
      <c r="C74" s="285"/>
      <c r="D74" s="285"/>
      <c r="E74" s="285"/>
      <c r="F74" s="285"/>
      <c r="G74" s="12">
        <v>66</v>
      </c>
      <c r="H74" s="75">
        <v>0</v>
      </c>
      <c r="I74" s="75">
        <v>0</v>
      </c>
      <c r="J74" s="75">
        <v>0</v>
      </c>
      <c r="K74" s="75">
        <v>0</v>
      </c>
    </row>
    <row r="75" spans="1:11" ht="12.75" customHeight="1" x14ac:dyDescent="0.25">
      <c r="A75" s="285" t="s">
        <v>371</v>
      </c>
      <c r="B75" s="285"/>
      <c r="C75" s="285"/>
      <c r="D75" s="285"/>
      <c r="E75" s="285"/>
      <c r="F75" s="285"/>
      <c r="G75" s="12">
        <v>67</v>
      </c>
      <c r="H75" s="75">
        <v>0</v>
      </c>
      <c r="I75" s="75">
        <v>0</v>
      </c>
      <c r="J75" s="75">
        <v>0</v>
      </c>
      <c r="K75" s="75">
        <v>0</v>
      </c>
    </row>
    <row r="76" spans="1:11" x14ac:dyDescent="0.25">
      <c r="A76" s="287" t="s">
        <v>156</v>
      </c>
      <c r="B76" s="287"/>
      <c r="C76" s="287"/>
      <c r="D76" s="287"/>
      <c r="E76" s="287"/>
      <c r="F76" s="287"/>
      <c r="G76" s="288"/>
      <c r="H76" s="288"/>
      <c r="I76" s="288"/>
      <c r="J76" s="289"/>
      <c r="K76" s="289"/>
    </row>
    <row r="77" spans="1:11" ht="12.75" customHeight="1" x14ac:dyDescent="0.25">
      <c r="A77" s="280" t="s">
        <v>372</v>
      </c>
      <c r="B77" s="280"/>
      <c r="C77" s="280"/>
      <c r="D77" s="280"/>
      <c r="E77" s="280"/>
      <c r="F77" s="280"/>
      <c r="G77" s="12">
        <v>68</v>
      </c>
      <c r="H77" s="75">
        <v>0</v>
      </c>
      <c r="I77" s="75">
        <v>0</v>
      </c>
      <c r="J77" s="75">
        <v>0</v>
      </c>
      <c r="K77" s="75">
        <v>0</v>
      </c>
    </row>
    <row r="78" spans="1:11" ht="12.75" customHeight="1" x14ac:dyDescent="0.25">
      <c r="A78" s="290" t="s">
        <v>373</v>
      </c>
      <c r="B78" s="290"/>
      <c r="C78" s="290"/>
      <c r="D78" s="290"/>
      <c r="E78" s="290"/>
      <c r="F78" s="290"/>
      <c r="G78" s="46">
        <v>69</v>
      </c>
      <c r="H78" s="54">
        <v>0</v>
      </c>
      <c r="I78" s="54">
        <v>0</v>
      </c>
      <c r="J78" s="54">
        <v>0</v>
      </c>
      <c r="K78" s="54">
        <v>0</v>
      </c>
    </row>
    <row r="79" spans="1:11" ht="12.75" customHeight="1" x14ac:dyDescent="0.25">
      <c r="A79" s="290" t="s">
        <v>374</v>
      </c>
      <c r="B79" s="290"/>
      <c r="C79" s="290"/>
      <c r="D79" s="290"/>
      <c r="E79" s="290"/>
      <c r="F79" s="290"/>
      <c r="G79" s="46">
        <v>70</v>
      </c>
      <c r="H79" s="54">
        <v>0</v>
      </c>
      <c r="I79" s="54">
        <v>0</v>
      </c>
      <c r="J79" s="54">
        <v>0</v>
      </c>
      <c r="K79" s="54">
        <v>0</v>
      </c>
    </row>
    <row r="80" spans="1:11" ht="12.75" customHeight="1" x14ac:dyDescent="0.25">
      <c r="A80" s="280" t="s">
        <v>375</v>
      </c>
      <c r="B80" s="280"/>
      <c r="C80" s="280"/>
      <c r="D80" s="280"/>
      <c r="E80" s="280"/>
      <c r="F80" s="280"/>
      <c r="G80" s="12">
        <v>71</v>
      </c>
      <c r="H80" s="75">
        <v>0</v>
      </c>
      <c r="I80" s="75">
        <v>0</v>
      </c>
      <c r="J80" s="75">
        <v>0</v>
      </c>
      <c r="K80" s="75">
        <v>0</v>
      </c>
    </row>
    <row r="81" spans="1:11" ht="12.75" customHeight="1" x14ac:dyDescent="0.25">
      <c r="A81" s="280" t="s">
        <v>376</v>
      </c>
      <c r="B81" s="280"/>
      <c r="C81" s="280"/>
      <c r="D81" s="280"/>
      <c r="E81" s="280"/>
      <c r="F81" s="280"/>
      <c r="G81" s="12">
        <v>72</v>
      </c>
      <c r="H81" s="75">
        <v>0</v>
      </c>
      <c r="I81" s="75">
        <v>0</v>
      </c>
      <c r="J81" s="75">
        <v>0</v>
      </c>
      <c r="K81" s="75">
        <v>0</v>
      </c>
    </row>
    <row r="82" spans="1:11" ht="12.75" customHeight="1" x14ac:dyDescent="0.25">
      <c r="A82" s="285" t="s">
        <v>377</v>
      </c>
      <c r="B82" s="285"/>
      <c r="C82" s="285"/>
      <c r="D82" s="285"/>
      <c r="E82" s="285"/>
      <c r="F82" s="285"/>
      <c r="G82" s="12">
        <v>73</v>
      </c>
      <c r="H82" s="75">
        <v>0</v>
      </c>
      <c r="I82" s="75">
        <v>0</v>
      </c>
      <c r="J82" s="75">
        <v>0</v>
      </c>
      <c r="K82" s="75">
        <v>0</v>
      </c>
    </row>
    <row r="83" spans="1:11" ht="12.75" customHeight="1" x14ac:dyDescent="0.25">
      <c r="A83" s="285" t="s">
        <v>378</v>
      </c>
      <c r="B83" s="285"/>
      <c r="C83" s="285"/>
      <c r="D83" s="285"/>
      <c r="E83" s="285"/>
      <c r="F83" s="285"/>
      <c r="G83" s="12">
        <v>74</v>
      </c>
      <c r="H83" s="75">
        <v>0</v>
      </c>
      <c r="I83" s="75">
        <v>0</v>
      </c>
      <c r="J83" s="75">
        <v>0</v>
      </c>
      <c r="K83" s="75">
        <v>0</v>
      </c>
    </row>
    <row r="84" spans="1:11" x14ac:dyDescent="0.25">
      <c r="A84" s="287" t="s">
        <v>112</v>
      </c>
      <c r="B84" s="287"/>
      <c r="C84" s="287"/>
      <c r="D84" s="287"/>
      <c r="E84" s="287"/>
      <c r="F84" s="287"/>
      <c r="G84" s="288"/>
      <c r="H84" s="288"/>
      <c r="I84" s="288"/>
      <c r="J84" s="289"/>
      <c r="K84" s="289"/>
    </row>
    <row r="85" spans="1:11" ht="12.75" customHeight="1" x14ac:dyDescent="0.25">
      <c r="A85" s="291" t="s">
        <v>379</v>
      </c>
      <c r="B85" s="291"/>
      <c r="C85" s="291"/>
      <c r="D85" s="291"/>
      <c r="E85" s="291"/>
      <c r="F85" s="291"/>
      <c r="G85" s="12">
        <v>75</v>
      </c>
      <c r="H85" s="55">
        <f>H86+H87</f>
        <v>-371246</v>
      </c>
      <c r="I85" s="55">
        <f>I86+I87</f>
        <v>3553073</v>
      </c>
      <c r="J85" s="55">
        <f>J86+J87</f>
        <v>2085887</v>
      </c>
      <c r="K85" s="55">
        <f>K86+K87</f>
        <v>4594664</v>
      </c>
    </row>
    <row r="86" spans="1:11" ht="12.75" customHeight="1" x14ac:dyDescent="0.25">
      <c r="A86" s="292" t="s">
        <v>157</v>
      </c>
      <c r="B86" s="292"/>
      <c r="C86" s="292"/>
      <c r="D86" s="292"/>
      <c r="E86" s="292"/>
      <c r="F86" s="292"/>
      <c r="G86" s="11">
        <v>76</v>
      </c>
      <c r="H86" s="56">
        <f>+H66</f>
        <v>-371246</v>
      </c>
      <c r="I86" s="56">
        <f t="shared" ref="I86:K86" si="8">+I66</f>
        <v>3553073</v>
      </c>
      <c r="J86" s="56">
        <f t="shared" si="8"/>
        <v>2085887</v>
      </c>
      <c r="K86" s="56">
        <f t="shared" si="8"/>
        <v>4594664</v>
      </c>
    </row>
    <row r="87" spans="1:11" ht="12.75" customHeight="1" x14ac:dyDescent="0.25">
      <c r="A87" s="292" t="s">
        <v>158</v>
      </c>
      <c r="B87" s="292"/>
      <c r="C87" s="292"/>
      <c r="D87" s="292"/>
      <c r="E87" s="292"/>
      <c r="F87" s="292"/>
      <c r="G87" s="11">
        <v>77</v>
      </c>
      <c r="H87" s="56">
        <v>0</v>
      </c>
      <c r="I87" s="56">
        <v>0</v>
      </c>
      <c r="J87" s="56">
        <v>0</v>
      </c>
      <c r="K87" s="56">
        <v>0</v>
      </c>
    </row>
    <row r="88" spans="1:11" x14ac:dyDescent="0.25">
      <c r="A88" s="293" t="s">
        <v>114</v>
      </c>
      <c r="B88" s="293"/>
      <c r="C88" s="293"/>
      <c r="D88" s="293"/>
      <c r="E88" s="293"/>
      <c r="F88" s="293"/>
      <c r="G88" s="294"/>
      <c r="H88" s="294"/>
      <c r="I88" s="294"/>
      <c r="J88" s="289"/>
      <c r="K88" s="289"/>
    </row>
    <row r="89" spans="1:11" ht="12.75" customHeight="1" x14ac:dyDescent="0.25">
      <c r="A89" s="262" t="s">
        <v>159</v>
      </c>
      <c r="B89" s="262"/>
      <c r="C89" s="262"/>
      <c r="D89" s="262"/>
      <c r="E89" s="262"/>
      <c r="F89" s="262"/>
      <c r="G89" s="11">
        <v>78</v>
      </c>
      <c r="H89" s="56">
        <f>+H66</f>
        <v>-371246</v>
      </c>
      <c r="I89" s="56">
        <f>+I66</f>
        <v>3553073</v>
      </c>
      <c r="J89" s="56">
        <f>+J66</f>
        <v>2085887</v>
      </c>
      <c r="K89" s="56">
        <f>+K66</f>
        <v>4594664</v>
      </c>
    </row>
    <row r="90" spans="1:11" ht="24" customHeight="1" x14ac:dyDescent="0.25">
      <c r="A90" s="248" t="s">
        <v>435</v>
      </c>
      <c r="B90" s="248"/>
      <c r="C90" s="248"/>
      <c r="D90" s="248"/>
      <c r="E90" s="248"/>
      <c r="F90" s="248"/>
      <c r="G90" s="12">
        <v>79</v>
      </c>
      <c r="H90" s="73">
        <f>H91+H98</f>
        <v>0</v>
      </c>
      <c r="I90" s="73">
        <f>I91+I98</f>
        <v>0</v>
      </c>
      <c r="J90" s="73">
        <f t="shared" ref="J90:K90" si="9">J91+J98</f>
        <v>0</v>
      </c>
      <c r="K90" s="73">
        <f t="shared" si="9"/>
        <v>0</v>
      </c>
    </row>
    <row r="91" spans="1:11" ht="24" customHeight="1" x14ac:dyDescent="0.25">
      <c r="A91" s="295" t="s">
        <v>442</v>
      </c>
      <c r="B91" s="295"/>
      <c r="C91" s="295"/>
      <c r="D91" s="295"/>
      <c r="E91" s="295"/>
      <c r="F91" s="295"/>
      <c r="G91" s="12">
        <v>80</v>
      </c>
      <c r="H91" s="73">
        <f>SUM(H92:H96)</f>
        <v>0</v>
      </c>
      <c r="I91" s="73">
        <f>SUM(I92:I96)</f>
        <v>0</v>
      </c>
      <c r="J91" s="73">
        <f t="shared" ref="J91:K91" si="10">SUM(J92:J96)</f>
        <v>0</v>
      </c>
      <c r="K91" s="73">
        <f t="shared" si="10"/>
        <v>0</v>
      </c>
    </row>
    <row r="92" spans="1:11" ht="25.5" customHeight="1" x14ac:dyDescent="0.25">
      <c r="A92" s="284" t="s">
        <v>380</v>
      </c>
      <c r="B92" s="284"/>
      <c r="C92" s="284"/>
      <c r="D92" s="284"/>
      <c r="E92" s="284"/>
      <c r="F92" s="284"/>
      <c r="G92" s="12">
        <v>81</v>
      </c>
      <c r="H92" s="56">
        <v>0</v>
      </c>
      <c r="I92" s="56">
        <v>0</v>
      </c>
      <c r="J92" s="56">
        <v>0</v>
      </c>
      <c r="K92" s="56">
        <v>0</v>
      </c>
    </row>
    <row r="93" spans="1:11" ht="38.25" customHeight="1" x14ac:dyDescent="0.25">
      <c r="A93" s="284" t="s">
        <v>381</v>
      </c>
      <c r="B93" s="284"/>
      <c r="C93" s="284"/>
      <c r="D93" s="284"/>
      <c r="E93" s="284"/>
      <c r="F93" s="284"/>
      <c r="G93" s="12">
        <v>82</v>
      </c>
      <c r="H93" s="56">
        <v>0</v>
      </c>
      <c r="I93" s="56">
        <v>0</v>
      </c>
      <c r="J93" s="56">
        <v>0</v>
      </c>
      <c r="K93" s="56">
        <v>0</v>
      </c>
    </row>
    <row r="94" spans="1:11" ht="38.25" customHeight="1" x14ac:dyDescent="0.25">
      <c r="A94" s="284" t="s">
        <v>382</v>
      </c>
      <c r="B94" s="284"/>
      <c r="C94" s="284"/>
      <c r="D94" s="284"/>
      <c r="E94" s="284"/>
      <c r="F94" s="284"/>
      <c r="G94" s="12">
        <v>83</v>
      </c>
      <c r="H94" s="56">
        <v>0</v>
      </c>
      <c r="I94" s="56">
        <v>0</v>
      </c>
      <c r="J94" s="56">
        <v>0</v>
      </c>
      <c r="K94" s="56">
        <v>0</v>
      </c>
    </row>
    <row r="95" spans="1:11" x14ac:dyDescent="0.25">
      <c r="A95" s="284" t="s">
        <v>383</v>
      </c>
      <c r="B95" s="284"/>
      <c r="C95" s="284"/>
      <c r="D95" s="284"/>
      <c r="E95" s="284"/>
      <c r="F95" s="284"/>
      <c r="G95" s="12">
        <v>84</v>
      </c>
      <c r="H95" s="56">
        <v>0</v>
      </c>
      <c r="I95" s="56">
        <v>0</v>
      </c>
      <c r="J95" s="56">
        <v>0</v>
      </c>
      <c r="K95" s="56">
        <v>0</v>
      </c>
    </row>
    <row r="96" spans="1:11" x14ac:dyDescent="0.25">
      <c r="A96" s="284" t="s">
        <v>384</v>
      </c>
      <c r="B96" s="284"/>
      <c r="C96" s="284"/>
      <c r="D96" s="284"/>
      <c r="E96" s="284"/>
      <c r="F96" s="284"/>
      <c r="G96" s="12">
        <v>85</v>
      </c>
      <c r="H96" s="56">
        <v>0</v>
      </c>
      <c r="I96" s="56">
        <v>0</v>
      </c>
      <c r="J96" s="56">
        <v>0</v>
      </c>
      <c r="K96" s="56">
        <v>0</v>
      </c>
    </row>
    <row r="97" spans="1:11" ht="26.25" customHeight="1" x14ac:dyDescent="0.25">
      <c r="A97" s="284" t="s">
        <v>385</v>
      </c>
      <c r="B97" s="284"/>
      <c r="C97" s="284"/>
      <c r="D97" s="284"/>
      <c r="E97" s="284"/>
      <c r="F97" s="284"/>
      <c r="G97" s="12">
        <v>86</v>
      </c>
      <c r="H97" s="56">
        <v>0</v>
      </c>
      <c r="I97" s="56">
        <v>0</v>
      </c>
      <c r="J97" s="56">
        <v>0</v>
      </c>
      <c r="K97" s="56">
        <v>0</v>
      </c>
    </row>
    <row r="98" spans="1:11" ht="25.5" customHeight="1" x14ac:dyDescent="0.25">
      <c r="A98" s="295" t="s">
        <v>436</v>
      </c>
      <c r="B98" s="295"/>
      <c r="C98" s="295"/>
      <c r="D98" s="295"/>
      <c r="E98" s="295"/>
      <c r="F98" s="295"/>
      <c r="G98" s="12">
        <v>87</v>
      </c>
      <c r="H98" s="73">
        <f>SUM(H99:H106)</f>
        <v>0</v>
      </c>
      <c r="I98" s="73">
        <f>SUM(I99:I106)</f>
        <v>0</v>
      </c>
      <c r="J98" s="73">
        <f t="shared" ref="J98:K98" si="11">SUM(J99:J106)</f>
        <v>0</v>
      </c>
      <c r="K98" s="73">
        <f t="shared" si="11"/>
        <v>0</v>
      </c>
    </row>
    <row r="99" spans="1:11" x14ac:dyDescent="0.25">
      <c r="A99" s="296" t="s">
        <v>160</v>
      </c>
      <c r="B99" s="296"/>
      <c r="C99" s="296"/>
      <c r="D99" s="296"/>
      <c r="E99" s="296"/>
      <c r="F99" s="296"/>
      <c r="G99" s="11">
        <v>88</v>
      </c>
      <c r="H99" s="56">
        <v>0</v>
      </c>
      <c r="I99" s="56">
        <v>0</v>
      </c>
      <c r="J99" s="56">
        <v>0</v>
      </c>
      <c r="K99" s="56">
        <v>0</v>
      </c>
    </row>
    <row r="100" spans="1:11" ht="36" customHeight="1" x14ac:dyDescent="0.25">
      <c r="A100" s="284" t="s">
        <v>386</v>
      </c>
      <c r="B100" s="284"/>
      <c r="C100" s="284"/>
      <c r="D100" s="284"/>
      <c r="E100" s="284"/>
      <c r="F100" s="284"/>
      <c r="G100" s="11">
        <v>89</v>
      </c>
      <c r="H100" s="56">
        <v>0</v>
      </c>
      <c r="I100" s="56">
        <v>0</v>
      </c>
      <c r="J100" s="56">
        <v>0</v>
      </c>
      <c r="K100" s="56">
        <v>0</v>
      </c>
    </row>
    <row r="101" spans="1:11" ht="22.25" customHeight="1" x14ac:dyDescent="0.25">
      <c r="A101" s="296" t="s">
        <v>161</v>
      </c>
      <c r="B101" s="296"/>
      <c r="C101" s="296"/>
      <c r="D101" s="296"/>
      <c r="E101" s="296"/>
      <c r="F101" s="296"/>
      <c r="G101" s="11">
        <v>90</v>
      </c>
      <c r="H101" s="56">
        <v>0</v>
      </c>
      <c r="I101" s="56">
        <v>0</v>
      </c>
      <c r="J101" s="56">
        <v>0</v>
      </c>
      <c r="K101" s="56">
        <v>0</v>
      </c>
    </row>
    <row r="102" spans="1:11" ht="22.25" customHeight="1" x14ac:dyDescent="0.25">
      <c r="A102" s="296" t="s">
        <v>162</v>
      </c>
      <c r="B102" s="296"/>
      <c r="C102" s="296"/>
      <c r="D102" s="296"/>
      <c r="E102" s="296"/>
      <c r="F102" s="296"/>
      <c r="G102" s="11">
        <v>91</v>
      </c>
      <c r="H102" s="56">
        <v>0</v>
      </c>
      <c r="I102" s="56">
        <v>0</v>
      </c>
      <c r="J102" s="56">
        <v>0</v>
      </c>
      <c r="K102" s="56">
        <v>0</v>
      </c>
    </row>
    <row r="103" spans="1:11" ht="22.25" customHeight="1" x14ac:dyDescent="0.25">
      <c r="A103" s="296" t="s">
        <v>163</v>
      </c>
      <c r="B103" s="296"/>
      <c r="C103" s="296"/>
      <c r="D103" s="296"/>
      <c r="E103" s="296"/>
      <c r="F103" s="296"/>
      <c r="G103" s="11">
        <v>92</v>
      </c>
      <c r="H103" s="56">
        <v>0</v>
      </c>
      <c r="I103" s="56">
        <v>0</v>
      </c>
      <c r="J103" s="56">
        <v>0</v>
      </c>
      <c r="K103" s="56">
        <v>0</v>
      </c>
    </row>
    <row r="104" spans="1:11" ht="12.75" customHeight="1" x14ac:dyDescent="0.25">
      <c r="A104" s="284" t="s">
        <v>387</v>
      </c>
      <c r="B104" s="284"/>
      <c r="C104" s="284"/>
      <c r="D104" s="284"/>
      <c r="E104" s="284"/>
      <c r="F104" s="284"/>
      <c r="G104" s="11">
        <v>93</v>
      </c>
      <c r="H104" s="56">
        <v>0</v>
      </c>
      <c r="I104" s="56">
        <v>0</v>
      </c>
      <c r="J104" s="56">
        <v>0</v>
      </c>
      <c r="K104" s="56">
        <v>0</v>
      </c>
    </row>
    <row r="105" spans="1:11" ht="26.25" customHeight="1" x14ac:dyDescent="0.25">
      <c r="A105" s="284" t="s">
        <v>388</v>
      </c>
      <c r="B105" s="284"/>
      <c r="C105" s="284"/>
      <c r="D105" s="284"/>
      <c r="E105" s="284"/>
      <c r="F105" s="284"/>
      <c r="G105" s="11">
        <v>94</v>
      </c>
      <c r="H105" s="56">
        <v>0</v>
      </c>
      <c r="I105" s="56">
        <v>0</v>
      </c>
      <c r="J105" s="56">
        <v>0</v>
      </c>
      <c r="K105" s="56">
        <v>0</v>
      </c>
    </row>
    <row r="106" spans="1:11" x14ac:dyDescent="0.25">
      <c r="A106" s="284" t="s">
        <v>389</v>
      </c>
      <c r="B106" s="284"/>
      <c r="C106" s="284"/>
      <c r="D106" s="284"/>
      <c r="E106" s="284"/>
      <c r="F106" s="284"/>
      <c r="G106" s="11">
        <v>95</v>
      </c>
      <c r="H106" s="56">
        <v>0</v>
      </c>
      <c r="I106" s="56">
        <v>0</v>
      </c>
      <c r="J106" s="56">
        <v>0</v>
      </c>
      <c r="K106" s="56">
        <v>0</v>
      </c>
    </row>
    <row r="107" spans="1:11" ht="24.75" customHeight="1" x14ac:dyDescent="0.25">
      <c r="A107" s="284" t="s">
        <v>390</v>
      </c>
      <c r="B107" s="284"/>
      <c r="C107" s="284"/>
      <c r="D107" s="284"/>
      <c r="E107" s="284"/>
      <c r="F107" s="284"/>
      <c r="G107" s="11">
        <v>96</v>
      </c>
      <c r="H107" s="56">
        <v>0</v>
      </c>
      <c r="I107" s="56">
        <v>0</v>
      </c>
      <c r="J107" s="56">
        <v>0</v>
      </c>
      <c r="K107" s="56">
        <v>0</v>
      </c>
    </row>
    <row r="108" spans="1:11" ht="23" customHeight="1" x14ac:dyDescent="0.25">
      <c r="A108" s="248" t="s">
        <v>437</v>
      </c>
      <c r="B108" s="248"/>
      <c r="C108" s="248"/>
      <c r="D108" s="248"/>
      <c r="E108" s="248"/>
      <c r="F108" s="248"/>
      <c r="G108" s="12">
        <v>97</v>
      </c>
      <c r="H108" s="73">
        <f>H91+H98-H107-H97</f>
        <v>0</v>
      </c>
      <c r="I108" s="73">
        <f>I91+I98-I107-I97</f>
        <v>0</v>
      </c>
      <c r="J108" s="73">
        <f t="shared" ref="J108:K108" si="12">J91+J98-J107-J97</f>
        <v>0</v>
      </c>
      <c r="K108" s="73">
        <f t="shared" si="12"/>
        <v>0</v>
      </c>
    </row>
    <row r="109" spans="1:11" ht="12.75" customHeight="1" x14ac:dyDescent="0.25">
      <c r="A109" s="248" t="s">
        <v>391</v>
      </c>
      <c r="B109" s="248"/>
      <c r="C109" s="248"/>
      <c r="D109" s="248"/>
      <c r="E109" s="248"/>
      <c r="F109" s="248"/>
      <c r="G109" s="12">
        <v>98</v>
      </c>
      <c r="H109" s="55">
        <f>H89+H108</f>
        <v>-371246</v>
      </c>
      <c r="I109" s="55">
        <f>I89+I108</f>
        <v>3553073</v>
      </c>
      <c r="J109" s="55">
        <f t="shared" ref="J109:K109" si="13">J89+J108</f>
        <v>2085887</v>
      </c>
      <c r="K109" s="55">
        <f t="shared" si="13"/>
        <v>4594664</v>
      </c>
    </row>
    <row r="110" spans="1:11" x14ac:dyDescent="0.25">
      <c r="A110" s="287" t="s">
        <v>164</v>
      </c>
      <c r="B110" s="287"/>
      <c r="C110" s="287"/>
      <c r="D110" s="287"/>
      <c r="E110" s="287"/>
      <c r="F110" s="287"/>
      <c r="G110" s="288"/>
      <c r="H110" s="288"/>
      <c r="I110" s="288"/>
      <c r="J110" s="289"/>
      <c r="K110" s="289"/>
    </row>
    <row r="111" spans="1:11" ht="12.75" customHeight="1" x14ac:dyDescent="0.25">
      <c r="A111" s="291" t="s">
        <v>392</v>
      </c>
      <c r="B111" s="291"/>
      <c r="C111" s="291"/>
      <c r="D111" s="291"/>
      <c r="E111" s="291"/>
      <c r="F111" s="291"/>
      <c r="G111" s="12">
        <v>99</v>
      </c>
      <c r="H111" s="55">
        <f>H112+H113</f>
        <v>-371246</v>
      </c>
      <c r="I111" s="55">
        <f>I112+I113</f>
        <v>3553073</v>
      </c>
      <c r="J111" s="55">
        <f>J112+J113</f>
        <v>2085887</v>
      </c>
      <c r="K111" s="55">
        <f>K112+K113</f>
        <v>4594664</v>
      </c>
    </row>
    <row r="112" spans="1:11" ht="12.75" customHeight="1" x14ac:dyDescent="0.25">
      <c r="A112" s="292" t="s">
        <v>113</v>
      </c>
      <c r="B112" s="292"/>
      <c r="C112" s="292"/>
      <c r="D112" s="292"/>
      <c r="E112" s="292"/>
      <c r="F112" s="292"/>
      <c r="G112" s="11">
        <v>100</v>
      </c>
      <c r="H112" s="56">
        <f>+H109</f>
        <v>-371246</v>
      </c>
      <c r="I112" s="56">
        <f>+I109</f>
        <v>3553073</v>
      </c>
      <c r="J112" s="56">
        <f>+J109</f>
        <v>2085887</v>
      </c>
      <c r="K112" s="56">
        <f>+K109</f>
        <v>4594664</v>
      </c>
    </row>
    <row r="113" spans="1:11" ht="12.75" customHeight="1" x14ac:dyDescent="0.25">
      <c r="A113" s="292" t="s">
        <v>165</v>
      </c>
      <c r="B113" s="292"/>
      <c r="C113" s="292"/>
      <c r="D113" s="292"/>
      <c r="E113" s="292"/>
      <c r="F113" s="292"/>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35433070866141736" right="0.35433070866141736" top="0.59055118110236227" bottom="0.59055118110236227" header="0.51181102362204722" footer="0.51181102362204722"/>
  <pageSetup paperSize="9" scale="7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8" sqref="I58"/>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297" t="s">
        <v>166</v>
      </c>
      <c r="B1" s="298"/>
      <c r="C1" s="298"/>
      <c r="D1" s="298"/>
      <c r="E1" s="298"/>
      <c r="F1" s="298"/>
      <c r="G1" s="298"/>
      <c r="H1" s="298"/>
      <c r="I1" s="298"/>
    </row>
    <row r="2" spans="1:9" x14ac:dyDescent="0.25">
      <c r="A2" s="299" t="s">
        <v>665</v>
      </c>
      <c r="B2" s="252"/>
      <c r="C2" s="252"/>
      <c r="D2" s="252"/>
      <c r="E2" s="252"/>
      <c r="F2" s="252"/>
      <c r="G2" s="252"/>
      <c r="H2" s="252"/>
      <c r="I2" s="252"/>
    </row>
    <row r="3" spans="1:9" x14ac:dyDescent="0.25">
      <c r="A3" s="301" t="s">
        <v>446</v>
      </c>
      <c r="B3" s="302"/>
      <c r="C3" s="302"/>
      <c r="D3" s="302"/>
      <c r="E3" s="302"/>
      <c r="F3" s="302"/>
      <c r="G3" s="302"/>
      <c r="H3" s="302"/>
      <c r="I3" s="302"/>
    </row>
    <row r="4" spans="1:9" x14ac:dyDescent="0.25">
      <c r="A4" s="300" t="s">
        <v>523</v>
      </c>
      <c r="B4" s="255"/>
      <c r="C4" s="255"/>
      <c r="D4" s="255"/>
      <c r="E4" s="255"/>
      <c r="F4" s="255"/>
      <c r="G4" s="255"/>
      <c r="H4" s="255"/>
      <c r="I4" s="256"/>
    </row>
    <row r="5" spans="1:9" ht="22" x14ac:dyDescent="0.25">
      <c r="A5" s="305" t="s">
        <v>2</v>
      </c>
      <c r="B5" s="260"/>
      <c r="C5" s="260"/>
      <c r="D5" s="260"/>
      <c r="E5" s="260"/>
      <c r="F5" s="260"/>
      <c r="G5" s="64" t="s">
        <v>103</v>
      </c>
      <c r="H5" s="65" t="s">
        <v>301</v>
      </c>
      <c r="I5" s="65" t="s">
        <v>279</v>
      </c>
    </row>
    <row r="6" spans="1:9" x14ac:dyDescent="0.25">
      <c r="A6" s="306">
        <v>1</v>
      </c>
      <c r="B6" s="260"/>
      <c r="C6" s="260"/>
      <c r="D6" s="260"/>
      <c r="E6" s="260"/>
      <c r="F6" s="260"/>
      <c r="G6" s="66">
        <v>2</v>
      </c>
      <c r="H6" s="65" t="s">
        <v>167</v>
      </c>
      <c r="I6" s="65" t="s">
        <v>168</v>
      </c>
    </row>
    <row r="7" spans="1:9" x14ac:dyDescent="0.25">
      <c r="A7" s="307" t="s">
        <v>169</v>
      </c>
      <c r="B7" s="307"/>
      <c r="C7" s="307"/>
      <c r="D7" s="307"/>
      <c r="E7" s="307"/>
      <c r="F7" s="307"/>
      <c r="G7" s="307"/>
      <c r="H7" s="307"/>
      <c r="I7" s="307"/>
    </row>
    <row r="8" spans="1:9" ht="12.75" customHeight="1" x14ac:dyDescent="0.25">
      <c r="A8" s="246" t="s">
        <v>170</v>
      </c>
      <c r="B8" s="246"/>
      <c r="C8" s="246"/>
      <c r="D8" s="246"/>
      <c r="E8" s="246"/>
      <c r="F8" s="246"/>
      <c r="G8" s="67">
        <v>1</v>
      </c>
      <c r="H8" s="68">
        <v>-371247</v>
      </c>
      <c r="I8" s="68">
        <v>2085885</v>
      </c>
    </row>
    <row r="9" spans="1:9" ht="12.75" customHeight="1" x14ac:dyDescent="0.25">
      <c r="A9" s="304" t="s">
        <v>171</v>
      </c>
      <c r="B9" s="304"/>
      <c r="C9" s="304"/>
      <c r="D9" s="304"/>
      <c r="E9" s="304"/>
      <c r="F9" s="304"/>
      <c r="G9" s="69">
        <v>2</v>
      </c>
      <c r="H9" s="70">
        <f>H10+H11+H12+H13+H14+H15+H16+H17</f>
        <v>3635870</v>
      </c>
      <c r="I9" s="70">
        <f>I10+I11+I12+I13+I14+I15+I16+I17</f>
        <v>2560835</v>
      </c>
    </row>
    <row r="10" spans="1:9" ht="12.75" customHeight="1" x14ac:dyDescent="0.25">
      <c r="A10" s="281" t="s">
        <v>172</v>
      </c>
      <c r="B10" s="281"/>
      <c r="C10" s="281"/>
      <c r="D10" s="281"/>
      <c r="E10" s="281"/>
      <c r="F10" s="281"/>
      <c r="G10" s="67">
        <v>3</v>
      </c>
      <c r="H10" s="68">
        <v>2047757</v>
      </c>
      <c r="I10" s="68">
        <v>2220713</v>
      </c>
    </row>
    <row r="11" spans="1:9" ht="22.25" customHeight="1" x14ac:dyDescent="0.25">
      <c r="A11" s="281" t="s">
        <v>173</v>
      </c>
      <c r="B11" s="281"/>
      <c r="C11" s="281"/>
      <c r="D11" s="281"/>
      <c r="E11" s="281"/>
      <c r="F11" s="281"/>
      <c r="G11" s="67">
        <v>4</v>
      </c>
      <c r="H11" s="68">
        <v>0</v>
      </c>
      <c r="I11" s="68">
        <v>-13954</v>
      </c>
    </row>
    <row r="12" spans="1:9" ht="23.4" customHeight="1" x14ac:dyDescent="0.25">
      <c r="A12" s="281" t="s">
        <v>174</v>
      </c>
      <c r="B12" s="281"/>
      <c r="C12" s="281"/>
      <c r="D12" s="281"/>
      <c r="E12" s="281"/>
      <c r="F12" s="281"/>
      <c r="G12" s="67">
        <v>5</v>
      </c>
      <c r="H12" s="68">
        <v>289</v>
      </c>
      <c r="I12" s="68">
        <v>0</v>
      </c>
    </row>
    <row r="13" spans="1:9" ht="12.75" customHeight="1" x14ac:dyDescent="0.25">
      <c r="A13" s="281" t="s">
        <v>175</v>
      </c>
      <c r="B13" s="281"/>
      <c r="C13" s="281"/>
      <c r="D13" s="281"/>
      <c r="E13" s="281"/>
      <c r="F13" s="281"/>
      <c r="G13" s="67">
        <v>6</v>
      </c>
      <c r="H13" s="68">
        <v>-44222</v>
      </c>
      <c r="I13" s="68">
        <v>-107117</v>
      </c>
    </row>
    <row r="14" spans="1:9" ht="12.75" customHeight="1" x14ac:dyDescent="0.25">
      <c r="A14" s="281" t="s">
        <v>176</v>
      </c>
      <c r="B14" s="281"/>
      <c r="C14" s="281"/>
      <c r="D14" s="281"/>
      <c r="E14" s="281"/>
      <c r="F14" s="281"/>
      <c r="G14" s="67">
        <v>7</v>
      </c>
      <c r="H14" s="68">
        <v>294619</v>
      </c>
      <c r="I14" s="68">
        <v>461193</v>
      </c>
    </row>
    <row r="15" spans="1:9" ht="12.75" customHeight="1" x14ac:dyDescent="0.25">
      <c r="A15" s="281" t="s">
        <v>177</v>
      </c>
      <c r="B15" s="281"/>
      <c r="C15" s="281"/>
      <c r="D15" s="281"/>
      <c r="E15" s="281"/>
      <c r="F15" s="281"/>
      <c r="G15" s="67">
        <v>8</v>
      </c>
      <c r="H15" s="68">
        <v>0</v>
      </c>
      <c r="I15" s="68">
        <v>0</v>
      </c>
    </row>
    <row r="16" spans="1:9" ht="12.75" customHeight="1" x14ac:dyDescent="0.25">
      <c r="A16" s="281" t="s">
        <v>178</v>
      </c>
      <c r="B16" s="281"/>
      <c r="C16" s="281"/>
      <c r="D16" s="281"/>
      <c r="E16" s="281"/>
      <c r="F16" s="281"/>
      <c r="G16" s="67">
        <v>9</v>
      </c>
      <c r="H16" s="68">
        <v>0</v>
      </c>
      <c r="I16" s="68">
        <v>0</v>
      </c>
    </row>
    <row r="17" spans="1:9" ht="25.25" customHeight="1" x14ac:dyDescent="0.25">
      <c r="A17" s="281" t="s">
        <v>179</v>
      </c>
      <c r="B17" s="281"/>
      <c r="C17" s="281"/>
      <c r="D17" s="281"/>
      <c r="E17" s="281"/>
      <c r="F17" s="281"/>
      <c r="G17" s="67">
        <v>10</v>
      </c>
      <c r="H17" s="68">
        <v>1337427</v>
      </c>
      <c r="I17" s="68">
        <v>0</v>
      </c>
    </row>
    <row r="18" spans="1:9" ht="28.25" customHeight="1" x14ac:dyDescent="0.25">
      <c r="A18" s="303" t="s">
        <v>306</v>
      </c>
      <c r="B18" s="303"/>
      <c r="C18" s="303"/>
      <c r="D18" s="303"/>
      <c r="E18" s="303"/>
      <c r="F18" s="303"/>
      <c r="G18" s="69">
        <v>11</v>
      </c>
      <c r="H18" s="70">
        <f>H8+H9</f>
        <v>3264623</v>
      </c>
      <c r="I18" s="70">
        <f>I8+I9</f>
        <v>4646720</v>
      </c>
    </row>
    <row r="19" spans="1:9" ht="12.75" customHeight="1" x14ac:dyDescent="0.25">
      <c r="A19" s="304" t="s">
        <v>180</v>
      </c>
      <c r="B19" s="304"/>
      <c r="C19" s="304"/>
      <c r="D19" s="304"/>
      <c r="E19" s="304"/>
      <c r="F19" s="304"/>
      <c r="G19" s="69">
        <v>12</v>
      </c>
      <c r="H19" s="70">
        <f>H20+H21+H22+H23</f>
        <v>708281</v>
      </c>
      <c r="I19" s="70">
        <f>I20+I21+I22+I23</f>
        <v>2108793</v>
      </c>
    </row>
    <row r="20" spans="1:9" ht="12.75" customHeight="1" x14ac:dyDescent="0.25">
      <c r="A20" s="281" t="s">
        <v>181</v>
      </c>
      <c r="B20" s="281"/>
      <c r="C20" s="281"/>
      <c r="D20" s="281"/>
      <c r="E20" s="281"/>
      <c r="F20" s="281"/>
      <c r="G20" s="67">
        <v>13</v>
      </c>
      <c r="H20" s="68">
        <v>539051</v>
      </c>
      <c r="I20" s="68">
        <v>375164</v>
      </c>
    </row>
    <row r="21" spans="1:9" ht="12.75" customHeight="1" x14ac:dyDescent="0.25">
      <c r="A21" s="281" t="s">
        <v>182</v>
      </c>
      <c r="B21" s="281"/>
      <c r="C21" s="281"/>
      <c r="D21" s="281"/>
      <c r="E21" s="281"/>
      <c r="F21" s="281"/>
      <c r="G21" s="67">
        <v>14</v>
      </c>
      <c r="H21" s="68">
        <v>113233</v>
      </c>
      <c r="I21" s="68">
        <v>1763326</v>
      </c>
    </row>
    <row r="22" spans="1:9" ht="12.75" customHeight="1" x14ac:dyDescent="0.25">
      <c r="A22" s="281" t="s">
        <v>183</v>
      </c>
      <c r="B22" s="281"/>
      <c r="C22" s="281"/>
      <c r="D22" s="281"/>
      <c r="E22" s="281"/>
      <c r="F22" s="281"/>
      <c r="G22" s="67">
        <v>15</v>
      </c>
      <c r="H22" s="68">
        <v>55997</v>
      </c>
      <c r="I22" s="68">
        <v>-29697</v>
      </c>
    </row>
    <row r="23" spans="1:9" ht="12.75" customHeight="1" x14ac:dyDescent="0.25">
      <c r="A23" s="281" t="s">
        <v>184</v>
      </c>
      <c r="B23" s="281"/>
      <c r="C23" s="281"/>
      <c r="D23" s="281"/>
      <c r="E23" s="281"/>
      <c r="F23" s="281"/>
      <c r="G23" s="67">
        <v>16</v>
      </c>
      <c r="H23" s="68">
        <v>0</v>
      </c>
      <c r="I23" s="68">
        <v>0</v>
      </c>
    </row>
    <row r="24" spans="1:9" ht="12.75" customHeight="1" x14ac:dyDescent="0.25">
      <c r="A24" s="303" t="s">
        <v>185</v>
      </c>
      <c r="B24" s="303"/>
      <c r="C24" s="303"/>
      <c r="D24" s="303"/>
      <c r="E24" s="303"/>
      <c r="F24" s="303"/>
      <c r="G24" s="69">
        <v>17</v>
      </c>
      <c r="H24" s="70">
        <f>H18+H19</f>
        <v>3972904</v>
      </c>
      <c r="I24" s="70">
        <f>I18+I19</f>
        <v>6755513</v>
      </c>
    </row>
    <row r="25" spans="1:9" ht="12.75" customHeight="1" x14ac:dyDescent="0.25">
      <c r="A25" s="246" t="s">
        <v>186</v>
      </c>
      <c r="B25" s="246"/>
      <c r="C25" s="246"/>
      <c r="D25" s="246"/>
      <c r="E25" s="246"/>
      <c r="F25" s="246"/>
      <c r="G25" s="67">
        <v>18</v>
      </c>
      <c r="H25" s="68">
        <v>-259717</v>
      </c>
      <c r="I25" s="68">
        <v>-459421</v>
      </c>
    </row>
    <row r="26" spans="1:9" ht="12.75" customHeight="1" x14ac:dyDescent="0.25">
      <c r="A26" s="246" t="s">
        <v>187</v>
      </c>
      <c r="B26" s="246"/>
      <c r="C26" s="246"/>
      <c r="D26" s="246"/>
      <c r="E26" s="246"/>
      <c r="F26" s="246"/>
      <c r="G26" s="67">
        <v>19</v>
      </c>
      <c r="H26" s="68">
        <v>0</v>
      </c>
      <c r="I26" s="68">
        <v>0</v>
      </c>
    </row>
    <row r="27" spans="1:9" ht="26" customHeight="1" x14ac:dyDescent="0.25">
      <c r="A27" s="308" t="s">
        <v>188</v>
      </c>
      <c r="B27" s="308"/>
      <c r="C27" s="308"/>
      <c r="D27" s="308"/>
      <c r="E27" s="308"/>
      <c r="F27" s="308"/>
      <c r="G27" s="69">
        <v>20</v>
      </c>
      <c r="H27" s="70">
        <f>H24+H25+H26</f>
        <v>3713187</v>
      </c>
      <c r="I27" s="70">
        <f>I24+I25+I26</f>
        <v>6296092</v>
      </c>
    </row>
    <row r="28" spans="1:9" x14ac:dyDescent="0.25">
      <c r="A28" s="307" t="s">
        <v>189</v>
      </c>
      <c r="B28" s="307"/>
      <c r="C28" s="307"/>
      <c r="D28" s="307"/>
      <c r="E28" s="307"/>
      <c r="F28" s="307"/>
      <c r="G28" s="307"/>
      <c r="H28" s="307"/>
      <c r="I28" s="307"/>
    </row>
    <row r="29" spans="1:9" ht="30.65" customHeight="1" x14ac:dyDescent="0.25">
      <c r="A29" s="246" t="s">
        <v>190</v>
      </c>
      <c r="B29" s="246"/>
      <c r="C29" s="246"/>
      <c r="D29" s="246"/>
      <c r="E29" s="246"/>
      <c r="F29" s="246"/>
      <c r="G29" s="67">
        <v>21</v>
      </c>
      <c r="H29" s="71">
        <v>0</v>
      </c>
      <c r="I29" s="71">
        <v>46510</v>
      </c>
    </row>
    <row r="30" spans="1:9" ht="12.75" customHeight="1" x14ac:dyDescent="0.25">
      <c r="A30" s="246" t="s">
        <v>191</v>
      </c>
      <c r="B30" s="246"/>
      <c r="C30" s="246"/>
      <c r="D30" s="246"/>
      <c r="E30" s="246"/>
      <c r="F30" s="246"/>
      <c r="G30" s="67">
        <v>22</v>
      </c>
      <c r="H30" s="71">
        <v>0</v>
      </c>
      <c r="I30" s="71">
        <v>0</v>
      </c>
    </row>
    <row r="31" spans="1:9" ht="12.75" customHeight="1" x14ac:dyDescent="0.25">
      <c r="A31" s="246" t="s">
        <v>192</v>
      </c>
      <c r="B31" s="246"/>
      <c r="C31" s="246"/>
      <c r="D31" s="246"/>
      <c r="E31" s="246"/>
      <c r="F31" s="246"/>
      <c r="G31" s="67">
        <v>23</v>
      </c>
      <c r="H31" s="71">
        <v>0</v>
      </c>
      <c r="I31" s="71">
        <v>106911</v>
      </c>
    </row>
    <row r="32" spans="1:9" ht="12.75" customHeight="1" x14ac:dyDescent="0.25">
      <c r="A32" s="246" t="s">
        <v>193</v>
      </c>
      <c r="B32" s="246"/>
      <c r="C32" s="246"/>
      <c r="D32" s="246"/>
      <c r="E32" s="246"/>
      <c r="F32" s="246"/>
      <c r="G32" s="67">
        <v>24</v>
      </c>
      <c r="H32" s="71">
        <v>0</v>
      </c>
      <c r="I32" s="71">
        <v>0</v>
      </c>
    </row>
    <row r="33" spans="1:9" ht="12.75" customHeight="1" x14ac:dyDescent="0.25">
      <c r="A33" s="246" t="s">
        <v>194</v>
      </c>
      <c r="B33" s="246"/>
      <c r="C33" s="246"/>
      <c r="D33" s="246"/>
      <c r="E33" s="246"/>
      <c r="F33" s="246"/>
      <c r="G33" s="67">
        <v>25</v>
      </c>
      <c r="H33" s="71">
        <v>0</v>
      </c>
      <c r="I33" s="71">
        <v>0</v>
      </c>
    </row>
    <row r="34" spans="1:9" ht="12.75" customHeight="1" x14ac:dyDescent="0.25">
      <c r="A34" s="246" t="s">
        <v>195</v>
      </c>
      <c r="B34" s="246"/>
      <c r="C34" s="246"/>
      <c r="D34" s="246"/>
      <c r="E34" s="246"/>
      <c r="F34" s="246"/>
      <c r="G34" s="67">
        <v>26</v>
      </c>
      <c r="H34" s="71">
        <v>0</v>
      </c>
      <c r="I34" s="71">
        <v>0</v>
      </c>
    </row>
    <row r="35" spans="1:9" ht="26.4" customHeight="1" x14ac:dyDescent="0.25">
      <c r="A35" s="303" t="s">
        <v>196</v>
      </c>
      <c r="B35" s="303"/>
      <c r="C35" s="303"/>
      <c r="D35" s="303"/>
      <c r="E35" s="303"/>
      <c r="F35" s="303"/>
      <c r="G35" s="69">
        <v>27</v>
      </c>
      <c r="H35" s="72">
        <f>H29+H30+H31+H32+H33+H34</f>
        <v>0</v>
      </c>
      <c r="I35" s="72">
        <f>I29+I30+I31+I32+I33+I34</f>
        <v>153421</v>
      </c>
    </row>
    <row r="36" spans="1:9" ht="23" customHeight="1" x14ac:dyDescent="0.25">
      <c r="A36" s="246" t="s">
        <v>197</v>
      </c>
      <c r="B36" s="246"/>
      <c r="C36" s="246"/>
      <c r="D36" s="246"/>
      <c r="E36" s="246"/>
      <c r="F36" s="246"/>
      <c r="G36" s="67">
        <v>28</v>
      </c>
      <c r="H36" s="71">
        <v>-8408590</v>
      </c>
      <c r="I36" s="71">
        <v>-832693</v>
      </c>
    </row>
    <row r="37" spans="1:9" ht="12.75" customHeight="1" x14ac:dyDescent="0.25">
      <c r="A37" s="246" t="s">
        <v>198</v>
      </c>
      <c r="B37" s="246"/>
      <c r="C37" s="246"/>
      <c r="D37" s="246"/>
      <c r="E37" s="246"/>
      <c r="F37" s="246"/>
      <c r="G37" s="67">
        <v>29</v>
      </c>
      <c r="H37" s="71">
        <v>0</v>
      </c>
      <c r="I37" s="71">
        <v>0</v>
      </c>
    </row>
    <row r="38" spans="1:9" ht="12.75" customHeight="1" x14ac:dyDescent="0.25">
      <c r="A38" s="246" t="s">
        <v>199</v>
      </c>
      <c r="B38" s="246"/>
      <c r="C38" s="246"/>
      <c r="D38" s="246"/>
      <c r="E38" s="246"/>
      <c r="F38" s="246"/>
      <c r="G38" s="67">
        <v>30</v>
      </c>
      <c r="H38" s="71">
        <v>0</v>
      </c>
      <c r="I38" s="71">
        <v>0</v>
      </c>
    </row>
    <row r="39" spans="1:9" ht="12.75" customHeight="1" x14ac:dyDescent="0.25">
      <c r="A39" s="246" t="s">
        <v>200</v>
      </c>
      <c r="B39" s="246"/>
      <c r="C39" s="246"/>
      <c r="D39" s="246"/>
      <c r="E39" s="246"/>
      <c r="F39" s="246"/>
      <c r="G39" s="67">
        <v>31</v>
      </c>
      <c r="H39" s="71">
        <v>0</v>
      </c>
      <c r="I39" s="71">
        <v>0</v>
      </c>
    </row>
    <row r="40" spans="1:9" ht="12.75" customHeight="1" x14ac:dyDescent="0.25">
      <c r="A40" s="246" t="s">
        <v>201</v>
      </c>
      <c r="B40" s="246"/>
      <c r="C40" s="246"/>
      <c r="D40" s="246"/>
      <c r="E40" s="246"/>
      <c r="F40" s="246"/>
      <c r="G40" s="67">
        <v>32</v>
      </c>
      <c r="H40" s="71">
        <v>-6000000</v>
      </c>
      <c r="I40" s="71">
        <v>0</v>
      </c>
    </row>
    <row r="41" spans="1:9" ht="24" customHeight="1" x14ac:dyDescent="0.25">
      <c r="A41" s="303" t="s">
        <v>202</v>
      </c>
      <c r="B41" s="303"/>
      <c r="C41" s="303"/>
      <c r="D41" s="303"/>
      <c r="E41" s="303"/>
      <c r="F41" s="303"/>
      <c r="G41" s="69">
        <v>33</v>
      </c>
      <c r="H41" s="72">
        <f>H36+H37+H38+H39+H40</f>
        <v>-14408590</v>
      </c>
      <c r="I41" s="72">
        <f>I36+I37+I38+I39+I40</f>
        <v>-832693</v>
      </c>
    </row>
    <row r="42" spans="1:9" ht="29.4" customHeight="1" x14ac:dyDescent="0.25">
      <c r="A42" s="308" t="s">
        <v>203</v>
      </c>
      <c r="B42" s="308"/>
      <c r="C42" s="308"/>
      <c r="D42" s="308"/>
      <c r="E42" s="308"/>
      <c r="F42" s="308"/>
      <c r="G42" s="69">
        <v>34</v>
      </c>
      <c r="H42" s="72">
        <f>H35+H41</f>
        <v>-14408590</v>
      </c>
      <c r="I42" s="72">
        <f>I35+I41</f>
        <v>-679272</v>
      </c>
    </row>
    <row r="43" spans="1:9" x14ac:dyDescent="0.25">
      <c r="A43" s="307" t="s">
        <v>204</v>
      </c>
      <c r="B43" s="307"/>
      <c r="C43" s="307"/>
      <c r="D43" s="307"/>
      <c r="E43" s="307"/>
      <c r="F43" s="307"/>
      <c r="G43" s="307"/>
      <c r="H43" s="307"/>
      <c r="I43" s="307"/>
    </row>
    <row r="44" spans="1:9" ht="12.75" customHeight="1" x14ac:dyDescent="0.25">
      <c r="A44" s="246" t="s">
        <v>205</v>
      </c>
      <c r="B44" s="246"/>
      <c r="C44" s="246"/>
      <c r="D44" s="246"/>
      <c r="E44" s="246"/>
      <c r="F44" s="246"/>
      <c r="G44" s="67">
        <v>35</v>
      </c>
      <c r="H44" s="71">
        <v>0</v>
      </c>
      <c r="I44" s="71">
        <v>0</v>
      </c>
    </row>
    <row r="45" spans="1:9" ht="25.25" customHeight="1" x14ac:dyDescent="0.25">
      <c r="A45" s="246" t="s">
        <v>206</v>
      </c>
      <c r="B45" s="246"/>
      <c r="C45" s="246"/>
      <c r="D45" s="246"/>
      <c r="E45" s="246"/>
      <c r="F45" s="246"/>
      <c r="G45" s="67">
        <v>36</v>
      </c>
      <c r="H45" s="71">
        <v>0</v>
      </c>
      <c r="I45" s="71">
        <v>0</v>
      </c>
    </row>
    <row r="46" spans="1:9" ht="12.75" customHeight="1" x14ac:dyDescent="0.25">
      <c r="A46" s="246" t="s">
        <v>207</v>
      </c>
      <c r="B46" s="246"/>
      <c r="C46" s="246"/>
      <c r="D46" s="246"/>
      <c r="E46" s="246"/>
      <c r="F46" s="246"/>
      <c r="G46" s="67">
        <v>37</v>
      </c>
      <c r="H46" s="71">
        <v>7406179</v>
      </c>
      <c r="I46" s="71">
        <v>0</v>
      </c>
    </row>
    <row r="47" spans="1:9" ht="12.75" customHeight="1" x14ac:dyDescent="0.25">
      <c r="A47" s="246" t="s">
        <v>208</v>
      </c>
      <c r="B47" s="246"/>
      <c r="C47" s="246"/>
      <c r="D47" s="246"/>
      <c r="E47" s="246"/>
      <c r="F47" s="246"/>
      <c r="G47" s="67">
        <v>38</v>
      </c>
      <c r="H47" s="71">
        <v>0</v>
      </c>
      <c r="I47" s="71">
        <v>0</v>
      </c>
    </row>
    <row r="48" spans="1:9" ht="22.25" customHeight="1" x14ac:dyDescent="0.25">
      <c r="A48" s="303" t="s">
        <v>209</v>
      </c>
      <c r="B48" s="303"/>
      <c r="C48" s="303"/>
      <c r="D48" s="303"/>
      <c r="E48" s="303"/>
      <c r="F48" s="303"/>
      <c r="G48" s="69">
        <v>39</v>
      </c>
      <c r="H48" s="72">
        <f>H44+H45+H46+H47</f>
        <v>7406179</v>
      </c>
      <c r="I48" s="72">
        <f>I44+I45+I46+I47</f>
        <v>0</v>
      </c>
    </row>
    <row r="49" spans="1:9" ht="24.65" customHeight="1" x14ac:dyDescent="0.25">
      <c r="A49" s="246" t="s">
        <v>305</v>
      </c>
      <c r="B49" s="246"/>
      <c r="C49" s="246"/>
      <c r="D49" s="246"/>
      <c r="E49" s="246"/>
      <c r="F49" s="246"/>
      <c r="G49" s="67">
        <v>40</v>
      </c>
      <c r="H49" s="71">
        <v>0</v>
      </c>
      <c r="I49" s="71">
        <v>0</v>
      </c>
    </row>
    <row r="50" spans="1:9" ht="12.75" customHeight="1" x14ac:dyDescent="0.25">
      <c r="A50" s="246" t="s">
        <v>210</v>
      </c>
      <c r="B50" s="246"/>
      <c r="C50" s="246"/>
      <c r="D50" s="246"/>
      <c r="E50" s="246"/>
      <c r="F50" s="246"/>
      <c r="G50" s="67">
        <v>41</v>
      </c>
      <c r="H50" s="71">
        <v>0</v>
      </c>
      <c r="I50" s="71">
        <v>0</v>
      </c>
    </row>
    <row r="51" spans="1:9" ht="12.75" customHeight="1" x14ac:dyDescent="0.25">
      <c r="A51" s="246" t="s">
        <v>211</v>
      </c>
      <c r="B51" s="246"/>
      <c r="C51" s="246"/>
      <c r="D51" s="246"/>
      <c r="E51" s="246"/>
      <c r="F51" s="246"/>
      <c r="G51" s="67">
        <v>42</v>
      </c>
      <c r="H51" s="71">
        <v>0</v>
      </c>
      <c r="I51" s="71">
        <v>0</v>
      </c>
    </row>
    <row r="52" spans="1:9" ht="23" customHeight="1" x14ac:dyDescent="0.25">
      <c r="A52" s="246" t="s">
        <v>212</v>
      </c>
      <c r="B52" s="246"/>
      <c r="C52" s="246"/>
      <c r="D52" s="246"/>
      <c r="E52" s="246"/>
      <c r="F52" s="246"/>
      <c r="G52" s="67">
        <v>43</v>
      </c>
      <c r="H52" s="71">
        <v>0</v>
      </c>
      <c r="I52" s="71">
        <v>0</v>
      </c>
    </row>
    <row r="53" spans="1:9" ht="12.75" customHeight="1" x14ac:dyDescent="0.25">
      <c r="A53" s="246" t="s">
        <v>213</v>
      </c>
      <c r="B53" s="246"/>
      <c r="C53" s="246"/>
      <c r="D53" s="246"/>
      <c r="E53" s="246"/>
      <c r="F53" s="246"/>
      <c r="G53" s="67">
        <v>44</v>
      </c>
      <c r="H53" s="71">
        <v>0</v>
      </c>
      <c r="I53" s="71">
        <v>0</v>
      </c>
    </row>
    <row r="54" spans="1:9" ht="30.65" customHeight="1" x14ac:dyDescent="0.25">
      <c r="A54" s="303" t="s">
        <v>214</v>
      </c>
      <c r="B54" s="303"/>
      <c r="C54" s="303"/>
      <c r="D54" s="303"/>
      <c r="E54" s="303"/>
      <c r="F54" s="303"/>
      <c r="G54" s="69">
        <v>45</v>
      </c>
      <c r="H54" s="72">
        <f>H49+H50+H51+H52+H53</f>
        <v>0</v>
      </c>
      <c r="I54" s="72">
        <f>I49+I50+I51+I52+I53</f>
        <v>0</v>
      </c>
    </row>
    <row r="55" spans="1:9" ht="29.4" customHeight="1" x14ac:dyDescent="0.25">
      <c r="A55" s="308" t="s">
        <v>215</v>
      </c>
      <c r="B55" s="308"/>
      <c r="C55" s="308"/>
      <c r="D55" s="308"/>
      <c r="E55" s="308"/>
      <c r="F55" s="308"/>
      <c r="G55" s="69">
        <v>46</v>
      </c>
      <c r="H55" s="72">
        <f>H48+H54</f>
        <v>7406179</v>
      </c>
      <c r="I55" s="72">
        <f>I48+I54</f>
        <v>0</v>
      </c>
    </row>
    <row r="56" spans="1:9" x14ac:dyDescent="0.25">
      <c r="A56" s="246" t="s">
        <v>216</v>
      </c>
      <c r="B56" s="246"/>
      <c r="C56" s="246"/>
      <c r="D56" s="246"/>
      <c r="E56" s="246"/>
      <c r="F56" s="246"/>
      <c r="G56" s="67">
        <v>47</v>
      </c>
      <c r="H56" s="71">
        <v>0</v>
      </c>
      <c r="I56" s="71">
        <v>0</v>
      </c>
    </row>
    <row r="57" spans="1:9" ht="26.4" customHeight="1" x14ac:dyDescent="0.25">
      <c r="A57" s="308" t="s">
        <v>217</v>
      </c>
      <c r="B57" s="308"/>
      <c r="C57" s="308"/>
      <c r="D57" s="308"/>
      <c r="E57" s="308"/>
      <c r="F57" s="308"/>
      <c r="G57" s="69">
        <v>48</v>
      </c>
      <c r="H57" s="72">
        <f>H27+H42+H55+H56</f>
        <v>-3289224</v>
      </c>
      <c r="I57" s="72">
        <f>I27+I42+I55+I56</f>
        <v>5616820</v>
      </c>
    </row>
    <row r="58" spans="1:9" x14ac:dyDescent="0.25">
      <c r="A58" s="309" t="s">
        <v>218</v>
      </c>
      <c r="B58" s="309"/>
      <c r="C58" s="309"/>
      <c r="D58" s="309"/>
      <c r="E58" s="309"/>
      <c r="F58" s="309"/>
      <c r="G58" s="67">
        <v>49</v>
      </c>
      <c r="H58" s="71">
        <v>7377349</v>
      </c>
      <c r="I58" s="71">
        <v>7998838</v>
      </c>
    </row>
    <row r="59" spans="1:9" ht="31.25" customHeight="1" x14ac:dyDescent="0.25">
      <c r="A59" s="308" t="s">
        <v>219</v>
      </c>
      <c r="B59" s="308"/>
      <c r="C59" s="308"/>
      <c r="D59" s="308"/>
      <c r="E59" s="308"/>
      <c r="F59" s="308"/>
      <c r="G59" s="69">
        <v>50</v>
      </c>
      <c r="H59" s="72">
        <f>H57+H58</f>
        <v>4088125</v>
      </c>
      <c r="I59" s="72">
        <f>I57+I58</f>
        <v>13615658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47244094488188981" right="0.47244094488188981" top="0.47244094488188981" bottom="0.47244094488188981" header="0.31496062992125984" footer="0.31496062992125984"/>
  <pageSetup paperSize="9" scale="7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activeCell="A2" sqref="A2:I2"/>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297" t="s">
        <v>220</v>
      </c>
      <c r="B1" s="298"/>
      <c r="C1" s="298"/>
      <c r="D1" s="298"/>
      <c r="E1" s="298"/>
      <c r="F1" s="298"/>
      <c r="G1" s="298"/>
      <c r="H1" s="298"/>
      <c r="I1" s="298"/>
    </row>
    <row r="2" spans="1:9" ht="12.75" customHeight="1" x14ac:dyDescent="0.25">
      <c r="A2" s="299"/>
      <c r="B2" s="252"/>
      <c r="C2" s="252"/>
      <c r="D2" s="252"/>
      <c r="E2" s="252"/>
      <c r="F2" s="252"/>
      <c r="G2" s="252"/>
      <c r="H2" s="252"/>
      <c r="I2" s="252"/>
    </row>
    <row r="3" spans="1:9" x14ac:dyDescent="0.25">
      <c r="A3" s="323" t="s">
        <v>446</v>
      </c>
      <c r="B3" s="324"/>
      <c r="C3" s="324"/>
      <c r="D3" s="324"/>
      <c r="E3" s="324"/>
      <c r="F3" s="324"/>
      <c r="G3" s="324"/>
      <c r="H3" s="324"/>
      <c r="I3" s="324"/>
    </row>
    <row r="4" spans="1:9" x14ac:dyDescent="0.25">
      <c r="A4" s="300" t="s">
        <v>461</v>
      </c>
      <c r="B4" s="255"/>
      <c r="C4" s="255"/>
      <c r="D4" s="255"/>
      <c r="E4" s="255"/>
      <c r="F4" s="255"/>
      <c r="G4" s="255"/>
      <c r="H4" s="255"/>
      <c r="I4" s="256"/>
    </row>
    <row r="5" spans="1:9" ht="22.5" thickBot="1" x14ac:dyDescent="0.3">
      <c r="A5" s="310" t="s">
        <v>2</v>
      </c>
      <c r="B5" s="311"/>
      <c r="C5" s="311"/>
      <c r="D5" s="311"/>
      <c r="E5" s="311"/>
      <c r="F5" s="312"/>
      <c r="G5" s="14" t="s">
        <v>103</v>
      </c>
      <c r="H5" s="20" t="s">
        <v>301</v>
      </c>
      <c r="I5" s="20" t="s">
        <v>279</v>
      </c>
    </row>
    <row r="6" spans="1:9" x14ac:dyDescent="0.25">
      <c r="A6" s="327">
        <v>1</v>
      </c>
      <c r="B6" s="328"/>
      <c r="C6" s="328"/>
      <c r="D6" s="328"/>
      <c r="E6" s="328"/>
      <c r="F6" s="329"/>
      <c r="G6" s="15">
        <v>2</v>
      </c>
      <c r="H6" s="21" t="s">
        <v>167</v>
      </c>
      <c r="I6" s="21" t="s">
        <v>168</v>
      </c>
    </row>
    <row r="7" spans="1:9" x14ac:dyDescent="0.25">
      <c r="A7" s="317" t="s">
        <v>169</v>
      </c>
      <c r="B7" s="318"/>
      <c r="C7" s="318"/>
      <c r="D7" s="318"/>
      <c r="E7" s="318"/>
      <c r="F7" s="318"/>
      <c r="G7" s="318"/>
      <c r="H7" s="318"/>
      <c r="I7" s="319"/>
    </row>
    <row r="8" spans="1:9" x14ac:dyDescent="0.25">
      <c r="A8" s="321" t="s">
        <v>221</v>
      </c>
      <c r="B8" s="321"/>
      <c r="C8" s="321"/>
      <c r="D8" s="321"/>
      <c r="E8" s="321"/>
      <c r="F8" s="321"/>
      <c r="G8" s="16">
        <v>1</v>
      </c>
      <c r="H8" s="23">
        <v>0</v>
      </c>
      <c r="I8" s="23">
        <v>0</v>
      </c>
    </row>
    <row r="9" spans="1:9" x14ac:dyDescent="0.25">
      <c r="A9" s="314" t="s">
        <v>222</v>
      </c>
      <c r="B9" s="314"/>
      <c r="C9" s="314"/>
      <c r="D9" s="314"/>
      <c r="E9" s="314"/>
      <c r="F9" s="314"/>
      <c r="G9" s="17">
        <v>2</v>
      </c>
      <c r="H9" s="24">
        <v>0</v>
      </c>
      <c r="I9" s="24">
        <v>0</v>
      </c>
    </row>
    <row r="10" spans="1:9" x14ac:dyDescent="0.25">
      <c r="A10" s="314" t="s">
        <v>223</v>
      </c>
      <c r="B10" s="314"/>
      <c r="C10" s="314"/>
      <c r="D10" s="314"/>
      <c r="E10" s="314"/>
      <c r="F10" s="314"/>
      <c r="G10" s="17">
        <v>3</v>
      </c>
      <c r="H10" s="24">
        <v>0</v>
      </c>
      <c r="I10" s="24">
        <v>0</v>
      </c>
    </row>
    <row r="11" spans="1:9" x14ac:dyDescent="0.25">
      <c r="A11" s="314" t="s">
        <v>224</v>
      </c>
      <c r="B11" s="314"/>
      <c r="C11" s="314"/>
      <c r="D11" s="314"/>
      <c r="E11" s="314"/>
      <c r="F11" s="314"/>
      <c r="G11" s="17">
        <v>4</v>
      </c>
      <c r="H11" s="24">
        <v>0</v>
      </c>
      <c r="I11" s="24">
        <v>0</v>
      </c>
    </row>
    <row r="12" spans="1:9" x14ac:dyDescent="0.25">
      <c r="A12" s="314" t="s">
        <v>393</v>
      </c>
      <c r="B12" s="314"/>
      <c r="C12" s="314"/>
      <c r="D12" s="314"/>
      <c r="E12" s="314"/>
      <c r="F12" s="314"/>
      <c r="G12" s="17">
        <v>5</v>
      </c>
      <c r="H12" s="24">
        <v>0</v>
      </c>
      <c r="I12" s="24">
        <v>0</v>
      </c>
    </row>
    <row r="13" spans="1:9" x14ac:dyDescent="0.25">
      <c r="A13" s="322" t="s">
        <v>394</v>
      </c>
      <c r="B13" s="322"/>
      <c r="C13" s="322"/>
      <c r="D13" s="322"/>
      <c r="E13" s="322"/>
      <c r="F13" s="322"/>
      <c r="G13" s="57">
        <v>6</v>
      </c>
      <c r="H13" s="60">
        <f>SUM(H8:H12)</f>
        <v>0</v>
      </c>
      <c r="I13" s="60">
        <f>SUM(I8:I12)</f>
        <v>0</v>
      </c>
    </row>
    <row r="14" spans="1:9" ht="12.75" customHeight="1" x14ac:dyDescent="0.25">
      <c r="A14" s="314" t="s">
        <v>395</v>
      </c>
      <c r="B14" s="314"/>
      <c r="C14" s="314"/>
      <c r="D14" s="314"/>
      <c r="E14" s="314"/>
      <c r="F14" s="314"/>
      <c r="G14" s="17">
        <v>7</v>
      </c>
      <c r="H14" s="24">
        <v>0</v>
      </c>
      <c r="I14" s="24">
        <v>0</v>
      </c>
    </row>
    <row r="15" spans="1:9" ht="12.75" customHeight="1" x14ac:dyDescent="0.25">
      <c r="A15" s="314" t="s">
        <v>396</v>
      </c>
      <c r="B15" s="314"/>
      <c r="C15" s="314"/>
      <c r="D15" s="314"/>
      <c r="E15" s="314"/>
      <c r="F15" s="314"/>
      <c r="G15" s="17">
        <v>8</v>
      </c>
      <c r="H15" s="24">
        <v>0</v>
      </c>
      <c r="I15" s="24">
        <v>0</v>
      </c>
    </row>
    <row r="16" spans="1:9" ht="12.75" customHeight="1" x14ac:dyDescent="0.25">
      <c r="A16" s="314" t="s">
        <v>397</v>
      </c>
      <c r="B16" s="314"/>
      <c r="C16" s="314"/>
      <c r="D16" s="314"/>
      <c r="E16" s="314"/>
      <c r="F16" s="314"/>
      <c r="G16" s="17">
        <v>9</v>
      </c>
      <c r="H16" s="24">
        <v>0</v>
      </c>
      <c r="I16" s="24">
        <v>0</v>
      </c>
    </row>
    <row r="17" spans="1:9" ht="12.75" customHeight="1" x14ac:dyDescent="0.25">
      <c r="A17" s="314" t="s">
        <v>398</v>
      </c>
      <c r="B17" s="314"/>
      <c r="C17" s="314"/>
      <c r="D17" s="314"/>
      <c r="E17" s="314"/>
      <c r="F17" s="314"/>
      <c r="G17" s="17">
        <v>10</v>
      </c>
      <c r="H17" s="24">
        <v>0</v>
      </c>
      <c r="I17" s="24">
        <v>0</v>
      </c>
    </row>
    <row r="18" spans="1:9" ht="12.75" customHeight="1" x14ac:dyDescent="0.25">
      <c r="A18" s="314" t="s">
        <v>399</v>
      </c>
      <c r="B18" s="314"/>
      <c r="C18" s="314"/>
      <c r="D18" s="314"/>
      <c r="E18" s="314"/>
      <c r="F18" s="314"/>
      <c r="G18" s="17">
        <v>11</v>
      </c>
      <c r="H18" s="24">
        <v>0</v>
      </c>
      <c r="I18" s="24">
        <v>0</v>
      </c>
    </row>
    <row r="19" spans="1:9" ht="12.75" customHeight="1" x14ac:dyDescent="0.25">
      <c r="A19" s="314" t="s">
        <v>400</v>
      </c>
      <c r="B19" s="314"/>
      <c r="C19" s="314"/>
      <c r="D19" s="314"/>
      <c r="E19" s="314"/>
      <c r="F19" s="314"/>
      <c r="G19" s="17">
        <v>12</v>
      </c>
      <c r="H19" s="24">
        <v>0</v>
      </c>
      <c r="I19" s="24">
        <v>0</v>
      </c>
    </row>
    <row r="20" spans="1:9" ht="26.25" customHeight="1" x14ac:dyDescent="0.25">
      <c r="A20" s="322" t="s">
        <v>401</v>
      </c>
      <c r="B20" s="322"/>
      <c r="C20" s="322"/>
      <c r="D20" s="322"/>
      <c r="E20" s="322"/>
      <c r="F20" s="322"/>
      <c r="G20" s="57">
        <v>13</v>
      </c>
      <c r="H20" s="60">
        <f>SUM(H14:H19)</f>
        <v>0</v>
      </c>
      <c r="I20" s="60">
        <f>SUM(I14:I19)</f>
        <v>0</v>
      </c>
    </row>
    <row r="21" spans="1:9" ht="27.65" customHeight="1" x14ac:dyDescent="0.25">
      <c r="A21" s="320" t="s">
        <v>402</v>
      </c>
      <c r="B21" s="320"/>
      <c r="C21" s="320"/>
      <c r="D21" s="320"/>
      <c r="E21" s="320"/>
      <c r="F21" s="320"/>
      <c r="G21" s="58">
        <v>14</v>
      </c>
      <c r="H21" s="25">
        <f>H13+H20</f>
        <v>0</v>
      </c>
      <c r="I21" s="25">
        <f>I13+I20</f>
        <v>0</v>
      </c>
    </row>
    <row r="22" spans="1:9" x14ac:dyDescent="0.25">
      <c r="A22" s="317" t="s">
        <v>189</v>
      </c>
      <c r="B22" s="318"/>
      <c r="C22" s="318"/>
      <c r="D22" s="318"/>
      <c r="E22" s="318"/>
      <c r="F22" s="318"/>
      <c r="G22" s="318"/>
      <c r="H22" s="318"/>
      <c r="I22" s="319"/>
    </row>
    <row r="23" spans="1:9" ht="26.4" customHeight="1" x14ac:dyDescent="0.25">
      <c r="A23" s="321" t="s">
        <v>225</v>
      </c>
      <c r="B23" s="321"/>
      <c r="C23" s="321"/>
      <c r="D23" s="321"/>
      <c r="E23" s="321"/>
      <c r="F23" s="321"/>
      <c r="G23" s="16">
        <v>15</v>
      </c>
      <c r="H23" s="23">
        <v>0</v>
      </c>
      <c r="I23" s="23">
        <v>0</v>
      </c>
    </row>
    <row r="24" spans="1:9" ht="12.75" customHeight="1" x14ac:dyDescent="0.25">
      <c r="A24" s="314" t="s">
        <v>226</v>
      </c>
      <c r="B24" s="314"/>
      <c r="C24" s="314"/>
      <c r="D24" s="314"/>
      <c r="E24" s="314"/>
      <c r="F24" s="314"/>
      <c r="G24" s="16">
        <v>16</v>
      </c>
      <c r="H24" s="24">
        <v>0</v>
      </c>
      <c r="I24" s="24">
        <v>0</v>
      </c>
    </row>
    <row r="25" spans="1:9" ht="12.75" customHeight="1" x14ac:dyDescent="0.25">
      <c r="A25" s="314" t="s">
        <v>227</v>
      </c>
      <c r="B25" s="314"/>
      <c r="C25" s="314"/>
      <c r="D25" s="314"/>
      <c r="E25" s="314"/>
      <c r="F25" s="314"/>
      <c r="G25" s="16">
        <v>17</v>
      </c>
      <c r="H25" s="24">
        <v>0</v>
      </c>
      <c r="I25" s="24">
        <v>0</v>
      </c>
    </row>
    <row r="26" spans="1:9" ht="12.75" customHeight="1" x14ac:dyDescent="0.25">
      <c r="A26" s="314" t="s">
        <v>228</v>
      </c>
      <c r="B26" s="314"/>
      <c r="C26" s="314"/>
      <c r="D26" s="314"/>
      <c r="E26" s="314"/>
      <c r="F26" s="314"/>
      <c r="G26" s="16">
        <v>18</v>
      </c>
      <c r="H26" s="24">
        <v>0</v>
      </c>
      <c r="I26" s="24">
        <v>0</v>
      </c>
    </row>
    <row r="27" spans="1:9" ht="12.75" customHeight="1" x14ac:dyDescent="0.25">
      <c r="A27" s="314" t="s">
        <v>229</v>
      </c>
      <c r="B27" s="314"/>
      <c r="C27" s="314"/>
      <c r="D27" s="314"/>
      <c r="E27" s="314"/>
      <c r="F27" s="314"/>
      <c r="G27" s="16">
        <v>19</v>
      </c>
      <c r="H27" s="24">
        <v>0</v>
      </c>
      <c r="I27" s="24">
        <v>0</v>
      </c>
    </row>
    <row r="28" spans="1:9" ht="12.75" customHeight="1" x14ac:dyDescent="0.25">
      <c r="A28" s="314" t="s">
        <v>230</v>
      </c>
      <c r="B28" s="314"/>
      <c r="C28" s="314"/>
      <c r="D28" s="314"/>
      <c r="E28" s="314"/>
      <c r="F28" s="314"/>
      <c r="G28" s="16">
        <v>20</v>
      </c>
      <c r="H28" s="24">
        <v>0</v>
      </c>
      <c r="I28" s="24">
        <v>0</v>
      </c>
    </row>
    <row r="29" spans="1:9" ht="24" customHeight="1" x14ac:dyDescent="0.25">
      <c r="A29" s="315" t="s">
        <v>403</v>
      </c>
      <c r="B29" s="315"/>
      <c r="C29" s="315"/>
      <c r="D29" s="315"/>
      <c r="E29" s="315"/>
      <c r="F29" s="315"/>
      <c r="G29" s="57">
        <v>21</v>
      </c>
      <c r="H29" s="61">
        <f>SUM(H23:H28)</f>
        <v>0</v>
      </c>
      <c r="I29" s="61">
        <f>SUM(I23:I28)</f>
        <v>0</v>
      </c>
    </row>
    <row r="30" spans="1:9" ht="27" customHeight="1" x14ac:dyDescent="0.25">
      <c r="A30" s="314" t="s">
        <v>231</v>
      </c>
      <c r="B30" s="314"/>
      <c r="C30" s="314"/>
      <c r="D30" s="314"/>
      <c r="E30" s="314"/>
      <c r="F30" s="314"/>
      <c r="G30" s="17">
        <v>22</v>
      </c>
      <c r="H30" s="24">
        <v>0</v>
      </c>
      <c r="I30" s="24">
        <v>0</v>
      </c>
    </row>
    <row r="31" spans="1:9" ht="12.75" customHeight="1" x14ac:dyDescent="0.25">
      <c r="A31" s="314" t="s">
        <v>232</v>
      </c>
      <c r="B31" s="314"/>
      <c r="C31" s="314"/>
      <c r="D31" s="314"/>
      <c r="E31" s="314"/>
      <c r="F31" s="314"/>
      <c r="G31" s="17">
        <v>23</v>
      </c>
      <c r="H31" s="24">
        <v>0</v>
      </c>
      <c r="I31" s="24">
        <v>0</v>
      </c>
    </row>
    <row r="32" spans="1:9" ht="12.75" customHeight="1" x14ac:dyDescent="0.25">
      <c r="A32" s="314" t="s">
        <v>404</v>
      </c>
      <c r="B32" s="314"/>
      <c r="C32" s="314"/>
      <c r="D32" s="314"/>
      <c r="E32" s="314"/>
      <c r="F32" s="314"/>
      <c r="G32" s="17">
        <v>24</v>
      </c>
      <c r="H32" s="24">
        <v>0</v>
      </c>
      <c r="I32" s="24">
        <v>0</v>
      </c>
    </row>
    <row r="33" spans="1:9" ht="12.75" customHeight="1" x14ac:dyDescent="0.25">
      <c r="A33" s="314" t="s">
        <v>233</v>
      </c>
      <c r="B33" s="314"/>
      <c r="C33" s="314"/>
      <c r="D33" s="314"/>
      <c r="E33" s="314"/>
      <c r="F33" s="314"/>
      <c r="G33" s="17">
        <v>25</v>
      </c>
      <c r="H33" s="24">
        <v>0</v>
      </c>
      <c r="I33" s="24">
        <v>0</v>
      </c>
    </row>
    <row r="34" spans="1:9" ht="12.75" customHeight="1" x14ac:dyDescent="0.25">
      <c r="A34" s="314" t="s">
        <v>234</v>
      </c>
      <c r="B34" s="314"/>
      <c r="C34" s="314"/>
      <c r="D34" s="314"/>
      <c r="E34" s="314"/>
      <c r="F34" s="314"/>
      <c r="G34" s="17">
        <v>26</v>
      </c>
      <c r="H34" s="24">
        <v>0</v>
      </c>
      <c r="I34" s="24">
        <v>0</v>
      </c>
    </row>
    <row r="35" spans="1:9" ht="26" customHeight="1" x14ac:dyDescent="0.25">
      <c r="A35" s="315" t="s">
        <v>405</v>
      </c>
      <c r="B35" s="315"/>
      <c r="C35" s="315"/>
      <c r="D35" s="315"/>
      <c r="E35" s="315"/>
      <c r="F35" s="315"/>
      <c r="G35" s="57">
        <v>27</v>
      </c>
      <c r="H35" s="61">
        <f>SUM(H30:H34)</f>
        <v>0</v>
      </c>
      <c r="I35" s="61">
        <f>SUM(I30:I34)</f>
        <v>0</v>
      </c>
    </row>
    <row r="36" spans="1:9" ht="28.25" customHeight="1" x14ac:dyDescent="0.25">
      <c r="A36" s="320" t="s">
        <v>406</v>
      </c>
      <c r="B36" s="320"/>
      <c r="C36" s="320"/>
      <c r="D36" s="320"/>
      <c r="E36" s="320"/>
      <c r="F36" s="320"/>
      <c r="G36" s="58">
        <v>28</v>
      </c>
      <c r="H36" s="62">
        <f>H29+H35</f>
        <v>0</v>
      </c>
      <c r="I36" s="62">
        <f>I29+I35</f>
        <v>0</v>
      </c>
    </row>
    <row r="37" spans="1:9" x14ac:dyDescent="0.25">
      <c r="A37" s="317" t="s">
        <v>204</v>
      </c>
      <c r="B37" s="318"/>
      <c r="C37" s="318"/>
      <c r="D37" s="318"/>
      <c r="E37" s="318"/>
      <c r="F37" s="318"/>
      <c r="G37" s="318">
        <v>0</v>
      </c>
      <c r="H37" s="318"/>
      <c r="I37" s="319"/>
    </row>
    <row r="38" spans="1:9" ht="12.75" customHeight="1" x14ac:dyDescent="0.25">
      <c r="A38" s="316" t="s">
        <v>235</v>
      </c>
      <c r="B38" s="316"/>
      <c r="C38" s="316"/>
      <c r="D38" s="316"/>
      <c r="E38" s="316"/>
      <c r="F38" s="316"/>
      <c r="G38" s="16">
        <v>29</v>
      </c>
      <c r="H38" s="23">
        <v>0</v>
      </c>
      <c r="I38" s="23">
        <v>0</v>
      </c>
    </row>
    <row r="39" spans="1:9" ht="25.25" customHeight="1" x14ac:dyDescent="0.25">
      <c r="A39" s="313" t="s">
        <v>236</v>
      </c>
      <c r="B39" s="313"/>
      <c r="C39" s="313"/>
      <c r="D39" s="313"/>
      <c r="E39" s="313"/>
      <c r="F39" s="313"/>
      <c r="G39" s="17">
        <v>30</v>
      </c>
      <c r="H39" s="24">
        <v>0</v>
      </c>
      <c r="I39" s="24">
        <v>0</v>
      </c>
    </row>
    <row r="40" spans="1:9" ht="12.75" customHeight="1" x14ac:dyDescent="0.25">
      <c r="A40" s="313" t="s">
        <v>237</v>
      </c>
      <c r="B40" s="313"/>
      <c r="C40" s="313"/>
      <c r="D40" s="313"/>
      <c r="E40" s="313"/>
      <c r="F40" s="313"/>
      <c r="G40" s="17">
        <v>31</v>
      </c>
      <c r="H40" s="24">
        <v>0</v>
      </c>
      <c r="I40" s="24">
        <v>0</v>
      </c>
    </row>
    <row r="41" spans="1:9" ht="12.75" customHeight="1" x14ac:dyDescent="0.25">
      <c r="A41" s="313" t="s">
        <v>238</v>
      </c>
      <c r="B41" s="313"/>
      <c r="C41" s="313"/>
      <c r="D41" s="313"/>
      <c r="E41" s="313"/>
      <c r="F41" s="313"/>
      <c r="G41" s="17">
        <v>32</v>
      </c>
      <c r="H41" s="24">
        <v>0</v>
      </c>
      <c r="I41" s="24">
        <v>0</v>
      </c>
    </row>
    <row r="42" spans="1:9" ht="26" customHeight="1" x14ac:dyDescent="0.25">
      <c r="A42" s="315" t="s">
        <v>407</v>
      </c>
      <c r="B42" s="315"/>
      <c r="C42" s="315"/>
      <c r="D42" s="315"/>
      <c r="E42" s="315"/>
      <c r="F42" s="315"/>
      <c r="G42" s="57">
        <v>33</v>
      </c>
      <c r="H42" s="61">
        <f>H41+H40+H39+H38</f>
        <v>0</v>
      </c>
      <c r="I42" s="61">
        <f>I41+I40+I39+I38</f>
        <v>0</v>
      </c>
    </row>
    <row r="43" spans="1:9" ht="24.65" customHeight="1" x14ac:dyDescent="0.25">
      <c r="A43" s="313" t="s">
        <v>239</v>
      </c>
      <c r="B43" s="313"/>
      <c r="C43" s="313"/>
      <c r="D43" s="313"/>
      <c r="E43" s="313"/>
      <c r="F43" s="313"/>
      <c r="G43" s="17">
        <v>34</v>
      </c>
      <c r="H43" s="24">
        <v>0</v>
      </c>
      <c r="I43" s="24">
        <v>0</v>
      </c>
    </row>
    <row r="44" spans="1:9" ht="12.75" customHeight="1" x14ac:dyDescent="0.25">
      <c r="A44" s="313" t="s">
        <v>240</v>
      </c>
      <c r="B44" s="313"/>
      <c r="C44" s="313"/>
      <c r="D44" s="313"/>
      <c r="E44" s="313"/>
      <c r="F44" s="313"/>
      <c r="G44" s="17">
        <v>35</v>
      </c>
      <c r="H44" s="24">
        <v>0</v>
      </c>
      <c r="I44" s="24">
        <v>0</v>
      </c>
    </row>
    <row r="45" spans="1:9" ht="12.75" customHeight="1" x14ac:dyDescent="0.25">
      <c r="A45" s="313" t="s">
        <v>241</v>
      </c>
      <c r="B45" s="313"/>
      <c r="C45" s="313"/>
      <c r="D45" s="313"/>
      <c r="E45" s="313"/>
      <c r="F45" s="313"/>
      <c r="G45" s="17">
        <v>36</v>
      </c>
      <c r="H45" s="24">
        <v>0</v>
      </c>
      <c r="I45" s="24">
        <v>0</v>
      </c>
    </row>
    <row r="46" spans="1:9" ht="21" customHeight="1" x14ac:dyDescent="0.25">
      <c r="A46" s="313" t="s">
        <v>242</v>
      </c>
      <c r="B46" s="313"/>
      <c r="C46" s="313"/>
      <c r="D46" s="313"/>
      <c r="E46" s="313"/>
      <c r="F46" s="313"/>
      <c r="G46" s="17">
        <v>37</v>
      </c>
      <c r="H46" s="24">
        <v>0</v>
      </c>
      <c r="I46" s="24">
        <v>0</v>
      </c>
    </row>
    <row r="47" spans="1:9" ht="12.75" customHeight="1" x14ac:dyDescent="0.25">
      <c r="A47" s="313" t="s">
        <v>243</v>
      </c>
      <c r="B47" s="313"/>
      <c r="C47" s="313"/>
      <c r="D47" s="313"/>
      <c r="E47" s="313"/>
      <c r="F47" s="313"/>
      <c r="G47" s="17">
        <v>38</v>
      </c>
      <c r="H47" s="24">
        <v>0</v>
      </c>
      <c r="I47" s="24">
        <v>0</v>
      </c>
    </row>
    <row r="48" spans="1:9" ht="23" customHeight="1" x14ac:dyDescent="0.25">
      <c r="A48" s="315" t="s">
        <v>408</v>
      </c>
      <c r="B48" s="315"/>
      <c r="C48" s="315"/>
      <c r="D48" s="315"/>
      <c r="E48" s="315"/>
      <c r="F48" s="315"/>
      <c r="G48" s="57">
        <v>39</v>
      </c>
      <c r="H48" s="61">
        <f>H47+H46+H45+H44+H43</f>
        <v>0</v>
      </c>
      <c r="I48" s="61">
        <f>I47+I46+I45+I44+I43</f>
        <v>0</v>
      </c>
    </row>
    <row r="49" spans="1:9" ht="26" customHeight="1" x14ac:dyDescent="0.25">
      <c r="A49" s="326" t="s">
        <v>443</v>
      </c>
      <c r="B49" s="326"/>
      <c r="C49" s="326"/>
      <c r="D49" s="326"/>
      <c r="E49" s="326"/>
      <c r="F49" s="326"/>
      <c r="G49" s="57">
        <v>40</v>
      </c>
      <c r="H49" s="61">
        <f>H48+H42</f>
        <v>0</v>
      </c>
      <c r="I49" s="61">
        <f>I48+I42</f>
        <v>0</v>
      </c>
    </row>
    <row r="50" spans="1:9" ht="12.75" customHeight="1" x14ac:dyDescent="0.25">
      <c r="A50" s="314" t="s">
        <v>244</v>
      </c>
      <c r="B50" s="314"/>
      <c r="C50" s="314"/>
      <c r="D50" s="314"/>
      <c r="E50" s="314"/>
      <c r="F50" s="314"/>
      <c r="G50" s="17">
        <v>41</v>
      </c>
      <c r="H50" s="24">
        <v>0</v>
      </c>
      <c r="I50" s="24">
        <v>0</v>
      </c>
    </row>
    <row r="51" spans="1:9" ht="26" customHeight="1" x14ac:dyDescent="0.25">
      <c r="A51" s="326" t="s">
        <v>409</v>
      </c>
      <c r="B51" s="326"/>
      <c r="C51" s="326"/>
      <c r="D51" s="326"/>
      <c r="E51" s="326"/>
      <c r="F51" s="326"/>
      <c r="G51" s="57">
        <v>42</v>
      </c>
      <c r="H51" s="61">
        <f>H21+H36+H49+H50</f>
        <v>0</v>
      </c>
      <c r="I51" s="61">
        <f>I21+I36+I49+I50</f>
        <v>0</v>
      </c>
    </row>
    <row r="52" spans="1:9" ht="12.75" customHeight="1" x14ac:dyDescent="0.25">
      <c r="A52" s="330" t="s">
        <v>218</v>
      </c>
      <c r="B52" s="330"/>
      <c r="C52" s="330"/>
      <c r="D52" s="330"/>
      <c r="E52" s="330"/>
      <c r="F52" s="330"/>
      <c r="G52" s="17">
        <v>43</v>
      </c>
      <c r="H52" s="24">
        <v>0</v>
      </c>
      <c r="I52" s="24">
        <v>0</v>
      </c>
    </row>
    <row r="53" spans="1:9" ht="32" customHeight="1" x14ac:dyDescent="0.25">
      <c r="A53" s="325" t="s">
        <v>410</v>
      </c>
      <c r="B53" s="325"/>
      <c r="C53" s="325"/>
      <c r="D53" s="325"/>
      <c r="E53" s="325"/>
      <c r="F53" s="325"/>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80" zoomScaleNormal="100" zoomScaleSheetLayoutView="80" workbookViewId="0">
      <pane xSplit="7" ySplit="6" topLeftCell="H15" activePane="bottomRight" state="frozen"/>
      <selection pane="topRight" activeCell="H1" sqref="H1"/>
      <selection pane="bottomLeft" activeCell="A7" sqref="A7"/>
      <selection pane="bottomRight" activeCell="U30" sqref="U30:V3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31" t="s">
        <v>245</v>
      </c>
      <c r="B1" s="332"/>
      <c r="C1" s="332"/>
      <c r="D1" s="332"/>
      <c r="E1" s="332"/>
      <c r="F1" s="332"/>
      <c r="G1" s="332"/>
      <c r="H1" s="332"/>
      <c r="I1" s="332"/>
      <c r="J1" s="332"/>
      <c r="K1" s="26"/>
    </row>
    <row r="2" spans="1:25" ht="15.5" x14ac:dyDescent="0.25">
      <c r="A2" s="2"/>
      <c r="B2" s="3"/>
      <c r="C2" s="333" t="s">
        <v>246</v>
      </c>
      <c r="D2" s="333"/>
      <c r="E2" s="9">
        <v>45658</v>
      </c>
      <c r="F2" s="4" t="s">
        <v>0</v>
      </c>
      <c r="G2" s="9">
        <v>45930</v>
      </c>
      <c r="H2" s="27"/>
      <c r="I2" s="27"/>
      <c r="J2" s="27"/>
      <c r="K2" s="26"/>
      <c r="X2" s="28" t="s">
        <v>446</v>
      </c>
    </row>
    <row r="3" spans="1:25" ht="13.5" customHeight="1" thickBot="1" x14ac:dyDescent="0.3">
      <c r="A3" s="336" t="s">
        <v>247</v>
      </c>
      <c r="B3" s="337"/>
      <c r="C3" s="337"/>
      <c r="D3" s="337"/>
      <c r="E3" s="337"/>
      <c r="F3" s="337"/>
      <c r="G3" s="340" t="s">
        <v>3</v>
      </c>
      <c r="H3" s="342" t="s">
        <v>248</v>
      </c>
      <c r="I3" s="342"/>
      <c r="J3" s="342"/>
      <c r="K3" s="342"/>
      <c r="L3" s="342"/>
      <c r="M3" s="342"/>
      <c r="N3" s="342"/>
      <c r="O3" s="342"/>
      <c r="P3" s="342"/>
      <c r="Q3" s="342"/>
      <c r="R3" s="342"/>
      <c r="S3" s="342"/>
      <c r="T3" s="342"/>
      <c r="U3" s="342"/>
      <c r="V3" s="342"/>
      <c r="W3" s="342"/>
      <c r="X3" s="342" t="s">
        <v>249</v>
      </c>
      <c r="Y3" s="344" t="s">
        <v>250</v>
      </c>
    </row>
    <row r="4" spans="1:25" ht="74" thickBot="1" x14ac:dyDescent="0.3">
      <c r="A4" s="338"/>
      <c r="B4" s="339"/>
      <c r="C4" s="339"/>
      <c r="D4" s="339"/>
      <c r="E4" s="339"/>
      <c r="F4" s="339"/>
      <c r="G4" s="341"/>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343"/>
      <c r="Y4" s="345"/>
    </row>
    <row r="5" spans="1:25" ht="21" x14ac:dyDescent="0.25">
      <c r="A5" s="346">
        <v>1</v>
      </c>
      <c r="B5" s="347"/>
      <c r="C5" s="347"/>
      <c r="D5" s="347"/>
      <c r="E5" s="347"/>
      <c r="F5" s="347"/>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348" t="s">
        <v>264</v>
      </c>
      <c r="B6" s="348"/>
      <c r="C6" s="348"/>
      <c r="D6" s="348"/>
      <c r="E6" s="348"/>
      <c r="F6" s="348"/>
      <c r="G6" s="348"/>
      <c r="H6" s="348"/>
      <c r="I6" s="348"/>
      <c r="J6" s="348"/>
      <c r="K6" s="348"/>
      <c r="L6" s="348"/>
      <c r="M6" s="348"/>
      <c r="N6" s="349"/>
      <c r="O6" s="349"/>
      <c r="P6" s="349"/>
      <c r="Q6" s="349"/>
      <c r="R6" s="349"/>
      <c r="S6" s="349"/>
      <c r="T6" s="349"/>
      <c r="U6" s="349"/>
      <c r="V6" s="349"/>
      <c r="W6" s="349"/>
      <c r="X6" s="349"/>
      <c r="Y6" s="350"/>
    </row>
    <row r="7" spans="1:25" x14ac:dyDescent="0.25">
      <c r="A7" s="351" t="s">
        <v>298</v>
      </c>
      <c r="B7" s="351"/>
      <c r="C7" s="351"/>
      <c r="D7" s="351"/>
      <c r="E7" s="351"/>
      <c r="F7" s="351"/>
      <c r="G7" s="6">
        <v>1</v>
      </c>
      <c r="H7" s="33">
        <v>56615057</v>
      </c>
      <c r="I7" s="33">
        <v>149</v>
      </c>
      <c r="J7" s="33">
        <v>0</v>
      </c>
      <c r="K7" s="33">
        <v>0</v>
      </c>
      <c r="L7" s="33">
        <v>0</v>
      </c>
      <c r="M7" s="33">
        <v>0</v>
      </c>
      <c r="N7" s="33">
        <v>0</v>
      </c>
      <c r="O7" s="33">
        <v>0</v>
      </c>
      <c r="P7" s="33">
        <v>0</v>
      </c>
      <c r="Q7" s="33">
        <v>0</v>
      </c>
      <c r="R7" s="33">
        <v>0</v>
      </c>
      <c r="S7" s="33">
        <v>0</v>
      </c>
      <c r="T7" s="33">
        <v>0</v>
      </c>
      <c r="U7" s="33">
        <v>-2718052</v>
      </c>
      <c r="V7" s="33">
        <v>-1420680</v>
      </c>
      <c r="W7" s="34">
        <f>H7+I7+J7+K7-L7+M7+N7+O7+P7+Q7+R7+U7+V7+S7+T7</f>
        <v>52476474</v>
      </c>
      <c r="X7" s="33">
        <v>0</v>
      </c>
      <c r="Y7" s="34">
        <f>W7+X7</f>
        <v>52476474</v>
      </c>
    </row>
    <row r="8" spans="1:25" x14ac:dyDescent="0.25">
      <c r="A8" s="334" t="s">
        <v>265</v>
      </c>
      <c r="B8" s="334"/>
      <c r="C8" s="334"/>
      <c r="D8" s="334"/>
      <c r="E8" s="334"/>
      <c r="F8" s="33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34" t="s">
        <v>266</v>
      </c>
      <c r="B9" s="334"/>
      <c r="C9" s="334"/>
      <c r="D9" s="334"/>
      <c r="E9" s="334"/>
      <c r="F9" s="33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35" t="s">
        <v>299</v>
      </c>
      <c r="B10" s="335"/>
      <c r="C10" s="335"/>
      <c r="D10" s="335"/>
      <c r="E10" s="335"/>
      <c r="F10" s="335"/>
      <c r="G10" s="7">
        <v>4</v>
      </c>
      <c r="H10" s="34">
        <f>H7+H8+H9</f>
        <v>56615057</v>
      </c>
      <c r="I10" s="34">
        <f t="shared" ref="I10:Y10" si="2">I7+I8+I9</f>
        <v>149</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-2718052</v>
      </c>
      <c r="V10" s="34">
        <f t="shared" si="2"/>
        <v>-1420680</v>
      </c>
      <c r="W10" s="34">
        <f t="shared" si="2"/>
        <v>52476474</v>
      </c>
      <c r="X10" s="34">
        <f t="shared" si="2"/>
        <v>0</v>
      </c>
      <c r="Y10" s="34">
        <f t="shared" si="2"/>
        <v>52476474</v>
      </c>
    </row>
    <row r="11" spans="1:25" x14ac:dyDescent="0.25">
      <c r="A11" s="334" t="s">
        <v>267</v>
      </c>
      <c r="B11" s="334"/>
      <c r="C11" s="334"/>
      <c r="D11" s="334"/>
      <c r="E11" s="334"/>
      <c r="F11" s="334"/>
      <c r="G11" s="6">
        <v>5</v>
      </c>
      <c r="H11" s="35">
        <v>0</v>
      </c>
      <c r="I11" s="35">
        <v>0</v>
      </c>
      <c r="J11" s="35">
        <v>0</v>
      </c>
      <c r="K11" s="35">
        <v>0</v>
      </c>
      <c r="L11" s="35">
        <v>0</v>
      </c>
      <c r="M11" s="35">
        <v>0</v>
      </c>
      <c r="N11" s="35">
        <v>0</v>
      </c>
      <c r="O11" s="35">
        <v>0</v>
      </c>
      <c r="P11" s="35">
        <v>0</v>
      </c>
      <c r="Q11" s="35">
        <v>0</v>
      </c>
      <c r="R11" s="35">
        <v>0</v>
      </c>
      <c r="S11" s="33">
        <v>0</v>
      </c>
      <c r="T11" s="33">
        <v>0</v>
      </c>
      <c r="U11" s="35">
        <v>0</v>
      </c>
      <c r="V11" s="33">
        <v>-2318586</v>
      </c>
      <c r="W11" s="34">
        <f t="shared" ref="W11:W29" si="3">H11+I11+J11+K11-L11+M11+N11+O11+P11+Q11+R11+U11+V11+S11+T11</f>
        <v>-2318586</v>
      </c>
      <c r="X11" s="33">
        <v>0</v>
      </c>
      <c r="Y11" s="34">
        <f t="shared" ref="Y11:Y29" si="4">W11+X11</f>
        <v>-2318586</v>
      </c>
    </row>
    <row r="12" spans="1:25" x14ac:dyDescent="0.25">
      <c r="A12" s="334" t="s">
        <v>268</v>
      </c>
      <c r="B12" s="334"/>
      <c r="C12" s="334"/>
      <c r="D12" s="334"/>
      <c r="E12" s="334"/>
      <c r="F12" s="33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34" t="s">
        <v>269</v>
      </c>
      <c r="B13" s="334"/>
      <c r="C13" s="334"/>
      <c r="D13" s="334"/>
      <c r="E13" s="334"/>
      <c r="F13" s="33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34" t="s">
        <v>417</v>
      </c>
      <c r="B14" s="334"/>
      <c r="C14" s="334"/>
      <c r="D14" s="334"/>
      <c r="E14" s="334"/>
      <c r="F14" s="33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334" t="s">
        <v>270</v>
      </c>
      <c r="B15" s="334"/>
      <c r="C15" s="334"/>
      <c r="D15" s="334"/>
      <c r="E15" s="334"/>
      <c r="F15" s="33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34" t="s">
        <v>271</v>
      </c>
      <c r="B16" s="334"/>
      <c r="C16" s="334"/>
      <c r="D16" s="334"/>
      <c r="E16" s="334"/>
      <c r="F16" s="33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34" t="s">
        <v>272</v>
      </c>
      <c r="B17" s="334"/>
      <c r="C17" s="334"/>
      <c r="D17" s="334"/>
      <c r="E17" s="334"/>
      <c r="F17" s="33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34" t="s">
        <v>273</v>
      </c>
      <c r="B18" s="334"/>
      <c r="C18" s="334"/>
      <c r="D18" s="334"/>
      <c r="E18" s="334"/>
      <c r="F18" s="33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34" t="s">
        <v>274</v>
      </c>
      <c r="B19" s="334"/>
      <c r="C19" s="334"/>
      <c r="D19" s="334"/>
      <c r="E19" s="334"/>
      <c r="F19" s="334"/>
      <c r="G19" s="6">
        <v>13</v>
      </c>
      <c r="H19" s="33">
        <v>1334639</v>
      </c>
      <c r="I19" s="33">
        <v>0</v>
      </c>
      <c r="J19" s="33">
        <v>0</v>
      </c>
      <c r="K19" s="33">
        <v>0</v>
      </c>
      <c r="L19" s="33">
        <v>0</v>
      </c>
      <c r="M19" s="33">
        <v>0</v>
      </c>
      <c r="N19" s="33">
        <v>0</v>
      </c>
      <c r="O19" s="33">
        <v>0</v>
      </c>
      <c r="P19" s="33">
        <v>0</v>
      </c>
      <c r="Q19" s="33">
        <v>0</v>
      </c>
      <c r="R19" s="33">
        <v>0</v>
      </c>
      <c r="S19" s="33">
        <v>0</v>
      </c>
      <c r="T19" s="33">
        <v>0</v>
      </c>
      <c r="U19" s="33">
        <v>0</v>
      </c>
      <c r="V19" s="33">
        <v>0</v>
      </c>
      <c r="W19" s="34">
        <f t="shared" si="3"/>
        <v>1334639</v>
      </c>
      <c r="X19" s="33">
        <v>0</v>
      </c>
      <c r="Y19" s="34">
        <f t="shared" si="4"/>
        <v>1334639</v>
      </c>
    </row>
    <row r="20" spans="1:25" x14ac:dyDescent="0.25">
      <c r="A20" s="334" t="s">
        <v>275</v>
      </c>
      <c r="B20" s="334"/>
      <c r="C20" s="334"/>
      <c r="D20" s="334"/>
      <c r="E20" s="334"/>
      <c r="F20" s="33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34" t="s">
        <v>418</v>
      </c>
      <c r="B21" s="334"/>
      <c r="C21" s="334"/>
      <c r="D21" s="334"/>
      <c r="E21" s="334"/>
      <c r="F21" s="33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34" t="s">
        <v>419</v>
      </c>
      <c r="B22" s="334"/>
      <c r="C22" s="334"/>
      <c r="D22" s="334"/>
      <c r="E22" s="334"/>
      <c r="F22" s="33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34" t="s">
        <v>420</v>
      </c>
      <c r="B23" s="334"/>
      <c r="C23" s="334"/>
      <c r="D23" s="334"/>
      <c r="E23" s="334"/>
      <c r="F23" s="33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34" t="s">
        <v>276</v>
      </c>
      <c r="B24" s="334"/>
      <c r="C24" s="334"/>
      <c r="D24" s="334"/>
      <c r="E24" s="334"/>
      <c r="F24" s="33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34" t="s">
        <v>421</v>
      </c>
      <c r="B25" s="334"/>
      <c r="C25" s="334"/>
      <c r="D25" s="334"/>
      <c r="E25" s="334"/>
      <c r="F25" s="33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34" t="s">
        <v>429</v>
      </c>
      <c r="B26" s="334"/>
      <c r="C26" s="334"/>
      <c r="D26" s="334"/>
      <c r="E26" s="334"/>
      <c r="F26" s="33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34" t="s">
        <v>422</v>
      </c>
      <c r="B27" s="334"/>
      <c r="C27" s="334"/>
      <c r="D27" s="334"/>
      <c r="E27" s="334"/>
      <c r="F27" s="33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334" t="s">
        <v>423</v>
      </c>
      <c r="B28" s="334"/>
      <c r="C28" s="334"/>
      <c r="D28" s="334"/>
      <c r="E28" s="334"/>
      <c r="F28" s="334"/>
      <c r="G28" s="6">
        <v>22</v>
      </c>
      <c r="H28" s="33">
        <v>0</v>
      </c>
      <c r="I28" s="33">
        <v>0</v>
      </c>
      <c r="J28" s="33">
        <v>0</v>
      </c>
      <c r="K28" s="33">
        <v>0</v>
      </c>
      <c r="L28" s="33">
        <v>0</v>
      </c>
      <c r="M28" s="33">
        <v>0</v>
      </c>
      <c r="N28" s="33">
        <v>0</v>
      </c>
      <c r="O28" s="33">
        <v>0</v>
      </c>
      <c r="P28" s="33">
        <v>0</v>
      </c>
      <c r="Q28" s="33">
        <v>0</v>
      </c>
      <c r="R28" s="33">
        <v>0</v>
      </c>
      <c r="S28" s="33">
        <v>0</v>
      </c>
      <c r="T28" s="33">
        <v>0</v>
      </c>
      <c r="U28" s="33">
        <v>-1420680</v>
      </c>
      <c r="V28" s="33">
        <v>1420680</v>
      </c>
      <c r="W28" s="34">
        <f t="shared" si="3"/>
        <v>0</v>
      </c>
      <c r="X28" s="33">
        <v>0</v>
      </c>
      <c r="Y28" s="34">
        <f t="shared" si="4"/>
        <v>0</v>
      </c>
    </row>
    <row r="29" spans="1:25" ht="12.75" customHeight="1" x14ac:dyDescent="0.25">
      <c r="A29" s="334" t="s">
        <v>424</v>
      </c>
      <c r="B29" s="334"/>
      <c r="C29" s="334"/>
      <c r="D29" s="334"/>
      <c r="E29" s="334"/>
      <c r="F29" s="33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52" t="s">
        <v>425</v>
      </c>
      <c r="B30" s="352"/>
      <c r="C30" s="352"/>
      <c r="D30" s="352"/>
      <c r="E30" s="352"/>
      <c r="F30" s="352"/>
      <c r="G30" s="8">
        <v>24</v>
      </c>
      <c r="H30" s="36">
        <f>SUM(H10:H29)</f>
        <v>57949696</v>
      </c>
      <c r="I30" s="36">
        <f t="shared" ref="I30:Y30" si="5">SUM(I10:I29)</f>
        <v>149</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-4138732</v>
      </c>
      <c r="V30" s="36">
        <f t="shared" si="5"/>
        <v>-2318586</v>
      </c>
      <c r="W30" s="36">
        <f t="shared" si="5"/>
        <v>51492527</v>
      </c>
      <c r="X30" s="36">
        <f t="shared" si="5"/>
        <v>0</v>
      </c>
      <c r="Y30" s="36">
        <f t="shared" si="5"/>
        <v>51492527</v>
      </c>
    </row>
    <row r="31" spans="1:25" x14ac:dyDescent="0.25">
      <c r="A31" s="353" t="s">
        <v>277</v>
      </c>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row>
    <row r="32" spans="1:25" ht="36.75" customHeight="1" x14ac:dyDescent="0.25">
      <c r="A32" s="355" t="s">
        <v>278</v>
      </c>
      <c r="B32" s="355"/>
      <c r="C32" s="355"/>
      <c r="D32" s="355"/>
      <c r="E32" s="355"/>
      <c r="F32" s="355"/>
      <c r="G32" s="7">
        <v>25</v>
      </c>
      <c r="H32" s="34">
        <f>SUM(H12:H20)</f>
        <v>1334639</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1334639</v>
      </c>
      <c r="X32" s="34">
        <f t="shared" si="6"/>
        <v>0</v>
      </c>
      <c r="Y32" s="34">
        <f t="shared" si="6"/>
        <v>1334639</v>
      </c>
    </row>
    <row r="33" spans="1:25" ht="31.5" customHeight="1" x14ac:dyDescent="0.25">
      <c r="A33" s="355" t="s">
        <v>426</v>
      </c>
      <c r="B33" s="355"/>
      <c r="C33" s="355"/>
      <c r="D33" s="355"/>
      <c r="E33" s="355"/>
      <c r="F33" s="355"/>
      <c r="G33" s="7">
        <v>26</v>
      </c>
      <c r="H33" s="34">
        <f>H11+H32</f>
        <v>1334639</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-2318586</v>
      </c>
      <c r="W33" s="34">
        <f t="shared" si="8"/>
        <v>-983947</v>
      </c>
      <c r="X33" s="34">
        <f t="shared" si="8"/>
        <v>0</v>
      </c>
      <c r="Y33" s="34">
        <f t="shared" si="8"/>
        <v>-983947</v>
      </c>
    </row>
    <row r="34" spans="1:25" ht="30.75" customHeight="1" x14ac:dyDescent="0.25">
      <c r="A34" s="356" t="s">
        <v>427</v>
      </c>
      <c r="B34" s="356"/>
      <c r="C34" s="356"/>
      <c r="D34" s="356"/>
      <c r="E34" s="356"/>
      <c r="F34" s="35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-1420680</v>
      </c>
      <c r="V34" s="36">
        <f t="shared" si="10"/>
        <v>1420680</v>
      </c>
      <c r="W34" s="36">
        <f t="shared" si="10"/>
        <v>0</v>
      </c>
      <c r="X34" s="36">
        <f t="shared" si="10"/>
        <v>0</v>
      </c>
      <c r="Y34" s="36">
        <f t="shared" si="10"/>
        <v>0</v>
      </c>
    </row>
    <row r="35" spans="1:25" x14ac:dyDescent="0.25">
      <c r="A35" s="353" t="s">
        <v>279</v>
      </c>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row>
    <row r="36" spans="1:25" ht="12.75" customHeight="1" x14ac:dyDescent="0.25">
      <c r="A36" s="351" t="s">
        <v>300</v>
      </c>
      <c r="B36" s="351"/>
      <c r="C36" s="351"/>
      <c r="D36" s="351"/>
      <c r="E36" s="351"/>
      <c r="F36" s="351"/>
      <c r="G36" s="6">
        <v>28</v>
      </c>
      <c r="H36" s="33">
        <f>+H30</f>
        <v>57949696</v>
      </c>
      <c r="I36" s="33">
        <f t="shared" ref="I36:V36" si="12">+I30</f>
        <v>149</v>
      </c>
      <c r="J36" s="33">
        <f t="shared" si="12"/>
        <v>0</v>
      </c>
      <c r="K36" s="33">
        <f t="shared" si="12"/>
        <v>0</v>
      </c>
      <c r="L36" s="33">
        <f t="shared" si="12"/>
        <v>0</v>
      </c>
      <c r="M36" s="33">
        <f t="shared" si="12"/>
        <v>0</v>
      </c>
      <c r="N36" s="33">
        <f t="shared" si="12"/>
        <v>0</v>
      </c>
      <c r="O36" s="33">
        <f t="shared" si="12"/>
        <v>0</v>
      </c>
      <c r="P36" s="33">
        <f t="shared" si="12"/>
        <v>0</v>
      </c>
      <c r="Q36" s="33">
        <f t="shared" si="12"/>
        <v>0</v>
      </c>
      <c r="R36" s="33">
        <f t="shared" si="12"/>
        <v>0</v>
      </c>
      <c r="S36" s="33">
        <f t="shared" si="12"/>
        <v>0</v>
      </c>
      <c r="T36" s="33">
        <f t="shared" si="12"/>
        <v>0</v>
      </c>
      <c r="U36" s="33">
        <f t="shared" si="12"/>
        <v>-4138732</v>
      </c>
      <c r="V36" s="33">
        <f t="shared" si="12"/>
        <v>-2318586</v>
      </c>
      <c r="W36" s="37">
        <f>H36+I36+J36+K36-L36+M36+N36+O36+P36+Q36+R36+U36+V36+S36+T36</f>
        <v>51492527</v>
      </c>
      <c r="X36" s="33">
        <v>0</v>
      </c>
      <c r="Y36" s="37">
        <f t="shared" ref="Y36:Y38" si="13">W36+X36</f>
        <v>51492527</v>
      </c>
    </row>
    <row r="37" spans="1:25" ht="12.75" customHeight="1" x14ac:dyDescent="0.25">
      <c r="A37" s="334" t="s">
        <v>265</v>
      </c>
      <c r="B37" s="334"/>
      <c r="C37" s="334"/>
      <c r="D37" s="334"/>
      <c r="E37" s="334"/>
      <c r="F37" s="334"/>
      <c r="G37" s="6">
        <v>29</v>
      </c>
      <c r="H37" s="33">
        <v>0</v>
      </c>
      <c r="I37" s="33">
        <v>0</v>
      </c>
      <c r="J37" s="33">
        <v>0</v>
      </c>
      <c r="K37" s="33">
        <v>0</v>
      </c>
      <c r="L37" s="33">
        <v>0</v>
      </c>
      <c r="M37" s="33">
        <v>0</v>
      </c>
      <c r="N37" s="33">
        <v>0</v>
      </c>
      <c r="O37" s="33">
        <v>0</v>
      </c>
      <c r="P37" s="33">
        <v>0</v>
      </c>
      <c r="Q37" s="33">
        <v>0</v>
      </c>
      <c r="R37" s="33">
        <v>0</v>
      </c>
      <c r="S37" s="33">
        <v>0</v>
      </c>
      <c r="T37" s="33">
        <v>0</v>
      </c>
      <c r="U37" s="33">
        <v>1</v>
      </c>
      <c r="V37" s="33">
        <v>0</v>
      </c>
      <c r="W37" s="37">
        <f t="shared" ref="W37:W38" si="14">H37+I37+J37+K37-L37+M37+N37+O37+P37+Q37+R37+U37+V37+S37+T37</f>
        <v>1</v>
      </c>
      <c r="X37" s="33">
        <v>0</v>
      </c>
      <c r="Y37" s="37">
        <f t="shared" si="13"/>
        <v>1</v>
      </c>
    </row>
    <row r="38" spans="1:25" ht="12.75" customHeight="1" x14ac:dyDescent="0.25">
      <c r="A38" s="334" t="s">
        <v>266</v>
      </c>
      <c r="B38" s="334"/>
      <c r="C38" s="334"/>
      <c r="D38" s="334"/>
      <c r="E38" s="334"/>
      <c r="F38" s="33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5">
      <c r="A39" s="335" t="s">
        <v>428</v>
      </c>
      <c r="B39" s="335"/>
      <c r="C39" s="335"/>
      <c r="D39" s="335"/>
      <c r="E39" s="335"/>
      <c r="F39" s="335"/>
      <c r="G39" s="7">
        <v>31</v>
      </c>
      <c r="H39" s="34">
        <f>H36+H37+H38</f>
        <v>57949696</v>
      </c>
      <c r="I39" s="34">
        <f t="shared" ref="I39:Y39" si="15">I36+I37+I38</f>
        <v>149</v>
      </c>
      <c r="J39" s="34">
        <f t="shared" si="15"/>
        <v>0</v>
      </c>
      <c r="K39" s="34">
        <f t="shared" si="15"/>
        <v>0</v>
      </c>
      <c r="L39" s="34">
        <f t="shared" si="15"/>
        <v>0</v>
      </c>
      <c r="M39" s="34">
        <f t="shared" si="15"/>
        <v>0</v>
      </c>
      <c r="N39" s="34">
        <f t="shared" si="15"/>
        <v>0</v>
      </c>
      <c r="O39" s="34">
        <f t="shared" si="15"/>
        <v>0</v>
      </c>
      <c r="P39" s="34">
        <f t="shared" si="15"/>
        <v>0</v>
      </c>
      <c r="Q39" s="34">
        <f t="shared" si="15"/>
        <v>0</v>
      </c>
      <c r="R39" s="34">
        <f t="shared" si="15"/>
        <v>0</v>
      </c>
      <c r="S39" s="34">
        <f t="shared" si="15"/>
        <v>0</v>
      </c>
      <c r="T39" s="34">
        <f t="shared" si="15"/>
        <v>0</v>
      </c>
      <c r="U39" s="34">
        <f t="shared" si="15"/>
        <v>-4138731</v>
      </c>
      <c r="V39" s="34">
        <f t="shared" si="15"/>
        <v>-2318586</v>
      </c>
      <c r="W39" s="34">
        <f t="shared" si="15"/>
        <v>51492528</v>
      </c>
      <c r="X39" s="34">
        <f t="shared" si="15"/>
        <v>0</v>
      </c>
      <c r="Y39" s="34">
        <f t="shared" si="15"/>
        <v>51492528</v>
      </c>
    </row>
    <row r="40" spans="1:25" ht="12.75" customHeight="1" x14ac:dyDescent="0.25">
      <c r="A40" s="334" t="s">
        <v>267</v>
      </c>
      <c r="B40" s="334"/>
      <c r="C40" s="334"/>
      <c r="D40" s="334"/>
      <c r="E40" s="334"/>
      <c r="F40" s="334"/>
      <c r="G40" s="6">
        <v>32</v>
      </c>
      <c r="H40" s="35">
        <v>0</v>
      </c>
      <c r="I40" s="35">
        <v>0</v>
      </c>
      <c r="J40" s="35">
        <v>0</v>
      </c>
      <c r="K40" s="35">
        <v>0</v>
      </c>
      <c r="L40" s="35">
        <v>0</v>
      </c>
      <c r="M40" s="35">
        <v>0</v>
      </c>
      <c r="N40" s="35">
        <v>0</v>
      </c>
      <c r="O40" s="35">
        <v>0</v>
      </c>
      <c r="P40" s="35">
        <v>0</v>
      </c>
      <c r="Q40" s="35">
        <v>0</v>
      </c>
      <c r="R40" s="35">
        <v>0</v>
      </c>
      <c r="S40" s="33">
        <v>0</v>
      </c>
      <c r="T40" s="33">
        <v>0</v>
      </c>
      <c r="U40" s="35">
        <v>0</v>
      </c>
      <c r="V40" s="33">
        <f>+RDG!J66</f>
        <v>2085887</v>
      </c>
      <c r="W40" s="37">
        <f t="shared" ref="W40:W58" si="16">H40+I40+J40+K40-L40+M40+N40+O40+P40+Q40+R40+U40+V40+S40+T40</f>
        <v>2085887</v>
      </c>
      <c r="X40" s="33">
        <v>0</v>
      </c>
      <c r="Y40" s="37">
        <f t="shared" ref="Y40:Y58" si="17">W40+X40</f>
        <v>2085887</v>
      </c>
    </row>
    <row r="41" spans="1:25" ht="12.75" customHeight="1" x14ac:dyDescent="0.25">
      <c r="A41" s="334" t="s">
        <v>268</v>
      </c>
      <c r="B41" s="334"/>
      <c r="C41" s="334"/>
      <c r="D41" s="334"/>
      <c r="E41" s="334"/>
      <c r="F41" s="33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5">
      <c r="A42" s="334" t="s">
        <v>280</v>
      </c>
      <c r="B42" s="334"/>
      <c r="C42" s="334"/>
      <c r="D42" s="334"/>
      <c r="E42" s="334"/>
      <c r="F42" s="33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5">
      <c r="A43" s="334" t="s">
        <v>417</v>
      </c>
      <c r="B43" s="334"/>
      <c r="C43" s="334"/>
      <c r="D43" s="334"/>
      <c r="E43" s="334"/>
      <c r="F43" s="33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5">
      <c r="A44" s="334" t="s">
        <v>270</v>
      </c>
      <c r="B44" s="334"/>
      <c r="C44" s="334"/>
      <c r="D44" s="334"/>
      <c r="E44" s="334"/>
      <c r="F44" s="33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5">
      <c r="A45" s="334" t="s">
        <v>271</v>
      </c>
      <c r="B45" s="334"/>
      <c r="C45" s="334"/>
      <c r="D45" s="334"/>
      <c r="E45" s="334"/>
      <c r="F45" s="33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5">
      <c r="A46" s="334" t="s">
        <v>281</v>
      </c>
      <c r="B46" s="334"/>
      <c r="C46" s="334"/>
      <c r="D46" s="334"/>
      <c r="E46" s="334"/>
      <c r="F46" s="33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5">
      <c r="A47" s="334" t="s">
        <v>273</v>
      </c>
      <c r="B47" s="334"/>
      <c r="C47" s="334"/>
      <c r="D47" s="334"/>
      <c r="E47" s="334"/>
      <c r="F47" s="33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5">
      <c r="A48" s="334" t="s">
        <v>274</v>
      </c>
      <c r="B48" s="334"/>
      <c r="C48" s="334"/>
      <c r="D48" s="334"/>
      <c r="E48" s="334"/>
      <c r="F48" s="33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5">
      <c r="A49" s="334" t="s">
        <v>275</v>
      </c>
      <c r="B49" s="334"/>
      <c r="C49" s="334"/>
      <c r="D49" s="334"/>
      <c r="E49" s="334"/>
      <c r="F49" s="33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5">
      <c r="A50" s="334" t="s">
        <v>418</v>
      </c>
      <c r="B50" s="334"/>
      <c r="C50" s="334"/>
      <c r="D50" s="334"/>
      <c r="E50" s="334"/>
      <c r="F50" s="33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5">
      <c r="A51" s="334" t="s">
        <v>419</v>
      </c>
      <c r="B51" s="334"/>
      <c r="C51" s="334"/>
      <c r="D51" s="334"/>
      <c r="E51" s="334"/>
      <c r="F51" s="33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5">
      <c r="A52" s="334" t="s">
        <v>420</v>
      </c>
      <c r="B52" s="334"/>
      <c r="C52" s="334"/>
      <c r="D52" s="334"/>
      <c r="E52" s="334"/>
      <c r="F52" s="33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5">
      <c r="A53" s="334" t="s">
        <v>276</v>
      </c>
      <c r="B53" s="334"/>
      <c r="C53" s="334"/>
      <c r="D53" s="334"/>
      <c r="E53" s="334"/>
      <c r="F53" s="33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5">
      <c r="A54" s="334" t="s">
        <v>421</v>
      </c>
      <c r="B54" s="334"/>
      <c r="C54" s="334"/>
      <c r="D54" s="334"/>
      <c r="E54" s="334"/>
      <c r="F54" s="33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5">
      <c r="A55" s="334" t="s">
        <v>429</v>
      </c>
      <c r="B55" s="334"/>
      <c r="C55" s="334"/>
      <c r="D55" s="334"/>
      <c r="E55" s="334"/>
      <c r="F55" s="33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5">
      <c r="A56" s="334" t="s">
        <v>422</v>
      </c>
      <c r="B56" s="334"/>
      <c r="C56" s="334"/>
      <c r="D56" s="334"/>
      <c r="E56" s="334"/>
      <c r="F56" s="33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5">
      <c r="A57" s="334" t="s">
        <v>430</v>
      </c>
      <c r="B57" s="334"/>
      <c r="C57" s="334"/>
      <c r="D57" s="334"/>
      <c r="E57" s="334"/>
      <c r="F57" s="334"/>
      <c r="G57" s="6">
        <v>49</v>
      </c>
      <c r="H57" s="33">
        <v>0</v>
      </c>
      <c r="I57" s="33">
        <v>0</v>
      </c>
      <c r="J57" s="33">
        <v>0</v>
      </c>
      <c r="K57" s="33">
        <v>0</v>
      </c>
      <c r="L57" s="33">
        <v>0</v>
      </c>
      <c r="M57" s="33">
        <v>0</v>
      </c>
      <c r="N57" s="33">
        <v>0</v>
      </c>
      <c r="O57" s="33">
        <v>0</v>
      </c>
      <c r="P57" s="33">
        <v>0</v>
      </c>
      <c r="Q57" s="33">
        <v>0</v>
      </c>
      <c r="R57" s="33">
        <v>0</v>
      </c>
      <c r="S57" s="33">
        <v>0</v>
      </c>
      <c r="T57" s="33">
        <v>0</v>
      </c>
      <c r="U57" s="33">
        <f>-V57</f>
        <v>-2318586</v>
      </c>
      <c r="V57" s="33">
        <f>-V39</f>
        <v>2318586</v>
      </c>
      <c r="W57" s="37">
        <f t="shared" si="16"/>
        <v>0</v>
      </c>
      <c r="X57" s="33">
        <v>0</v>
      </c>
      <c r="Y57" s="37">
        <f t="shared" si="17"/>
        <v>0</v>
      </c>
    </row>
    <row r="58" spans="1:25" ht="12.75" customHeight="1" x14ac:dyDescent="0.25">
      <c r="A58" s="334" t="s">
        <v>424</v>
      </c>
      <c r="B58" s="334"/>
      <c r="C58" s="334"/>
      <c r="D58" s="334"/>
      <c r="E58" s="334"/>
      <c r="F58" s="33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5">
      <c r="A59" s="352" t="s">
        <v>431</v>
      </c>
      <c r="B59" s="352"/>
      <c r="C59" s="352"/>
      <c r="D59" s="352"/>
      <c r="E59" s="352"/>
      <c r="F59" s="352"/>
      <c r="G59" s="8">
        <v>51</v>
      </c>
      <c r="H59" s="36">
        <f>SUM(H39:H58)</f>
        <v>57949696</v>
      </c>
      <c r="I59" s="36">
        <f t="shared" ref="I59:Y59" si="18">SUM(I39:I58)</f>
        <v>149</v>
      </c>
      <c r="J59" s="36">
        <f t="shared" si="18"/>
        <v>0</v>
      </c>
      <c r="K59" s="36">
        <f t="shared" si="18"/>
        <v>0</v>
      </c>
      <c r="L59" s="36">
        <f t="shared" si="18"/>
        <v>0</v>
      </c>
      <c r="M59" s="36">
        <f t="shared" si="18"/>
        <v>0</v>
      </c>
      <c r="N59" s="36">
        <f t="shared" si="18"/>
        <v>0</v>
      </c>
      <c r="O59" s="36">
        <f t="shared" si="18"/>
        <v>0</v>
      </c>
      <c r="P59" s="36">
        <f t="shared" si="18"/>
        <v>0</v>
      </c>
      <c r="Q59" s="36">
        <f t="shared" si="18"/>
        <v>0</v>
      </c>
      <c r="R59" s="36">
        <f t="shared" si="18"/>
        <v>0</v>
      </c>
      <c r="S59" s="36">
        <f t="shared" si="18"/>
        <v>0</v>
      </c>
      <c r="T59" s="36">
        <f t="shared" si="18"/>
        <v>0</v>
      </c>
      <c r="U59" s="36">
        <f t="shared" si="18"/>
        <v>-6457317</v>
      </c>
      <c r="V59" s="36">
        <f t="shared" si="18"/>
        <v>2085887</v>
      </c>
      <c r="W59" s="36">
        <f t="shared" si="18"/>
        <v>53578415</v>
      </c>
      <c r="X59" s="36">
        <f t="shared" si="18"/>
        <v>0</v>
      </c>
      <c r="Y59" s="36">
        <f t="shared" si="18"/>
        <v>53578415</v>
      </c>
    </row>
    <row r="60" spans="1:25" x14ac:dyDescent="0.25">
      <c r="A60" s="353" t="s">
        <v>277</v>
      </c>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row>
    <row r="61" spans="1:25" ht="31.5" customHeight="1" x14ac:dyDescent="0.25">
      <c r="A61" s="355" t="s">
        <v>432</v>
      </c>
      <c r="B61" s="355"/>
      <c r="C61" s="355"/>
      <c r="D61" s="355"/>
      <c r="E61" s="355"/>
      <c r="F61" s="355"/>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5">
      <c r="A62" s="355" t="s">
        <v>433</v>
      </c>
      <c r="B62" s="355"/>
      <c r="C62" s="355"/>
      <c r="D62" s="355"/>
      <c r="E62" s="355"/>
      <c r="F62" s="355"/>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2085887</v>
      </c>
      <c r="W62" s="37">
        <f t="shared" si="21"/>
        <v>2085887</v>
      </c>
      <c r="X62" s="37">
        <f t="shared" si="21"/>
        <v>0</v>
      </c>
      <c r="Y62" s="37">
        <f t="shared" si="21"/>
        <v>2085887</v>
      </c>
    </row>
    <row r="63" spans="1:25" ht="29.25" customHeight="1" x14ac:dyDescent="0.25">
      <c r="A63" s="356" t="s">
        <v>434</v>
      </c>
      <c r="B63" s="356"/>
      <c r="C63" s="356"/>
      <c r="D63" s="356"/>
      <c r="E63" s="356"/>
      <c r="F63" s="356"/>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-2318586</v>
      </c>
      <c r="V63" s="38">
        <f t="shared" si="23"/>
        <v>2318586</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verticalCentered="1"/>
  <pageMargins left="0.19685039370078741" right="0.19685039370078741" top="0.19685039370078741" bottom="0.19685039370078741" header="0.51181102362204722" footer="0.51181102362204722"/>
  <pageSetup paperSize="9" scale="45"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68444-B9DC-4D2F-AE6D-CD2DCAC34644}">
  <dimension ref="A1:H465"/>
  <sheetViews>
    <sheetView showGridLines="0" view="pageBreakPreview" zoomScaleNormal="90" zoomScaleSheetLayoutView="100" workbookViewId="0">
      <selection activeCell="A55" sqref="A55"/>
    </sheetView>
  </sheetViews>
  <sheetFormatPr defaultColWidth="8.90625" defaultRowHeight="11.5" x14ac:dyDescent="0.25"/>
  <cols>
    <col min="1" max="1" width="67.81640625" style="146" customWidth="1"/>
    <col min="2" max="2" width="13.6328125" style="146" customWidth="1"/>
    <col min="3" max="3" width="13.08984375" style="146" customWidth="1"/>
    <col min="4" max="4" width="15.36328125" style="146" customWidth="1"/>
    <col min="5" max="16384" width="8.90625" style="146"/>
  </cols>
  <sheetData>
    <row r="1" spans="1:8" ht="12.5" x14ac:dyDescent="0.25">
      <c r="A1" s="164"/>
      <c r="B1"/>
      <c r="C1"/>
      <c r="D1"/>
      <c r="E1"/>
      <c r="F1"/>
      <c r="G1"/>
      <c r="H1"/>
    </row>
    <row r="2" spans="1:8" ht="12.5" x14ac:dyDescent="0.25">
      <c r="A2" s="140" t="s">
        <v>666</v>
      </c>
      <c r="B2"/>
      <c r="C2"/>
      <c r="D2"/>
      <c r="E2"/>
      <c r="F2"/>
      <c r="G2"/>
      <c r="H2"/>
    </row>
    <row r="3" spans="1:8" ht="12.5" x14ac:dyDescent="0.25">
      <c r="A3" s="126"/>
      <c r="B3"/>
      <c r="C3"/>
      <c r="D3"/>
      <c r="E3"/>
      <c r="F3"/>
      <c r="G3"/>
      <c r="H3"/>
    </row>
    <row r="4" spans="1:8" ht="34.5" x14ac:dyDescent="0.25">
      <c r="A4" s="139" t="s">
        <v>667</v>
      </c>
      <c r="B4" s="139" t="s">
        <v>668</v>
      </c>
      <c r="C4"/>
      <c r="D4"/>
      <c r="E4"/>
      <c r="F4"/>
      <c r="G4"/>
      <c r="H4"/>
    </row>
    <row r="5" spans="1:8" ht="34.5" x14ac:dyDescent="0.25">
      <c r="A5" s="139" t="s">
        <v>572</v>
      </c>
      <c r="B5" s="139" t="s">
        <v>669</v>
      </c>
      <c r="C5"/>
      <c r="D5"/>
      <c r="E5"/>
      <c r="F5"/>
      <c r="G5"/>
      <c r="H5"/>
    </row>
    <row r="6" spans="1:8" ht="12.5" x14ac:dyDescent="0.25">
      <c r="A6" s="139" t="s">
        <v>462</v>
      </c>
      <c r="B6" s="139">
        <v>6286701582</v>
      </c>
      <c r="C6"/>
      <c r="D6"/>
      <c r="E6"/>
      <c r="F6"/>
      <c r="G6"/>
      <c r="H6"/>
    </row>
    <row r="7" spans="1:8" ht="12.5" x14ac:dyDescent="0.25">
      <c r="A7" s="127"/>
      <c r="B7"/>
      <c r="C7"/>
      <c r="D7"/>
      <c r="E7"/>
      <c r="F7"/>
      <c r="G7"/>
      <c r="H7"/>
    </row>
    <row r="8" spans="1:8" ht="12.5" x14ac:dyDescent="0.25">
      <c r="A8" s="127"/>
      <c r="B8"/>
      <c r="C8"/>
      <c r="D8"/>
      <c r="E8"/>
      <c r="F8"/>
      <c r="G8"/>
      <c r="H8"/>
    </row>
    <row r="9" spans="1:8" ht="34.5" x14ac:dyDescent="0.25">
      <c r="A9" s="127" t="s">
        <v>670</v>
      </c>
      <c r="B9"/>
      <c r="C9"/>
      <c r="D9"/>
      <c r="E9"/>
      <c r="F9"/>
      <c r="G9"/>
      <c r="H9"/>
    </row>
    <row r="10" spans="1:8" ht="12.5" x14ac:dyDescent="0.25">
      <c r="A10" s="127"/>
      <c r="B10"/>
      <c r="C10"/>
      <c r="D10"/>
      <c r="E10"/>
      <c r="F10"/>
      <c r="G10"/>
      <c r="H10"/>
    </row>
    <row r="11" spans="1:8" ht="69" x14ac:dyDescent="0.25">
      <c r="A11" s="127" t="s">
        <v>671</v>
      </c>
      <c r="B11"/>
      <c r="C11"/>
      <c r="D11"/>
      <c r="E11"/>
      <c r="F11"/>
      <c r="G11"/>
      <c r="H11"/>
    </row>
    <row r="12" spans="1:8" ht="14.5" customHeight="1" x14ac:dyDescent="0.25">
      <c r="A12" s="127"/>
      <c r="B12"/>
      <c r="C12"/>
      <c r="D12"/>
      <c r="E12"/>
      <c r="F12"/>
      <c r="G12"/>
      <c r="H12"/>
    </row>
    <row r="13" spans="1:8" ht="12.5" x14ac:dyDescent="0.25">
      <c r="A13" s="128" t="s">
        <v>463</v>
      </c>
      <c r="B13"/>
      <c r="C13"/>
      <c r="D13"/>
      <c r="E13"/>
      <c r="F13"/>
      <c r="G13"/>
      <c r="H13"/>
    </row>
    <row r="14" spans="1:8" ht="11.5" customHeight="1" x14ac:dyDescent="0.25">
      <c r="A14" s="127"/>
      <c r="B14"/>
      <c r="C14"/>
      <c r="D14"/>
      <c r="E14"/>
      <c r="F14"/>
      <c r="G14"/>
      <c r="H14"/>
    </row>
    <row r="15" spans="1:8" ht="14.4" customHeight="1" x14ac:dyDescent="0.25">
      <c r="A15" s="127" t="s">
        <v>464</v>
      </c>
      <c r="B15"/>
      <c r="C15"/>
      <c r="D15"/>
      <c r="E15"/>
      <c r="F15"/>
      <c r="G15"/>
      <c r="H15"/>
    </row>
    <row r="16" spans="1:8" ht="12.5" x14ac:dyDescent="0.25">
      <c r="A16" s="127" t="s">
        <v>672</v>
      </c>
      <c r="B16"/>
      <c r="C16"/>
      <c r="D16"/>
      <c r="E16"/>
      <c r="F16"/>
      <c r="G16"/>
      <c r="H16"/>
    </row>
    <row r="17" spans="1:8" ht="12.5" x14ac:dyDescent="0.25">
      <c r="A17" s="127"/>
      <c r="B17"/>
      <c r="C17"/>
      <c r="D17"/>
      <c r="E17"/>
      <c r="F17"/>
      <c r="G17"/>
      <c r="H17"/>
    </row>
    <row r="18" spans="1:8" ht="12.5" x14ac:dyDescent="0.25">
      <c r="A18" s="127" t="s">
        <v>465</v>
      </c>
      <c r="B18"/>
      <c r="C18"/>
      <c r="D18"/>
      <c r="E18"/>
      <c r="F18"/>
      <c r="G18"/>
      <c r="H18"/>
    </row>
    <row r="19" spans="1:8" ht="12" customHeight="1" x14ac:dyDescent="0.25">
      <c r="A19" s="127" t="s">
        <v>466</v>
      </c>
      <c r="B19"/>
      <c r="C19"/>
      <c r="D19"/>
      <c r="E19"/>
      <c r="F19"/>
      <c r="G19"/>
      <c r="H19"/>
    </row>
    <row r="20" spans="1:8" ht="12.5" x14ac:dyDescent="0.25">
      <c r="A20" s="127" t="s">
        <v>467</v>
      </c>
      <c r="B20"/>
      <c r="C20"/>
      <c r="D20"/>
      <c r="E20"/>
      <c r="F20"/>
      <c r="G20"/>
      <c r="H20"/>
    </row>
    <row r="21" spans="1:8" ht="12.5" x14ac:dyDescent="0.25">
      <c r="A21" s="127" t="s">
        <v>468</v>
      </c>
      <c r="B21"/>
      <c r="C21"/>
      <c r="D21"/>
      <c r="E21"/>
      <c r="F21"/>
      <c r="G21"/>
      <c r="H21"/>
    </row>
    <row r="22" spans="1:8" ht="12.5" x14ac:dyDescent="0.25">
      <c r="A22" s="127" t="s">
        <v>673</v>
      </c>
      <c r="B22"/>
      <c r="C22"/>
      <c r="D22"/>
      <c r="E22"/>
      <c r="F22"/>
      <c r="G22"/>
      <c r="H22"/>
    </row>
    <row r="23" spans="1:8" ht="12.5" x14ac:dyDescent="0.25">
      <c r="A23" s="127"/>
      <c r="B23"/>
      <c r="C23"/>
      <c r="D23"/>
      <c r="E23"/>
      <c r="F23"/>
      <c r="G23"/>
      <c r="H23"/>
    </row>
    <row r="24" spans="1:8" ht="12.5" x14ac:dyDescent="0.25">
      <c r="A24" s="127"/>
      <c r="B24"/>
      <c r="C24"/>
      <c r="D24"/>
      <c r="E24"/>
      <c r="F24"/>
      <c r="G24"/>
      <c r="H24"/>
    </row>
    <row r="25" spans="1:8" ht="12.5" x14ac:dyDescent="0.25">
      <c r="A25" s="128" t="s">
        <v>469</v>
      </c>
      <c r="B25"/>
      <c r="C25"/>
      <c r="D25"/>
      <c r="E25"/>
      <c r="F25"/>
      <c r="G25"/>
      <c r="H25"/>
    </row>
    <row r="26" spans="1:8" ht="12.5" x14ac:dyDescent="0.25">
      <c r="A26" s="127"/>
      <c r="B26"/>
      <c r="C26"/>
      <c r="D26"/>
      <c r="E26"/>
      <c r="F26"/>
      <c r="G26"/>
      <c r="H26"/>
    </row>
    <row r="27" spans="1:8" ht="12.5" x14ac:dyDescent="0.25">
      <c r="A27" s="127" t="s">
        <v>674</v>
      </c>
      <c r="B27"/>
      <c r="C27"/>
      <c r="D27"/>
      <c r="E27"/>
      <c r="F27"/>
      <c r="G27"/>
      <c r="H27"/>
    </row>
    <row r="28" spans="1:8" ht="13" thickBot="1" x14ac:dyDescent="0.3">
      <c r="A28" s="127"/>
      <c r="B28"/>
      <c r="C28"/>
      <c r="D28"/>
      <c r="E28"/>
      <c r="F28"/>
      <c r="G28"/>
      <c r="H28"/>
    </row>
    <row r="29" spans="1:8" ht="13" thickBot="1" x14ac:dyDescent="0.3">
      <c r="A29" s="129"/>
      <c r="B29" s="130">
        <v>45657</v>
      </c>
      <c r="C29" s="130">
        <v>45930</v>
      </c>
      <c r="D29"/>
      <c r="E29"/>
      <c r="F29"/>
      <c r="G29"/>
      <c r="H29"/>
    </row>
    <row r="30" spans="1:8" ht="13" thickBot="1" x14ac:dyDescent="0.3">
      <c r="A30" s="131" t="s">
        <v>470</v>
      </c>
      <c r="B30" s="132">
        <v>0.77780000000000005</v>
      </c>
      <c r="C30" s="132">
        <v>0.75990000000000002</v>
      </c>
      <c r="D30"/>
      <c r="E30"/>
      <c r="F30"/>
      <c r="G30"/>
      <c r="H30"/>
    </row>
    <row r="31" spans="1:8" ht="13" thickBot="1" x14ac:dyDescent="0.3">
      <c r="A31" s="133" t="s">
        <v>471</v>
      </c>
      <c r="B31" s="132">
        <v>0.2</v>
      </c>
      <c r="C31" s="132">
        <v>0.19539999999999999</v>
      </c>
      <c r="D31"/>
      <c r="E31"/>
      <c r="F31"/>
      <c r="G31"/>
      <c r="H31"/>
    </row>
    <row r="32" spans="1:8" ht="13" thickBot="1" x14ac:dyDescent="0.3">
      <c r="A32" s="133" t="s">
        <v>472</v>
      </c>
      <c r="B32" s="132">
        <v>2.2200000000000001E-2</v>
      </c>
      <c r="C32" s="132">
        <v>4.4699999999999997E-2</v>
      </c>
      <c r="D32"/>
      <c r="E32"/>
      <c r="F32"/>
      <c r="G32"/>
      <c r="H32"/>
    </row>
    <row r="33" spans="1:8" ht="13" thickBot="1" x14ac:dyDescent="0.3">
      <c r="A33" s="134" t="s">
        <v>473</v>
      </c>
      <c r="B33" s="135">
        <v>1</v>
      </c>
      <c r="C33" s="135">
        <v>1</v>
      </c>
      <c r="D33"/>
      <c r="E33"/>
      <c r="F33"/>
      <c r="G33"/>
      <c r="H33"/>
    </row>
    <row r="34" spans="1:8" ht="12.5" x14ac:dyDescent="0.25">
      <c r="A34" s="127"/>
      <c r="B34"/>
      <c r="C34"/>
      <c r="D34"/>
      <c r="E34"/>
      <c r="F34"/>
      <c r="G34"/>
      <c r="H34"/>
    </row>
    <row r="35" spans="1:8" ht="103.5" x14ac:dyDescent="0.25">
      <c r="A35" s="127" t="s">
        <v>675</v>
      </c>
      <c r="B35"/>
      <c r="C35"/>
      <c r="D35"/>
      <c r="E35"/>
      <c r="F35"/>
      <c r="G35"/>
      <c r="H35"/>
    </row>
    <row r="36" spans="1:8" ht="12.5" x14ac:dyDescent="0.25">
      <c r="A36" s="127"/>
      <c r="B36"/>
      <c r="C36"/>
      <c r="D36"/>
      <c r="E36"/>
      <c r="F36"/>
      <c r="G36"/>
      <c r="H36"/>
    </row>
    <row r="37" spans="1:8" ht="12.5" x14ac:dyDescent="0.25">
      <c r="A37" s="127"/>
      <c r="B37"/>
      <c r="C37"/>
      <c r="D37"/>
      <c r="E37"/>
      <c r="F37"/>
      <c r="G37"/>
      <c r="H37"/>
    </row>
    <row r="38" spans="1:8" ht="49.75" customHeight="1" x14ac:dyDescent="0.25">
      <c r="A38" s="128" t="s">
        <v>676</v>
      </c>
      <c r="B38"/>
      <c r="C38"/>
      <c r="D38"/>
      <c r="E38"/>
      <c r="F38"/>
      <c r="G38"/>
      <c r="H38"/>
    </row>
    <row r="39" spans="1:8" ht="12.5" x14ac:dyDescent="0.25">
      <c r="A39" s="127"/>
      <c r="B39"/>
      <c r="C39"/>
      <c r="D39"/>
      <c r="E39"/>
      <c r="F39"/>
      <c r="G39"/>
      <c r="H39"/>
    </row>
    <row r="40" spans="1:8" ht="23" x14ac:dyDescent="0.25">
      <c r="A40" s="127" t="s">
        <v>655</v>
      </c>
      <c r="B40"/>
      <c r="C40"/>
      <c r="D40"/>
      <c r="E40"/>
      <c r="F40"/>
      <c r="G40"/>
      <c r="H40"/>
    </row>
    <row r="41" spans="1:8" ht="46" x14ac:dyDescent="0.25">
      <c r="A41" s="127" t="s">
        <v>677</v>
      </c>
      <c r="B41"/>
      <c r="C41"/>
      <c r="D41"/>
      <c r="E41"/>
      <c r="F41"/>
      <c r="G41"/>
      <c r="H41"/>
    </row>
    <row r="42" spans="1:8" ht="46" x14ac:dyDescent="0.25">
      <c r="A42" s="127" t="s">
        <v>656</v>
      </c>
      <c r="B42"/>
      <c r="C42"/>
      <c r="D42"/>
      <c r="E42"/>
      <c r="F42"/>
      <c r="G42"/>
      <c r="H42"/>
    </row>
    <row r="43" spans="1:8" ht="12.5" x14ac:dyDescent="0.25">
      <c r="A43" s="127"/>
      <c r="B43"/>
      <c r="C43"/>
      <c r="D43"/>
      <c r="E43"/>
      <c r="F43"/>
      <c r="G43"/>
      <c r="H43"/>
    </row>
    <row r="44" spans="1:8" ht="12.5" x14ac:dyDescent="0.25">
      <c r="A44" s="128" t="s">
        <v>680</v>
      </c>
      <c r="B44"/>
      <c r="C44"/>
      <c r="D44"/>
      <c r="E44"/>
      <c r="F44"/>
      <c r="G44"/>
      <c r="H44"/>
    </row>
    <row r="45" spans="1:8" ht="12.5" x14ac:dyDescent="0.25">
      <c r="A45" s="128"/>
      <c r="B45"/>
      <c r="C45"/>
      <c r="D45"/>
      <c r="E45"/>
      <c r="F45"/>
      <c r="G45"/>
      <c r="H45"/>
    </row>
    <row r="46" spans="1:8" ht="12.5" x14ac:dyDescent="0.25">
      <c r="A46" s="165" t="s">
        <v>681</v>
      </c>
      <c r="B46"/>
      <c r="C46"/>
      <c r="D46"/>
      <c r="E46"/>
      <c r="F46"/>
      <c r="G46"/>
      <c r="H46"/>
    </row>
    <row r="47" spans="1:8" ht="103.5" x14ac:dyDescent="0.25">
      <c r="A47" s="127" t="s">
        <v>682</v>
      </c>
      <c r="B47"/>
      <c r="C47"/>
      <c r="D47"/>
      <c r="E47"/>
      <c r="F47"/>
      <c r="G47"/>
      <c r="H47"/>
    </row>
    <row r="48" spans="1:8" ht="46" x14ac:dyDescent="0.25">
      <c r="A48" s="127" t="s">
        <v>683</v>
      </c>
      <c r="B48"/>
      <c r="C48"/>
      <c r="D48"/>
      <c r="E48"/>
      <c r="F48"/>
      <c r="G48"/>
      <c r="H48"/>
    </row>
    <row r="49" spans="1:8" ht="69" x14ac:dyDescent="0.25">
      <c r="A49" s="127" t="s">
        <v>684</v>
      </c>
      <c r="B49"/>
      <c r="C49"/>
      <c r="D49"/>
      <c r="E49"/>
      <c r="F49"/>
      <c r="G49"/>
      <c r="H49"/>
    </row>
    <row r="50" spans="1:8" ht="34.5" x14ac:dyDescent="0.25">
      <c r="A50" s="127" t="s">
        <v>685</v>
      </c>
      <c r="B50"/>
      <c r="C50"/>
      <c r="D50"/>
      <c r="E50"/>
      <c r="F50"/>
      <c r="G50"/>
      <c r="H50"/>
    </row>
    <row r="51" spans="1:8" ht="12.5" x14ac:dyDescent="0.25">
      <c r="A51" s="127"/>
      <c r="B51"/>
      <c r="C51"/>
      <c r="D51"/>
      <c r="E51"/>
      <c r="F51"/>
      <c r="G51"/>
      <c r="H51"/>
    </row>
    <row r="52" spans="1:8" ht="12.5" x14ac:dyDescent="0.25">
      <c r="A52" s="136" t="s">
        <v>686</v>
      </c>
      <c r="B52"/>
      <c r="C52"/>
      <c r="D52"/>
      <c r="E52"/>
      <c r="F52"/>
      <c r="G52"/>
      <c r="H52"/>
    </row>
    <row r="53" spans="1:8" ht="23" x14ac:dyDescent="0.25">
      <c r="A53" s="127" t="s">
        <v>772</v>
      </c>
      <c r="B53"/>
      <c r="C53"/>
      <c r="D53"/>
      <c r="E53"/>
      <c r="F53"/>
      <c r="G53"/>
      <c r="H53"/>
    </row>
    <row r="54" spans="1:8" ht="69" x14ac:dyDescent="0.25">
      <c r="A54" s="127" t="s">
        <v>687</v>
      </c>
      <c r="B54"/>
      <c r="C54"/>
      <c r="D54"/>
      <c r="E54"/>
      <c r="F54"/>
      <c r="G54"/>
      <c r="H54"/>
    </row>
    <row r="55" spans="1:8" ht="57.5" x14ac:dyDescent="0.25">
      <c r="A55" s="127" t="s">
        <v>770</v>
      </c>
      <c r="B55"/>
      <c r="C55"/>
      <c r="D55"/>
      <c r="E55"/>
      <c r="F55"/>
      <c r="G55"/>
      <c r="H55"/>
    </row>
    <row r="56" spans="1:8" ht="69" x14ac:dyDescent="0.25">
      <c r="A56" s="127" t="s">
        <v>688</v>
      </c>
      <c r="B56"/>
      <c r="C56"/>
      <c r="D56"/>
      <c r="E56"/>
      <c r="F56"/>
      <c r="G56"/>
      <c r="H56"/>
    </row>
    <row r="57" spans="1:8" ht="12.5" x14ac:dyDescent="0.25">
      <c r="A57" s="127"/>
      <c r="B57"/>
      <c r="C57"/>
      <c r="D57"/>
      <c r="E57"/>
      <c r="F57"/>
      <c r="G57"/>
      <c r="H57"/>
    </row>
    <row r="58" spans="1:8" ht="12.5" x14ac:dyDescent="0.25">
      <c r="A58"/>
      <c r="B58"/>
      <c r="C58"/>
      <c r="D58"/>
      <c r="E58"/>
      <c r="F58"/>
      <c r="G58"/>
      <c r="H58"/>
    </row>
    <row r="59" spans="1:8" ht="12.5" x14ac:dyDescent="0.25">
      <c r="A59" s="127"/>
      <c r="B59"/>
      <c r="C59"/>
      <c r="D59"/>
      <c r="E59"/>
      <c r="F59"/>
      <c r="G59"/>
      <c r="H59"/>
    </row>
    <row r="60" spans="1:8" ht="12.5" x14ac:dyDescent="0.25">
      <c r="A60" s="136" t="s">
        <v>689</v>
      </c>
      <c r="B60"/>
      <c r="C60"/>
      <c r="D60"/>
      <c r="E60"/>
      <c r="F60"/>
      <c r="G60"/>
      <c r="H60"/>
    </row>
    <row r="61" spans="1:8" ht="13" thickBot="1" x14ac:dyDescent="0.3">
      <c r="A61" s="166" t="s">
        <v>690</v>
      </c>
      <c r="B61" s="167"/>
      <c r="C61" s="167"/>
      <c r="D61" s="168"/>
      <c r="E61"/>
      <c r="F61"/>
      <c r="G61"/>
      <c r="H61"/>
    </row>
    <row r="62" spans="1:8" ht="13" thickBot="1" x14ac:dyDescent="0.3">
      <c r="A62" s="166"/>
      <c r="B62" s="169" t="s">
        <v>691</v>
      </c>
      <c r="C62" s="169" t="s">
        <v>678</v>
      </c>
      <c r="D62" s="170" t="s">
        <v>692</v>
      </c>
      <c r="E62"/>
      <c r="F62"/>
      <c r="G62"/>
      <c r="H62"/>
    </row>
    <row r="63" spans="1:8" ht="13" thickBot="1" x14ac:dyDescent="0.3">
      <c r="A63" s="171" t="s">
        <v>503</v>
      </c>
      <c r="B63" s="172">
        <v>12004707</v>
      </c>
      <c r="C63" s="172">
        <v>13560415</v>
      </c>
      <c r="D63" s="173">
        <v>0.13</v>
      </c>
      <c r="E63"/>
      <c r="F63"/>
      <c r="G63"/>
      <c r="H63"/>
    </row>
    <row r="64" spans="1:8" ht="13" thickBot="1" x14ac:dyDescent="0.3">
      <c r="A64" s="171" t="s">
        <v>693</v>
      </c>
      <c r="B64" s="172">
        <v>1662404</v>
      </c>
      <c r="C64" s="172">
        <v>4668403</v>
      </c>
      <c r="D64" s="173">
        <v>1.81</v>
      </c>
      <c r="E64"/>
      <c r="F64"/>
      <c r="G64"/>
      <c r="H64"/>
    </row>
    <row r="65" spans="1:8" ht="13" thickBot="1" x14ac:dyDescent="0.3">
      <c r="A65" s="171" t="s">
        <v>694</v>
      </c>
      <c r="B65" s="172">
        <v>3362512</v>
      </c>
      <c r="C65" s="172">
        <v>4691021</v>
      </c>
      <c r="D65" s="173">
        <v>0.4</v>
      </c>
      <c r="E65"/>
      <c r="F65"/>
      <c r="G65"/>
      <c r="H65"/>
    </row>
    <row r="66" spans="1:8" ht="13" thickBot="1" x14ac:dyDescent="0.3">
      <c r="A66" s="171" t="s">
        <v>695</v>
      </c>
      <c r="B66" s="172">
        <v>-356412</v>
      </c>
      <c r="C66" s="172">
        <v>2085887</v>
      </c>
      <c r="D66" s="173">
        <v>-6.85</v>
      </c>
      <c r="E66"/>
      <c r="F66"/>
      <c r="G66"/>
      <c r="H66"/>
    </row>
    <row r="67" spans="1:8" ht="14.4" customHeight="1" thickBot="1" x14ac:dyDescent="0.3">
      <c r="A67" s="171" t="s">
        <v>696</v>
      </c>
      <c r="B67" s="174">
        <v>210</v>
      </c>
      <c r="C67" s="174">
        <v>203</v>
      </c>
      <c r="D67" s="173">
        <v>-0.03</v>
      </c>
      <c r="E67"/>
      <c r="F67"/>
      <c r="G67"/>
      <c r="H67"/>
    </row>
    <row r="68" spans="1:8" ht="13" thickBot="1" x14ac:dyDescent="0.3">
      <c r="A68" s="171" t="s">
        <v>697</v>
      </c>
      <c r="B68" s="172">
        <v>-8408590</v>
      </c>
      <c r="C68" s="172">
        <v>-832693</v>
      </c>
      <c r="D68" s="173">
        <v>-0.9</v>
      </c>
      <c r="E68"/>
      <c r="F68"/>
      <c r="G68"/>
      <c r="H68"/>
    </row>
    <row r="69" spans="1:8" ht="13" thickBot="1" x14ac:dyDescent="0.3">
      <c r="A69" s="171"/>
      <c r="B69" s="175" t="s">
        <v>593</v>
      </c>
      <c r="C69" s="175" t="s">
        <v>678</v>
      </c>
      <c r="D69" s="175" t="s">
        <v>692</v>
      </c>
      <c r="E69"/>
      <c r="F69"/>
      <c r="G69"/>
      <c r="H69"/>
    </row>
    <row r="70" spans="1:8" ht="25.25" customHeight="1" thickBot="1" x14ac:dyDescent="0.3">
      <c r="A70" s="171" t="s">
        <v>478</v>
      </c>
      <c r="B70" s="172">
        <v>56410440</v>
      </c>
      <c r="C70" s="172">
        <v>54869095</v>
      </c>
      <c r="D70" s="173">
        <v>-0.03</v>
      </c>
      <c r="E70"/>
      <c r="F70"/>
      <c r="G70"/>
      <c r="H70"/>
    </row>
    <row r="71" spans="1:8" ht="13" thickBot="1" x14ac:dyDescent="0.3">
      <c r="A71" s="171" t="s">
        <v>481</v>
      </c>
      <c r="B71" s="172">
        <v>10517305</v>
      </c>
      <c r="C71" s="172">
        <v>14399633</v>
      </c>
      <c r="D71" s="173">
        <v>0.37</v>
      </c>
      <c r="E71"/>
      <c r="F71"/>
      <c r="G71"/>
      <c r="H71"/>
    </row>
    <row r="72" spans="1:8" ht="13" thickBot="1" x14ac:dyDescent="0.3">
      <c r="A72" s="171" t="s">
        <v>495</v>
      </c>
      <c r="B72" s="172">
        <v>-14091701</v>
      </c>
      <c r="C72" s="172">
        <v>-14091701</v>
      </c>
      <c r="D72" s="173">
        <v>0</v>
      </c>
      <c r="E72"/>
      <c r="F72"/>
      <c r="G72"/>
      <c r="H72"/>
    </row>
    <row r="73" spans="1:8" ht="13" thickBot="1" x14ac:dyDescent="0.3">
      <c r="A73" s="176" t="s">
        <v>500</v>
      </c>
      <c r="B73" s="172">
        <v>-1418645</v>
      </c>
      <c r="C73" s="172">
        <v>-1674810</v>
      </c>
      <c r="D73" s="173">
        <v>0.18</v>
      </c>
      <c r="E73"/>
      <c r="F73"/>
      <c r="G73"/>
      <c r="H73"/>
    </row>
    <row r="74" spans="1:8" ht="13" thickBot="1" x14ac:dyDescent="0.3">
      <c r="A74" s="177" t="s">
        <v>698</v>
      </c>
      <c r="B74" s="178">
        <v>-57949696</v>
      </c>
      <c r="C74" s="178">
        <v>-57949696</v>
      </c>
      <c r="D74" s="179">
        <v>0</v>
      </c>
      <c r="E74"/>
      <c r="F74"/>
      <c r="G74"/>
      <c r="H74"/>
    </row>
    <row r="75" spans="1:8" ht="13" thickTop="1" x14ac:dyDescent="0.25">
      <c r="A75" s="180" t="s">
        <v>699</v>
      </c>
      <c r="B75"/>
      <c r="C75"/>
      <c r="D75"/>
      <c r="E75"/>
      <c r="F75"/>
      <c r="G75"/>
      <c r="H75"/>
    </row>
    <row r="76" spans="1:8" ht="12.5" x14ac:dyDescent="0.25">
      <c r="A76" s="127"/>
      <c r="B76"/>
      <c r="C76"/>
      <c r="D76"/>
      <c r="E76"/>
      <c r="F76"/>
      <c r="G76"/>
      <c r="H76"/>
    </row>
    <row r="77" spans="1:8" ht="34.5" x14ac:dyDescent="0.25">
      <c r="A77" s="127" t="s">
        <v>700</v>
      </c>
      <c r="B77"/>
      <c r="C77"/>
      <c r="D77"/>
      <c r="E77"/>
      <c r="F77"/>
      <c r="G77"/>
      <c r="H77"/>
    </row>
    <row r="78" spans="1:8" ht="34.5" x14ac:dyDescent="0.25">
      <c r="A78" s="127" t="s">
        <v>701</v>
      </c>
      <c r="B78"/>
      <c r="C78"/>
      <c r="D78"/>
      <c r="E78"/>
      <c r="F78"/>
      <c r="G78"/>
      <c r="H78"/>
    </row>
    <row r="79" spans="1:8" ht="30.65" customHeight="1" x14ac:dyDescent="0.25">
      <c r="A79" s="127" t="s">
        <v>702</v>
      </c>
      <c r="B79"/>
      <c r="C79"/>
      <c r="D79"/>
      <c r="E79"/>
      <c r="F79"/>
      <c r="G79"/>
      <c r="H79"/>
    </row>
    <row r="80" spans="1:8" ht="66" customHeight="1" x14ac:dyDescent="0.25">
      <c r="A80" s="127" t="s">
        <v>703</v>
      </c>
      <c r="B80"/>
      <c r="C80"/>
      <c r="D80"/>
      <c r="E80"/>
      <c r="F80"/>
      <c r="G80"/>
      <c r="H80"/>
    </row>
    <row r="81" spans="1:8" ht="23" x14ac:dyDescent="0.25">
      <c r="A81" s="127" t="s">
        <v>704</v>
      </c>
      <c r="B81"/>
      <c r="C81"/>
      <c r="D81"/>
      <c r="E81"/>
      <c r="F81"/>
      <c r="G81"/>
      <c r="H81"/>
    </row>
    <row r="82" spans="1:8" ht="12.5" x14ac:dyDescent="0.25">
      <c r="A82" s="136" t="s">
        <v>705</v>
      </c>
      <c r="B82"/>
      <c r="C82"/>
      <c r="D82"/>
      <c r="E82"/>
      <c r="F82"/>
      <c r="G82"/>
      <c r="H82"/>
    </row>
    <row r="83" spans="1:8" ht="92" x14ac:dyDescent="0.25">
      <c r="A83" s="127" t="s">
        <v>706</v>
      </c>
      <c r="B83"/>
      <c r="C83"/>
      <c r="D83"/>
      <c r="E83"/>
      <c r="F83"/>
      <c r="G83"/>
      <c r="H83"/>
    </row>
    <row r="84" spans="1:8" ht="46" x14ac:dyDescent="0.25">
      <c r="A84" s="127" t="s">
        <v>707</v>
      </c>
      <c r="B84"/>
      <c r="C84"/>
      <c r="D84"/>
      <c r="E84"/>
      <c r="F84"/>
      <c r="G84"/>
      <c r="H84"/>
    </row>
    <row r="85" spans="1:8" ht="12.5" x14ac:dyDescent="0.25">
      <c r="A85" s="127" t="s">
        <v>708</v>
      </c>
      <c r="B85"/>
      <c r="C85"/>
      <c r="D85"/>
      <c r="E85"/>
      <c r="F85"/>
      <c r="G85"/>
      <c r="H85"/>
    </row>
    <row r="86" spans="1:8" ht="46" x14ac:dyDescent="0.25">
      <c r="A86" s="127" t="s">
        <v>709</v>
      </c>
      <c r="B86"/>
      <c r="C86"/>
      <c r="D86"/>
      <c r="E86"/>
      <c r="F86"/>
      <c r="G86"/>
      <c r="H86"/>
    </row>
    <row r="87" spans="1:8" ht="12.5" x14ac:dyDescent="0.25">
      <c r="A87"/>
      <c r="B87"/>
      <c r="C87"/>
      <c r="D87"/>
      <c r="E87"/>
      <c r="F87"/>
      <c r="G87"/>
      <c r="H87"/>
    </row>
    <row r="88" spans="1:8" ht="12.5" x14ac:dyDescent="0.25">
      <c r="A88" s="127"/>
      <c r="B88"/>
      <c r="C88"/>
      <c r="D88"/>
      <c r="E88"/>
      <c r="F88"/>
      <c r="G88"/>
      <c r="H88"/>
    </row>
    <row r="89" spans="1:8" ht="12.5" x14ac:dyDescent="0.25">
      <c r="A89" s="140" t="s">
        <v>710</v>
      </c>
      <c r="B89"/>
      <c r="C89"/>
      <c r="D89"/>
      <c r="E89"/>
      <c r="F89"/>
      <c r="G89"/>
      <c r="H89"/>
    </row>
    <row r="90" spans="1:8" ht="12.5" x14ac:dyDescent="0.25">
      <c r="A90" s="125"/>
      <c r="B90"/>
      <c r="C90"/>
      <c r="D90"/>
      <c r="E90"/>
      <c r="F90"/>
      <c r="G90"/>
      <c r="H90"/>
    </row>
    <row r="91" spans="1:8" ht="12.5" x14ac:dyDescent="0.25">
      <c r="A91" s="127"/>
      <c r="B91"/>
      <c r="C91"/>
      <c r="D91"/>
      <c r="E91"/>
      <c r="F91"/>
      <c r="G91"/>
      <c r="H91"/>
    </row>
    <row r="92" spans="1:8" ht="12.5" x14ac:dyDescent="0.25">
      <c r="A92" s="128" t="s">
        <v>475</v>
      </c>
      <c r="B92"/>
      <c r="C92"/>
      <c r="D92"/>
      <c r="E92"/>
      <c r="F92"/>
      <c r="G92"/>
      <c r="H92"/>
    </row>
    <row r="93" spans="1:8" ht="13" thickBot="1" x14ac:dyDescent="0.3">
      <c r="A93" s="127"/>
      <c r="B93"/>
      <c r="C93"/>
      <c r="D93"/>
      <c r="E93"/>
      <c r="F93"/>
      <c r="G93"/>
      <c r="H93"/>
    </row>
    <row r="94" spans="1:8" ht="14.5" x14ac:dyDescent="0.25">
      <c r="A94" s="364"/>
      <c r="B94" s="360" t="s">
        <v>593</v>
      </c>
      <c r="C94" s="362" t="s">
        <v>476</v>
      </c>
      <c r="D94" s="360" t="s">
        <v>678</v>
      </c>
      <c r="E94" s="362" t="s">
        <v>476</v>
      </c>
      <c r="F94" s="362" t="s">
        <v>477</v>
      </c>
      <c r="G94" s="160"/>
      <c r="H94" s="160"/>
    </row>
    <row r="95" spans="1:8" ht="23" customHeight="1" thickBot="1" x14ac:dyDescent="0.4">
      <c r="A95" s="365"/>
      <c r="B95" s="361"/>
      <c r="C95" s="363"/>
      <c r="D95" s="361"/>
      <c r="E95" s="363"/>
      <c r="F95" s="363"/>
      <c r="G95" s="161"/>
      <c r="H95" s="160"/>
    </row>
    <row r="96" spans="1:8" ht="15" thickBot="1" x14ac:dyDescent="0.3">
      <c r="A96" s="134" t="s">
        <v>478</v>
      </c>
      <c r="B96" s="147"/>
      <c r="C96" s="147"/>
      <c r="D96" s="147"/>
      <c r="E96" s="147"/>
      <c r="F96" s="147"/>
      <c r="G96" s="160"/>
      <c r="H96" s="160"/>
    </row>
    <row r="97" spans="1:8" ht="15" thickBot="1" x14ac:dyDescent="0.3">
      <c r="A97" s="133" t="s">
        <v>479</v>
      </c>
      <c r="B97" s="148">
        <v>251561</v>
      </c>
      <c r="C97" s="149">
        <v>0</v>
      </c>
      <c r="D97" s="148">
        <v>255820</v>
      </c>
      <c r="E97" s="149">
        <v>0</v>
      </c>
      <c r="F97" s="149">
        <v>0.02</v>
      </c>
      <c r="G97" s="160"/>
      <c r="H97" s="160"/>
    </row>
    <row r="98" spans="1:8" ht="15" thickBot="1" x14ac:dyDescent="0.3">
      <c r="A98" s="131" t="s">
        <v>525</v>
      </c>
      <c r="B98" s="148">
        <v>56158879</v>
      </c>
      <c r="C98" s="149">
        <v>1</v>
      </c>
      <c r="D98" s="148">
        <v>54613275</v>
      </c>
      <c r="E98" s="149">
        <v>1</v>
      </c>
      <c r="F98" s="149">
        <v>-0.03</v>
      </c>
      <c r="G98" s="160"/>
      <c r="H98" s="160"/>
    </row>
    <row r="99" spans="1:8" ht="15" thickBot="1" x14ac:dyDescent="0.3">
      <c r="A99" s="134" t="s">
        <v>480</v>
      </c>
      <c r="B99" s="150">
        <v>56410440</v>
      </c>
      <c r="C99" s="151">
        <v>0.84</v>
      </c>
      <c r="D99" s="150">
        <v>54869095</v>
      </c>
      <c r="E99" s="151">
        <v>0.79</v>
      </c>
      <c r="F99" s="151">
        <v>-0.03</v>
      </c>
      <c r="G99" s="160"/>
      <c r="H99" s="160"/>
    </row>
    <row r="100" spans="1:8" ht="15" thickBot="1" x14ac:dyDescent="0.3">
      <c r="A100" s="134" t="s">
        <v>481</v>
      </c>
      <c r="B100" s="152"/>
      <c r="C100" s="152"/>
      <c r="D100" s="152"/>
      <c r="E100" s="152"/>
      <c r="F100" s="152"/>
      <c r="G100" s="160"/>
      <c r="H100" s="160"/>
    </row>
    <row r="101" spans="1:8" ht="15" thickBot="1" x14ac:dyDescent="0.3">
      <c r="A101" s="133" t="s">
        <v>482</v>
      </c>
      <c r="B101" s="148">
        <v>181684</v>
      </c>
      <c r="C101" s="149">
        <v>0.02</v>
      </c>
      <c r="D101" s="148">
        <v>211383</v>
      </c>
      <c r="E101" s="149">
        <v>0.01</v>
      </c>
      <c r="F101" s="149">
        <v>0.16</v>
      </c>
      <c r="G101" s="160"/>
      <c r="H101" s="160"/>
    </row>
    <row r="102" spans="1:8" ht="15" thickBot="1" x14ac:dyDescent="0.3">
      <c r="A102" s="133" t="s">
        <v>528</v>
      </c>
      <c r="B102" s="148">
        <v>2004816</v>
      </c>
      <c r="C102" s="149">
        <v>0.19</v>
      </c>
      <c r="D102" s="148">
        <v>3677</v>
      </c>
      <c r="E102" s="149">
        <v>0</v>
      </c>
      <c r="F102" s="149">
        <v>-1</v>
      </c>
      <c r="G102" s="160"/>
      <c r="H102" s="160"/>
    </row>
    <row r="103" spans="1:8" ht="15" thickBot="1" x14ac:dyDescent="0.3">
      <c r="A103" s="133" t="s">
        <v>529</v>
      </c>
      <c r="B103" s="148">
        <v>331967</v>
      </c>
      <c r="C103" s="149">
        <v>0.03</v>
      </c>
      <c r="D103" s="148">
        <v>568915</v>
      </c>
      <c r="E103" s="149">
        <v>0.04</v>
      </c>
      <c r="F103" s="149">
        <v>0.71</v>
      </c>
      <c r="G103" s="143"/>
      <c r="H103" s="160"/>
    </row>
    <row r="104" spans="1:8" ht="15" thickBot="1" x14ac:dyDescent="0.3">
      <c r="A104" s="131" t="s">
        <v>483</v>
      </c>
      <c r="B104" s="148">
        <v>7998838</v>
      </c>
      <c r="C104" s="149">
        <v>0.76</v>
      </c>
      <c r="D104" s="148">
        <v>13615658</v>
      </c>
      <c r="E104" s="149">
        <v>0.94</v>
      </c>
      <c r="F104" s="149">
        <v>0.7</v>
      </c>
      <c r="G104" s="160"/>
      <c r="H104" s="160"/>
    </row>
    <row r="105" spans="1:8" ht="15" thickBot="1" x14ac:dyDescent="0.3">
      <c r="A105" s="133" t="s">
        <v>484</v>
      </c>
      <c r="B105" s="148">
        <v>75128</v>
      </c>
      <c r="C105" s="149">
        <v>0.01</v>
      </c>
      <c r="D105" s="148">
        <v>76198</v>
      </c>
      <c r="E105" s="149">
        <v>0.01</v>
      </c>
      <c r="F105" s="149">
        <v>0.01</v>
      </c>
      <c r="G105" s="160"/>
      <c r="H105" s="160"/>
    </row>
    <row r="106" spans="1:8" ht="15" thickBot="1" x14ac:dyDescent="0.3">
      <c r="A106" s="134" t="s">
        <v>485</v>
      </c>
      <c r="B106" s="150">
        <v>10592433</v>
      </c>
      <c r="C106" s="151">
        <v>0.16</v>
      </c>
      <c r="D106" s="150">
        <v>14475831</v>
      </c>
      <c r="E106" s="151">
        <v>0.21</v>
      </c>
      <c r="F106" s="151">
        <v>0.37</v>
      </c>
      <c r="G106" s="160"/>
      <c r="H106" s="160"/>
    </row>
    <row r="107" spans="1:8" ht="15" thickBot="1" x14ac:dyDescent="0.3">
      <c r="A107" s="134" t="s">
        <v>486</v>
      </c>
      <c r="B107" s="150">
        <v>67002873</v>
      </c>
      <c r="C107" s="152"/>
      <c r="D107" s="150">
        <v>69344926</v>
      </c>
      <c r="E107" s="152"/>
      <c r="F107" s="151">
        <v>0.03</v>
      </c>
      <c r="G107" s="160"/>
      <c r="H107" s="160"/>
    </row>
    <row r="108" spans="1:8" ht="15" thickBot="1" x14ac:dyDescent="0.3">
      <c r="A108" s="134"/>
      <c r="B108" s="152"/>
      <c r="C108" s="152"/>
      <c r="D108" s="152"/>
      <c r="E108" s="152"/>
      <c r="F108" s="152"/>
      <c r="G108" s="160"/>
      <c r="H108" s="160"/>
    </row>
    <row r="109" spans="1:8" ht="12.5" x14ac:dyDescent="0.25">
      <c r="A109" s="127"/>
      <c r="B109"/>
      <c r="C109"/>
      <c r="D109"/>
      <c r="E109"/>
      <c r="F109"/>
      <c r="G109"/>
      <c r="H109"/>
    </row>
    <row r="110" spans="1:8" ht="72.650000000000006" customHeight="1" x14ac:dyDescent="0.25">
      <c r="A110" s="127" t="s">
        <v>487</v>
      </c>
      <c r="B110"/>
      <c r="C110"/>
      <c r="D110"/>
      <c r="E110"/>
      <c r="F110"/>
      <c r="G110"/>
      <c r="H110"/>
    </row>
    <row r="111" spans="1:8" ht="12.5" x14ac:dyDescent="0.25">
      <c r="A111" s="127"/>
      <c r="B111"/>
      <c r="C111"/>
      <c r="D111"/>
      <c r="E111"/>
      <c r="F111"/>
      <c r="G111"/>
      <c r="H111"/>
    </row>
    <row r="112" spans="1:8" ht="57.5" x14ac:dyDescent="0.25">
      <c r="A112" s="127" t="s">
        <v>711</v>
      </c>
      <c r="B112"/>
      <c r="C112"/>
      <c r="D112"/>
      <c r="E112"/>
      <c r="F112"/>
      <c r="G112"/>
      <c r="H112"/>
    </row>
    <row r="113" spans="1:8" ht="80.5" x14ac:dyDescent="0.25">
      <c r="A113" s="127" t="s">
        <v>712</v>
      </c>
      <c r="B113"/>
      <c r="C113"/>
      <c r="D113"/>
      <c r="E113"/>
      <c r="F113"/>
      <c r="G113"/>
      <c r="H113"/>
    </row>
    <row r="114" spans="1:8" ht="34.5" x14ac:dyDescent="0.25">
      <c r="A114" s="127" t="s">
        <v>713</v>
      </c>
      <c r="B114"/>
      <c r="C114"/>
      <c r="D114"/>
      <c r="E114"/>
      <c r="F114"/>
      <c r="G114"/>
      <c r="H114"/>
    </row>
    <row r="115" spans="1:8" ht="34.5" x14ac:dyDescent="0.25">
      <c r="A115" s="127" t="s">
        <v>714</v>
      </c>
      <c r="B115"/>
      <c r="C115"/>
      <c r="D115"/>
      <c r="E115"/>
      <c r="F115"/>
      <c r="G115"/>
      <c r="H115"/>
    </row>
    <row r="116" spans="1:8" ht="34.5" x14ac:dyDescent="0.25">
      <c r="A116" s="127" t="s">
        <v>715</v>
      </c>
      <c r="B116"/>
      <c r="C116"/>
      <c r="D116"/>
      <c r="E116"/>
      <c r="F116"/>
      <c r="G116"/>
      <c r="H116"/>
    </row>
    <row r="117" spans="1:8" ht="57.5" x14ac:dyDescent="0.25">
      <c r="A117" s="127" t="s">
        <v>716</v>
      </c>
      <c r="B117"/>
      <c r="C117"/>
      <c r="D117"/>
      <c r="E117"/>
      <c r="F117"/>
      <c r="G117"/>
      <c r="H117"/>
    </row>
    <row r="118" spans="1:8" ht="45.65" customHeight="1" x14ac:dyDescent="0.25">
      <c r="A118"/>
      <c r="B118"/>
      <c r="C118"/>
      <c r="D118"/>
      <c r="E118"/>
      <c r="F118"/>
      <c r="G118"/>
      <c r="H118"/>
    </row>
    <row r="119" spans="1:8" ht="12.5" x14ac:dyDescent="0.25">
      <c r="A119" s="145"/>
      <c r="B119"/>
      <c r="C119"/>
      <c r="D119"/>
      <c r="E119"/>
      <c r="F119"/>
      <c r="G119"/>
      <c r="H119"/>
    </row>
    <row r="120" spans="1:8" ht="12.5" x14ac:dyDescent="0.25">
      <c r="A120" s="128" t="s">
        <v>488</v>
      </c>
      <c r="B120"/>
      <c r="C120"/>
      <c r="D120"/>
      <c r="E120"/>
      <c r="F120"/>
      <c r="G120"/>
      <c r="H120"/>
    </row>
    <row r="121" spans="1:8" ht="13" thickBot="1" x14ac:dyDescent="0.3">
      <c r="A121" s="127"/>
      <c r="B121"/>
      <c r="C121"/>
      <c r="D121"/>
      <c r="E121"/>
      <c r="F121"/>
      <c r="G121"/>
      <c r="H121"/>
    </row>
    <row r="122" spans="1:8" ht="13" thickBot="1" x14ac:dyDescent="0.3">
      <c r="A122" s="129"/>
      <c r="B122" s="153" t="s">
        <v>593</v>
      </c>
      <c r="C122" s="153" t="s">
        <v>678</v>
      </c>
      <c r="D122" s="153" t="s">
        <v>477</v>
      </c>
      <c r="E122"/>
      <c r="F122"/>
      <c r="G122"/>
      <c r="H122"/>
    </row>
    <row r="123" spans="1:8" ht="13" thickBot="1" x14ac:dyDescent="0.3">
      <c r="A123" s="133" t="s">
        <v>489</v>
      </c>
      <c r="B123" s="148">
        <v>57949696</v>
      </c>
      <c r="C123" s="148">
        <v>57949696</v>
      </c>
      <c r="D123" s="149">
        <v>0</v>
      </c>
      <c r="E123"/>
      <c r="F123"/>
      <c r="G123"/>
      <c r="H123"/>
    </row>
    <row r="124" spans="1:8" ht="13" thickBot="1" x14ac:dyDescent="0.3">
      <c r="A124" s="131" t="s">
        <v>530</v>
      </c>
      <c r="B124" s="154">
        <v>149</v>
      </c>
      <c r="C124" s="154">
        <v>149</v>
      </c>
      <c r="D124" s="149">
        <v>0</v>
      </c>
      <c r="E124"/>
      <c r="F124"/>
      <c r="G124"/>
      <c r="H124"/>
    </row>
    <row r="125" spans="1:8" ht="13" thickBot="1" x14ac:dyDescent="0.3">
      <c r="A125" s="133" t="s">
        <v>490</v>
      </c>
      <c r="B125" s="148">
        <v>-6457318</v>
      </c>
      <c r="C125" s="148">
        <v>-4371430</v>
      </c>
      <c r="D125" s="149">
        <v>-0.32</v>
      </c>
      <c r="E125"/>
      <c r="F125"/>
      <c r="G125"/>
      <c r="H125"/>
    </row>
    <row r="126" spans="1:8" ht="13" thickBot="1" x14ac:dyDescent="0.3">
      <c r="A126" s="134" t="s">
        <v>491</v>
      </c>
      <c r="B126" s="150">
        <v>51492527</v>
      </c>
      <c r="C126" s="150">
        <v>53578415</v>
      </c>
      <c r="D126" s="151">
        <v>0.04</v>
      </c>
      <c r="E126"/>
      <c r="F126"/>
      <c r="G126"/>
      <c r="H126"/>
    </row>
    <row r="127" spans="1:8" ht="12.5" x14ac:dyDescent="0.25">
      <c r="A127" s="127"/>
      <c r="B127"/>
      <c r="C127"/>
      <c r="D127"/>
      <c r="E127"/>
      <c r="F127"/>
      <c r="G127"/>
      <c r="H127"/>
    </row>
    <row r="128" spans="1:8" ht="23" x14ac:dyDescent="0.25">
      <c r="A128" s="127" t="s">
        <v>594</v>
      </c>
      <c r="B128"/>
      <c r="C128"/>
      <c r="D128"/>
      <c r="E128"/>
      <c r="F128"/>
      <c r="G128"/>
      <c r="H128"/>
    </row>
    <row r="129" spans="1:8" ht="12.5" x14ac:dyDescent="0.25">
      <c r="A129" s="127"/>
      <c r="B129"/>
      <c r="C129"/>
      <c r="D129"/>
      <c r="E129"/>
      <c r="F129"/>
      <c r="G129"/>
      <c r="H129"/>
    </row>
    <row r="130" spans="1:8" ht="12.5" x14ac:dyDescent="0.25">
      <c r="A130" s="128" t="s">
        <v>492</v>
      </c>
      <c r="B130"/>
      <c r="C130"/>
      <c r="D130"/>
      <c r="E130"/>
      <c r="F130"/>
      <c r="G130"/>
      <c r="H130"/>
    </row>
    <row r="131" spans="1:8" ht="13" thickBot="1" x14ac:dyDescent="0.3">
      <c r="A131" s="127"/>
      <c r="B131"/>
      <c r="C131"/>
      <c r="D131"/>
      <c r="E131"/>
      <c r="F131"/>
      <c r="G131"/>
      <c r="H131"/>
    </row>
    <row r="132" spans="1:8" ht="14.5" x14ac:dyDescent="0.25">
      <c r="A132" s="366"/>
      <c r="B132" s="368">
        <v>45657</v>
      </c>
      <c r="C132" s="370" t="s">
        <v>476</v>
      </c>
      <c r="D132" s="372" t="s">
        <v>678</v>
      </c>
      <c r="E132" s="370" t="s">
        <v>476</v>
      </c>
      <c r="F132" s="370" t="s">
        <v>477</v>
      </c>
      <c r="G132" s="160"/>
      <c r="H132"/>
    </row>
    <row r="133" spans="1:8" ht="15" thickBot="1" x14ac:dyDescent="0.3">
      <c r="A133" s="367"/>
      <c r="B133" s="369"/>
      <c r="C133" s="371"/>
      <c r="D133" s="373"/>
      <c r="E133" s="371"/>
      <c r="F133" s="371"/>
      <c r="G133" s="160"/>
      <c r="H133"/>
    </row>
    <row r="134" spans="1:8" ht="15" thickBot="1" x14ac:dyDescent="0.3">
      <c r="A134" s="155" t="s">
        <v>493</v>
      </c>
      <c r="B134" s="148">
        <v>188422</v>
      </c>
      <c r="C134" s="149">
        <v>0.01</v>
      </c>
      <c r="D134" s="148">
        <v>188422</v>
      </c>
      <c r="E134" s="149">
        <v>0.01</v>
      </c>
      <c r="F134" s="149">
        <v>0</v>
      </c>
      <c r="G134" s="160"/>
      <c r="H134"/>
    </row>
    <row r="135" spans="1:8" ht="15" thickBot="1" x14ac:dyDescent="0.3">
      <c r="A135" s="155" t="s">
        <v>526</v>
      </c>
      <c r="B135" s="148">
        <v>13800102</v>
      </c>
      <c r="C135" s="149">
        <v>0.98</v>
      </c>
      <c r="D135" s="148">
        <v>13800102</v>
      </c>
      <c r="E135" s="149">
        <v>0.98</v>
      </c>
      <c r="F135" s="149">
        <v>0</v>
      </c>
      <c r="G135" s="160"/>
      <c r="H135"/>
    </row>
    <row r="136" spans="1:8" ht="84.65" customHeight="1" thickBot="1" x14ac:dyDescent="0.3">
      <c r="A136" s="155" t="s">
        <v>494</v>
      </c>
      <c r="B136" s="148">
        <v>103177</v>
      </c>
      <c r="C136" s="149">
        <v>0.01</v>
      </c>
      <c r="D136" s="148">
        <v>103177</v>
      </c>
      <c r="E136" s="149">
        <v>0.01</v>
      </c>
      <c r="F136" s="149">
        <v>0</v>
      </c>
      <c r="G136" s="160"/>
      <c r="H136"/>
    </row>
    <row r="137" spans="1:8" ht="15" thickBot="1" x14ac:dyDescent="0.3">
      <c r="A137" s="156" t="s">
        <v>495</v>
      </c>
      <c r="B137" s="150">
        <v>14091701</v>
      </c>
      <c r="C137" s="151">
        <v>0.91</v>
      </c>
      <c r="D137" s="150">
        <v>14091701</v>
      </c>
      <c r="E137" s="151">
        <v>0.89</v>
      </c>
      <c r="F137" s="151">
        <v>0</v>
      </c>
      <c r="G137" s="160"/>
      <c r="H137"/>
    </row>
    <row r="138" spans="1:8" ht="15" thickBot="1" x14ac:dyDescent="0.3">
      <c r="A138" s="157" t="s">
        <v>496</v>
      </c>
      <c r="B138" s="148">
        <v>147573</v>
      </c>
      <c r="C138" s="149">
        <v>0.1</v>
      </c>
      <c r="D138" s="148">
        <v>149345</v>
      </c>
      <c r="E138" s="149">
        <v>0.09</v>
      </c>
      <c r="F138" s="149">
        <v>0.01</v>
      </c>
      <c r="G138" s="160"/>
      <c r="H138"/>
    </row>
    <row r="139" spans="1:8" ht="15" thickBot="1" x14ac:dyDescent="0.3">
      <c r="A139" s="157" t="s">
        <v>524</v>
      </c>
      <c r="B139" s="148">
        <v>594235</v>
      </c>
      <c r="C139" s="149">
        <v>0.42</v>
      </c>
      <c r="D139" s="148">
        <v>569156</v>
      </c>
      <c r="E139" s="149">
        <v>0.34</v>
      </c>
      <c r="F139" s="149">
        <v>-0.04</v>
      </c>
      <c r="G139" s="160"/>
      <c r="H139"/>
    </row>
    <row r="140" spans="1:8" ht="15" thickBot="1" x14ac:dyDescent="0.3">
      <c r="A140" s="157" t="s">
        <v>497</v>
      </c>
      <c r="B140" s="148">
        <v>395716</v>
      </c>
      <c r="C140" s="149">
        <v>0.28000000000000003</v>
      </c>
      <c r="D140" s="148">
        <v>494803</v>
      </c>
      <c r="E140" s="149">
        <v>0.3</v>
      </c>
      <c r="F140" s="149">
        <v>0.25</v>
      </c>
      <c r="G140" s="160"/>
      <c r="H140"/>
    </row>
    <row r="141" spans="1:8" ht="15" thickBot="1" x14ac:dyDescent="0.3">
      <c r="A141" s="157" t="s">
        <v>498</v>
      </c>
      <c r="B141" s="148">
        <v>10640</v>
      </c>
      <c r="C141" s="149">
        <v>0.01</v>
      </c>
      <c r="D141" s="148">
        <v>251855</v>
      </c>
      <c r="E141" s="149">
        <v>0.15</v>
      </c>
      <c r="F141" s="149">
        <v>22.67</v>
      </c>
      <c r="G141" s="160"/>
      <c r="H141"/>
    </row>
    <row r="142" spans="1:8" ht="15" thickBot="1" x14ac:dyDescent="0.3">
      <c r="A142" s="157" t="s">
        <v>499</v>
      </c>
      <c r="B142" s="148">
        <v>270481</v>
      </c>
      <c r="C142" s="149">
        <v>0.19</v>
      </c>
      <c r="D142" s="148">
        <v>209651</v>
      </c>
      <c r="E142" s="149">
        <v>0.13</v>
      </c>
      <c r="F142" s="149">
        <v>-0.22</v>
      </c>
      <c r="G142" s="160"/>
      <c r="H142"/>
    </row>
    <row r="143" spans="1:8" ht="15" thickBot="1" x14ac:dyDescent="0.3">
      <c r="A143" s="156" t="s">
        <v>500</v>
      </c>
      <c r="B143" s="150">
        <v>1418645</v>
      </c>
      <c r="C143" s="151">
        <v>0.09</v>
      </c>
      <c r="D143" s="150">
        <v>1674810</v>
      </c>
      <c r="E143" s="151">
        <v>0.11</v>
      </c>
      <c r="F143" s="151">
        <v>0.18</v>
      </c>
      <c r="G143" s="160"/>
      <c r="H143"/>
    </row>
    <row r="144" spans="1:8" ht="15" thickBot="1" x14ac:dyDescent="0.3">
      <c r="A144" s="156" t="s">
        <v>501</v>
      </c>
      <c r="B144" s="150">
        <v>15510346</v>
      </c>
      <c r="C144" s="152"/>
      <c r="D144" s="150">
        <v>15766511</v>
      </c>
      <c r="E144" s="152"/>
      <c r="F144" s="151">
        <v>0.02</v>
      </c>
      <c r="G144" s="160"/>
      <c r="H144"/>
    </row>
    <row r="145" spans="1:8" ht="12.5" x14ac:dyDescent="0.25">
      <c r="A145" s="127"/>
      <c r="B145"/>
      <c r="C145"/>
      <c r="D145"/>
      <c r="E145"/>
      <c r="F145"/>
      <c r="G145"/>
      <c r="H145"/>
    </row>
    <row r="146" spans="1:8" ht="12.5" x14ac:dyDescent="0.25">
      <c r="A146" s="127"/>
      <c r="B146"/>
      <c r="C146"/>
      <c r="D146"/>
      <c r="E146"/>
      <c r="F146"/>
      <c r="G146"/>
      <c r="H146"/>
    </row>
    <row r="147" spans="1:8" ht="12.5" x14ac:dyDescent="0.25">
      <c r="A147" s="127" t="s">
        <v>487</v>
      </c>
      <c r="B147"/>
      <c r="C147"/>
      <c r="D147"/>
      <c r="E147"/>
      <c r="F147"/>
      <c r="G147"/>
      <c r="H147"/>
    </row>
    <row r="148" spans="1:8" ht="12.5" x14ac:dyDescent="0.25">
      <c r="A148" s="127"/>
      <c r="B148"/>
      <c r="C148"/>
      <c r="D148"/>
      <c r="E148"/>
      <c r="F148"/>
      <c r="G148"/>
      <c r="H148"/>
    </row>
    <row r="149" spans="1:8" ht="57.5" x14ac:dyDescent="0.25">
      <c r="A149" s="127" t="s">
        <v>717</v>
      </c>
      <c r="B149"/>
      <c r="C149"/>
      <c r="D149"/>
      <c r="E149"/>
      <c r="F149"/>
      <c r="G149"/>
      <c r="H149"/>
    </row>
    <row r="150" spans="1:8" ht="23" x14ac:dyDescent="0.25">
      <c r="A150" s="127" t="s">
        <v>575</v>
      </c>
      <c r="B150"/>
      <c r="C150"/>
      <c r="D150"/>
      <c r="E150"/>
      <c r="F150"/>
      <c r="G150"/>
      <c r="H150"/>
    </row>
    <row r="151" spans="1:8" ht="34.5" x14ac:dyDescent="0.25">
      <c r="A151" s="127" t="s">
        <v>718</v>
      </c>
      <c r="B151"/>
      <c r="C151"/>
      <c r="D151"/>
      <c r="E151"/>
      <c r="F151"/>
      <c r="G151"/>
      <c r="H151"/>
    </row>
    <row r="152" spans="1:8" ht="23" x14ac:dyDescent="0.25">
      <c r="A152" s="127" t="s">
        <v>719</v>
      </c>
      <c r="B152"/>
      <c r="C152"/>
      <c r="D152"/>
      <c r="E152"/>
      <c r="F152"/>
      <c r="G152"/>
      <c r="H152"/>
    </row>
    <row r="153" spans="1:8" ht="23" x14ac:dyDescent="0.25">
      <c r="A153" s="127" t="s">
        <v>720</v>
      </c>
      <c r="B153"/>
      <c r="C153"/>
      <c r="D153"/>
      <c r="E153"/>
      <c r="F153"/>
      <c r="G153"/>
      <c r="H153"/>
    </row>
    <row r="154" spans="1:8" ht="12.5" x14ac:dyDescent="0.25">
      <c r="A154" s="127"/>
      <c r="B154"/>
      <c r="C154"/>
      <c r="D154"/>
      <c r="E154"/>
      <c r="F154"/>
      <c r="G154"/>
      <c r="H154"/>
    </row>
    <row r="155" spans="1:8" ht="12.5" x14ac:dyDescent="0.25">
      <c r="A155" s="127"/>
      <c r="B155"/>
      <c r="C155"/>
      <c r="D155"/>
      <c r="E155"/>
      <c r="F155"/>
      <c r="G155"/>
      <c r="H155"/>
    </row>
    <row r="156" spans="1:8" ht="13" thickBot="1" x14ac:dyDescent="0.3">
      <c r="A156" s="128" t="s">
        <v>502</v>
      </c>
      <c r="B156"/>
      <c r="C156"/>
      <c r="D156"/>
      <c r="E156"/>
      <c r="F156"/>
      <c r="G156"/>
      <c r="H156"/>
    </row>
    <row r="157" spans="1:8" ht="12.5" x14ac:dyDescent="0.25">
      <c r="A157" s="364" t="s">
        <v>474</v>
      </c>
      <c r="B157" s="360" t="s">
        <v>721</v>
      </c>
      <c r="C157" s="360" t="s">
        <v>722</v>
      </c>
      <c r="D157" s="158" t="s">
        <v>477</v>
      </c>
      <c r="E157"/>
      <c r="F157"/>
      <c r="G157"/>
      <c r="H157"/>
    </row>
    <row r="158" spans="1:8" ht="15" thickBot="1" x14ac:dyDescent="0.3">
      <c r="A158" s="365"/>
      <c r="B158" s="361"/>
      <c r="C158" s="361"/>
      <c r="D158" s="159"/>
      <c r="E158"/>
      <c r="F158"/>
      <c r="G158"/>
      <c r="H158"/>
    </row>
    <row r="159" spans="1:8" ht="13" thickBot="1" x14ac:dyDescent="0.3">
      <c r="A159" s="133" t="s">
        <v>503</v>
      </c>
      <c r="B159" s="148">
        <v>12004707</v>
      </c>
      <c r="C159" s="148">
        <v>13560350</v>
      </c>
      <c r="D159" s="149">
        <v>0.13</v>
      </c>
      <c r="E159"/>
      <c r="F159"/>
      <c r="G159"/>
      <c r="H159"/>
    </row>
    <row r="160" spans="1:8" ht="13" thickBot="1" x14ac:dyDescent="0.3">
      <c r="A160" s="133" t="s">
        <v>504</v>
      </c>
      <c r="B160" s="154">
        <v>865</v>
      </c>
      <c r="C160" s="154">
        <v>0</v>
      </c>
      <c r="D160" s="149">
        <v>-1</v>
      </c>
      <c r="E160"/>
      <c r="F160"/>
      <c r="G160"/>
      <c r="H160"/>
    </row>
    <row r="161" spans="1:8" ht="13" thickBot="1" x14ac:dyDescent="0.3">
      <c r="A161" s="133" t="s">
        <v>505</v>
      </c>
      <c r="B161" s="148">
        <v>153386</v>
      </c>
      <c r="C161" s="148">
        <v>121474</v>
      </c>
      <c r="D161" s="149">
        <v>-0.21</v>
      </c>
      <c r="E161"/>
      <c r="F161"/>
      <c r="G161"/>
      <c r="H161"/>
    </row>
    <row r="162" spans="1:8" ht="13" thickBot="1" x14ac:dyDescent="0.3">
      <c r="A162" s="134" t="s">
        <v>506</v>
      </c>
      <c r="B162" s="150">
        <v>12158958</v>
      </c>
      <c r="C162" s="150">
        <v>13681824</v>
      </c>
      <c r="D162" s="151">
        <v>0.13</v>
      </c>
      <c r="E162"/>
      <c r="F162"/>
      <c r="G162"/>
      <c r="H162"/>
    </row>
    <row r="163" spans="1:8" ht="46" customHeight="1" x14ac:dyDescent="0.25">
      <c r="A163" s="127"/>
      <c r="B163"/>
      <c r="C163"/>
      <c r="D163"/>
      <c r="E163"/>
      <c r="F163"/>
      <c r="G163"/>
      <c r="H163"/>
    </row>
    <row r="164" spans="1:8" ht="69" x14ac:dyDescent="0.25">
      <c r="A164" s="127" t="s">
        <v>723</v>
      </c>
      <c r="B164"/>
      <c r="C164"/>
      <c r="D164"/>
      <c r="E164"/>
      <c r="F164"/>
      <c r="G164"/>
      <c r="H164"/>
    </row>
    <row r="165" spans="1:8" ht="34.5" x14ac:dyDescent="0.25">
      <c r="A165" s="127" t="s">
        <v>724</v>
      </c>
      <c r="B165"/>
      <c r="C165"/>
      <c r="D165"/>
      <c r="E165"/>
      <c r="F165"/>
      <c r="G165"/>
      <c r="H165"/>
    </row>
    <row r="166" spans="1:8" ht="12.5" x14ac:dyDescent="0.25">
      <c r="A166" s="127"/>
      <c r="B166"/>
      <c r="C166"/>
      <c r="D166"/>
      <c r="E166"/>
      <c r="F166"/>
      <c r="G166"/>
      <c r="H166"/>
    </row>
    <row r="167" spans="1:8" ht="13" thickBot="1" x14ac:dyDescent="0.3">
      <c r="A167" s="128" t="s">
        <v>507</v>
      </c>
      <c r="B167"/>
      <c r="C167"/>
      <c r="D167"/>
      <c r="E167"/>
      <c r="F167"/>
      <c r="G167"/>
      <c r="H167"/>
    </row>
    <row r="168" spans="1:8" ht="14.5" x14ac:dyDescent="0.25">
      <c r="A168" s="360" t="s">
        <v>508</v>
      </c>
      <c r="B168" s="360" t="s">
        <v>721</v>
      </c>
      <c r="C168" s="360" t="s">
        <v>476</v>
      </c>
      <c r="D168" s="360" t="s">
        <v>722</v>
      </c>
      <c r="E168" s="360" t="s">
        <v>476</v>
      </c>
      <c r="F168" s="362" t="s">
        <v>477</v>
      </c>
      <c r="G168" s="160"/>
      <c r="H168" s="160"/>
    </row>
    <row r="169" spans="1:8" ht="15" thickBot="1" x14ac:dyDescent="0.4">
      <c r="A169" s="361"/>
      <c r="B169" s="361"/>
      <c r="C169" s="361"/>
      <c r="D169" s="361"/>
      <c r="E169" s="361"/>
      <c r="F169" s="363"/>
      <c r="G169" s="161"/>
      <c r="H169" s="160"/>
    </row>
    <row r="170" spans="1:8" ht="15" thickBot="1" x14ac:dyDescent="0.3">
      <c r="A170" s="133" t="s">
        <v>595</v>
      </c>
      <c r="B170" s="148">
        <v>4748332</v>
      </c>
      <c r="C170" s="149">
        <v>0.38</v>
      </c>
      <c r="D170" s="148">
        <v>4633625</v>
      </c>
      <c r="E170" s="149">
        <v>0.41</v>
      </c>
      <c r="F170" s="149">
        <v>-0.02</v>
      </c>
      <c r="G170" s="160"/>
      <c r="H170" s="160"/>
    </row>
    <row r="171" spans="1:8" ht="15" thickBot="1" x14ac:dyDescent="0.3">
      <c r="A171" s="133" t="s">
        <v>509</v>
      </c>
      <c r="B171" s="148">
        <v>3222064</v>
      </c>
      <c r="C171" s="149">
        <v>0.26</v>
      </c>
      <c r="D171" s="148">
        <v>3545957</v>
      </c>
      <c r="E171" s="149">
        <v>0.32</v>
      </c>
      <c r="F171" s="149">
        <v>0.1</v>
      </c>
      <c r="G171" s="160"/>
      <c r="H171" s="160"/>
    </row>
    <row r="172" spans="1:8" ht="15" thickBot="1" x14ac:dyDescent="0.3">
      <c r="A172" s="133" t="s">
        <v>510</v>
      </c>
      <c r="B172" s="148">
        <v>2047757</v>
      </c>
      <c r="C172" s="149">
        <v>0.16</v>
      </c>
      <c r="D172" s="148">
        <v>2220713</v>
      </c>
      <c r="E172" s="149">
        <v>0.2</v>
      </c>
      <c r="F172" s="149">
        <v>0.08</v>
      </c>
      <c r="G172" s="160"/>
      <c r="H172" s="160"/>
    </row>
    <row r="173" spans="1:8" ht="15" thickBot="1" x14ac:dyDescent="0.3">
      <c r="A173" s="133" t="s">
        <v>511</v>
      </c>
      <c r="B173" s="148">
        <v>1144443</v>
      </c>
      <c r="C173" s="149">
        <v>0.09</v>
      </c>
      <c r="D173" s="148">
        <v>826898</v>
      </c>
      <c r="E173" s="149">
        <v>7.0000000000000007E-2</v>
      </c>
      <c r="F173" s="149">
        <v>-0.28000000000000003</v>
      </c>
      <c r="G173" s="160"/>
      <c r="H173" s="160"/>
    </row>
    <row r="174" spans="1:8" ht="15" thickBot="1" x14ac:dyDescent="0.3">
      <c r="A174" s="133" t="s">
        <v>596</v>
      </c>
      <c r="B174" s="148">
        <v>1381715</v>
      </c>
      <c r="C174" s="149">
        <v>0.11</v>
      </c>
      <c r="D174" s="148">
        <v>7040</v>
      </c>
      <c r="E174" s="149">
        <v>0</v>
      </c>
      <c r="F174" s="149">
        <v>-0.99</v>
      </c>
      <c r="G174" s="181"/>
      <c r="H174" s="160"/>
    </row>
    <row r="175" spans="1:8" ht="15" thickBot="1" x14ac:dyDescent="0.3">
      <c r="A175" s="134" t="s">
        <v>512</v>
      </c>
      <c r="B175" s="150">
        <v>12544311</v>
      </c>
      <c r="C175" s="152"/>
      <c r="D175" s="150">
        <v>11234233</v>
      </c>
      <c r="E175" s="152"/>
      <c r="F175" s="151">
        <v>-0.1</v>
      </c>
      <c r="G175" s="160"/>
      <c r="H175" s="160"/>
    </row>
    <row r="176" spans="1:8" ht="12.5" x14ac:dyDescent="0.25">
      <c r="A176" s="127"/>
      <c r="B176"/>
      <c r="C176"/>
      <c r="D176"/>
      <c r="E176"/>
      <c r="F176"/>
      <c r="G176"/>
      <c r="H176"/>
    </row>
    <row r="177" spans="1:8" ht="46" x14ac:dyDescent="0.25">
      <c r="A177" s="127" t="s">
        <v>725</v>
      </c>
      <c r="B177"/>
      <c r="C177"/>
      <c r="D177"/>
      <c r="E177"/>
      <c r="F177"/>
      <c r="G177"/>
      <c r="H177"/>
    </row>
    <row r="178" spans="1:8" ht="34.5" x14ac:dyDescent="0.25">
      <c r="A178" s="127" t="s">
        <v>726</v>
      </c>
      <c r="B178"/>
      <c r="C178"/>
      <c r="D178"/>
      <c r="E178"/>
      <c r="F178"/>
      <c r="G178"/>
      <c r="H178"/>
    </row>
    <row r="179" spans="1:8" ht="46" x14ac:dyDescent="0.25">
      <c r="A179" s="127" t="s">
        <v>727</v>
      </c>
      <c r="B179"/>
      <c r="C179"/>
      <c r="D179"/>
      <c r="E179"/>
      <c r="F179"/>
      <c r="G179"/>
      <c r="H179"/>
    </row>
    <row r="180" spans="1:8" ht="23" x14ac:dyDescent="0.25">
      <c r="A180" s="127" t="s">
        <v>728</v>
      </c>
      <c r="B180"/>
      <c r="C180"/>
      <c r="D180"/>
      <c r="E180"/>
      <c r="F180"/>
      <c r="G180"/>
      <c r="H180"/>
    </row>
    <row r="181" spans="1:8" ht="57.5" x14ac:dyDescent="0.25">
      <c r="A181" s="127" t="s">
        <v>729</v>
      </c>
      <c r="B181"/>
      <c r="C181"/>
      <c r="D181"/>
      <c r="E181"/>
      <c r="F181"/>
      <c r="G181"/>
      <c r="H181"/>
    </row>
    <row r="182" spans="1:8" ht="12.5" x14ac:dyDescent="0.25">
      <c r="A182"/>
      <c r="B182"/>
      <c r="C182"/>
      <c r="D182"/>
      <c r="E182"/>
      <c r="F182"/>
      <c r="G182"/>
      <c r="H182"/>
    </row>
    <row r="183" spans="1:8" ht="12.5" x14ac:dyDescent="0.25">
      <c r="A183" s="145"/>
      <c r="B183"/>
      <c r="C183"/>
      <c r="D183"/>
      <c r="E183"/>
      <c r="F183"/>
      <c r="G183"/>
      <c r="H183"/>
    </row>
    <row r="184" spans="1:8" ht="12.5" x14ac:dyDescent="0.25">
      <c r="A184" s="127"/>
      <c r="B184"/>
      <c r="C184"/>
      <c r="D184"/>
      <c r="E184"/>
      <c r="F184"/>
      <c r="G184"/>
      <c r="H184"/>
    </row>
    <row r="185" spans="1:8" ht="12.5" x14ac:dyDescent="0.25">
      <c r="A185" s="128" t="s">
        <v>597</v>
      </c>
      <c r="B185"/>
      <c r="C185"/>
      <c r="D185"/>
      <c r="E185"/>
      <c r="F185"/>
      <c r="G185"/>
      <c r="H185"/>
    </row>
    <row r="186" spans="1:8" ht="13" thickBot="1" x14ac:dyDescent="0.3">
      <c r="A186" s="127"/>
      <c r="B186"/>
      <c r="C186"/>
      <c r="D186"/>
      <c r="E186"/>
      <c r="F186"/>
      <c r="G186"/>
      <c r="H186"/>
    </row>
    <row r="187" spans="1:8" ht="14.5" x14ac:dyDescent="0.25">
      <c r="A187" s="364" t="s">
        <v>598</v>
      </c>
      <c r="B187" s="360" t="s">
        <v>730</v>
      </c>
      <c r="C187" s="360" t="s">
        <v>731</v>
      </c>
      <c r="D187" s="362" t="s">
        <v>477</v>
      </c>
      <c r="E187" s="160"/>
      <c r="F187" s="160"/>
      <c r="G187"/>
      <c r="H187"/>
    </row>
    <row r="188" spans="1:8" ht="15" thickBot="1" x14ac:dyDescent="0.4">
      <c r="A188" s="365"/>
      <c r="B188" s="361"/>
      <c r="C188" s="361"/>
      <c r="D188" s="363"/>
      <c r="E188" s="161"/>
      <c r="F188" s="160"/>
      <c r="G188"/>
      <c r="H188"/>
    </row>
    <row r="189" spans="1:8" ht="15" thickBot="1" x14ac:dyDescent="0.3">
      <c r="A189" s="133" t="s">
        <v>599</v>
      </c>
      <c r="B189" s="148">
        <v>334359</v>
      </c>
      <c r="C189" s="148">
        <v>107453</v>
      </c>
      <c r="D189" s="149">
        <v>-0.68</v>
      </c>
      <c r="E189" s="160"/>
      <c r="F189" s="160"/>
      <c r="G189"/>
      <c r="H189"/>
    </row>
    <row r="190" spans="1:8" ht="15" thickBot="1" x14ac:dyDescent="0.3">
      <c r="A190" s="133" t="s">
        <v>600</v>
      </c>
      <c r="B190" s="148">
        <v>305418</v>
      </c>
      <c r="C190" s="148">
        <v>469157</v>
      </c>
      <c r="D190" s="149">
        <v>0.54</v>
      </c>
      <c r="E190" s="160"/>
      <c r="F190" s="160"/>
      <c r="G190"/>
      <c r="H190"/>
    </row>
    <row r="191" spans="1:8" ht="15" thickBot="1" x14ac:dyDescent="0.3">
      <c r="A191" s="134" t="s">
        <v>598</v>
      </c>
      <c r="B191" s="150">
        <v>28941</v>
      </c>
      <c r="C191" s="150">
        <v>-361704</v>
      </c>
      <c r="D191" s="151">
        <v>-13.5</v>
      </c>
      <c r="E191" s="160"/>
      <c r="F191" s="160"/>
      <c r="G191"/>
      <c r="H191"/>
    </row>
    <row r="192" spans="1:8" ht="12.5" x14ac:dyDescent="0.25">
      <c r="A192" s="145"/>
      <c r="B192"/>
      <c r="C192"/>
      <c r="D192"/>
      <c r="E192"/>
      <c r="F192"/>
      <c r="G192"/>
      <c r="H192"/>
    </row>
    <row r="193" spans="1:8" ht="34.5" x14ac:dyDescent="0.25">
      <c r="A193" s="127" t="s">
        <v>732</v>
      </c>
      <c r="B193"/>
      <c r="C193"/>
      <c r="D193"/>
      <c r="E193"/>
      <c r="F193"/>
      <c r="G193"/>
      <c r="H193"/>
    </row>
    <row r="194" spans="1:8" ht="23" x14ac:dyDescent="0.25">
      <c r="A194" s="127" t="s">
        <v>733</v>
      </c>
      <c r="B194"/>
      <c r="C194"/>
      <c r="D194"/>
      <c r="E194"/>
      <c r="F194"/>
      <c r="G194"/>
      <c r="H194"/>
    </row>
    <row r="195" spans="1:8" ht="12.5" x14ac:dyDescent="0.25">
      <c r="A195" s="127"/>
      <c r="B195"/>
      <c r="C195"/>
      <c r="D195"/>
      <c r="E195"/>
      <c r="F195"/>
      <c r="G195"/>
      <c r="H195"/>
    </row>
    <row r="196" spans="1:8" ht="12.5" x14ac:dyDescent="0.25">
      <c r="A196" s="127"/>
      <c r="B196"/>
      <c r="C196"/>
      <c r="D196"/>
      <c r="E196"/>
      <c r="F196"/>
      <c r="G196"/>
      <c r="H196"/>
    </row>
    <row r="197" spans="1:8" ht="12.5" x14ac:dyDescent="0.25">
      <c r="A197" s="140" t="s">
        <v>734</v>
      </c>
      <c r="B197"/>
      <c r="C197"/>
      <c r="D197"/>
      <c r="E197"/>
      <c r="F197"/>
      <c r="G197"/>
      <c r="H197"/>
    </row>
    <row r="198" spans="1:8" ht="46" x14ac:dyDescent="0.25">
      <c r="A198" s="127" t="s">
        <v>539</v>
      </c>
      <c r="B198"/>
      <c r="C198"/>
      <c r="D198"/>
      <c r="E198"/>
      <c r="F198"/>
      <c r="G198"/>
      <c r="H198"/>
    </row>
    <row r="199" spans="1:8" ht="12.5" x14ac:dyDescent="0.25">
      <c r="A199" s="127"/>
      <c r="B199"/>
      <c r="C199"/>
      <c r="D199"/>
      <c r="E199"/>
      <c r="F199"/>
      <c r="G199"/>
      <c r="H199"/>
    </row>
    <row r="200" spans="1:8" ht="12.5" x14ac:dyDescent="0.25">
      <c r="A200" s="141" t="s">
        <v>601</v>
      </c>
      <c r="B200"/>
      <c r="C200"/>
      <c r="D200"/>
      <c r="E200"/>
      <c r="F200"/>
      <c r="G200"/>
      <c r="H200"/>
    </row>
    <row r="201" spans="1:8" ht="103.5" x14ac:dyDescent="0.25">
      <c r="A201" s="127" t="s">
        <v>735</v>
      </c>
      <c r="B201"/>
      <c r="C201"/>
      <c r="D201"/>
      <c r="E201"/>
      <c r="F201"/>
      <c r="G201"/>
      <c r="H201"/>
    </row>
    <row r="202" spans="1:8" ht="12.5" x14ac:dyDescent="0.25">
      <c r="A202" s="127"/>
      <c r="B202"/>
      <c r="C202"/>
      <c r="D202"/>
      <c r="E202"/>
      <c r="F202"/>
      <c r="G202"/>
      <c r="H202"/>
    </row>
    <row r="203" spans="1:8" ht="46" x14ac:dyDescent="0.25">
      <c r="A203" s="127" t="s">
        <v>736</v>
      </c>
      <c r="B203"/>
      <c r="C203"/>
      <c r="D203"/>
      <c r="E203"/>
      <c r="F203"/>
      <c r="G203"/>
      <c r="H203"/>
    </row>
    <row r="204" spans="1:8" ht="46" x14ac:dyDescent="0.25">
      <c r="A204" s="127" t="s">
        <v>737</v>
      </c>
      <c r="B204"/>
      <c r="C204"/>
      <c r="D204"/>
      <c r="E204"/>
      <c r="F204"/>
      <c r="G204"/>
      <c r="H204"/>
    </row>
    <row r="205" spans="1:8" ht="12.5" x14ac:dyDescent="0.25">
      <c r="A205" s="127"/>
      <c r="B205"/>
      <c r="C205"/>
      <c r="D205"/>
      <c r="E205"/>
      <c r="F205"/>
      <c r="G205"/>
      <c r="H205"/>
    </row>
    <row r="206" spans="1:8" ht="80.5" x14ac:dyDescent="0.25">
      <c r="A206" s="127" t="s">
        <v>634</v>
      </c>
      <c r="B206"/>
      <c r="C206"/>
      <c r="D206"/>
      <c r="E206"/>
      <c r="F206"/>
      <c r="G206"/>
      <c r="H206"/>
    </row>
    <row r="207" spans="1:8" ht="12.5" x14ac:dyDescent="0.25">
      <c r="A207"/>
      <c r="B207"/>
      <c r="C207"/>
      <c r="D207"/>
      <c r="E207"/>
      <c r="F207"/>
      <c r="G207"/>
      <c r="H207"/>
    </row>
    <row r="208" spans="1:8" ht="12.5" x14ac:dyDescent="0.25">
      <c r="A208" s="145"/>
      <c r="B208"/>
      <c r="C208"/>
      <c r="D208"/>
      <c r="E208"/>
      <c r="F208"/>
      <c r="G208"/>
      <c r="H208"/>
    </row>
    <row r="209" spans="1:8" ht="12.5" x14ac:dyDescent="0.25">
      <c r="A209" s="127"/>
      <c r="B209"/>
      <c r="C209"/>
      <c r="D209"/>
      <c r="E209"/>
      <c r="F209"/>
      <c r="G209"/>
      <c r="H209"/>
    </row>
    <row r="210" spans="1:8" ht="12.5" x14ac:dyDescent="0.25">
      <c r="A210" s="141" t="s">
        <v>602</v>
      </c>
      <c r="B210"/>
      <c r="C210"/>
      <c r="D210"/>
      <c r="E210"/>
      <c r="F210"/>
      <c r="G210"/>
      <c r="H210"/>
    </row>
    <row r="211" spans="1:8" ht="115" x14ac:dyDescent="0.25">
      <c r="A211" s="142" t="s">
        <v>635</v>
      </c>
      <c r="B211"/>
      <c r="C211"/>
      <c r="D211"/>
      <c r="E211"/>
      <c r="F211"/>
      <c r="G211"/>
      <c r="H211"/>
    </row>
    <row r="212" spans="1:8" ht="23" x14ac:dyDescent="0.25">
      <c r="A212" s="142" t="s">
        <v>540</v>
      </c>
      <c r="B212"/>
      <c r="C212"/>
      <c r="D212"/>
      <c r="E212"/>
      <c r="F212"/>
      <c r="G212"/>
      <c r="H212"/>
    </row>
    <row r="213" spans="1:8" ht="12.5" x14ac:dyDescent="0.25">
      <c r="A213" s="143" t="s">
        <v>603</v>
      </c>
      <c r="B213" s="162" t="s">
        <v>604</v>
      </c>
      <c r="C213"/>
      <c r="D213"/>
      <c r="E213"/>
      <c r="F213"/>
      <c r="G213"/>
      <c r="H213"/>
    </row>
    <row r="214" spans="1:8" ht="12.5" x14ac:dyDescent="0.25">
      <c r="A214" s="143" t="s">
        <v>605</v>
      </c>
      <c r="B214" s="162" t="s">
        <v>606</v>
      </c>
      <c r="C214"/>
      <c r="D214"/>
      <c r="E214"/>
      <c r="F214"/>
      <c r="G214"/>
      <c r="H214"/>
    </row>
    <row r="215" spans="1:8" ht="12.5" x14ac:dyDescent="0.25">
      <c r="A215" s="358" t="s">
        <v>479</v>
      </c>
      <c r="B215" s="359" t="s">
        <v>607</v>
      </c>
      <c r="C215"/>
      <c r="D215"/>
      <c r="E215"/>
      <c r="F215"/>
      <c r="G215"/>
      <c r="H215"/>
    </row>
    <row r="216" spans="1:8" ht="12.5" x14ac:dyDescent="0.25">
      <c r="A216" s="358"/>
      <c r="B216" s="359"/>
      <c r="C216"/>
      <c r="D216"/>
      <c r="E216"/>
      <c r="F216"/>
      <c r="G216"/>
      <c r="H216"/>
    </row>
    <row r="217" spans="1:8" ht="57.5" x14ac:dyDescent="0.25">
      <c r="A217" s="142" t="s">
        <v>608</v>
      </c>
      <c r="B217"/>
      <c r="C217"/>
      <c r="D217"/>
      <c r="E217"/>
      <c r="F217"/>
      <c r="G217"/>
      <c r="H217"/>
    </row>
    <row r="218" spans="1:8" ht="57.5" x14ac:dyDescent="0.25">
      <c r="A218" s="142" t="s">
        <v>541</v>
      </c>
      <c r="B218"/>
      <c r="C218"/>
      <c r="D218"/>
      <c r="E218"/>
      <c r="F218"/>
      <c r="G218"/>
      <c r="H218"/>
    </row>
    <row r="219" spans="1:8" ht="12.5" x14ac:dyDescent="0.25">
      <c r="A219" s="141" t="s">
        <v>738</v>
      </c>
      <c r="B219"/>
      <c r="C219"/>
      <c r="D219"/>
      <c r="E219"/>
      <c r="F219"/>
      <c r="G219"/>
      <c r="H219"/>
    </row>
    <row r="220" spans="1:8" ht="23" x14ac:dyDescent="0.25">
      <c r="A220" s="142" t="s">
        <v>609</v>
      </c>
      <c r="B220"/>
      <c r="C220"/>
      <c r="D220"/>
      <c r="E220"/>
      <c r="F220"/>
      <c r="G220"/>
      <c r="H220"/>
    </row>
    <row r="221" spans="1:8" ht="80.5" x14ac:dyDescent="0.25">
      <c r="A221" s="142" t="s">
        <v>739</v>
      </c>
      <c r="B221"/>
      <c r="C221"/>
      <c r="D221"/>
      <c r="E221"/>
      <c r="F221"/>
      <c r="G221"/>
      <c r="H221"/>
    </row>
    <row r="222" spans="1:8" ht="12.5" x14ac:dyDescent="0.25">
      <c r="A222" s="141" t="s">
        <v>740</v>
      </c>
      <c r="B222"/>
      <c r="C222"/>
      <c r="D222"/>
      <c r="E222"/>
      <c r="F222"/>
      <c r="G222"/>
      <c r="H222"/>
    </row>
    <row r="223" spans="1:8" ht="34.5" x14ac:dyDescent="0.25">
      <c r="A223" s="142" t="s">
        <v>636</v>
      </c>
      <c r="B223"/>
      <c r="C223"/>
      <c r="D223"/>
      <c r="E223"/>
      <c r="F223"/>
      <c r="G223"/>
      <c r="H223"/>
    </row>
    <row r="224" spans="1:8" ht="138" x14ac:dyDescent="0.25">
      <c r="A224" s="142" t="s">
        <v>542</v>
      </c>
      <c r="B224"/>
      <c r="C224"/>
      <c r="D224"/>
      <c r="E224"/>
      <c r="F224"/>
      <c r="G224"/>
      <c r="H224"/>
    </row>
    <row r="225" spans="1:8" ht="57.5" x14ac:dyDescent="0.25">
      <c r="A225" s="142" t="s">
        <v>541</v>
      </c>
      <c r="B225"/>
      <c r="C225"/>
      <c r="D225"/>
      <c r="E225"/>
      <c r="F225"/>
      <c r="G225"/>
      <c r="H225"/>
    </row>
    <row r="226" spans="1:8" ht="12.5" x14ac:dyDescent="0.25">
      <c r="A226" s="142"/>
      <c r="B226"/>
      <c r="C226"/>
      <c r="D226"/>
      <c r="E226"/>
      <c r="F226"/>
      <c r="G226"/>
      <c r="H226"/>
    </row>
    <row r="227" spans="1:8" ht="12.5" x14ac:dyDescent="0.25">
      <c r="A227" s="141" t="s">
        <v>610</v>
      </c>
      <c r="B227"/>
      <c r="C227"/>
      <c r="D227"/>
      <c r="E227"/>
      <c r="F227"/>
      <c r="G227"/>
      <c r="H227"/>
    </row>
    <row r="228" spans="1:8" ht="12.5" x14ac:dyDescent="0.25">
      <c r="A228" s="141"/>
      <c r="B228"/>
      <c r="C228"/>
      <c r="D228"/>
      <c r="E228"/>
      <c r="F228"/>
      <c r="G228"/>
      <c r="H228"/>
    </row>
    <row r="229" spans="1:8" ht="12.5" x14ac:dyDescent="0.25">
      <c r="A229" s="128" t="s">
        <v>611</v>
      </c>
      <c r="B229"/>
      <c r="C229"/>
      <c r="D229"/>
      <c r="E229"/>
      <c r="F229"/>
      <c r="G229"/>
      <c r="H229"/>
    </row>
    <row r="230" spans="1:8" ht="12.5" x14ac:dyDescent="0.25">
      <c r="A230" s="128"/>
      <c r="B230"/>
      <c r="C230"/>
      <c r="D230"/>
      <c r="E230"/>
      <c r="F230"/>
      <c r="G230"/>
      <c r="H230"/>
    </row>
    <row r="231" spans="1:8" ht="80.5" x14ac:dyDescent="0.25">
      <c r="A231" s="127" t="s">
        <v>637</v>
      </c>
      <c r="B231"/>
      <c r="C231"/>
      <c r="D231"/>
      <c r="E231"/>
      <c r="F231"/>
      <c r="G231"/>
      <c r="H231"/>
    </row>
    <row r="232" spans="1:8" ht="12.5" x14ac:dyDescent="0.25">
      <c r="A232" s="127" t="s">
        <v>543</v>
      </c>
      <c r="B232"/>
      <c r="C232"/>
      <c r="D232"/>
      <c r="E232"/>
      <c r="F232"/>
      <c r="G232"/>
      <c r="H232"/>
    </row>
    <row r="233" spans="1:8" ht="12.5" x14ac:dyDescent="0.25">
      <c r="A233" s="144" t="s">
        <v>544</v>
      </c>
      <c r="B233"/>
      <c r="C233"/>
      <c r="D233"/>
      <c r="E233"/>
      <c r="F233"/>
      <c r="G233"/>
      <c r="H233"/>
    </row>
    <row r="234" spans="1:8" ht="12.5" x14ac:dyDescent="0.25">
      <c r="A234" s="144" t="s">
        <v>545</v>
      </c>
      <c r="B234"/>
      <c r="C234"/>
      <c r="D234"/>
      <c r="E234"/>
      <c r="F234"/>
      <c r="G234"/>
      <c r="H234"/>
    </row>
    <row r="235" spans="1:8" ht="12.5" x14ac:dyDescent="0.25">
      <c r="A235" s="144" t="s">
        <v>546</v>
      </c>
      <c r="B235"/>
      <c r="C235"/>
      <c r="D235"/>
      <c r="E235"/>
      <c r="F235"/>
      <c r="G235"/>
      <c r="H235"/>
    </row>
    <row r="236" spans="1:8" ht="12.5" x14ac:dyDescent="0.25">
      <c r="A236" s="144" t="s">
        <v>547</v>
      </c>
      <c r="B236"/>
      <c r="C236"/>
      <c r="D236"/>
      <c r="E236"/>
      <c r="F236"/>
      <c r="G236"/>
      <c r="H236"/>
    </row>
    <row r="237" spans="1:8" ht="46" x14ac:dyDescent="0.25">
      <c r="A237" s="127" t="s">
        <v>638</v>
      </c>
      <c r="B237"/>
      <c r="C237"/>
      <c r="D237"/>
      <c r="E237"/>
      <c r="F237"/>
      <c r="G237"/>
      <c r="H237"/>
    </row>
    <row r="238" spans="1:8" ht="23" x14ac:dyDescent="0.25">
      <c r="A238" s="127" t="s">
        <v>548</v>
      </c>
      <c r="B238"/>
      <c r="C238"/>
      <c r="D238"/>
      <c r="E238"/>
      <c r="F238"/>
      <c r="G238"/>
      <c r="H238"/>
    </row>
    <row r="239" spans="1:8" ht="12.5" x14ac:dyDescent="0.25">
      <c r="A239" s="144" t="s">
        <v>549</v>
      </c>
      <c r="B239"/>
      <c r="C239"/>
      <c r="D239"/>
      <c r="E239"/>
      <c r="F239"/>
      <c r="G239"/>
      <c r="H239"/>
    </row>
    <row r="240" spans="1:8" ht="23" x14ac:dyDescent="0.25">
      <c r="A240" s="144" t="s">
        <v>550</v>
      </c>
      <c r="B240"/>
      <c r="C240"/>
      <c r="D240"/>
      <c r="E240"/>
      <c r="F240"/>
      <c r="G240"/>
      <c r="H240"/>
    </row>
    <row r="241" spans="1:8" ht="80.5" x14ac:dyDescent="0.25">
      <c r="A241" s="127" t="s">
        <v>639</v>
      </c>
      <c r="B241"/>
      <c r="C241"/>
      <c r="D241"/>
      <c r="E241"/>
      <c r="F241"/>
      <c r="G241"/>
      <c r="H241"/>
    </row>
    <row r="242" spans="1:8" ht="12.5" x14ac:dyDescent="0.25">
      <c r="A242" s="136" t="s">
        <v>551</v>
      </c>
      <c r="B242"/>
      <c r="C242"/>
      <c r="D242"/>
      <c r="E242"/>
      <c r="F242"/>
      <c r="G242"/>
      <c r="H242"/>
    </row>
    <row r="243" spans="1:8" ht="69" x14ac:dyDescent="0.25">
      <c r="A243" s="142" t="s">
        <v>552</v>
      </c>
      <c r="B243"/>
      <c r="C243"/>
      <c r="D243"/>
      <c r="E243"/>
      <c r="F243"/>
      <c r="G243"/>
      <c r="H243"/>
    </row>
    <row r="244" spans="1:8" ht="69" x14ac:dyDescent="0.25">
      <c r="A244" s="142" t="s">
        <v>640</v>
      </c>
      <c r="B244"/>
      <c r="C244"/>
      <c r="D244"/>
      <c r="E244"/>
      <c r="F244"/>
      <c r="G244"/>
      <c r="H244"/>
    </row>
    <row r="245" spans="1:8" ht="92" x14ac:dyDescent="0.25">
      <c r="A245" s="142" t="s">
        <v>741</v>
      </c>
      <c r="B245"/>
      <c r="C245"/>
      <c r="D245"/>
      <c r="E245"/>
      <c r="F245"/>
      <c r="G245"/>
      <c r="H245"/>
    </row>
    <row r="246" spans="1:8" ht="12.5" x14ac:dyDescent="0.25">
      <c r="A246"/>
      <c r="B246"/>
      <c r="C246"/>
      <c r="D246"/>
      <c r="E246"/>
      <c r="F246"/>
      <c r="G246"/>
      <c r="H246"/>
    </row>
    <row r="247" spans="1:8" ht="12.5" x14ac:dyDescent="0.25">
      <c r="A247" s="163"/>
      <c r="B247"/>
      <c r="C247"/>
      <c r="D247"/>
      <c r="E247"/>
      <c r="F247"/>
      <c r="G247"/>
      <c r="H247"/>
    </row>
    <row r="248" spans="1:8" ht="12.5" x14ac:dyDescent="0.25">
      <c r="A248" s="128" t="s">
        <v>612</v>
      </c>
      <c r="B248"/>
      <c r="C248"/>
      <c r="D248"/>
      <c r="E248"/>
      <c r="F248"/>
      <c r="G248"/>
      <c r="H248"/>
    </row>
    <row r="249" spans="1:8" ht="57.5" x14ac:dyDescent="0.25">
      <c r="A249" s="142" t="s">
        <v>641</v>
      </c>
      <c r="B249"/>
      <c r="C249"/>
      <c r="D249"/>
      <c r="E249"/>
      <c r="F249"/>
      <c r="G249"/>
      <c r="H249"/>
    </row>
    <row r="250" spans="1:8" ht="46" x14ac:dyDescent="0.25">
      <c r="A250" s="142" t="s">
        <v>642</v>
      </c>
      <c r="B250"/>
      <c r="C250"/>
      <c r="D250"/>
      <c r="E250"/>
      <c r="F250"/>
      <c r="G250"/>
      <c r="H250"/>
    </row>
    <row r="251" spans="1:8" ht="34.5" x14ac:dyDescent="0.25">
      <c r="A251" s="142" t="s">
        <v>613</v>
      </c>
      <c r="B251"/>
      <c r="C251"/>
      <c r="D251"/>
      <c r="E251"/>
      <c r="F251"/>
      <c r="G251"/>
      <c r="H251"/>
    </row>
    <row r="252" spans="1:8" ht="12.5" x14ac:dyDescent="0.25">
      <c r="A252" s="145"/>
      <c r="B252"/>
      <c r="C252"/>
      <c r="D252"/>
      <c r="E252"/>
      <c r="F252"/>
      <c r="G252"/>
      <c r="H252"/>
    </row>
    <row r="253" spans="1:8" ht="12.5" x14ac:dyDescent="0.25">
      <c r="A253" s="128" t="s">
        <v>614</v>
      </c>
      <c r="B253"/>
      <c r="C253"/>
      <c r="D253"/>
      <c r="E253"/>
      <c r="F253"/>
      <c r="G253"/>
      <c r="H253"/>
    </row>
    <row r="254" spans="1:8" ht="46" x14ac:dyDescent="0.25">
      <c r="A254" s="142" t="s">
        <v>657</v>
      </c>
      <c r="B254"/>
      <c r="C254"/>
      <c r="D254"/>
      <c r="E254"/>
      <c r="F254"/>
      <c r="G254"/>
      <c r="H254"/>
    </row>
    <row r="255" spans="1:8" ht="23" x14ac:dyDescent="0.25">
      <c r="A255" s="127" t="s">
        <v>643</v>
      </c>
      <c r="B255"/>
      <c r="C255"/>
      <c r="D255"/>
      <c r="E255"/>
      <c r="F255"/>
      <c r="G255"/>
      <c r="H255"/>
    </row>
    <row r="256" spans="1:8" ht="23" x14ac:dyDescent="0.25">
      <c r="A256" s="127" t="s">
        <v>615</v>
      </c>
      <c r="B256"/>
      <c r="C256"/>
      <c r="D256"/>
      <c r="E256"/>
      <c r="F256"/>
      <c r="G256"/>
      <c r="H256"/>
    </row>
    <row r="257" spans="1:8" ht="57.5" x14ac:dyDescent="0.25">
      <c r="A257" s="127" t="s">
        <v>644</v>
      </c>
      <c r="B257"/>
      <c r="C257"/>
      <c r="D257"/>
      <c r="E257"/>
      <c r="F257"/>
      <c r="G257"/>
      <c r="H257"/>
    </row>
    <row r="258" spans="1:8" ht="69" x14ac:dyDescent="0.25">
      <c r="A258" s="127" t="s">
        <v>645</v>
      </c>
      <c r="B258"/>
      <c r="C258"/>
      <c r="D258"/>
      <c r="E258"/>
      <c r="F258"/>
      <c r="G258"/>
      <c r="H258"/>
    </row>
    <row r="259" spans="1:8" ht="34.5" x14ac:dyDescent="0.25">
      <c r="A259" s="127" t="s">
        <v>616</v>
      </c>
      <c r="B259"/>
      <c r="C259"/>
      <c r="D259"/>
      <c r="E259"/>
      <c r="F259"/>
      <c r="G259"/>
      <c r="H259"/>
    </row>
    <row r="260" spans="1:8" ht="34.5" x14ac:dyDescent="0.25">
      <c r="A260" s="127" t="s">
        <v>617</v>
      </c>
      <c r="B260"/>
      <c r="C260"/>
      <c r="D260"/>
      <c r="E260"/>
      <c r="F260"/>
      <c r="G260"/>
      <c r="H260"/>
    </row>
    <row r="261" spans="1:8" ht="23" x14ac:dyDescent="0.25">
      <c r="A261" s="127" t="s">
        <v>742</v>
      </c>
      <c r="B261"/>
      <c r="C261"/>
      <c r="D261"/>
      <c r="E261"/>
      <c r="F261"/>
      <c r="G261"/>
      <c r="H261"/>
    </row>
    <row r="262" spans="1:8" ht="12.5" x14ac:dyDescent="0.25">
      <c r="A262" s="145"/>
      <c r="B262"/>
      <c r="C262"/>
      <c r="D262"/>
      <c r="E262"/>
      <c r="F262"/>
      <c r="G262"/>
      <c r="H262"/>
    </row>
    <row r="263" spans="1:8" ht="12.5" x14ac:dyDescent="0.25">
      <c r="A263" s="128" t="s">
        <v>553</v>
      </c>
      <c r="B263"/>
      <c r="C263"/>
      <c r="D263"/>
      <c r="E263"/>
      <c r="F263"/>
      <c r="G263"/>
      <c r="H263"/>
    </row>
    <row r="264" spans="1:8" ht="46" x14ac:dyDescent="0.25">
      <c r="A264" s="127" t="s">
        <v>658</v>
      </c>
      <c r="B264"/>
      <c r="C264"/>
      <c r="D264"/>
      <c r="E264"/>
      <c r="F264"/>
      <c r="G264"/>
      <c r="H264"/>
    </row>
    <row r="265" spans="1:8" ht="12.5" x14ac:dyDescent="0.25">
      <c r="A265" s="127" t="s">
        <v>618</v>
      </c>
      <c r="B265"/>
      <c r="C265"/>
      <c r="D265"/>
      <c r="E265"/>
      <c r="F265"/>
      <c r="G265"/>
      <c r="H265"/>
    </row>
    <row r="266" spans="1:8" ht="12.5" x14ac:dyDescent="0.25">
      <c r="A266" s="145"/>
      <c r="B266"/>
      <c r="C266"/>
      <c r="D266"/>
      <c r="E266"/>
      <c r="F266"/>
      <c r="G266"/>
      <c r="H266"/>
    </row>
    <row r="267" spans="1:8" ht="12.5" x14ac:dyDescent="0.25">
      <c r="A267" s="164" t="s">
        <v>619</v>
      </c>
      <c r="B267"/>
      <c r="C267"/>
      <c r="D267"/>
      <c r="E267"/>
      <c r="F267"/>
      <c r="G267"/>
      <c r="H267"/>
    </row>
    <row r="268" spans="1:8" ht="46" x14ac:dyDescent="0.25">
      <c r="A268" s="127" t="s">
        <v>646</v>
      </c>
      <c r="B268"/>
      <c r="C268"/>
      <c r="D268"/>
      <c r="E268"/>
      <c r="F268"/>
      <c r="G268"/>
      <c r="H268"/>
    </row>
    <row r="269" spans="1:8" ht="12.5" x14ac:dyDescent="0.25">
      <c r="A269" s="127" t="s">
        <v>620</v>
      </c>
      <c r="B269"/>
      <c r="C269"/>
      <c r="D269"/>
      <c r="E269"/>
      <c r="F269"/>
      <c r="G269"/>
      <c r="H269"/>
    </row>
    <row r="270" spans="1:8" ht="12.5" x14ac:dyDescent="0.25">
      <c r="A270" s="144" t="s">
        <v>621</v>
      </c>
      <c r="B270"/>
      <c r="C270"/>
      <c r="D270"/>
      <c r="E270"/>
      <c r="F270"/>
      <c r="G270"/>
      <c r="H270"/>
    </row>
    <row r="271" spans="1:8" ht="12.5" x14ac:dyDescent="0.25">
      <c r="A271" s="144" t="s">
        <v>622</v>
      </c>
      <c r="B271"/>
      <c r="C271"/>
      <c r="D271"/>
      <c r="E271"/>
      <c r="F271"/>
      <c r="G271"/>
      <c r="H271"/>
    </row>
    <row r="272" spans="1:8" ht="12.5" x14ac:dyDescent="0.25">
      <c r="A272" s="144" t="s">
        <v>623</v>
      </c>
      <c r="B272"/>
      <c r="C272"/>
      <c r="D272"/>
      <c r="E272"/>
      <c r="F272"/>
      <c r="G272"/>
      <c r="H272"/>
    </row>
    <row r="273" spans="1:8" ht="12.5" x14ac:dyDescent="0.25">
      <c r="A273" s="144" t="s">
        <v>624</v>
      </c>
      <c r="B273"/>
      <c r="C273"/>
      <c r="D273"/>
      <c r="E273"/>
      <c r="F273"/>
      <c r="G273"/>
      <c r="H273"/>
    </row>
    <row r="274" spans="1:8" ht="12.5" x14ac:dyDescent="0.25">
      <c r="A274"/>
      <c r="B274"/>
      <c r="C274"/>
      <c r="D274"/>
      <c r="E274"/>
      <c r="F274"/>
      <c r="G274"/>
      <c r="H274"/>
    </row>
    <row r="275" spans="1:8" ht="12.5" x14ac:dyDescent="0.25">
      <c r="A275" s="145"/>
      <c r="B275"/>
      <c r="C275"/>
      <c r="D275"/>
      <c r="E275"/>
      <c r="F275"/>
      <c r="G275"/>
      <c r="H275"/>
    </row>
    <row r="276" spans="1:8" ht="12.5" x14ac:dyDescent="0.25">
      <c r="A276" s="128" t="s">
        <v>625</v>
      </c>
      <c r="B276"/>
      <c r="C276"/>
      <c r="D276"/>
      <c r="E276"/>
      <c r="F276"/>
      <c r="G276"/>
      <c r="H276"/>
    </row>
    <row r="277" spans="1:8" ht="23" x14ac:dyDescent="0.25">
      <c r="A277" s="127" t="s">
        <v>626</v>
      </c>
      <c r="B277"/>
      <c r="C277"/>
      <c r="D277"/>
      <c r="E277"/>
      <c r="F277"/>
      <c r="G277"/>
      <c r="H277"/>
    </row>
    <row r="278" spans="1:8" ht="12.5" x14ac:dyDescent="0.25">
      <c r="A278" s="128" t="s">
        <v>627</v>
      </c>
      <c r="B278"/>
      <c r="C278"/>
      <c r="D278"/>
      <c r="E278"/>
      <c r="F278"/>
      <c r="G278"/>
      <c r="H278"/>
    </row>
    <row r="279" spans="1:8" ht="34.5" x14ac:dyDescent="0.25">
      <c r="A279" s="127" t="s">
        <v>659</v>
      </c>
      <c r="B279"/>
      <c r="C279"/>
      <c r="D279"/>
      <c r="E279"/>
      <c r="F279"/>
      <c r="G279"/>
      <c r="H279"/>
    </row>
    <row r="280" spans="1:8" ht="12.5" x14ac:dyDescent="0.25">
      <c r="A280" s="128" t="s">
        <v>482</v>
      </c>
      <c r="B280"/>
      <c r="C280"/>
      <c r="D280"/>
      <c r="E280"/>
      <c r="F280"/>
      <c r="G280"/>
      <c r="H280"/>
    </row>
    <row r="281" spans="1:8" ht="46" x14ac:dyDescent="0.25">
      <c r="A281" s="142" t="s">
        <v>554</v>
      </c>
      <c r="B281"/>
      <c r="C281"/>
      <c r="D281"/>
      <c r="E281"/>
      <c r="F281"/>
      <c r="G281"/>
      <c r="H281"/>
    </row>
    <row r="282" spans="1:8" ht="12.5" x14ac:dyDescent="0.25">
      <c r="A282" s="128" t="s">
        <v>555</v>
      </c>
      <c r="B282"/>
      <c r="C282"/>
      <c r="D282"/>
      <c r="E282"/>
      <c r="F282"/>
      <c r="G282"/>
      <c r="H282"/>
    </row>
    <row r="283" spans="1:8" ht="69" x14ac:dyDescent="0.25">
      <c r="A283" s="142" t="s">
        <v>628</v>
      </c>
      <c r="B283"/>
      <c r="C283"/>
      <c r="D283"/>
      <c r="E283"/>
      <c r="F283"/>
      <c r="G283"/>
      <c r="H283"/>
    </row>
    <row r="284" spans="1:8" ht="12.5" x14ac:dyDescent="0.25">
      <c r="A284" s="128" t="s">
        <v>483</v>
      </c>
      <c r="B284"/>
      <c r="C284"/>
      <c r="D284"/>
      <c r="E284"/>
      <c r="F284"/>
      <c r="G284"/>
      <c r="H284"/>
    </row>
    <row r="285" spans="1:8" ht="34.5" x14ac:dyDescent="0.25">
      <c r="A285" s="142" t="s">
        <v>556</v>
      </c>
      <c r="B285"/>
      <c r="C285"/>
      <c r="D285"/>
      <c r="E285"/>
      <c r="F285"/>
      <c r="G285"/>
      <c r="H285"/>
    </row>
    <row r="286" spans="1:8" ht="12.5" x14ac:dyDescent="0.25">
      <c r="A286" s="128" t="s">
        <v>557</v>
      </c>
      <c r="B286"/>
      <c r="C286"/>
      <c r="D286"/>
      <c r="E286"/>
      <c r="F286"/>
      <c r="G286"/>
      <c r="H286"/>
    </row>
    <row r="287" spans="1:8" ht="57.5" x14ac:dyDescent="0.25">
      <c r="A287" s="142" t="s">
        <v>629</v>
      </c>
      <c r="B287"/>
      <c r="C287"/>
      <c r="D287"/>
      <c r="E287"/>
      <c r="F287"/>
      <c r="G287"/>
      <c r="H287"/>
    </row>
    <row r="288" spans="1:8" ht="12.5" x14ac:dyDescent="0.25">
      <c r="A288" s="142"/>
      <c r="B288"/>
      <c r="C288"/>
      <c r="D288"/>
      <c r="E288"/>
      <c r="F288"/>
      <c r="G288"/>
      <c r="H288"/>
    </row>
    <row r="289" spans="1:8" ht="12.5" x14ac:dyDescent="0.25">
      <c r="A289" s="128" t="s">
        <v>558</v>
      </c>
      <c r="B289"/>
      <c r="C289"/>
      <c r="D289"/>
      <c r="E289"/>
      <c r="F289"/>
      <c r="G289"/>
      <c r="H289"/>
    </row>
    <row r="290" spans="1:8" ht="34.5" x14ac:dyDescent="0.25">
      <c r="A290" s="127" t="s">
        <v>647</v>
      </c>
      <c r="B290"/>
      <c r="C290"/>
      <c r="D290"/>
      <c r="E290"/>
      <c r="F290"/>
      <c r="G290"/>
      <c r="H290"/>
    </row>
    <row r="291" spans="1:8" ht="12.5" x14ac:dyDescent="0.25">
      <c r="A291" s="128" t="s">
        <v>559</v>
      </c>
      <c r="B291"/>
      <c r="C291"/>
      <c r="D291"/>
      <c r="E291"/>
      <c r="F291"/>
      <c r="G291"/>
      <c r="H291"/>
    </row>
    <row r="292" spans="1:8" ht="46" x14ac:dyDescent="0.25">
      <c r="A292" s="127" t="s">
        <v>630</v>
      </c>
      <c r="B292"/>
      <c r="C292"/>
      <c r="D292"/>
      <c r="E292"/>
      <c r="F292"/>
      <c r="G292"/>
      <c r="H292"/>
    </row>
    <row r="293" spans="1:8" ht="34.5" x14ac:dyDescent="0.25">
      <c r="A293" s="127" t="s">
        <v>648</v>
      </c>
      <c r="B293"/>
      <c r="C293"/>
      <c r="D293"/>
      <c r="E293"/>
      <c r="F293"/>
      <c r="G293"/>
      <c r="H293"/>
    </row>
    <row r="294" spans="1:8" ht="23" x14ac:dyDescent="0.25">
      <c r="A294" s="127" t="s">
        <v>649</v>
      </c>
      <c r="B294"/>
      <c r="C294"/>
      <c r="D294"/>
      <c r="E294"/>
      <c r="F294"/>
      <c r="G294"/>
      <c r="H294"/>
    </row>
    <row r="295" spans="1:8" ht="12.5" x14ac:dyDescent="0.25">
      <c r="A295"/>
      <c r="B295"/>
      <c r="C295"/>
      <c r="D295"/>
      <c r="E295"/>
      <c r="F295"/>
      <c r="G295"/>
      <c r="H295"/>
    </row>
    <row r="296" spans="1:8" ht="12.5" x14ac:dyDescent="0.25">
      <c r="A296" s="145"/>
      <c r="B296"/>
      <c r="C296"/>
      <c r="D296"/>
      <c r="E296"/>
      <c r="F296"/>
      <c r="G296"/>
      <c r="H296"/>
    </row>
    <row r="297" spans="1:8" ht="12.5" x14ac:dyDescent="0.25">
      <c r="A297" s="140" t="s">
        <v>743</v>
      </c>
      <c r="B297"/>
      <c r="C297"/>
      <c r="D297"/>
      <c r="E297"/>
      <c r="F297"/>
      <c r="G297"/>
      <c r="H297"/>
    </row>
    <row r="298" spans="1:8" ht="57.5" x14ac:dyDescent="0.25">
      <c r="A298" s="127" t="s">
        <v>660</v>
      </c>
      <c r="B298"/>
      <c r="C298"/>
      <c r="D298"/>
      <c r="E298"/>
      <c r="F298"/>
      <c r="G298"/>
      <c r="H298"/>
    </row>
    <row r="299" spans="1:8" ht="69" x14ac:dyDescent="0.25">
      <c r="A299" s="127" t="s">
        <v>560</v>
      </c>
      <c r="B299"/>
      <c r="C299"/>
      <c r="D299"/>
      <c r="E299"/>
      <c r="F299"/>
      <c r="G299"/>
      <c r="H299"/>
    </row>
    <row r="300" spans="1:8" ht="12.5" x14ac:dyDescent="0.25">
      <c r="A300" s="128" t="s">
        <v>561</v>
      </c>
      <c r="B300"/>
      <c r="C300"/>
      <c r="D300"/>
      <c r="E300"/>
      <c r="F300"/>
      <c r="G300"/>
      <c r="H300"/>
    </row>
    <row r="301" spans="1:8" ht="34.5" x14ac:dyDescent="0.25">
      <c r="A301" s="127" t="s">
        <v>650</v>
      </c>
      <c r="B301"/>
      <c r="C301"/>
      <c r="D301"/>
      <c r="E301"/>
      <c r="F301"/>
      <c r="G301"/>
      <c r="H301"/>
    </row>
    <row r="302" spans="1:8" ht="34.5" x14ac:dyDescent="0.25">
      <c r="A302" s="127" t="s">
        <v>631</v>
      </c>
      <c r="B302"/>
      <c r="C302"/>
      <c r="D302"/>
      <c r="E302"/>
      <c r="F302"/>
      <c r="G302"/>
      <c r="H302"/>
    </row>
    <row r="303" spans="1:8" ht="12.5" x14ac:dyDescent="0.25">
      <c r="A303" s="128" t="s">
        <v>562</v>
      </c>
      <c r="B303"/>
      <c r="C303"/>
      <c r="D303"/>
      <c r="E303"/>
      <c r="F303"/>
      <c r="G303"/>
      <c r="H303"/>
    </row>
    <row r="304" spans="1:8" ht="103.5" x14ac:dyDescent="0.25">
      <c r="A304" s="127" t="s">
        <v>661</v>
      </c>
      <c r="B304"/>
      <c r="C304"/>
      <c r="D304"/>
      <c r="E304"/>
      <c r="F304"/>
      <c r="G304"/>
      <c r="H304"/>
    </row>
    <row r="305" spans="1:8" ht="12.5" x14ac:dyDescent="0.25">
      <c r="A305" s="128" t="s">
        <v>563</v>
      </c>
      <c r="B305"/>
      <c r="C305"/>
      <c r="D305"/>
      <c r="E305"/>
      <c r="F305"/>
      <c r="G305"/>
      <c r="H305"/>
    </row>
    <row r="306" spans="1:8" ht="57.5" x14ac:dyDescent="0.25">
      <c r="A306" s="127" t="s">
        <v>744</v>
      </c>
      <c r="B306"/>
      <c r="C306"/>
      <c r="D306"/>
      <c r="E306"/>
      <c r="F306"/>
      <c r="G306"/>
      <c r="H306"/>
    </row>
    <row r="307" spans="1:8" ht="12.5" x14ac:dyDescent="0.25">
      <c r="A307" s="128" t="s">
        <v>564</v>
      </c>
      <c r="B307"/>
      <c r="C307"/>
      <c r="D307"/>
      <c r="E307"/>
      <c r="F307"/>
      <c r="G307"/>
      <c r="H307"/>
    </row>
    <row r="308" spans="1:8" ht="12.5" x14ac:dyDescent="0.25">
      <c r="A308" s="145" t="s">
        <v>632</v>
      </c>
      <c r="B308"/>
      <c r="C308"/>
      <c r="D308"/>
      <c r="E308"/>
      <c r="F308"/>
      <c r="G308"/>
      <c r="H308"/>
    </row>
    <row r="309" spans="1:8" ht="12.5" x14ac:dyDescent="0.25">
      <c r="A309" s="128" t="s">
        <v>565</v>
      </c>
      <c r="B309"/>
      <c r="C309"/>
      <c r="D309"/>
      <c r="E309"/>
      <c r="F309"/>
      <c r="G309"/>
      <c r="H309"/>
    </row>
    <row r="310" spans="1:8" ht="69" x14ac:dyDescent="0.25">
      <c r="A310" s="127" t="s">
        <v>651</v>
      </c>
      <c r="B310"/>
      <c r="C310"/>
      <c r="D310"/>
      <c r="E310"/>
      <c r="F310"/>
      <c r="G310"/>
      <c r="H310"/>
    </row>
    <row r="311" spans="1:8" ht="12.5" x14ac:dyDescent="0.25">
      <c r="A311"/>
      <c r="B311"/>
      <c r="C311"/>
      <c r="D311"/>
      <c r="E311"/>
      <c r="F311"/>
      <c r="G311"/>
      <c r="H311"/>
    </row>
    <row r="312" spans="1:8" ht="12.5" x14ac:dyDescent="0.25">
      <c r="A312" s="145"/>
      <c r="B312"/>
      <c r="C312"/>
      <c r="D312"/>
      <c r="E312"/>
      <c r="F312"/>
      <c r="G312"/>
      <c r="H312"/>
    </row>
    <row r="313" spans="1:8" ht="12.5" x14ac:dyDescent="0.25">
      <c r="A313" s="128"/>
      <c r="B313"/>
      <c r="C313"/>
      <c r="D313"/>
      <c r="E313"/>
      <c r="F313"/>
      <c r="G313"/>
      <c r="H313"/>
    </row>
    <row r="314" spans="1:8" ht="12.5" x14ac:dyDescent="0.25">
      <c r="A314" s="128" t="s">
        <v>566</v>
      </c>
      <c r="B314"/>
      <c r="C314"/>
      <c r="D314"/>
      <c r="E314"/>
      <c r="F314"/>
      <c r="G314"/>
      <c r="H314"/>
    </row>
    <row r="315" spans="1:8" ht="23" x14ac:dyDescent="0.25">
      <c r="A315" s="127" t="s">
        <v>652</v>
      </c>
      <c r="B315"/>
      <c r="C315"/>
      <c r="D315"/>
      <c r="E315"/>
      <c r="F315"/>
      <c r="G315"/>
      <c r="H315"/>
    </row>
    <row r="316" spans="1:8" ht="12.5" x14ac:dyDescent="0.25">
      <c r="A316" s="128" t="s">
        <v>567</v>
      </c>
      <c r="B316"/>
      <c r="C316"/>
      <c r="D316"/>
      <c r="E316"/>
      <c r="F316"/>
      <c r="G316"/>
      <c r="H316"/>
    </row>
    <row r="317" spans="1:8" ht="92" x14ac:dyDescent="0.25">
      <c r="A317" s="127" t="s">
        <v>653</v>
      </c>
      <c r="B317"/>
      <c r="C317"/>
      <c r="D317"/>
      <c r="E317"/>
      <c r="F317"/>
      <c r="G317"/>
      <c r="H317"/>
    </row>
    <row r="318" spans="1:8" ht="12.5" x14ac:dyDescent="0.25">
      <c r="A318" s="128" t="s">
        <v>568</v>
      </c>
      <c r="B318"/>
      <c r="C318"/>
      <c r="D318"/>
      <c r="E318"/>
      <c r="F318"/>
      <c r="G318"/>
      <c r="H318"/>
    </row>
    <row r="319" spans="1:8" ht="69" x14ac:dyDescent="0.25">
      <c r="A319" s="127" t="s">
        <v>662</v>
      </c>
      <c r="B319"/>
      <c r="C319"/>
      <c r="D319"/>
      <c r="E319"/>
      <c r="F319"/>
      <c r="G319"/>
      <c r="H319"/>
    </row>
    <row r="320" spans="1:8" ht="12.5" x14ac:dyDescent="0.25">
      <c r="A320" s="128" t="s">
        <v>569</v>
      </c>
      <c r="B320"/>
      <c r="C320"/>
      <c r="D320"/>
      <c r="E320"/>
      <c r="F320"/>
      <c r="G320"/>
      <c r="H320"/>
    </row>
    <row r="321" spans="1:8" ht="12.5" x14ac:dyDescent="0.25">
      <c r="A321" s="145" t="s">
        <v>570</v>
      </c>
      <c r="B321"/>
      <c r="C321"/>
      <c r="D321"/>
      <c r="E321"/>
      <c r="F321"/>
      <c r="G321"/>
      <c r="H321"/>
    </row>
    <row r="322" spans="1:8" ht="12.5" x14ac:dyDescent="0.25">
      <c r="A322"/>
      <c r="B322"/>
      <c r="C322"/>
      <c r="D322"/>
      <c r="E322"/>
      <c r="F322"/>
      <c r="G322"/>
      <c r="H322"/>
    </row>
    <row r="323" spans="1:8" ht="12.5" x14ac:dyDescent="0.25">
      <c r="A323" s="145"/>
      <c r="B323"/>
      <c r="C323"/>
      <c r="D323"/>
      <c r="E323"/>
      <c r="F323"/>
      <c r="G323"/>
      <c r="H323"/>
    </row>
    <row r="324" spans="1:8" ht="12.5" x14ac:dyDescent="0.25">
      <c r="A324" s="145"/>
      <c r="B324"/>
      <c r="C324"/>
      <c r="D324"/>
      <c r="E324"/>
      <c r="F324"/>
      <c r="G324"/>
      <c r="H324"/>
    </row>
    <row r="325" spans="1:8" ht="12.5" x14ac:dyDescent="0.25">
      <c r="A325" s="140" t="s">
        <v>745</v>
      </c>
      <c r="B325"/>
      <c r="C325"/>
      <c r="D325"/>
      <c r="E325"/>
      <c r="F325"/>
      <c r="G325"/>
      <c r="H325"/>
    </row>
    <row r="326" spans="1:8" ht="12.5" x14ac:dyDescent="0.25">
      <c r="A326" s="125"/>
      <c r="B326"/>
      <c r="C326"/>
      <c r="D326"/>
      <c r="E326"/>
      <c r="F326"/>
      <c r="G326"/>
      <c r="H326"/>
    </row>
    <row r="327" spans="1:8" ht="34.5" x14ac:dyDescent="0.25">
      <c r="A327" s="127" t="s">
        <v>576</v>
      </c>
      <c r="B327"/>
      <c r="C327"/>
      <c r="D327"/>
      <c r="E327"/>
      <c r="F327"/>
      <c r="G327"/>
      <c r="H327"/>
    </row>
    <row r="328" spans="1:8" ht="12.5" x14ac:dyDescent="0.25">
      <c r="A328" s="127"/>
      <c r="B328"/>
      <c r="C328"/>
      <c r="D328"/>
      <c r="E328"/>
      <c r="F328"/>
      <c r="G328"/>
      <c r="H328"/>
    </row>
    <row r="329" spans="1:8" ht="12.5" x14ac:dyDescent="0.25">
      <c r="A329" s="138" t="s">
        <v>513</v>
      </c>
      <c r="B329"/>
      <c r="C329"/>
      <c r="D329"/>
      <c r="E329"/>
      <c r="F329"/>
      <c r="G329"/>
      <c r="H329"/>
    </row>
    <row r="330" spans="1:8" ht="12.5" x14ac:dyDescent="0.25">
      <c r="A330" s="127"/>
      <c r="B330"/>
      <c r="C330"/>
      <c r="D330"/>
      <c r="E330"/>
      <c r="F330"/>
      <c r="G330"/>
      <c r="H330"/>
    </row>
    <row r="331" spans="1:8" ht="46" x14ac:dyDescent="0.25">
      <c r="A331" s="127" t="s">
        <v>577</v>
      </c>
      <c r="B331"/>
      <c r="C331"/>
      <c r="D331"/>
      <c r="E331"/>
      <c r="F331"/>
      <c r="G331"/>
      <c r="H331"/>
    </row>
    <row r="332" spans="1:8" ht="12.5" x14ac:dyDescent="0.25">
      <c r="A332" s="127"/>
      <c r="B332"/>
      <c r="C332"/>
      <c r="D332"/>
      <c r="E332"/>
      <c r="F332"/>
      <c r="G332"/>
      <c r="H332"/>
    </row>
    <row r="333" spans="1:8" ht="24" x14ac:dyDescent="0.25">
      <c r="A333" s="136" t="s">
        <v>531</v>
      </c>
      <c r="B333"/>
      <c r="C333"/>
      <c r="D333"/>
      <c r="E333"/>
      <c r="F333"/>
      <c r="G333"/>
      <c r="H333"/>
    </row>
    <row r="334" spans="1:8" ht="12.5" x14ac:dyDescent="0.25">
      <c r="A334" s="127"/>
      <c r="B334"/>
      <c r="C334"/>
      <c r="D334"/>
      <c r="E334"/>
      <c r="F334"/>
      <c r="G334"/>
      <c r="H334"/>
    </row>
    <row r="335" spans="1:8" ht="23" x14ac:dyDescent="0.25">
      <c r="A335" s="127" t="s">
        <v>578</v>
      </c>
      <c r="B335"/>
      <c r="C335"/>
      <c r="D335"/>
      <c r="E335"/>
      <c r="F335"/>
      <c r="G335"/>
      <c r="H335"/>
    </row>
    <row r="336" spans="1:8" ht="12.5" x14ac:dyDescent="0.25">
      <c r="A336" s="127"/>
      <c r="B336"/>
      <c r="C336"/>
      <c r="D336"/>
      <c r="E336"/>
      <c r="F336"/>
      <c r="G336"/>
      <c r="H336"/>
    </row>
    <row r="337" spans="1:8" ht="24" x14ac:dyDescent="0.25">
      <c r="A337" s="136" t="s">
        <v>654</v>
      </c>
      <c r="B337"/>
      <c r="C337"/>
      <c r="D337"/>
      <c r="E337"/>
      <c r="F337"/>
      <c r="G337"/>
      <c r="H337"/>
    </row>
    <row r="338" spans="1:8" ht="12.5" x14ac:dyDescent="0.25">
      <c r="A338" s="127"/>
      <c r="B338"/>
      <c r="C338"/>
      <c r="D338"/>
      <c r="E338"/>
      <c r="F338"/>
      <c r="G338"/>
      <c r="H338"/>
    </row>
    <row r="339" spans="1:8" ht="23" x14ac:dyDescent="0.25">
      <c r="A339" s="127" t="s">
        <v>514</v>
      </c>
      <c r="B339"/>
      <c r="C339"/>
      <c r="D339"/>
      <c r="E339"/>
      <c r="F339"/>
      <c r="G339"/>
      <c r="H339"/>
    </row>
    <row r="340" spans="1:8" ht="12.5" x14ac:dyDescent="0.25">
      <c r="A340" s="127"/>
      <c r="B340"/>
      <c r="C340"/>
      <c r="D340"/>
      <c r="E340"/>
      <c r="F340"/>
      <c r="G340"/>
      <c r="H340"/>
    </row>
    <row r="341" spans="1:8" ht="23" x14ac:dyDescent="0.25">
      <c r="A341" s="127" t="s">
        <v>515</v>
      </c>
      <c r="B341"/>
      <c r="C341"/>
      <c r="D341"/>
      <c r="E341"/>
      <c r="F341"/>
      <c r="G341"/>
      <c r="H341"/>
    </row>
    <row r="342" spans="1:8" ht="12.5" x14ac:dyDescent="0.25">
      <c r="A342" s="127"/>
      <c r="B342"/>
      <c r="C342"/>
      <c r="D342"/>
      <c r="E342"/>
      <c r="F342"/>
      <c r="G342"/>
      <c r="H342"/>
    </row>
    <row r="343" spans="1:8" ht="34.5" x14ac:dyDescent="0.25">
      <c r="A343" s="127" t="s">
        <v>579</v>
      </c>
      <c r="B343"/>
      <c r="C343"/>
      <c r="D343"/>
      <c r="E343"/>
      <c r="F343"/>
      <c r="G343"/>
      <c r="H343"/>
    </row>
    <row r="344" spans="1:8" ht="12.5" x14ac:dyDescent="0.25">
      <c r="A344" s="127"/>
      <c r="B344"/>
      <c r="C344"/>
      <c r="D344"/>
      <c r="E344"/>
      <c r="F344"/>
      <c r="G344"/>
      <c r="H344"/>
    </row>
    <row r="345" spans="1:8" ht="24" x14ac:dyDescent="0.25">
      <c r="A345" s="136" t="s">
        <v>746</v>
      </c>
      <c r="B345" s="136" t="s">
        <v>452</v>
      </c>
      <c r="C345"/>
      <c r="D345"/>
      <c r="E345"/>
      <c r="F345"/>
      <c r="G345"/>
      <c r="H345"/>
    </row>
    <row r="346" spans="1:8" ht="36" x14ac:dyDescent="0.25">
      <c r="A346" s="136" t="s">
        <v>747</v>
      </c>
      <c r="B346"/>
      <c r="C346" s="136" t="s">
        <v>748</v>
      </c>
      <c r="D346"/>
      <c r="E346"/>
      <c r="F346"/>
      <c r="G346"/>
      <c r="H346"/>
    </row>
    <row r="347" spans="1:8" ht="12.5" x14ac:dyDescent="0.25">
      <c r="A347" s="136" t="s">
        <v>749</v>
      </c>
      <c r="B347"/>
      <c r="C347" s="136">
        <v>48594515409</v>
      </c>
      <c r="D347"/>
      <c r="E347"/>
      <c r="F347"/>
      <c r="G347"/>
      <c r="H347"/>
    </row>
    <row r="348" spans="1:8" ht="12.5" x14ac:dyDescent="0.25">
      <c r="A348" s="136"/>
      <c r="B348"/>
      <c r="C348"/>
      <c r="D348"/>
      <c r="E348"/>
      <c r="F348"/>
      <c r="G348"/>
      <c r="H348"/>
    </row>
    <row r="349" spans="1:8" ht="12.5" x14ac:dyDescent="0.25">
      <c r="A349" s="136" t="s">
        <v>750</v>
      </c>
      <c r="B349"/>
      <c r="C349"/>
      <c r="D349"/>
      <c r="E349"/>
      <c r="F349"/>
      <c r="G349"/>
      <c r="H349"/>
    </row>
    <row r="350" spans="1:8" ht="12.5" x14ac:dyDescent="0.25">
      <c r="A350" s="127"/>
      <c r="B350"/>
      <c r="C350"/>
      <c r="D350"/>
      <c r="E350"/>
      <c r="F350"/>
      <c r="G350"/>
      <c r="H350"/>
    </row>
    <row r="351" spans="1:8" ht="23" x14ac:dyDescent="0.25">
      <c r="A351" s="127" t="s">
        <v>580</v>
      </c>
      <c r="B351"/>
      <c r="C351"/>
      <c r="D351"/>
      <c r="E351"/>
      <c r="F351"/>
      <c r="G351"/>
      <c r="H351"/>
    </row>
    <row r="352" spans="1:8" ht="12.5" x14ac:dyDescent="0.25">
      <c r="A352" s="127"/>
      <c r="B352"/>
      <c r="C352"/>
      <c r="D352"/>
      <c r="E352"/>
      <c r="F352"/>
      <c r="G352"/>
      <c r="H352"/>
    </row>
    <row r="353" spans="1:8" ht="12.5" x14ac:dyDescent="0.25">
      <c r="A353" s="136" t="s">
        <v>532</v>
      </c>
      <c r="B353"/>
      <c r="C353"/>
      <c r="D353"/>
      <c r="E353"/>
      <c r="F353"/>
      <c r="G353"/>
      <c r="H353"/>
    </row>
    <row r="354" spans="1:8" ht="12.5" x14ac:dyDescent="0.25">
      <c r="A354" s="127"/>
      <c r="B354"/>
      <c r="C354"/>
      <c r="D354"/>
      <c r="E354"/>
      <c r="F354"/>
      <c r="G354"/>
      <c r="H354"/>
    </row>
    <row r="355" spans="1:8" ht="46" x14ac:dyDescent="0.25">
      <c r="A355" s="127" t="s">
        <v>581</v>
      </c>
      <c r="B355"/>
      <c r="C355"/>
      <c r="D355"/>
      <c r="E355"/>
      <c r="F355"/>
      <c r="G355"/>
      <c r="H355"/>
    </row>
    <row r="356" spans="1:8" ht="12.5" x14ac:dyDescent="0.25">
      <c r="A356" s="127"/>
      <c r="B356"/>
      <c r="C356"/>
      <c r="D356"/>
      <c r="E356"/>
      <c r="F356"/>
      <c r="G356"/>
      <c r="H356"/>
    </row>
    <row r="357" spans="1:8" ht="12.5" x14ac:dyDescent="0.25">
      <c r="A357" s="136" t="s">
        <v>527</v>
      </c>
      <c r="B357"/>
      <c r="C357"/>
      <c r="D357"/>
      <c r="E357"/>
      <c r="F357"/>
      <c r="G357"/>
      <c r="H357"/>
    </row>
    <row r="358" spans="1:8" ht="12.5" x14ac:dyDescent="0.25">
      <c r="A358" s="127"/>
      <c r="B358"/>
      <c r="C358"/>
      <c r="D358"/>
      <c r="E358"/>
      <c r="F358"/>
      <c r="G358"/>
      <c r="H358"/>
    </row>
    <row r="359" spans="1:8" ht="12.5" x14ac:dyDescent="0.25">
      <c r="A359" s="127" t="s">
        <v>582</v>
      </c>
      <c r="B359"/>
      <c r="C359"/>
      <c r="D359"/>
      <c r="E359"/>
      <c r="F359"/>
      <c r="G359"/>
      <c r="H359"/>
    </row>
    <row r="360" spans="1:8" ht="12.5" x14ac:dyDescent="0.25">
      <c r="A360" s="127"/>
      <c r="B360"/>
      <c r="C360"/>
      <c r="D360"/>
      <c r="E360"/>
      <c r="F360"/>
      <c r="G360"/>
      <c r="H360"/>
    </row>
    <row r="361" spans="1:8" ht="24" x14ac:dyDescent="0.25">
      <c r="A361" s="136" t="s">
        <v>516</v>
      </c>
      <c r="B361"/>
      <c r="C361"/>
      <c r="D361"/>
      <c r="E361"/>
      <c r="F361"/>
      <c r="G361"/>
      <c r="H361"/>
    </row>
    <row r="362" spans="1:8" ht="12.5" x14ac:dyDescent="0.25">
      <c r="A362" s="136"/>
      <c r="B362"/>
      <c r="C362"/>
      <c r="D362"/>
      <c r="E362"/>
      <c r="F362"/>
      <c r="G362"/>
      <c r="H362"/>
    </row>
    <row r="363" spans="1:8" ht="12.5" x14ac:dyDescent="0.25">
      <c r="A363" s="127"/>
      <c r="B363"/>
      <c r="C363"/>
      <c r="D363"/>
      <c r="E363"/>
      <c r="F363"/>
      <c r="G363"/>
      <c r="H363"/>
    </row>
    <row r="364" spans="1:8" ht="34.5" x14ac:dyDescent="0.25">
      <c r="A364" s="127" t="s">
        <v>583</v>
      </c>
      <c r="B364"/>
      <c r="C364"/>
      <c r="D364"/>
      <c r="E364"/>
      <c r="F364"/>
      <c r="G364"/>
      <c r="H364"/>
    </row>
    <row r="365" spans="1:8" ht="12.5" x14ac:dyDescent="0.25">
      <c r="A365" s="127"/>
      <c r="B365"/>
      <c r="C365"/>
      <c r="D365"/>
      <c r="E365"/>
      <c r="F365"/>
      <c r="G365"/>
      <c r="H365"/>
    </row>
    <row r="366" spans="1:8" ht="36" x14ac:dyDescent="0.25">
      <c r="A366" s="136" t="s">
        <v>751</v>
      </c>
      <c r="B366"/>
      <c r="C366"/>
      <c r="D366"/>
      <c r="E366"/>
      <c r="F366"/>
      <c r="G366"/>
      <c r="H366"/>
    </row>
    <row r="367" spans="1:8" ht="12.5" x14ac:dyDescent="0.25">
      <c r="A367" s="136" t="s">
        <v>533</v>
      </c>
      <c r="B367"/>
      <c r="C367"/>
      <c r="D367"/>
      <c r="E367"/>
      <c r="F367"/>
      <c r="G367"/>
      <c r="H367"/>
    </row>
    <row r="368" spans="1:8" ht="12.5" x14ac:dyDescent="0.25">
      <c r="A368"/>
      <c r="B368"/>
      <c r="C368"/>
      <c r="D368"/>
      <c r="E368"/>
      <c r="F368"/>
      <c r="G368"/>
      <c r="H368"/>
    </row>
    <row r="369" spans="1:8" ht="12.5" x14ac:dyDescent="0.25">
      <c r="A369" s="137"/>
      <c r="B369"/>
      <c r="C369"/>
      <c r="D369"/>
      <c r="E369"/>
      <c r="F369"/>
      <c r="G369"/>
      <c r="H369"/>
    </row>
    <row r="370" spans="1:8" ht="12.5" x14ac:dyDescent="0.25">
      <c r="A370" s="127"/>
      <c r="B370"/>
      <c r="C370"/>
      <c r="D370"/>
      <c r="E370"/>
      <c r="F370"/>
      <c r="G370"/>
      <c r="H370"/>
    </row>
    <row r="371" spans="1:8" ht="12.5" x14ac:dyDescent="0.25">
      <c r="A371" s="127" t="s">
        <v>584</v>
      </c>
      <c r="B371"/>
      <c r="C371"/>
      <c r="D371"/>
      <c r="E371"/>
      <c r="F371"/>
      <c r="G371"/>
      <c r="H371"/>
    </row>
    <row r="372" spans="1:8" ht="12.5" x14ac:dyDescent="0.25">
      <c r="A372" s="127"/>
      <c r="B372"/>
      <c r="C372"/>
      <c r="D372"/>
      <c r="E372"/>
      <c r="F372"/>
      <c r="G372"/>
      <c r="H372"/>
    </row>
    <row r="373" spans="1:8" ht="12.5" x14ac:dyDescent="0.25">
      <c r="A373" s="136" t="s">
        <v>752</v>
      </c>
      <c r="B373"/>
      <c r="C373"/>
      <c r="D373"/>
      <c r="E373"/>
      <c r="F373"/>
      <c r="G373"/>
      <c r="H373"/>
    </row>
    <row r="374" spans="1:8" ht="12.5" x14ac:dyDescent="0.25">
      <c r="A374" s="136" t="s">
        <v>771</v>
      </c>
      <c r="B374"/>
      <c r="C374"/>
      <c r="D374"/>
      <c r="E374"/>
      <c r="F374"/>
      <c r="G374"/>
      <c r="H374"/>
    </row>
    <row r="375" spans="1:8" ht="12.5" x14ac:dyDescent="0.25">
      <c r="A375" s="136" t="s">
        <v>573</v>
      </c>
      <c r="B375"/>
      <c r="C375"/>
      <c r="D375"/>
      <c r="E375"/>
      <c r="F375"/>
      <c r="G375"/>
      <c r="H375"/>
    </row>
    <row r="376" spans="1:8" ht="12.5" x14ac:dyDescent="0.25">
      <c r="A376" s="136" t="s">
        <v>753</v>
      </c>
      <c r="B376"/>
      <c r="C376"/>
      <c r="D376"/>
      <c r="E376"/>
      <c r="F376"/>
      <c r="G376"/>
      <c r="H376"/>
    </row>
    <row r="377" spans="1:8" ht="12.5" x14ac:dyDescent="0.25">
      <c r="A377" s="127"/>
      <c r="B377"/>
      <c r="C377"/>
      <c r="D377"/>
      <c r="E377"/>
      <c r="F377"/>
      <c r="G377"/>
      <c r="H377"/>
    </row>
    <row r="378" spans="1:8" ht="57.5" x14ac:dyDescent="0.25">
      <c r="A378" s="127" t="s">
        <v>534</v>
      </c>
      <c r="B378"/>
      <c r="C378"/>
      <c r="D378"/>
      <c r="E378"/>
      <c r="F378"/>
      <c r="G378"/>
      <c r="H378"/>
    </row>
    <row r="379" spans="1:8" ht="12.5" x14ac:dyDescent="0.25">
      <c r="A379" s="127"/>
      <c r="B379"/>
      <c r="C379"/>
      <c r="D379"/>
      <c r="E379"/>
      <c r="F379"/>
      <c r="G379"/>
      <c r="H379"/>
    </row>
    <row r="380" spans="1:8" ht="24" x14ac:dyDescent="0.25">
      <c r="A380" s="136" t="s">
        <v>754</v>
      </c>
      <c r="B380"/>
      <c r="C380"/>
      <c r="D380"/>
      <c r="E380"/>
      <c r="F380"/>
      <c r="G380"/>
      <c r="H380"/>
    </row>
    <row r="381" spans="1:8" ht="12.5" x14ac:dyDescent="0.25">
      <c r="A381" s="127"/>
      <c r="B381"/>
      <c r="C381"/>
      <c r="D381"/>
      <c r="E381"/>
      <c r="F381"/>
      <c r="G381"/>
      <c r="H381"/>
    </row>
    <row r="382" spans="1:8" ht="12.5" x14ac:dyDescent="0.25">
      <c r="A382" s="127"/>
      <c r="B382"/>
      <c r="C382"/>
      <c r="D382"/>
      <c r="E382"/>
      <c r="F382"/>
      <c r="G382"/>
      <c r="H382"/>
    </row>
    <row r="383" spans="1:8" ht="23" x14ac:dyDescent="0.25">
      <c r="A383" s="127" t="s">
        <v>535</v>
      </c>
      <c r="B383"/>
      <c r="C383"/>
      <c r="D383"/>
      <c r="E383"/>
      <c r="F383"/>
      <c r="G383"/>
      <c r="H383"/>
    </row>
    <row r="384" spans="1:8" ht="12.5" x14ac:dyDescent="0.25">
      <c r="A384" s="127"/>
      <c r="B384"/>
      <c r="C384"/>
      <c r="D384"/>
      <c r="E384"/>
      <c r="F384"/>
      <c r="G384"/>
      <c r="H384"/>
    </row>
    <row r="385" spans="1:8" ht="48" x14ac:dyDescent="0.25">
      <c r="A385" s="136" t="s">
        <v>574</v>
      </c>
      <c r="B385"/>
      <c r="C385"/>
      <c r="D385"/>
      <c r="E385"/>
      <c r="F385"/>
      <c r="G385"/>
      <c r="H385"/>
    </row>
    <row r="386" spans="1:8" ht="12.5" x14ac:dyDescent="0.25">
      <c r="A386" s="137"/>
      <c r="B386"/>
      <c r="C386"/>
      <c r="D386"/>
      <c r="E386"/>
      <c r="F386"/>
      <c r="G386"/>
      <c r="H386"/>
    </row>
    <row r="387" spans="1:8" ht="80.5" x14ac:dyDescent="0.25">
      <c r="A387" s="127" t="s">
        <v>536</v>
      </c>
      <c r="B387"/>
      <c r="C387"/>
      <c r="D387"/>
      <c r="E387"/>
      <c r="F387"/>
      <c r="G387"/>
      <c r="H387"/>
    </row>
    <row r="388" spans="1:8" ht="12.5" x14ac:dyDescent="0.25">
      <c r="A388" s="127"/>
      <c r="B388"/>
      <c r="C388"/>
      <c r="D388"/>
      <c r="E388"/>
      <c r="F388"/>
      <c r="G388"/>
      <c r="H388"/>
    </row>
    <row r="389" spans="1:8" ht="48" x14ac:dyDescent="0.25">
      <c r="A389" s="136" t="s">
        <v>755</v>
      </c>
      <c r="B389"/>
      <c r="C389"/>
      <c r="D389"/>
      <c r="E389"/>
      <c r="F389"/>
      <c r="G389"/>
      <c r="H389"/>
    </row>
    <row r="390" spans="1:8" ht="13" thickBot="1" x14ac:dyDescent="0.3">
      <c r="A390" s="136"/>
      <c r="B390"/>
      <c r="C390"/>
      <c r="D390"/>
      <c r="E390"/>
      <c r="F390"/>
      <c r="G390"/>
      <c r="H390"/>
    </row>
    <row r="391" spans="1:8" ht="13" thickBot="1" x14ac:dyDescent="0.3">
      <c r="A391" s="182" t="s">
        <v>756</v>
      </c>
      <c r="B391" s="183">
        <v>307931</v>
      </c>
      <c r="C391"/>
      <c r="D391"/>
      <c r="E391"/>
      <c r="F391"/>
      <c r="G391"/>
      <c r="H391"/>
    </row>
    <row r="392" spans="1:8" ht="13" thickBot="1" x14ac:dyDescent="0.3">
      <c r="A392" s="184" t="s">
        <v>757</v>
      </c>
      <c r="B392" s="185">
        <v>3099</v>
      </c>
      <c r="C392"/>
      <c r="D392"/>
      <c r="E392"/>
      <c r="F392"/>
      <c r="G392"/>
      <c r="H392"/>
    </row>
    <row r="393" spans="1:8" ht="13" thickBot="1" x14ac:dyDescent="0.3">
      <c r="A393" s="184" t="s">
        <v>758</v>
      </c>
      <c r="B393" s="186">
        <v>61</v>
      </c>
      <c r="C393"/>
      <c r="D393"/>
      <c r="E393"/>
      <c r="F393"/>
      <c r="G393"/>
      <c r="H393"/>
    </row>
    <row r="394" spans="1:8" ht="13" thickBot="1" x14ac:dyDescent="0.3">
      <c r="A394" s="187" t="s">
        <v>759</v>
      </c>
      <c r="B394" s="188">
        <v>311091</v>
      </c>
      <c r="C394"/>
      <c r="D394"/>
      <c r="E394"/>
      <c r="F394"/>
      <c r="G394"/>
      <c r="H394"/>
    </row>
    <row r="395" spans="1:8" ht="13" thickBot="1" x14ac:dyDescent="0.3">
      <c r="A395" s="184" t="s">
        <v>489</v>
      </c>
      <c r="B395" s="185">
        <v>13272</v>
      </c>
      <c r="C395"/>
      <c r="D395"/>
      <c r="E395"/>
      <c r="F395"/>
      <c r="G395"/>
      <c r="H395"/>
    </row>
    <row r="396" spans="1:8" ht="13" thickBot="1" x14ac:dyDescent="0.3">
      <c r="A396" s="184" t="s">
        <v>760</v>
      </c>
      <c r="B396" s="185">
        <v>260342</v>
      </c>
      <c r="C396"/>
      <c r="D396"/>
      <c r="E396"/>
      <c r="F396"/>
      <c r="G396"/>
      <c r="H396"/>
    </row>
    <row r="397" spans="1:8" ht="13" thickBot="1" x14ac:dyDescent="0.3">
      <c r="A397" s="184" t="s">
        <v>761</v>
      </c>
      <c r="B397" s="185">
        <v>-1300</v>
      </c>
      <c r="C397"/>
      <c r="D397"/>
      <c r="E397"/>
      <c r="F397"/>
      <c r="G397"/>
      <c r="H397"/>
    </row>
    <row r="398" spans="1:8" ht="13" thickBot="1" x14ac:dyDescent="0.3">
      <c r="A398" s="184" t="s">
        <v>762</v>
      </c>
      <c r="B398" s="185">
        <v>38606</v>
      </c>
      <c r="C398"/>
      <c r="D398"/>
      <c r="E398"/>
      <c r="F398"/>
      <c r="G398"/>
      <c r="H398"/>
    </row>
    <row r="399" spans="1:8" ht="13" thickBot="1" x14ac:dyDescent="0.3">
      <c r="A399" s="184" t="s">
        <v>499</v>
      </c>
      <c r="B399" s="186">
        <v>169</v>
      </c>
      <c r="C399"/>
      <c r="D399"/>
      <c r="E399"/>
      <c r="F399"/>
      <c r="G399"/>
      <c r="H399"/>
    </row>
    <row r="400" spans="1:8" ht="13" thickBot="1" x14ac:dyDescent="0.3">
      <c r="A400" s="187" t="s">
        <v>763</v>
      </c>
      <c r="B400" s="188">
        <v>311091</v>
      </c>
      <c r="C400"/>
      <c r="D400"/>
      <c r="E400"/>
      <c r="F400"/>
      <c r="G400"/>
      <c r="H400"/>
    </row>
    <row r="401" spans="1:8" ht="12.5" x14ac:dyDescent="0.25">
      <c r="A401" s="127"/>
      <c r="B401"/>
      <c r="C401"/>
      <c r="D401"/>
      <c r="E401"/>
      <c r="F401"/>
      <c r="G401"/>
      <c r="H401"/>
    </row>
    <row r="402" spans="1:8" ht="34.5" x14ac:dyDescent="0.25">
      <c r="A402" s="127" t="s">
        <v>764</v>
      </c>
      <c r="B402"/>
      <c r="C402"/>
      <c r="D402"/>
      <c r="E402"/>
      <c r="F402"/>
      <c r="G402"/>
      <c r="H402"/>
    </row>
    <row r="403" spans="1:8" ht="12.5" x14ac:dyDescent="0.25">
      <c r="A403" s="127"/>
      <c r="B403"/>
      <c r="C403"/>
      <c r="D403"/>
      <c r="E403"/>
      <c r="F403"/>
      <c r="G403"/>
      <c r="H403"/>
    </row>
    <row r="404" spans="1:8" ht="12.5" x14ac:dyDescent="0.25">
      <c r="A404"/>
      <c r="B404"/>
      <c r="C404"/>
      <c r="D404"/>
      <c r="E404"/>
      <c r="F404"/>
      <c r="G404"/>
      <c r="H404"/>
    </row>
    <row r="405" spans="1:8" ht="12.5" x14ac:dyDescent="0.25">
      <c r="A405" s="145"/>
      <c r="B405"/>
      <c r="C405"/>
      <c r="D405"/>
      <c r="E405"/>
      <c r="F405"/>
      <c r="G405"/>
      <c r="H405"/>
    </row>
    <row r="406" spans="1:8" ht="23" x14ac:dyDescent="0.25">
      <c r="A406" s="127" t="s">
        <v>537</v>
      </c>
      <c r="B406"/>
      <c r="C406"/>
      <c r="D406"/>
      <c r="E406"/>
      <c r="F406"/>
      <c r="G406"/>
      <c r="H406"/>
    </row>
    <row r="407" spans="1:8" ht="12.5" x14ac:dyDescent="0.25">
      <c r="A407" s="127"/>
      <c r="B407"/>
      <c r="C407"/>
      <c r="D407"/>
      <c r="E407"/>
      <c r="F407"/>
      <c r="G407"/>
      <c r="H407"/>
    </row>
    <row r="408" spans="1:8" ht="108" x14ac:dyDescent="0.25">
      <c r="A408" s="136" t="s">
        <v>765</v>
      </c>
      <c r="B408"/>
      <c r="C408"/>
      <c r="D408"/>
      <c r="E408"/>
      <c r="F408"/>
      <c r="G408"/>
      <c r="H408"/>
    </row>
    <row r="409" spans="1:8" ht="12.5" x14ac:dyDescent="0.25">
      <c r="A409" s="136"/>
      <c r="B409"/>
      <c r="C409"/>
      <c r="D409"/>
      <c r="E409"/>
      <c r="F409"/>
      <c r="G409"/>
      <c r="H409"/>
    </row>
    <row r="410" spans="1:8" ht="23" x14ac:dyDescent="0.25">
      <c r="A410" s="127" t="s">
        <v>585</v>
      </c>
      <c r="B410"/>
      <c r="C410"/>
      <c r="D410"/>
      <c r="E410"/>
      <c r="F410"/>
      <c r="G410"/>
      <c r="H410"/>
    </row>
    <row r="411" spans="1:8" ht="12.5" x14ac:dyDescent="0.25">
      <c r="A411" s="127"/>
      <c r="B411"/>
      <c r="C411"/>
      <c r="D411"/>
      <c r="E411"/>
      <c r="F411"/>
      <c r="G411"/>
      <c r="H411"/>
    </row>
    <row r="412" spans="1:8" ht="12.5" x14ac:dyDescent="0.25">
      <c r="A412" s="136" t="s">
        <v>517</v>
      </c>
      <c r="B412"/>
      <c r="C412"/>
      <c r="D412"/>
      <c r="E412"/>
      <c r="F412"/>
      <c r="G412"/>
      <c r="H412"/>
    </row>
    <row r="413" spans="1:8" ht="12.5" x14ac:dyDescent="0.25">
      <c r="A413" s="127"/>
      <c r="B413"/>
      <c r="C413"/>
      <c r="D413"/>
      <c r="E413"/>
      <c r="F413"/>
      <c r="G413"/>
      <c r="H413"/>
    </row>
    <row r="414" spans="1:8" ht="23" x14ac:dyDescent="0.25">
      <c r="A414" s="127" t="s">
        <v>586</v>
      </c>
      <c r="B414"/>
      <c r="C414"/>
      <c r="D414"/>
      <c r="E414"/>
      <c r="F414"/>
      <c r="G414"/>
      <c r="H414"/>
    </row>
    <row r="415" spans="1:8" ht="12.5" x14ac:dyDescent="0.25">
      <c r="A415" s="127"/>
      <c r="B415"/>
      <c r="C415"/>
      <c r="D415"/>
      <c r="E415"/>
      <c r="F415"/>
      <c r="G415"/>
      <c r="H415"/>
    </row>
    <row r="416" spans="1:8" ht="12.5" x14ac:dyDescent="0.25">
      <c r="A416" s="136" t="s">
        <v>518</v>
      </c>
      <c r="B416"/>
      <c r="C416"/>
      <c r="D416"/>
      <c r="E416"/>
      <c r="F416"/>
      <c r="G416"/>
      <c r="H416"/>
    </row>
    <row r="417" spans="1:8" ht="12.5" x14ac:dyDescent="0.25">
      <c r="A417" s="127"/>
      <c r="B417"/>
      <c r="C417"/>
      <c r="D417"/>
      <c r="E417"/>
      <c r="F417"/>
      <c r="G417"/>
      <c r="H417"/>
    </row>
    <row r="418" spans="1:8" ht="23" x14ac:dyDescent="0.25">
      <c r="A418" s="127" t="s">
        <v>587</v>
      </c>
      <c r="B418"/>
      <c r="C418"/>
      <c r="D418"/>
      <c r="E418"/>
      <c r="F418"/>
      <c r="G418"/>
      <c r="H418"/>
    </row>
    <row r="419" spans="1:8" ht="12.5" x14ac:dyDescent="0.25">
      <c r="A419" s="127"/>
      <c r="B419"/>
      <c r="C419"/>
      <c r="D419"/>
      <c r="E419"/>
      <c r="F419"/>
      <c r="G419"/>
      <c r="H419"/>
    </row>
    <row r="420" spans="1:8" ht="12.5" x14ac:dyDescent="0.25">
      <c r="A420" s="136" t="s">
        <v>519</v>
      </c>
      <c r="B420"/>
      <c r="C420"/>
      <c r="D420"/>
      <c r="E420"/>
      <c r="F420"/>
      <c r="G420"/>
      <c r="H420"/>
    </row>
    <row r="421" spans="1:8" ht="12.5" x14ac:dyDescent="0.25">
      <c r="A421" s="127"/>
      <c r="B421"/>
      <c r="C421"/>
      <c r="D421"/>
      <c r="E421"/>
      <c r="F421"/>
      <c r="G421"/>
      <c r="H421"/>
    </row>
    <row r="422" spans="1:8" ht="34.5" x14ac:dyDescent="0.25">
      <c r="A422" s="127" t="s">
        <v>588</v>
      </c>
      <c r="B422"/>
      <c r="C422"/>
      <c r="D422"/>
      <c r="E422"/>
      <c r="F422"/>
      <c r="G422"/>
      <c r="H422"/>
    </row>
    <row r="423" spans="1:8" ht="12.5" x14ac:dyDescent="0.25">
      <c r="A423" s="127"/>
      <c r="B423"/>
      <c r="C423"/>
      <c r="D423"/>
      <c r="E423"/>
      <c r="F423"/>
      <c r="G423"/>
      <c r="H423"/>
    </row>
    <row r="424" spans="1:8" ht="12.5" x14ac:dyDescent="0.25">
      <c r="A424" s="136" t="s">
        <v>518</v>
      </c>
      <c r="B424"/>
      <c r="C424"/>
      <c r="D424"/>
      <c r="E424"/>
      <c r="F424"/>
      <c r="G424"/>
      <c r="H424"/>
    </row>
    <row r="425" spans="1:8" ht="12.5" x14ac:dyDescent="0.25">
      <c r="A425" s="127"/>
      <c r="B425"/>
      <c r="C425"/>
      <c r="D425"/>
      <c r="E425"/>
      <c r="F425"/>
      <c r="G425"/>
      <c r="H425"/>
    </row>
    <row r="426" spans="1:8" ht="23" x14ac:dyDescent="0.25">
      <c r="A426" s="127" t="s">
        <v>589</v>
      </c>
      <c r="B426"/>
      <c r="C426"/>
      <c r="D426"/>
      <c r="E426"/>
      <c r="F426"/>
      <c r="G426"/>
      <c r="H426"/>
    </row>
    <row r="427" spans="1:8" ht="12.5" x14ac:dyDescent="0.25">
      <c r="A427" s="127"/>
      <c r="B427"/>
      <c r="C427"/>
      <c r="D427"/>
      <c r="E427"/>
      <c r="F427"/>
      <c r="G427"/>
      <c r="H427"/>
    </row>
    <row r="428" spans="1:8" ht="12.5" x14ac:dyDescent="0.25">
      <c r="A428" s="136" t="s">
        <v>766</v>
      </c>
      <c r="B428"/>
      <c r="C428"/>
      <c r="D428"/>
      <c r="E428"/>
      <c r="F428"/>
      <c r="G428"/>
      <c r="H428"/>
    </row>
    <row r="429" spans="1:8" ht="12.5" x14ac:dyDescent="0.25">
      <c r="A429" s="127"/>
      <c r="B429"/>
      <c r="C429"/>
      <c r="D429"/>
      <c r="E429"/>
      <c r="F429"/>
      <c r="G429"/>
      <c r="H429"/>
    </row>
    <row r="430" spans="1:8" ht="46" x14ac:dyDescent="0.25">
      <c r="A430" s="127" t="s">
        <v>590</v>
      </c>
      <c r="B430"/>
      <c r="C430"/>
      <c r="D430"/>
      <c r="E430"/>
      <c r="F430"/>
      <c r="G430"/>
      <c r="H430"/>
    </row>
    <row r="431" spans="1:8" ht="12.5" x14ac:dyDescent="0.25">
      <c r="A431" s="127"/>
      <c r="B431"/>
      <c r="C431"/>
      <c r="D431"/>
      <c r="E431"/>
      <c r="F431"/>
      <c r="G431"/>
      <c r="H431"/>
    </row>
    <row r="432" spans="1:8" ht="12.5" x14ac:dyDescent="0.25">
      <c r="A432" s="136" t="s">
        <v>518</v>
      </c>
      <c r="B432"/>
      <c r="C432"/>
      <c r="D432"/>
      <c r="E432"/>
      <c r="F432"/>
      <c r="G432"/>
      <c r="H432"/>
    </row>
    <row r="433" spans="1:8" ht="12.5" x14ac:dyDescent="0.25">
      <c r="A433" s="127"/>
      <c r="B433"/>
      <c r="C433"/>
      <c r="D433"/>
      <c r="E433"/>
      <c r="F433"/>
      <c r="G433"/>
      <c r="H433"/>
    </row>
    <row r="434" spans="1:8" ht="23" x14ac:dyDescent="0.25">
      <c r="A434" s="127" t="s">
        <v>591</v>
      </c>
      <c r="B434"/>
      <c r="C434"/>
      <c r="D434"/>
      <c r="E434"/>
      <c r="F434"/>
      <c r="G434"/>
      <c r="H434"/>
    </row>
    <row r="435" spans="1:8" ht="12.5" x14ac:dyDescent="0.25">
      <c r="A435" s="127"/>
      <c r="B435"/>
      <c r="C435"/>
      <c r="D435"/>
      <c r="E435"/>
      <c r="F435"/>
      <c r="G435"/>
      <c r="H435"/>
    </row>
    <row r="436" spans="1:8" ht="12.5" x14ac:dyDescent="0.25">
      <c r="A436" s="136" t="s">
        <v>520</v>
      </c>
      <c r="B436"/>
      <c r="C436"/>
      <c r="D436"/>
      <c r="E436"/>
      <c r="F436"/>
      <c r="G436"/>
      <c r="H436"/>
    </row>
    <row r="437" spans="1:8" ht="12.5" x14ac:dyDescent="0.25">
      <c r="A437" s="128"/>
      <c r="B437"/>
      <c r="C437"/>
      <c r="D437"/>
      <c r="E437"/>
      <c r="F437"/>
      <c r="G437"/>
      <c r="H437"/>
    </row>
    <row r="438" spans="1:8" ht="12.5" x14ac:dyDescent="0.25">
      <c r="A438" s="127"/>
      <c r="B438"/>
      <c r="C438"/>
      <c r="D438"/>
      <c r="E438"/>
      <c r="F438"/>
      <c r="G438"/>
      <c r="H438"/>
    </row>
    <row r="439" spans="1:8" ht="12.5" x14ac:dyDescent="0.25">
      <c r="A439" s="127" t="s">
        <v>679</v>
      </c>
      <c r="B439"/>
      <c r="C439"/>
      <c r="D439"/>
      <c r="E439"/>
      <c r="F439"/>
      <c r="G439"/>
      <c r="H439"/>
    </row>
    <row r="440" spans="1:8" ht="12.5" x14ac:dyDescent="0.25">
      <c r="A440" s="127"/>
      <c r="B440"/>
      <c r="C440"/>
      <c r="D440"/>
      <c r="E440"/>
      <c r="F440"/>
      <c r="G440"/>
      <c r="H440"/>
    </row>
    <row r="441" spans="1:8" ht="12.5" x14ac:dyDescent="0.25">
      <c r="A441" s="127"/>
      <c r="B441"/>
      <c r="C441"/>
      <c r="D441"/>
      <c r="E441"/>
      <c r="F441"/>
      <c r="G441"/>
      <c r="H441"/>
    </row>
    <row r="442" spans="1:8" ht="12.5" x14ac:dyDescent="0.25">
      <c r="A442" s="127"/>
      <c r="B442"/>
      <c r="C442"/>
      <c r="D442"/>
      <c r="E442"/>
      <c r="F442"/>
      <c r="G442"/>
      <c r="H442"/>
    </row>
    <row r="443" spans="1:8" ht="12.5" x14ac:dyDescent="0.25">
      <c r="A443" s="127"/>
      <c r="B443"/>
      <c r="C443"/>
      <c r="D443"/>
      <c r="E443"/>
      <c r="F443"/>
      <c r="G443"/>
      <c r="H443"/>
    </row>
    <row r="444" spans="1:8" ht="12.5" x14ac:dyDescent="0.25">
      <c r="A444" s="145" t="s">
        <v>633</v>
      </c>
      <c r="B444"/>
      <c r="C444"/>
      <c r="D444"/>
      <c r="E444"/>
      <c r="F444"/>
      <c r="G444"/>
      <c r="H444"/>
    </row>
    <row r="445" spans="1:8" ht="12.5" x14ac:dyDescent="0.25">
      <c r="A445" s="145" t="s">
        <v>571</v>
      </c>
      <c r="B445"/>
      <c r="C445"/>
      <c r="D445"/>
      <c r="E445"/>
      <c r="F445"/>
      <c r="G445"/>
      <c r="H445"/>
    </row>
    <row r="446" spans="1:8" ht="12.5" x14ac:dyDescent="0.25">
      <c r="A446" s="145" t="s">
        <v>457</v>
      </c>
      <c r="B446"/>
      <c r="C446"/>
      <c r="D446"/>
      <c r="E446"/>
      <c r="F446"/>
      <c r="G446"/>
      <c r="H446"/>
    </row>
    <row r="447" spans="1:8" ht="12.5" x14ac:dyDescent="0.25">
      <c r="A447"/>
      <c r="B447"/>
      <c r="C447"/>
      <c r="D447"/>
      <c r="E447"/>
      <c r="F447"/>
      <c r="G447"/>
      <c r="H447"/>
    </row>
    <row r="448" spans="1:8" ht="12.5" x14ac:dyDescent="0.25">
      <c r="A448" s="145"/>
      <c r="B448"/>
      <c r="C448"/>
      <c r="D448"/>
      <c r="E448"/>
      <c r="F448"/>
      <c r="G448"/>
      <c r="H448"/>
    </row>
    <row r="449" spans="1:8" ht="12.5" x14ac:dyDescent="0.25">
      <c r="A449" s="127"/>
      <c r="B449"/>
      <c r="C449"/>
      <c r="D449"/>
      <c r="E449"/>
      <c r="F449"/>
      <c r="G449"/>
      <c r="H449"/>
    </row>
    <row r="450" spans="1:8" ht="12.5" x14ac:dyDescent="0.25">
      <c r="A450" s="127"/>
      <c r="B450"/>
      <c r="C450"/>
      <c r="D450"/>
      <c r="E450"/>
      <c r="F450"/>
      <c r="G450"/>
      <c r="H450"/>
    </row>
    <row r="451" spans="1:8" ht="12.5" x14ac:dyDescent="0.25">
      <c r="A451" s="127"/>
      <c r="B451"/>
      <c r="C451"/>
      <c r="D451"/>
      <c r="E451"/>
      <c r="F451"/>
      <c r="G451"/>
      <c r="H451"/>
    </row>
    <row r="452" spans="1:8" ht="12.5" x14ac:dyDescent="0.25">
      <c r="A452" s="140" t="s">
        <v>767</v>
      </c>
      <c r="B452"/>
      <c r="C452"/>
      <c r="D452"/>
      <c r="E452"/>
      <c r="F452"/>
      <c r="G452"/>
      <c r="H452"/>
    </row>
    <row r="453" spans="1:8" ht="12.5" x14ac:dyDescent="0.25">
      <c r="A453" s="145"/>
      <c r="B453"/>
      <c r="C453"/>
      <c r="D453"/>
      <c r="E453"/>
      <c r="F453"/>
      <c r="G453"/>
      <c r="H453"/>
    </row>
    <row r="454" spans="1:8" ht="34.5" x14ac:dyDescent="0.25">
      <c r="A454" s="143" t="s">
        <v>768</v>
      </c>
      <c r="B454"/>
      <c r="C454"/>
      <c r="D454"/>
      <c r="E454"/>
      <c r="F454"/>
      <c r="G454"/>
      <c r="H454"/>
    </row>
    <row r="455" spans="1:8" ht="12.5" x14ac:dyDescent="0.25">
      <c r="A455" s="143"/>
      <c r="B455"/>
      <c r="C455"/>
      <c r="D455"/>
      <c r="E455"/>
      <c r="F455"/>
      <c r="G455"/>
      <c r="H455"/>
    </row>
    <row r="456" spans="1:8" ht="57.5" x14ac:dyDescent="0.25">
      <c r="A456" s="143" t="s">
        <v>769</v>
      </c>
      <c r="B456"/>
      <c r="C456"/>
      <c r="D456"/>
      <c r="E456"/>
      <c r="F456"/>
      <c r="G456"/>
      <c r="H456"/>
    </row>
    <row r="457" spans="1:8" ht="12.5" x14ac:dyDescent="0.25">
      <c r="A457" s="143"/>
      <c r="B457"/>
      <c r="C457"/>
      <c r="D457"/>
      <c r="E457"/>
      <c r="F457"/>
      <c r="G457"/>
      <c r="H457"/>
    </row>
    <row r="458" spans="1:8" ht="12.5" x14ac:dyDescent="0.25">
      <c r="A458" s="139" t="s">
        <v>679</v>
      </c>
      <c r="B458"/>
      <c r="C458"/>
      <c r="D458"/>
      <c r="E458"/>
      <c r="F458"/>
      <c r="G458"/>
      <c r="H458"/>
    </row>
    <row r="459" spans="1:8" ht="12.5" x14ac:dyDescent="0.25">
      <c r="A459" s="127"/>
      <c r="B459"/>
      <c r="C459"/>
      <c r="D459"/>
      <c r="E459"/>
      <c r="F459"/>
      <c r="G459"/>
      <c r="H459"/>
    </row>
    <row r="460" spans="1:8" ht="12.5" x14ac:dyDescent="0.25">
      <c r="A460" s="145"/>
      <c r="B460"/>
      <c r="C460"/>
      <c r="D460"/>
      <c r="E460"/>
      <c r="F460"/>
      <c r="G460"/>
      <c r="H460"/>
    </row>
    <row r="461" spans="1:8" ht="12.5" x14ac:dyDescent="0.25">
      <c r="A461" s="145"/>
      <c r="B461"/>
      <c r="C461"/>
      <c r="D461"/>
      <c r="E461"/>
      <c r="F461"/>
      <c r="G461"/>
      <c r="H461"/>
    </row>
    <row r="462" spans="1:8" ht="12.5" x14ac:dyDescent="0.25">
      <c r="A462" s="145"/>
      <c r="B462"/>
      <c r="C462"/>
      <c r="D462"/>
      <c r="E462"/>
      <c r="F462"/>
      <c r="G462"/>
      <c r="H462"/>
    </row>
    <row r="463" spans="1:8" ht="12.5" x14ac:dyDescent="0.25">
      <c r="A463" s="145" t="s">
        <v>633</v>
      </c>
      <c r="B463"/>
      <c r="C463"/>
      <c r="D463"/>
      <c r="E463"/>
      <c r="F463"/>
      <c r="G463"/>
      <c r="H463"/>
    </row>
    <row r="464" spans="1:8" ht="12.5" x14ac:dyDescent="0.25">
      <c r="A464" s="145" t="s">
        <v>571</v>
      </c>
      <c r="B464"/>
      <c r="C464"/>
      <c r="D464"/>
      <c r="E464"/>
      <c r="F464"/>
      <c r="G464"/>
      <c r="H464"/>
    </row>
    <row r="465" spans="1:8" ht="12.5" x14ac:dyDescent="0.25">
      <c r="A465" s="145" t="s">
        <v>457</v>
      </c>
      <c r="B465"/>
      <c r="C465"/>
      <c r="D465"/>
      <c r="E465"/>
      <c r="F465"/>
      <c r="G465"/>
      <c r="H465"/>
    </row>
  </sheetData>
  <mergeCells count="27">
    <mergeCell ref="F94:F95"/>
    <mergeCell ref="A132:A133"/>
    <mergeCell ref="B132:B133"/>
    <mergeCell ref="C132:C133"/>
    <mergeCell ref="D132:D133"/>
    <mergeCell ref="E132:E133"/>
    <mergeCell ref="F132:F133"/>
    <mergeCell ref="A94:A95"/>
    <mergeCell ref="B94:B95"/>
    <mergeCell ref="C94:C95"/>
    <mergeCell ref="D94:D95"/>
    <mergeCell ref="E94:E95"/>
    <mergeCell ref="A157:A158"/>
    <mergeCell ref="B157:B158"/>
    <mergeCell ref="C157:C158"/>
    <mergeCell ref="A168:A169"/>
    <mergeCell ref="B168:B169"/>
    <mergeCell ref="C168:C169"/>
    <mergeCell ref="A215:A216"/>
    <mergeCell ref="B215:B216"/>
    <mergeCell ref="D168:D169"/>
    <mergeCell ref="E168:E169"/>
    <mergeCell ref="F168:F169"/>
    <mergeCell ref="A187:A188"/>
    <mergeCell ref="B187:B188"/>
    <mergeCell ref="C187:C188"/>
    <mergeCell ref="D187:D188"/>
  </mergeCells>
  <hyperlinks>
    <hyperlink ref="A329" r:id="rId1" display="http://www.heliosfaros.hr/" xr:uid="{E4B3B512-366E-459D-B3F5-F870543339AD}"/>
  </hyperlinks>
  <pageMargins left="0.7" right="0.7" top="0.75" bottom="0.75" header="0.3" footer="0.3"/>
  <pageSetup paperSize="9" scale="89" orientation="portrait" r:id="rId2"/>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D1C499ADC85FE44966AC57EE00EE91D" ma:contentTypeVersion="13" ma:contentTypeDescription="Stvaranje novog dokumenta." ma:contentTypeScope="" ma:versionID="54e5a868b0d1ec0200f05cd8897ba968">
  <xsd:schema xmlns:xsd="http://www.w3.org/2001/XMLSchema" xmlns:xs="http://www.w3.org/2001/XMLSchema" xmlns:p="http://schemas.microsoft.com/office/2006/metadata/properties" xmlns:ns3="8b8df64f-a97a-44a2-9850-230899c90e14" xmlns:ns4="11b2d5b6-acea-4741-8ad9-706ce63d86ad" targetNamespace="http://schemas.microsoft.com/office/2006/metadata/properties" ma:root="true" ma:fieldsID="e565337eb5dc3afb0e211080ad86b963" ns3:_="" ns4:_="">
    <xsd:import namespace="8b8df64f-a97a-44a2-9850-230899c90e14"/>
    <xsd:import namespace="11b2d5b6-acea-4741-8ad9-706ce63d86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df64f-a97a-44a2-9850-230899c90e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b2d5b6-acea-4741-8ad9-706ce63d86ad"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element name="SharingHintHash" ma:index="20" nillable="true" ma:displayName="Raspršivanje savjeta za zajedničko korištenj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schemas.microsoft.com/office/2006/metadata/properties"/>
    <ds:schemaRef ds:uri="8b8df64f-a97a-44a2-9850-230899c90e14"/>
    <ds:schemaRef ds:uri="http://schemas.microsoft.com/office/infopath/2007/PartnerControls"/>
    <ds:schemaRef ds:uri="11b2d5b6-acea-4741-8ad9-706ce63d86ad"/>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37323C0-3437-4FAC-80BC-BEF0AACF9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df64f-a97a-44a2-9850-230899c90e14"/>
    <ds:schemaRef ds:uri="11b2d5b6-acea-4741-8ad9-706ce63d8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11</vt:i4>
      </vt:variant>
    </vt:vector>
  </HeadingPairs>
  <TitlesOfParts>
    <vt:vector size="18" baseType="lpstr">
      <vt:lpstr>Opći podaci</vt:lpstr>
      <vt:lpstr>Bilanca</vt:lpstr>
      <vt:lpstr>RDG</vt:lpstr>
      <vt:lpstr>NT_I</vt:lpstr>
      <vt:lpstr>NT_D</vt:lpstr>
      <vt:lpstr>PK</vt:lpstr>
      <vt:lpstr>Bilješke</vt:lpstr>
      <vt:lpstr>Bilješke!_Hlk172250188</vt:lpstr>
      <vt:lpstr>Bilješke!_Hlk211175357</vt:lpstr>
      <vt:lpstr>Bilješke!_Hlk211175607</vt:lpstr>
      <vt:lpstr>Bilješke!_Hlk29374144</vt:lpstr>
      <vt:lpstr>Bilješke!_Hlk70512513</vt:lpstr>
      <vt:lpstr>Bilješke!OLE_LINK3</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Mario Jurić</cp:lastModifiedBy>
  <cp:lastPrinted>2025-10-13T11:52:30Z</cp:lastPrinted>
  <dcterms:created xsi:type="dcterms:W3CDTF">2008-10-17T11:51:54Z</dcterms:created>
  <dcterms:modified xsi:type="dcterms:W3CDTF">2025-10-13T11:52:32Z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0x0101009D1C499ADC85FE44966AC57EE00EE91D</vt:lpwstr>
  </property>
</Properties>
</file>