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2 2025/Granolio ENG/"/>
    </mc:Choice>
  </mc:AlternateContent>
  <xr:revisionPtr revIDLastSave="89" documentId="8_{2C02AB12-67C0-453E-94EC-4EABBBEA7A71}" xr6:coauthVersionLast="47" xr6:coauthVersionMax="47" xr10:uidLastSave="{D6F3315D-296B-4787-8939-722CC45BA409}"/>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30936" windowHeight="1689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H91" i="19"/>
  <c r="I85" i="18"/>
  <c r="H85" i="18"/>
  <c r="H91" i="18"/>
  <c r="I91" i="18"/>
  <c r="I90" i="19" l="1"/>
  <c r="W39" i="22"/>
  <c r="W59" i="22" s="1"/>
  <c r="H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<sst xmlns="http://schemas.openxmlformats.org/spreadsheetml/2006/main" count="578" uniqueCount="565">
  <si>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</si>
  <si>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</si>
  <si>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</si>
  <si>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</si>
  <si>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</si>
  <si>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</si>
  <si>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</si>
  <si>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</si>
  <si>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</si>
  <si>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</si>
  <si>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</si>
  <si>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</si>
  <si>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</si>
  <si>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</si>
  <si>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</si>
  <si>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</si>
  <si>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</si>
  <si>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</si>
  <si>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</si>
  <si>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</si>
  <si>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</si>
  <si>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</si>
  <si>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</si>
  <si>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</si>
  <si>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</si>
  <si>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</si>
  <si>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</si>
  <si>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</si>
  <si>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</si>
  <si>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</si>
  <si>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</si>
  <si>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</si>
  <si>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</si>
  <si>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</si>
  <si>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</si>
  <si>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</si>
  <si>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</si>
  <si>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</si>
  <si>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</si>
  <si>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</si>
  <si>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</si>
  <si>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</si>
  <si>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</si>
  <si>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</si>
  <si>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</si>
  <si>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</si>
  <si>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</si>
  <si>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</si>
  <si>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</si>
  <si>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</si>
  <si>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</si>
  <si>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</si>
  <si>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</si>
  <si>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</si>
  <si>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</si>
  <si>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</si>
  <si>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</si>
  <si>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</si>
  <si>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</si>
  <si>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</si>
  <si>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</si>
  <si>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</si>
  <si>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</si>
  <si>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</si>
  <si>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</si>
  <si>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</si>
  <si>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</si>
  <si>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</si>
  <si>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</si>
  <si>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</si>
  <si>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</si>
  <si>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</si>
  <si>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</si>
  <si>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</si>
  <si>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</si>
  <si>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</si>
  <si>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</si>
  <si>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</si>
  <si>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</si>
  <si>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</si>
  <si>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</si>
  <si>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</si>
  <si>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</si>
  <si>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</si>
  <si>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</si>
  <si>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</si>
  <si>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</si>
  <si>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</si>
  <si>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</si>
  <si>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</si>
  <si>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</si>
  <si>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</si>
  <si>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</si>
  <si>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</si>
  <si>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</si>
  <si>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</si>
  <si>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</si>
  <si>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</si>
  <si>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</si>
  <si>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</si>
  <si>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</si>
  <si>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</si>
  <si>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</si>
  <si>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</si>
  <si>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</si>
  <si>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</si>
  <si>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</si>
  <si>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</si>
  <si>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</si>
  <si>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</si>
  <si>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</si>
  <si>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</si>
  <si>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</si>
  <si>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</si>
  <si>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</si>
  <si>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</si>
  <si>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</si>
  <si>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</si>
  <si>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</si>
  <si>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</si>
  <si>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</si>
  <si>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</si>
  <si>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</si>
  <si>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</si>
  <si>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</si>
  <si>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</si>
  <si>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</si>
  <si>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</si>
  <si>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</si>
  <si>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</si>
  <si>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</si>
  <si>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</si>
  <si>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</si>
  <si>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</si>
  <si>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</si>
  <si>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</si>
  <si>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</si>
  <si>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</si>
  <si>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</si>
  <si>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</si>
  <si>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</si>
  <si>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</si>
  <si>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</si>
  <si>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</si>
  <si>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</si>
  <si>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</si>
  <si>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</si>
  <si>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</si>
  <si>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</si>
  <si>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</si>
  <si>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</si>
  <si>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</si>
  <si>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</si>
  <si>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</si>
  <si>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</si>
  <si>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</si>
  <si>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</si>
  <si>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</si>
  <si>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</si>
  <si>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</si>
  <si>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</si>
  <si>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</si>
  <si>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</si>
  <si>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</si>
  <si>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</si>
  <si>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</si>
  <si>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</si>
  <si>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</si>
  <si>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</si>
  <si>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</si>
  <si>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</si>
  <si>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</si>
  <si>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</si>
  <si>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</si>
  <si>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</si>
  <si>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</si>
  <si>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</si>
  <si>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</si>
  <si>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</si>
  <si>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</si>
  <si>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</si>
  <si>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</si>
  <si>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</si>
  <si>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</si>
  <si>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</si>
  <si>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</si>
  <si>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</si>
  <si>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</si>
  <si>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</si>
  <si>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</si>
  <si>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</si>
  <si>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</si>
  <si>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</si>
  <si>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</si>
  <si>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</si>
  <si>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</si>
  <si>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</si>
  <si>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</si>
  <si>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</si>
  <si>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</si>
  <si>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</si>
  <si>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</si>
  <si>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</si>
  <si>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</si>
  <si>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</si>
  <si>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</si>
  <si>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</si>
  <si>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</si>
  <si>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</si>
  <si>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</si>
  <si>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</si>
  <si>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</si>
  <si>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</si>
  <si>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</si>
  <si>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</si>
  <si>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</si>
  <si>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</si>
  <si>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</si>
  <si>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</si>
  <si>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</si>
  <si>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</si>
  <si>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</si>
  <si>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</si>
  <si>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</si>
  <si>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</si>
  <si>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</si>
  <si>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</si>
  <si>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</si>
  <si>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</si>
  <si>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</si>
  <si>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</si>
  <si>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</si>
  <si>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</si>
  <si>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</si>
  <si>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</si>
  <si>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</si>
  <si>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</si>
  <si>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</si>
  <si>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</si>
  <si>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</si>
  <si>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</si>
  <si>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</si>
  <si>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</si>
  <si>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</si>
  <si>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</si>
  <si>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</si>
  <si>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</si>
  <si>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</si>
  <si>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</si>
  <si>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</si>
  <si>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</si>
  <si>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</si>
  <si>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</si>
  <si>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</si>
  <si>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</si>
  <si>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</si>
  <si>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</si>
  <si>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</si>
  <si>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</si>
  <si>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</si>
  <si>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</si>
  <si>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</si>
  <si>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</si>
  <si>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</si>
  <si>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</si>
  <si>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</si>
  <si>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</si>
  <si>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</si>
  <si>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</si>
  <si>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</si>
  <si>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</si>
  <si>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</si>
  <si>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</si>
  <si>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</si>
  <si>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</si>
  <si>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</si>
  <si>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</si>
  <si>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</si>
  <si>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</si>
  <si>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</si>
  <si>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</si>
  <si>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</si>
  <si>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</si>
  <si>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</si>
  <si>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</si>
  <si>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</si>
  <si>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</si>
  <si>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</si>
  <si>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</si>
  <si>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</si>
  <si>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</si>
  <si>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</si>
  <si>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</si>
  <si>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</si>
  <si>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</si>
  <si>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</si>
  <si>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</si>
  <si>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</si>
  <si>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</si>
  <si>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</si>
  <si>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</si>
  <si>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</si>
  <si>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</si>
  <si>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</si>
  <si>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</si>
  <si>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</si>
  <si>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</si>
  <si>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</si>
  <si>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</si>
  <si>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</si>
  <si>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</si>
  <si>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</si>
  <si>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</si>
  <si>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</si>
  <si>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</si>
  <si>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</si>
  <si>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</si>
  <si>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</si>
  <si>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</si>
  <si>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</si>
  <si>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</si>
  <si>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</si>
  <si>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</si>
  <si>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</si>
  <si>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</si>
  <si>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</si>
  <si>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</si>
  <si>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</si>
  <si>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</si>
  <si>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</si>
  <si>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</si>
  <si>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</si>
  <si>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</si>
  <si>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</si>
  <si>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</si>
  <si>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</si>
  <si>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</si>
  <si>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</si>
  <si>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</si>
  <si>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</si>
  <si>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</si>
  <si>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</si>
  <si>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</si>
  <si>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</si>
  <si>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</si>
  <si>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</si>
  <si>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</si>
  <si>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</si>
  <si>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</si>
  <si>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</si>
  <si>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</si>
  <si>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</si>
  <si>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</si>
  <si>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</si>
  <si>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</si>
  <si>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</si>
  <si>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</si>
  <si>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</si>
  <si>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</si>
  <si>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</si>
  <si>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</si>
  <si>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</si>
  <si>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</si>
  <si>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</si>
  <si>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</si>
  <si>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</si>
  <si>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</si>
  <si>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</si>
  <si>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</si>
  <si>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</si>
  <si>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</si>
  <si>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</si>
  <si>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</si>
  <si>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</si>
  <si>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</si>
  <si>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</si>
  <si>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</si>
  <si>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</si>
  <si>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</si>
  <si>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</si>
  <si>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</si>
  <si>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</si>
  <si>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</si>
  <si>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</si>
  <si>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</si>
  <si>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</si>
  <si>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</si>
  <si>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</si>
  <si>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</si>
  <si>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</si>
  <si>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</si>
  <si>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</si>
  <si>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</si>
  <si>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</si>
  <si>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</si>
  <si>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</si>
  <si>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</si>
  <si>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</si>
  <si>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</si>
  <si>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</si>
  <si>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</si>
  <si>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</si>
  <si>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</si>
  <si>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</si>
  <si>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</si>
  <si>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</si>
  <si>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</si>
  <si>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</si>
  <si>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</si>
  <si>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</si>
  <si>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</si>
  <si>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</si>
  <si>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</si>
  <si>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</si>
  <si>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</si>
  <si>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</si>
  <si>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</si>
  <si>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</si>
  <si>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</si>
  <si>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</si>
  <si>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</si>
  <si>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</si>
  <si>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</si>
  <si>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</si>
  <si>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</si>
  <si>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</si>
  <si>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</si>
  <si>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</si>
  <si>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</si>
  <si>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</si>
  <si>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</si>
  <si>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</si>
  <si>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</si>
  <si>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</si>
  <si>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</si>
  <si>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</si>
  <si>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</si>
  <si>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</si>
  <si>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</si>
  <si>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</si>
  <si>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</si>
  <si>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</si>
  <si>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</si>
  <si>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</si>
  <si>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</si>
  <si>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</si>
  <si>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</si>
  <si>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</si>
  <si>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</si>
  <si>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</si>
  <si>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</si>
  <si>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</si>
  <si>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</si>
  <si>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</si>
  <si>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</si>
  <si>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</si>
  <si>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</si>
  <si>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</si>
  <si>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</si>
  <si>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</si>
  <si>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</si>
  <si>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</si>
  <si>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</si>
  <si>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</si>
  <si>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</si>
  <si>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</si>
  <si>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</si>
  <si>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</si>
  <si>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</si>
  <si>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</si>
  <si>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</si>
  <si>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</si>
  <si>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</si>
  <si>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</si>
  <si>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</si>
  <si>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</si>
  <si>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</si>
  <si>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</si>
  <si>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</si>
  <si>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</si>
  <si>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</si>
  <si>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</si>
  <si>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</si>
  <si>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</si>
  <si>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</si>
  <si>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</si>
  <si>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</si>
  <si>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</si>
  <si>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</si>
  <si>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</si>
  <si>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</si>
  <si>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</si>
  <si>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</si>
  <si>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</si>
  <si>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</si>
  <si>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</si>
  <si>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</si>
  <si>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</si>
  <si>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</si>
  <si>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</si>
  <si>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</si>
  <si>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</si>
  <si>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</si>
  <si>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01244272</t>
  </si>
  <si>
    <t>HRVATSKA</t>
  </si>
  <si>
    <t>08011595</t>
  </si>
  <si>
    <t>59064993527</t>
  </si>
  <si>
    <t>213800O3Z6ZSDBAKG321</t>
  </si>
  <si>
    <t>15989</t>
  </si>
  <si>
    <t>ZAGREB</t>
  </si>
  <si>
    <t>Budmanijeva 5</t>
  </si>
  <si>
    <t>granolio@granolio.hr</t>
  </si>
  <si>
    <t>www.granolio.hr</t>
  </si>
  <si>
    <t>KN</t>
  </si>
  <si>
    <t>RN</t>
  </si>
  <si>
    <t>No</t>
  </si>
  <si>
    <t>Mirjana Kelava</t>
  </si>
  <si>
    <t>01/6320-261</t>
  </si>
  <si>
    <t>mkelava@granolio.hr</t>
  </si>
  <si>
    <t>BDO CROATIA</t>
  </si>
  <si>
    <t>VEDRANA STIPIĆ</t>
  </si>
  <si>
    <t>Submitter:GRANOLIO d.d._____________________________________________________________</t>
  </si>
  <si>
    <t>Submitter: GRANOLIO d.d._________________________________________________________________________</t>
  </si>
  <si>
    <t>Submitter: GRANOLIO d.d._____________________________________________________________</t>
  </si>
  <si>
    <t>GRANOLIO d.d.</t>
  </si>
  <si>
    <t>balance as at 30.6.2025</t>
  </si>
  <si>
    <t>for the period 01.01.2025 to 30.06.2025</t>
  </si>
  <si>
    <t>for the period 01.01.2025 . to 30.06.2025.</t>
  </si>
  <si>
    <t>Name of the issuer: Granolio d.d.</t>
  </si>
  <si>
    <t>Personal identification number (OIB):  59064993527</t>
  </si>
  <si>
    <t>Reporting period: Second quarter</t>
  </si>
  <si>
    <t>The financial statements have been prepared on the going concern basis and require the use of estimates and judgments in applying accounting policies.</t>
  </si>
  <si>
    <t>The financial statements are prepared in consistence with comparative information.</t>
  </si>
  <si>
    <t>All significant accounting policies applied in the preparation of the financial statements have been disclosed in the audited annual financial statements.</t>
  </si>
  <si>
    <t>The condensed financial statements have been prepared in accordance with International Accounting Standard 34 – Interim Financial Reporting. The condensed financial statements do not contain all the information and disclosures required for the annual financial statements and should be read together with the latest published annual financial statements available on the Issuer’s website www.granolio.hr.</t>
  </si>
  <si>
    <t xml:space="preserve">b) The notes to the financial statements are provided with the audited annual financial statements of the Company. The audited annual financial statements are available on the website www.granolio.hr. </t>
  </si>
  <si>
    <t>c) The same accounting policies and methods are applied in preparing the financial statements for the quarterly reporting period as in the latest annual financial statements.</t>
  </si>
  <si>
    <t xml:space="preserve">d) The Company does not perform activities of a seasonal nature. </t>
  </si>
  <si>
    <t xml:space="preserve">e) Other disclosures required under IAS 34 – Interim Financial Reporting are as follows: </t>
  </si>
  <si>
    <t xml:space="preserve">Interest receivable on loans given within the group are stated within the item receivables from undertakings within the group and as at 30 June 2025 amount to EUR 160 thousand. </t>
  </si>
  <si>
    <t>In the period Jan - Jun 2025, the Company realised income from the sale of goods and services from related parties in the amount of EUR 443 thousand (Jan - Jun 2024: EUR 407 thousand).</t>
  </si>
  <si>
    <t>Staff costs in the Jan - Jun 2025 period amount to EUR 2,743 thousand (Jan - Jun 2024: EUR 1,864 thousand), of which net salaries amount to EUR 1,707 thousand (Jan - Jun 2024: EUR 1,203 thousand), taxes and contributions from salaries amount to EUR 609 thousand (Jan - Jun 2024: EUR 426 thousand) and contributions on salaries amount to EUR 346 thousand (Jan - Jun 2024: EUR 235 thousand).</t>
  </si>
  <si>
    <t>f) In addition to the above information, the following information is disclosed in the notes to the quarterly financial statements:</t>
  </si>
  <si>
    <t xml:space="preserve">     Legal form: joint-stock company</t>
  </si>
  <si>
    <t xml:space="preserve">     Country of registration: Republic of Croatia</t>
  </si>
  <si>
    <t xml:space="preserve">     Entity’s registration number (MBS): 08011595</t>
  </si>
  <si>
    <t xml:space="preserve">     Personal identification number (OIB): 59064993527</t>
  </si>
  <si>
    <t>1. Name of the Issuer:  Granolio d.d., Ulica Pere Budmanija 5, 10 000 Zagreb.</t>
  </si>
  <si>
    <t>2. During 2025, accounting policies did not change.</t>
  </si>
  <si>
    <t>3. Guarantees and co-debts on loans were given to members of the group Zdenka-mliječni proizvodi d.o.o. on loans that amounted to EUR 2.468.837 as of 30 June 2025.</t>
  </si>
  <si>
    <t>4. There was no revenue nor expenditure of extraordinary size or occurrence.</t>
  </si>
  <si>
    <t>5. Liabilities maturing after more than five years relates to loans received from banks in amount EUR 9.229.</t>
  </si>
  <si>
    <t>6. Average number of employees during the current period: 213 (1-6 2024: 175).</t>
  </si>
  <si>
    <t>7. The Company did not capitalize the cost of salaries in the business year.</t>
  </si>
  <si>
    <t>8. Balance of deferred tax assets as at 30 June 2025 amounts to EUR 1,112 thousand. During 2025 deferred tax assets have decreased by EUR 44 thousand.</t>
  </si>
  <si>
    <t>9. Granolio d.d. holds a participating interest in: i)	Zdenačka farma d.o.o.,Mate Lovraka 118/b, Veliki Zdenci, OIB 35460243768, on 30.06.2025. Share in Equity  is EUR 3.918 thousand. Total equity is EUR 3.891 thousant. Result for the period is EUR 373 thousand.
ii)	Zdenka-mliječni proizvodi d.o.o.,Trg kralja Tomislava 15, Veliki Zdenci, OIB 45651553790, on 30.06.2025. Share in Equity  is EUR 3.414 thousand.  Total equity is EUR 4.217 thousand. Result for the period is EUR 198 thousand.</t>
  </si>
  <si>
    <t>10. The company had no subscription of shares.</t>
  </si>
  <si>
    <t>11. The company has no certificates.</t>
  </si>
  <si>
    <t>12. The company holds 100% of the company Zdenačka farma d.o.o., Veliki Zdenci, Mate Lovraka 118 / b, OIB 35460243768.</t>
  </si>
  <si>
    <t>13. The company is the ultimate parent and is not a controlled member of another group.</t>
  </si>
  <si>
    <t>14. The company is the parent company and there are no other companies in its group that have control over third companies.</t>
  </si>
  <si>
    <t xml:space="preserve">15. The company prepares quarterly non-consolidated and consolidated financial statements which are published on the Zagreb Stock Exchange, Hanfa and the company's website www.granolio.hr. </t>
  </si>
  <si>
    <t>16. The Company has no material arrangements with companies that are not included in the presented unconsolidated financial statements.</t>
  </si>
  <si>
    <t>17. There were no significant events after the balance sheet date.</t>
  </si>
  <si>
    <t>a) The financial statements have been prepared on the historical cost basis, except where stated otherwise.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</si>
</sst>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20">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 fillId="0" borderId="0" xfId="0" applyFont="1"/>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2" fillId="0" borderId="0" xfId="0" applyFont="1" applyAlignment="1">
      <alignment wrapText="1"/>
    </xf>
    <xf numFmtId="0" fontId="0" fillId="0" borderId="0" xfId="0" applyAlignment="1">
      <alignment wrapText="1"/>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kelava@granolio.hr" TargetMode="External"/><Relationship Id="rId2" Type="http://schemas.openxmlformats.org/officeDocument/2006/relationships/hyperlink" Target="http://www.granolio.hr/" TargetMode="External"/><Relationship Id="rId1" Type="http://schemas.openxmlformats.org/officeDocument/2006/relationships/hyperlink" Target="mailto:granolio@granolio.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C30" sqref="C30"/>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3" t="s">
        <v>0</v>
      </c>
      <c r="B1" s="124"/>
      <c r="C1" s="124"/>
      <c r="D1" s="60"/>
      <c r="E1" s="60"/>
      <c r="F1" s="60"/>
      <c r="G1" s="60"/>
      <c r="H1" s="60"/>
      <c r="I1" s="60"/>
      <c r="J1" s="61"/>
    </row>
    <row r="2" spans="1:14" ht="14.4" customHeight="1" x14ac:dyDescent="0.3">
      <c r="A2" s="125" t="s">
        <v>1</v>
      </c>
      <c r="B2" s="126"/>
      <c r="C2" s="126"/>
      <c r="D2" s="126"/>
      <c r="E2" s="126"/>
      <c r="F2" s="126"/>
      <c r="G2" s="126"/>
      <c r="H2" s="126"/>
      <c r="I2" s="126"/>
      <c r="J2" s="127"/>
      <c r="N2" s="109" t="s">
        <v>387</v>
      </c>
    </row>
    <row r="3" spans="1:14" x14ac:dyDescent="0.3">
      <c r="A3" s="63"/>
      <c r="B3" s="64"/>
      <c r="C3" s="64"/>
      <c r="D3" s="64"/>
      <c r="E3" s="64"/>
      <c r="F3" s="64"/>
      <c r="G3" s="64"/>
      <c r="H3" s="64"/>
      <c r="I3" s="64"/>
      <c r="J3" s="65"/>
      <c r="N3" s="109" t="s">
        <v>388</v>
      </c>
    </row>
    <row r="4" spans="1:14" ht="33.6" customHeight="1" x14ac:dyDescent="0.3">
      <c r="A4" s="128" t="s">
        <v>2</v>
      </c>
      <c r="B4" s="129"/>
      <c r="C4" s="129"/>
      <c r="D4" s="129"/>
      <c r="E4" s="130">
        <v>45658</v>
      </c>
      <c r="F4" s="131"/>
      <c r="G4" s="66" t="s">
        <v>3</v>
      </c>
      <c r="H4" s="130">
        <v>45838</v>
      </c>
      <c r="I4" s="131"/>
      <c r="J4" s="67"/>
      <c r="N4" s="109" t="s">
        <v>389</v>
      </c>
    </row>
    <row r="5" spans="1:14" s="68" customFormat="1" ht="10.199999999999999" customHeight="1" x14ac:dyDescent="0.3">
      <c r="A5" s="132"/>
      <c r="B5" s="133"/>
      <c r="C5" s="133"/>
      <c r="D5" s="133"/>
      <c r="E5" s="133"/>
      <c r="F5" s="133"/>
      <c r="G5" s="133"/>
      <c r="H5" s="133"/>
      <c r="I5" s="133"/>
      <c r="J5" s="134"/>
      <c r="N5" s="109" t="s">
        <v>390</v>
      </c>
    </row>
    <row r="6" spans="1:14" ht="20.399999999999999" customHeight="1" x14ac:dyDescent="0.3">
      <c r="A6" s="69"/>
      <c r="B6" s="70" t="s">
        <v>4</v>
      </c>
      <c r="C6" s="71"/>
      <c r="D6" s="71"/>
      <c r="E6" s="77">
        <v>2025</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388</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2" t="s">
        <v>6</v>
      </c>
      <c r="B10" s="143"/>
      <c r="C10" s="143"/>
      <c r="D10" s="143"/>
      <c r="E10" s="143"/>
      <c r="F10" s="143"/>
      <c r="G10" s="143"/>
      <c r="H10" s="143"/>
      <c r="I10" s="143"/>
      <c r="J10" s="79"/>
    </row>
    <row r="11" spans="1:14" ht="24.6" customHeight="1" x14ac:dyDescent="0.3">
      <c r="A11" s="144" t="s">
        <v>7</v>
      </c>
      <c r="B11" s="145"/>
      <c r="C11" s="137" t="s">
        <v>503</v>
      </c>
      <c r="D11" s="138"/>
      <c r="E11" s="80"/>
      <c r="F11" s="146" t="s">
        <v>8</v>
      </c>
      <c r="G11" s="136"/>
      <c r="H11" s="147" t="s">
        <v>504</v>
      </c>
      <c r="I11" s="148"/>
      <c r="J11" s="81"/>
    </row>
    <row r="12" spans="1:14" ht="14.4" customHeight="1" x14ac:dyDescent="0.3">
      <c r="A12" s="82"/>
      <c r="B12" s="83"/>
      <c r="C12" s="83"/>
      <c r="D12" s="83"/>
      <c r="E12" s="140"/>
      <c r="F12" s="140"/>
      <c r="G12" s="140"/>
      <c r="H12" s="140"/>
      <c r="I12" s="84"/>
      <c r="J12" s="81"/>
    </row>
    <row r="13" spans="1:14" ht="21" customHeight="1" x14ac:dyDescent="0.3">
      <c r="A13" s="135" t="s">
        <v>9</v>
      </c>
      <c r="B13" s="136"/>
      <c r="C13" s="137" t="s">
        <v>505</v>
      </c>
      <c r="D13" s="138"/>
      <c r="E13" s="139"/>
      <c r="F13" s="140"/>
      <c r="G13" s="140"/>
      <c r="H13" s="140"/>
      <c r="I13" s="84"/>
      <c r="J13" s="81"/>
    </row>
    <row r="14" spans="1:14" ht="10.95" customHeight="1" x14ac:dyDescent="0.3">
      <c r="A14" s="80"/>
      <c r="B14" s="84"/>
      <c r="C14" s="83"/>
      <c r="D14" s="83"/>
      <c r="E14" s="141"/>
      <c r="F14" s="141"/>
      <c r="G14" s="141"/>
      <c r="H14" s="141"/>
      <c r="I14" s="83"/>
      <c r="J14" s="85"/>
    </row>
    <row r="15" spans="1:14" ht="22.95" customHeight="1" x14ac:dyDescent="0.3">
      <c r="A15" s="135" t="s">
        <v>10</v>
      </c>
      <c r="B15" s="136"/>
      <c r="C15" s="137" t="s">
        <v>506</v>
      </c>
      <c r="D15" s="138"/>
      <c r="E15" s="155"/>
      <c r="F15" s="156"/>
      <c r="G15" s="86" t="s">
        <v>11</v>
      </c>
      <c r="H15" s="147" t="s">
        <v>507</v>
      </c>
      <c r="I15" s="148"/>
      <c r="J15" s="87"/>
    </row>
    <row r="16" spans="1:14" ht="10.95" customHeight="1" x14ac:dyDescent="0.3">
      <c r="A16" s="80"/>
      <c r="B16" s="84"/>
      <c r="C16" s="83"/>
      <c r="D16" s="83"/>
      <c r="E16" s="141"/>
      <c r="F16" s="141"/>
      <c r="G16" s="141"/>
      <c r="H16" s="141"/>
      <c r="I16" s="83"/>
      <c r="J16" s="85"/>
    </row>
    <row r="17" spans="1:10" ht="22.95" customHeight="1" x14ac:dyDescent="0.3">
      <c r="A17" s="88"/>
      <c r="B17" s="86" t="s">
        <v>12</v>
      </c>
      <c r="C17" s="137" t="s">
        <v>508</v>
      </c>
      <c r="D17" s="138"/>
      <c r="E17" s="89"/>
      <c r="F17" s="89"/>
      <c r="G17" s="89"/>
      <c r="H17" s="89"/>
      <c r="I17" s="89"/>
      <c r="J17" s="87"/>
    </row>
    <row r="18" spans="1:10" x14ac:dyDescent="0.3">
      <c r="A18" s="149"/>
      <c r="B18" s="150"/>
      <c r="C18" s="141"/>
      <c r="D18" s="141"/>
      <c r="E18" s="141"/>
      <c r="F18" s="141"/>
      <c r="G18" s="141"/>
      <c r="H18" s="141"/>
      <c r="I18" s="83"/>
      <c r="J18" s="85"/>
    </row>
    <row r="19" spans="1:10" x14ac:dyDescent="0.3">
      <c r="A19" s="144" t="s">
        <v>13</v>
      </c>
      <c r="B19" s="151"/>
      <c r="C19" s="152" t="s">
        <v>524</v>
      </c>
      <c r="D19" s="153"/>
      <c r="E19" s="153"/>
      <c r="F19" s="153"/>
      <c r="G19" s="153"/>
      <c r="H19" s="153"/>
      <c r="I19" s="153"/>
      <c r="J19" s="154"/>
    </row>
    <row r="20" spans="1:10" x14ac:dyDescent="0.3">
      <c r="A20" s="82"/>
      <c r="B20" s="83"/>
      <c r="C20" s="90"/>
      <c r="D20" s="83"/>
      <c r="E20" s="141"/>
      <c r="F20" s="141"/>
      <c r="G20" s="141"/>
      <c r="H20" s="141"/>
      <c r="I20" s="83"/>
      <c r="J20" s="85"/>
    </row>
    <row r="21" spans="1:10" x14ac:dyDescent="0.3">
      <c r="A21" s="144" t="s">
        <v>14</v>
      </c>
      <c r="B21" s="151"/>
      <c r="C21" s="147">
        <v>10000</v>
      </c>
      <c r="D21" s="148"/>
      <c r="E21" s="141"/>
      <c r="F21" s="141"/>
      <c r="G21" s="152" t="s">
        <v>509</v>
      </c>
      <c r="H21" s="153"/>
      <c r="I21" s="153"/>
      <c r="J21" s="154"/>
    </row>
    <row r="22" spans="1:10" x14ac:dyDescent="0.3">
      <c r="A22" s="82"/>
      <c r="B22" s="83"/>
      <c r="C22" s="83"/>
      <c r="D22" s="83"/>
      <c r="E22" s="141"/>
      <c r="F22" s="141"/>
      <c r="G22" s="141"/>
      <c r="H22" s="141"/>
      <c r="I22" s="83"/>
      <c r="J22" s="85"/>
    </row>
    <row r="23" spans="1:10" x14ac:dyDescent="0.3">
      <c r="A23" s="144" t="s">
        <v>15</v>
      </c>
      <c r="B23" s="151"/>
      <c r="C23" s="152" t="s">
        <v>510</v>
      </c>
      <c r="D23" s="153"/>
      <c r="E23" s="153"/>
      <c r="F23" s="153"/>
      <c r="G23" s="153"/>
      <c r="H23" s="153"/>
      <c r="I23" s="153"/>
      <c r="J23" s="154"/>
    </row>
    <row r="24" spans="1:10" x14ac:dyDescent="0.3">
      <c r="A24" s="82"/>
      <c r="B24" s="83"/>
      <c r="C24" s="83"/>
      <c r="D24" s="83"/>
      <c r="E24" s="141"/>
      <c r="F24" s="141"/>
      <c r="G24" s="141"/>
      <c r="H24" s="141"/>
      <c r="I24" s="83"/>
      <c r="J24" s="85"/>
    </row>
    <row r="25" spans="1:10" x14ac:dyDescent="0.3">
      <c r="A25" s="144" t="s">
        <v>16</v>
      </c>
      <c r="B25" s="151"/>
      <c r="C25" s="158" t="s">
        <v>511</v>
      </c>
      <c r="D25" s="159"/>
      <c r="E25" s="159"/>
      <c r="F25" s="159"/>
      <c r="G25" s="159"/>
      <c r="H25" s="159"/>
      <c r="I25" s="159"/>
      <c r="J25" s="160"/>
    </row>
    <row r="26" spans="1:10" x14ac:dyDescent="0.3">
      <c r="A26" s="82"/>
      <c r="B26" s="83"/>
      <c r="C26" s="90"/>
      <c r="D26" s="83"/>
      <c r="E26" s="141"/>
      <c r="F26" s="141"/>
      <c r="G26" s="141"/>
      <c r="H26" s="141"/>
      <c r="I26" s="83"/>
      <c r="J26" s="85"/>
    </row>
    <row r="27" spans="1:10" x14ac:dyDescent="0.3">
      <c r="A27" s="144" t="s">
        <v>17</v>
      </c>
      <c r="B27" s="151"/>
      <c r="C27" s="158" t="s">
        <v>512</v>
      </c>
      <c r="D27" s="159"/>
      <c r="E27" s="159"/>
      <c r="F27" s="159"/>
      <c r="G27" s="159"/>
      <c r="H27" s="159"/>
      <c r="I27" s="159"/>
      <c r="J27" s="160"/>
    </row>
    <row r="28" spans="1:10" ht="13.95" customHeight="1" x14ac:dyDescent="0.3">
      <c r="A28" s="82"/>
      <c r="B28" s="83"/>
      <c r="C28" s="90"/>
      <c r="D28" s="83"/>
      <c r="E28" s="141"/>
      <c r="F28" s="141"/>
      <c r="G28" s="141"/>
      <c r="H28" s="141"/>
      <c r="I28" s="83"/>
      <c r="J28" s="85"/>
    </row>
    <row r="29" spans="1:10" ht="22.95" customHeight="1" x14ac:dyDescent="0.3">
      <c r="A29" s="135" t="s">
        <v>18</v>
      </c>
      <c r="B29" s="151"/>
      <c r="C29" s="91">
        <v>213</v>
      </c>
      <c r="D29" s="92"/>
      <c r="E29" s="157"/>
      <c r="F29" s="157"/>
      <c r="G29" s="157"/>
      <c r="H29" s="157"/>
      <c r="I29" s="93"/>
      <c r="J29" s="94"/>
    </row>
    <row r="30" spans="1:10" x14ac:dyDescent="0.3">
      <c r="A30" s="82"/>
      <c r="B30" s="83"/>
      <c r="C30" s="83"/>
      <c r="D30" s="83"/>
      <c r="E30" s="141"/>
      <c r="F30" s="141"/>
      <c r="G30" s="141"/>
      <c r="H30" s="141"/>
      <c r="I30" s="93"/>
      <c r="J30" s="94"/>
    </row>
    <row r="31" spans="1:10" x14ac:dyDescent="0.3">
      <c r="A31" s="144" t="s">
        <v>19</v>
      </c>
      <c r="B31" s="151"/>
      <c r="C31" s="106" t="s">
        <v>513</v>
      </c>
      <c r="D31" s="161" t="s">
        <v>20</v>
      </c>
      <c r="E31" s="162"/>
      <c r="F31" s="162"/>
      <c r="G31" s="162"/>
      <c r="H31" s="83"/>
      <c r="I31" s="95" t="s">
        <v>21</v>
      </c>
      <c r="J31" s="96" t="s">
        <v>22</v>
      </c>
    </row>
    <row r="32" spans="1:10" x14ac:dyDescent="0.3">
      <c r="A32" s="144"/>
      <c r="B32" s="151"/>
      <c r="C32" s="97"/>
      <c r="D32" s="66"/>
      <c r="E32" s="156"/>
      <c r="F32" s="156"/>
      <c r="G32" s="156"/>
      <c r="H32" s="156"/>
      <c r="I32" s="93"/>
      <c r="J32" s="94"/>
    </row>
    <row r="33" spans="1:10" x14ac:dyDescent="0.3">
      <c r="A33" s="144" t="s">
        <v>23</v>
      </c>
      <c r="B33" s="151"/>
      <c r="C33" s="91" t="s">
        <v>514</v>
      </c>
      <c r="D33" s="161" t="s">
        <v>24</v>
      </c>
      <c r="E33" s="162"/>
      <c r="F33" s="162"/>
      <c r="G33" s="162"/>
      <c r="H33" s="89"/>
      <c r="I33" s="95" t="s">
        <v>25</v>
      </c>
      <c r="J33" s="96" t="s">
        <v>26</v>
      </c>
    </row>
    <row r="34" spans="1:10" x14ac:dyDescent="0.3">
      <c r="A34" s="82"/>
      <c r="B34" s="83"/>
      <c r="C34" s="83"/>
      <c r="D34" s="83"/>
      <c r="E34" s="141"/>
      <c r="F34" s="141"/>
      <c r="G34" s="141"/>
      <c r="H34" s="141"/>
      <c r="I34" s="83"/>
      <c r="J34" s="85"/>
    </row>
    <row r="35" spans="1:10" x14ac:dyDescent="0.3">
      <c r="A35" s="161" t="s">
        <v>27</v>
      </c>
      <c r="B35" s="162"/>
      <c r="C35" s="162"/>
      <c r="D35" s="162"/>
      <c r="E35" s="162" t="s">
        <v>28</v>
      </c>
      <c r="F35" s="162"/>
      <c r="G35" s="162"/>
      <c r="H35" s="162"/>
      <c r="I35" s="162"/>
      <c r="J35" s="98" t="s">
        <v>29</v>
      </c>
    </row>
    <row r="36" spans="1:10" x14ac:dyDescent="0.3">
      <c r="A36" s="82"/>
      <c r="B36" s="83"/>
      <c r="C36" s="83"/>
      <c r="D36" s="83"/>
      <c r="E36" s="141"/>
      <c r="F36" s="141"/>
      <c r="G36" s="141"/>
      <c r="H36" s="141"/>
      <c r="I36" s="83"/>
      <c r="J36" s="94"/>
    </row>
    <row r="37" spans="1:10" x14ac:dyDescent="0.3">
      <c r="A37" s="163"/>
      <c r="B37" s="164"/>
      <c r="C37" s="164"/>
      <c r="D37" s="164"/>
      <c r="E37" s="163"/>
      <c r="F37" s="164"/>
      <c r="G37" s="164"/>
      <c r="H37" s="164"/>
      <c r="I37" s="165"/>
      <c r="J37" s="99"/>
    </row>
    <row r="38" spans="1:10" x14ac:dyDescent="0.3">
      <c r="A38" s="82"/>
      <c r="B38" s="83"/>
      <c r="C38" s="90"/>
      <c r="D38" s="166"/>
      <c r="E38" s="166"/>
      <c r="F38" s="166"/>
      <c r="G38" s="166"/>
      <c r="H38" s="166"/>
      <c r="I38" s="166"/>
      <c r="J38" s="85"/>
    </row>
    <row r="39" spans="1:10" x14ac:dyDescent="0.3">
      <c r="A39" s="163"/>
      <c r="B39" s="164"/>
      <c r="C39" s="164"/>
      <c r="D39" s="165"/>
      <c r="E39" s="163"/>
      <c r="F39" s="164"/>
      <c r="G39" s="164"/>
      <c r="H39" s="164"/>
      <c r="I39" s="165"/>
      <c r="J39" s="91"/>
    </row>
    <row r="40" spans="1:10" x14ac:dyDescent="0.3">
      <c r="A40" s="82"/>
      <c r="B40" s="83"/>
      <c r="C40" s="90"/>
      <c r="D40" s="100"/>
      <c r="E40" s="166"/>
      <c r="F40" s="166"/>
      <c r="G40" s="166"/>
      <c r="H40" s="166"/>
      <c r="I40" s="84"/>
      <c r="J40" s="85"/>
    </row>
    <row r="41" spans="1:10" x14ac:dyDescent="0.3">
      <c r="A41" s="163"/>
      <c r="B41" s="164"/>
      <c r="C41" s="164"/>
      <c r="D41" s="165"/>
      <c r="E41" s="163"/>
      <c r="F41" s="164"/>
      <c r="G41" s="164"/>
      <c r="H41" s="164"/>
      <c r="I41" s="165"/>
      <c r="J41" s="91"/>
    </row>
    <row r="42" spans="1:10" x14ac:dyDescent="0.3">
      <c r="A42" s="82"/>
      <c r="B42" s="83"/>
      <c r="C42" s="90"/>
      <c r="D42" s="100"/>
      <c r="E42" s="166"/>
      <c r="F42" s="166"/>
      <c r="G42" s="166"/>
      <c r="H42" s="166"/>
      <c r="I42" s="84"/>
      <c r="J42" s="85"/>
    </row>
    <row r="43" spans="1:10" x14ac:dyDescent="0.3">
      <c r="A43" s="163"/>
      <c r="B43" s="164"/>
      <c r="C43" s="164"/>
      <c r="D43" s="165"/>
      <c r="E43" s="163"/>
      <c r="F43" s="164"/>
      <c r="G43" s="164"/>
      <c r="H43" s="164"/>
      <c r="I43" s="165"/>
      <c r="J43" s="91"/>
    </row>
    <row r="44" spans="1:10" x14ac:dyDescent="0.3">
      <c r="A44" s="101"/>
      <c r="B44" s="90"/>
      <c r="C44" s="167"/>
      <c r="D44" s="167"/>
      <c r="E44" s="141"/>
      <c r="F44" s="141"/>
      <c r="G44" s="167"/>
      <c r="H44" s="167"/>
      <c r="I44" s="167"/>
      <c r="J44" s="85"/>
    </row>
    <row r="45" spans="1:10" x14ac:dyDescent="0.3">
      <c r="A45" s="163"/>
      <c r="B45" s="164"/>
      <c r="C45" s="164"/>
      <c r="D45" s="165"/>
      <c r="E45" s="163"/>
      <c r="F45" s="164"/>
      <c r="G45" s="164"/>
      <c r="H45" s="164"/>
      <c r="I45" s="165"/>
      <c r="J45" s="91"/>
    </row>
    <row r="46" spans="1:10" x14ac:dyDescent="0.3">
      <c r="A46" s="101"/>
      <c r="B46" s="90"/>
      <c r="C46" s="90"/>
      <c r="D46" s="83"/>
      <c r="E46" s="168"/>
      <c r="F46" s="168"/>
      <c r="G46" s="167"/>
      <c r="H46" s="167"/>
      <c r="I46" s="83"/>
      <c r="J46" s="85"/>
    </row>
    <row r="47" spans="1:10" x14ac:dyDescent="0.3">
      <c r="A47" s="163"/>
      <c r="B47" s="164"/>
      <c r="C47" s="164"/>
      <c r="D47" s="165"/>
      <c r="E47" s="163"/>
      <c r="F47" s="164"/>
      <c r="G47" s="164"/>
      <c r="H47" s="164"/>
      <c r="I47" s="165"/>
      <c r="J47" s="91"/>
    </row>
    <row r="48" spans="1:10" x14ac:dyDescent="0.3">
      <c r="A48" s="101"/>
      <c r="B48" s="90"/>
      <c r="C48" s="90"/>
      <c r="D48" s="83"/>
      <c r="E48" s="141"/>
      <c r="F48" s="141"/>
      <c r="G48" s="167"/>
      <c r="H48" s="167"/>
      <c r="I48" s="83"/>
      <c r="J48" s="102" t="s">
        <v>30</v>
      </c>
    </row>
    <row r="49" spans="1:10" x14ac:dyDescent="0.3">
      <c r="A49" s="101"/>
      <c r="B49" s="90"/>
      <c r="C49" s="90"/>
      <c r="D49" s="83"/>
      <c r="E49" s="141"/>
      <c r="F49" s="141"/>
      <c r="G49" s="167"/>
      <c r="H49" s="167"/>
      <c r="I49" s="83"/>
      <c r="J49" s="102" t="s">
        <v>31</v>
      </c>
    </row>
    <row r="50" spans="1:10" ht="14.4" customHeight="1" x14ac:dyDescent="0.3">
      <c r="A50" s="135" t="s">
        <v>32</v>
      </c>
      <c r="B50" s="146"/>
      <c r="C50" s="147" t="s">
        <v>515</v>
      </c>
      <c r="D50" s="148"/>
      <c r="E50" s="173" t="s">
        <v>33</v>
      </c>
      <c r="F50" s="174"/>
      <c r="G50" s="152"/>
      <c r="H50" s="153"/>
      <c r="I50" s="153"/>
      <c r="J50" s="154"/>
    </row>
    <row r="51" spans="1:10" x14ac:dyDescent="0.3">
      <c r="A51" s="101"/>
      <c r="B51" s="90"/>
      <c r="C51" s="167"/>
      <c r="D51" s="167"/>
      <c r="E51" s="141"/>
      <c r="F51" s="141"/>
      <c r="G51" s="175" t="s">
        <v>34</v>
      </c>
      <c r="H51" s="175"/>
      <c r="I51" s="175"/>
      <c r="J51" s="74"/>
    </row>
    <row r="52" spans="1:10" ht="13.95" customHeight="1" x14ac:dyDescent="0.3">
      <c r="A52" s="135" t="s">
        <v>35</v>
      </c>
      <c r="B52" s="146"/>
      <c r="C52" s="152" t="s">
        <v>516</v>
      </c>
      <c r="D52" s="153"/>
      <c r="E52" s="153"/>
      <c r="F52" s="153"/>
      <c r="G52" s="153"/>
      <c r="H52" s="153"/>
      <c r="I52" s="153"/>
      <c r="J52" s="154"/>
    </row>
    <row r="53" spans="1:10" x14ac:dyDescent="0.3">
      <c r="A53" s="82"/>
      <c r="B53" s="83"/>
      <c r="C53" s="157" t="s">
        <v>36</v>
      </c>
      <c r="D53" s="157"/>
      <c r="E53" s="157"/>
      <c r="F53" s="157"/>
      <c r="G53" s="157"/>
      <c r="H53" s="157"/>
      <c r="I53" s="157"/>
      <c r="J53" s="85"/>
    </row>
    <row r="54" spans="1:10" x14ac:dyDescent="0.3">
      <c r="A54" s="135" t="s">
        <v>37</v>
      </c>
      <c r="B54" s="146"/>
      <c r="C54" s="169" t="s">
        <v>517</v>
      </c>
      <c r="D54" s="170"/>
      <c r="E54" s="171"/>
      <c r="F54" s="141"/>
      <c r="G54" s="141"/>
      <c r="H54" s="162"/>
      <c r="I54" s="162"/>
      <c r="J54" s="172"/>
    </row>
    <row r="55" spans="1:10" x14ac:dyDescent="0.3">
      <c r="A55" s="82"/>
      <c r="B55" s="83"/>
      <c r="C55" s="90"/>
      <c r="D55" s="83"/>
      <c r="E55" s="141"/>
      <c r="F55" s="141"/>
      <c r="G55" s="141"/>
      <c r="H55" s="141"/>
      <c r="I55" s="83"/>
      <c r="J55" s="85"/>
    </row>
    <row r="56" spans="1:10" ht="14.4" customHeight="1" x14ac:dyDescent="0.3">
      <c r="A56" s="135" t="s">
        <v>38</v>
      </c>
      <c r="B56" s="146"/>
      <c r="C56" s="181" t="s">
        <v>518</v>
      </c>
      <c r="D56" s="177"/>
      <c r="E56" s="177"/>
      <c r="F56" s="177"/>
      <c r="G56" s="177"/>
      <c r="H56" s="177"/>
      <c r="I56" s="177"/>
      <c r="J56" s="178"/>
    </row>
    <row r="57" spans="1:10" x14ac:dyDescent="0.3">
      <c r="A57" s="82"/>
      <c r="B57" s="83"/>
      <c r="C57" s="83"/>
      <c r="D57" s="83"/>
      <c r="E57" s="141"/>
      <c r="F57" s="141"/>
      <c r="G57" s="141"/>
      <c r="H57" s="141"/>
      <c r="I57" s="83"/>
      <c r="J57" s="85"/>
    </row>
    <row r="58" spans="1:10" x14ac:dyDescent="0.3">
      <c r="A58" s="135" t="s">
        <v>39</v>
      </c>
      <c r="B58" s="146"/>
      <c r="C58" s="176" t="s">
        <v>519</v>
      </c>
      <c r="D58" s="177"/>
      <c r="E58" s="177"/>
      <c r="F58" s="177"/>
      <c r="G58" s="177"/>
      <c r="H58" s="177"/>
      <c r="I58" s="177"/>
      <c r="J58" s="178"/>
    </row>
    <row r="59" spans="1:10" ht="14.4" customHeight="1" x14ac:dyDescent="0.3">
      <c r="A59" s="82"/>
      <c r="B59" s="83"/>
      <c r="C59" s="179" t="s">
        <v>40</v>
      </c>
      <c r="D59" s="179"/>
      <c r="E59" s="179"/>
      <c r="F59" s="179"/>
      <c r="G59" s="83"/>
      <c r="H59" s="83"/>
      <c r="I59" s="83"/>
      <c r="J59" s="85"/>
    </row>
    <row r="60" spans="1:10" x14ac:dyDescent="0.3">
      <c r="A60" s="135" t="s">
        <v>41</v>
      </c>
      <c r="B60" s="146"/>
      <c r="C60" s="176" t="s">
        <v>520</v>
      </c>
      <c r="D60" s="177"/>
      <c r="E60" s="177"/>
      <c r="F60" s="177"/>
      <c r="G60" s="177"/>
      <c r="H60" s="177"/>
      <c r="I60" s="177"/>
      <c r="J60" s="178"/>
    </row>
    <row r="61" spans="1:10" ht="14.4" customHeight="1" x14ac:dyDescent="0.3">
      <c r="A61" s="103"/>
      <c r="B61" s="104"/>
      <c r="C61" s="180" t="s">
        <v>42</v>
      </c>
      <c r="D61" s="180"/>
      <c r="E61" s="180"/>
      <c r="F61" s="180"/>
      <c r="G61" s="180"/>
      <c r="H61" s="104"/>
      <c r="I61" s="104"/>
      <c r="J61" s="105"/>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BF7F4C7E-5B2F-4D16-A03E-8DBDB844253A}"/>
    <hyperlink ref="C27" r:id="rId2" xr:uid="{04BB9B02-E9DF-46CA-910B-2E7A7E495867}"/>
    <hyperlink ref="C56" r:id="rId3" xr:uid="{3431F649-DE50-4859-A2F2-C46F1753D161}"/>
  </hyperlinks>
  <pageMargins left="0.70866141732283472" right="0.70866141732283472" top="0.74803149606299213" bottom="0.74803149606299213" header="0.31496062992125984" footer="0.31496062992125984"/>
  <pageSetup paperSize="9" scale="8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A3" sqref="A3:I3"/>
    </sheetView>
  </sheetViews>
  <sheetFormatPr defaultColWidth="8.88671875" defaultRowHeight="13.2" x14ac:dyDescent="0.25"/>
  <cols>
    <col min="8" max="9" width="16.109375" style="31" customWidth="1"/>
    <col min="10" max="10" width="10.33203125" bestFit="1" customWidth="1"/>
  </cols>
  <sheetData>
    <row r="1" spans="1:9" x14ac:dyDescent="0.25">
      <c r="A1" s="185" t="s">
        <v>43</v>
      </c>
      <c r="B1" s="186"/>
      <c r="C1" s="186"/>
      <c r="D1" s="186"/>
      <c r="E1" s="186"/>
      <c r="F1" s="186"/>
      <c r="G1" s="186"/>
      <c r="H1" s="186"/>
      <c r="I1" s="186"/>
    </row>
    <row r="2" spans="1:9" x14ac:dyDescent="0.25">
      <c r="A2" s="187" t="s">
        <v>525</v>
      </c>
      <c r="B2" s="188"/>
      <c r="C2" s="188"/>
      <c r="D2" s="188"/>
      <c r="E2" s="188"/>
      <c r="F2" s="188"/>
      <c r="G2" s="188"/>
      <c r="H2" s="188"/>
      <c r="I2" s="188"/>
    </row>
    <row r="3" spans="1:9" x14ac:dyDescent="0.25">
      <c r="A3" s="189" t="s">
        <v>502</v>
      </c>
      <c r="B3" s="189"/>
      <c r="C3" s="189"/>
      <c r="D3" s="189"/>
      <c r="E3" s="189"/>
      <c r="F3" s="189"/>
      <c r="G3" s="189"/>
      <c r="H3" s="189"/>
      <c r="I3" s="189"/>
    </row>
    <row r="4" spans="1:9" x14ac:dyDescent="0.25">
      <c r="A4" s="190" t="s">
        <v>521</v>
      </c>
      <c r="B4" s="191"/>
      <c r="C4" s="191"/>
      <c r="D4" s="191"/>
      <c r="E4" s="191"/>
      <c r="F4" s="191"/>
      <c r="G4" s="191"/>
      <c r="H4" s="191"/>
      <c r="I4" s="192"/>
    </row>
    <row r="5" spans="1:9" ht="30.6" x14ac:dyDescent="0.25">
      <c r="A5" s="195" t="s">
        <v>44</v>
      </c>
      <c r="B5" s="196"/>
      <c r="C5" s="196"/>
      <c r="D5" s="196"/>
      <c r="E5" s="196"/>
      <c r="F5" s="196"/>
      <c r="G5" s="10" t="s">
        <v>45</v>
      </c>
      <c r="H5" s="12" t="s">
        <v>46</v>
      </c>
      <c r="I5" s="12" t="s">
        <v>47</v>
      </c>
    </row>
    <row r="6" spans="1:9" x14ac:dyDescent="0.25">
      <c r="A6" s="193">
        <v>1</v>
      </c>
      <c r="B6" s="194"/>
      <c r="C6" s="194"/>
      <c r="D6" s="194"/>
      <c r="E6" s="194"/>
      <c r="F6" s="194"/>
      <c r="G6" s="11">
        <v>2</v>
      </c>
      <c r="H6" s="12">
        <v>3</v>
      </c>
      <c r="I6" s="12">
        <v>4</v>
      </c>
    </row>
    <row r="7" spans="1:9" x14ac:dyDescent="0.25">
      <c r="A7" s="197"/>
      <c r="B7" s="197"/>
      <c r="C7" s="197"/>
      <c r="D7" s="197"/>
      <c r="E7" s="197"/>
      <c r="F7" s="197"/>
      <c r="G7" s="197"/>
      <c r="H7" s="197"/>
      <c r="I7" s="197"/>
    </row>
    <row r="8" spans="1:9" ht="12.75" customHeight="1" x14ac:dyDescent="0.25">
      <c r="A8" s="198" t="s">
        <v>48</v>
      </c>
      <c r="B8" s="198"/>
      <c r="C8" s="198"/>
      <c r="D8" s="198"/>
      <c r="E8" s="198"/>
      <c r="F8" s="198"/>
      <c r="G8" s="13">
        <v>1</v>
      </c>
      <c r="H8" s="29">
        <v>0</v>
      </c>
      <c r="I8" s="29">
        <v>0</v>
      </c>
    </row>
    <row r="9" spans="1:9" ht="12.75" customHeight="1" x14ac:dyDescent="0.25">
      <c r="A9" s="184" t="s">
        <v>49</v>
      </c>
      <c r="B9" s="184"/>
      <c r="C9" s="184"/>
      <c r="D9" s="184"/>
      <c r="E9" s="184"/>
      <c r="F9" s="184"/>
      <c r="G9" s="14">
        <v>2</v>
      </c>
      <c r="H9" s="30">
        <f>H10+H17+H27+H38+H43</f>
        <v>41060674</v>
      </c>
      <c r="I9" s="30">
        <f>I10+I17+I27+I38+I43</f>
        <v>41543507</v>
      </c>
    </row>
    <row r="10" spans="1:9" ht="12.75" customHeight="1" x14ac:dyDescent="0.25">
      <c r="A10" s="183" t="s">
        <v>50</v>
      </c>
      <c r="B10" s="183"/>
      <c r="C10" s="183"/>
      <c r="D10" s="183"/>
      <c r="E10" s="183"/>
      <c r="F10" s="183"/>
      <c r="G10" s="14">
        <v>3</v>
      </c>
      <c r="H10" s="30">
        <f>H11+H12+H13+H14+H15+H16</f>
        <v>1086159</v>
      </c>
      <c r="I10" s="30">
        <f>I11+I12+I13+I14+I15+I16</f>
        <v>1017288</v>
      </c>
    </row>
    <row r="11" spans="1:9" ht="12.75" customHeight="1" x14ac:dyDescent="0.25">
      <c r="A11" s="182" t="s">
        <v>499</v>
      </c>
      <c r="B11" s="182"/>
      <c r="C11" s="182"/>
      <c r="D11" s="182"/>
      <c r="E11" s="182"/>
      <c r="F11" s="182"/>
      <c r="G11" s="13">
        <v>4</v>
      </c>
      <c r="H11" s="29">
        <v>0</v>
      </c>
      <c r="I11" s="29">
        <v>0</v>
      </c>
    </row>
    <row r="12" spans="1:9" ht="22.95" customHeight="1" x14ac:dyDescent="0.25">
      <c r="A12" s="182" t="s">
        <v>498</v>
      </c>
      <c r="B12" s="182"/>
      <c r="C12" s="182"/>
      <c r="D12" s="182"/>
      <c r="E12" s="182"/>
      <c r="F12" s="182"/>
      <c r="G12" s="13">
        <v>5</v>
      </c>
      <c r="H12" s="29">
        <v>1086159</v>
      </c>
      <c r="I12" s="29">
        <v>1017288</v>
      </c>
    </row>
    <row r="13" spans="1:9" ht="12.75" customHeight="1" x14ac:dyDescent="0.25">
      <c r="A13" s="182" t="s">
        <v>51</v>
      </c>
      <c r="B13" s="182"/>
      <c r="C13" s="182"/>
      <c r="D13" s="182"/>
      <c r="E13" s="182"/>
      <c r="F13" s="182"/>
      <c r="G13" s="13">
        <v>6</v>
      </c>
      <c r="H13" s="29">
        <v>0</v>
      </c>
      <c r="I13" s="29">
        <v>0</v>
      </c>
    </row>
    <row r="14" spans="1:9" ht="12.75" customHeight="1" x14ac:dyDescent="0.25">
      <c r="A14" s="182" t="s">
        <v>52</v>
      </c>
      <c r="B14" s="182"/>
      <c r="C14" s="182"/>
      <c r="D14" s="182"/>
      <c r="E14" s="182"/>
      <c r="F14" s="182"/>
      <c r="G14" s="13">
        <v>7</v>
      </c>
      <c r="H14" s="29">
        <v>0</v>
      </c>
      <c r="I14" s="29">
        <v>0</v>
      </c>
    </row>
    <row r="15" spans="1:9" ht="12.75" customHeight="1" x14ac:dyDescent="0.25">
      <c r="A15" s="182" t="s">
        <v>53</v>
      </c>
      <c r="B15" s="182"/>
      <c r="C15" s="182"/>
      <c r="D15" s="182"/>
      <c r="E15" s="182"/>
      <c r="F15" s="182"/>
      <c r="G15" s="13">
        <v>8</v>
      </c>
      <c r="H15" s="29">
        <v>0</v>
      </c>
      <c r="I15" s="29">
        <v>0</v>
      </c>
    </row>
    <row r="16" spans="1:9" ht="12.75" customHeight="1" x14ac:dyDescent="0.25">
      <c r="A16" s="182" t="s">
        <v>54</v>
      </c>
      <c r="B16" s="182"/>
      <c r="C16" s="182"/>
      <c r="D16" s="182"/>
      <c r="E16" s="182"/>
      <c r="F16" s="182"/>
      <c r="G16" s="13">
        <v>9</v>
      </c>
      <c r="H16" s="29">
        <v>0</v>
      </c>
      <c r="I16" s="29">
        <v>0</v>
      </c>
    </row>
    <row r="17" spans="1:9" ht="12.75" customHeight="1" x14ac:dyDescent="0.25">
      <c r="A17" s="183" t="s">
        <v>55</v>
      </c>
      <c r="B17" s="183"/>
      <c r="C17" s="183"/>
      <c r="D17" s="183"/>
      <c r="E17" s="183"/>
      <c r="F17" s="183"/>
      <c r="G17" s="14">
        <v>10</v>
      </c>
      <c r="H17" s="30">
        <f>H18+H19+H20+H21+H22+H23+H24+H25+H26</f>
        <v>30244702</v>
      </c>
      <c r="I17" s="30">
        <f>I18+I19+I20+I21+I22+I23+I24+I25+I26</f>
        <v>30790606</v>
      </c>
    </row>
    <row r="18" spans="1:9" ht="12.75" customHeight="1" x14ac:dyDescent="0.25">
      <c r="A18" s="182" t="s">
        <v>56</v>
      </c>
      <c r="B18" s="182"/>
      <c r="C18" s="182"/>
      <c r="D18" s="182"/>
      <c r="E18" s="182"/>
      <c r="F18" s="182"/>
      <c r="G18" s="13">
        <v>11</v>
      </c>
      <c r="H18" s="29">
        <v>1318115</v>
      </c>
      <c r="I18" s="29">
        <v>1318115</v>
      </c>
    </row>
    <row r="19" spans="1:9" ht="12.75" customHeight="1" x14ac:dyDescent="0.25">
      <c r="A19" s="182" t="s">
        <v>57</v>
      </c>
      <c r="B19" s="182"/>
      <c r="C19" s="182"/>
      <c r="D19" s="182"/>
      <c r="E19" s="182"/>
      <c r="F19" s="182"/>
      <c r="G19" s="13">
        <v>12</v>
      </c>
      <c r="H19" s="29">
        <v>18410505</v>
      </c>
      <c r="I19" s="29">
        <v>18139203</v>
      </c>
    </row>
    <row r="20" spans="1:9" ht="12.75" customHeight="1" x14ac:dyDescent="0.25">
      <c r="A20" s="182" t="s">
        <v>58</v>
      </c>
      <c r="B20" s="182"/>
      <c r="C20" s="182"/>
      <c r="D20" s="182"/>
      <c r="E20" s="182"/>
      <c r="F20" s="182"/>
      <c r="G20" s="13">
        <v>13</v>
      </c>
      <c r="H20" s="29">
        <v>4488270</v>
      </c>
      <c r="I20" s="29">
        <v>4225895</v>
      </c>
    </row>
    <row r="21" spans="1:9" ht="12.75" customHeight="1" x14ac:dyDescent="0.25">
      <c r="A21" s="182" t="s">
        <v>59</v>
      </c>
      <c r="B21" s="182"/>
      <c r="C21" s="182"/>
      <c r="D21" s="182"/>
      <c r="E21" s="182"/>
      <c r="F21" s="182"/>
      <c r="G21" s="13">
        <v>14</v>
      </c>
      <c r="H21" s="29">
        <v>53029</v>
      </c>
      <c r="I21" s="29">
        <v>81455</v>
      </c>
    </row>
    <row r="22" spans="1:9" ht="12.75" customHeight="1" x14ac:dyDescent="0.25">
      <c r="A22" s="182" t="s">
        <v>60</v>
      </c>
      <c r="B22" s="182"/>
      <c r="C22" s="182"/>
      <c r="D22" s="182"/>
      <c r="E22" s="182"/>
      <c r="F22" s="182"/>
      <c r="G22" s="13">
        <v>15</v>
      </c>
      <c r="H22" s="29">
        <v>0</v>
      </c>
      <c r="I22" s="29">
        <v>0</v>
      </c>
    </row>
    <row r="23" spans="1:9" ht="12.75" customHeight="1" x14ac:dyDescent="0.25">
      <c r="A23" s="182" t="s">
        <v>61</v>
      </c>
      <c r="B23" s="182"/>
      <c r="C23" s="182"/>
      <c r="D23" s="182"/>
      <c r="E23" s="182"/>
      <c r="F23" s="182"/>
      <c r="G23" s="13">
        <v>16</v>
      </c>
      <c r="H23" s="29">
        <v>0</v>
      </c>
      <c r="I23" s="29">
        <v>0</v>
      </c>
    </row>
    <row r="24" spans="1:9" ht="12.75" customHeight="1" x14ac:dyDescent="0.25">
      <c r="A24" s="182" t="s">
        <v>62</v>
      </c>
      <c r="B24" s="182"/>
      <c r="C24" s="182"/>
      <c r="D24" s="182"/>
      <c r="E24" s="182"/>
      <c r="F24" s="182"/>
      <c r="G24" s="13">
        <v>17</v>
      </c>
      <c r="H24" s="29">
        <v>5189877</v>
      </c>
      <c r="I24" s="29">
        <v>6241681</v>
      </c>
    </row>
    <row r="25" spans="1:9" ht="12.75" customHeight="1" x14ac:dyDescent="0.25">
      <c r="A25" s="182" t="s">
        <v>63</v>
      </c>
      <c r="B25" s="182"/>
      <c r="C25" s="182"/>
      <c r="D25" s="182"/>
      <c r="E25" s="182"/>
      <c r="F25" s="182"/>
      <c r="G25" s="13">
        <v>18</v>
      </c>
      <c r="H25" s="29">
        <v>15197</v>
      </c>
      <c r="I25" s="29">
        <v>14548</v>
      </c>
    </row>
    <row r="26" spans="1:9" ht="12.75" customHeight="1" x14ac:dyDescent="0.25">
      <c r="A26" s="182" t="s">
        <v>64</v>
      </c>
      <c r="B26" s="182"/>
      <c r="C26" s="182"/>
      <c r="D26" s="182"/>
      <c r="E26" s="182"/>
      <c r="F26" s="182"/>
      <c r="G26" s="13">
        <v>19</v>
      </c>
      <c r="H26" s="29">
        <v>769709</v>
      </c>
      <c r="I26" s="29">
        <v>769709</v>
      </c>
    </row>
    <row r="27" spans="1:9" ht="12.75" customHeight="1" x14ac:dyDescent="0.25">
      <c r="A27" s="183" t="s">
        <v>65</v>
      </c>
      <c r="B27" s="183"/>
      <c r="C27" s="183"/>
      <c r="D27" s="183"/>
      <c r="E27" s="183"/>
      <c r="F27" s="183"/>
      <c r="G27" s="14">
        <v>20</v>
      </c>
      <c r="H27" s="30">
        <f>SUM(H28:H37)</f>
        <v>9729813</v>
      </c>
      <c r="I27" s="30">
        <f>SUM(I28:I37)</f>
        <v>9735613</v>
      </c>
    </row>
    <row r="28" spans="1:9" ht="12.75" customHeight="1" x14ac:dyDescent="0.25">
      <c r="A28" s="182" t="s">
        <v>66</v>
      </c>
      <c r="B28" s="182"/>
      <c r="C28" s="182"/>
      <c r="D28" s="182"/>
      <c r="E28" s="182"/>
      <c r="F28" s="182"/>
      <c r="G28" s="13">
        <v>21</v>
      </c>
      <c r="H28" s="29">
        <v>9347370</v>
      </c>
      <c r="I28" s="29">
        <v>9347370</v>
      </c>
    </row>
    <row r="29" spans="1:9" ht="12.75" customHeight="1" x14ac:dyDescent="0.25">
      <c r="A29" s="182" t="s">
        <v>67</v>
      </c>
      <c r="B29" s="182"/>
      <c r="C29" s="182"/>
      <c r="D29" s="182"/>
      <c r="E29" s="182"/>
      <c r="F29" s="182"/>
      <c r="G29" s="13">
        <v>22</v>
      </c>
      <c r="H29" s="29">
        <v>0</v>
      </c>
      <c r="I29" s="29">
        <v>0</v>
      </c>
    </row>
    <row r="30" spans="1:9" ht="12.75" customHeight="1" x14ac:dyDescent="0.25">
      <c r="A30" s="182" t="s">
        <v>68</v>
      </c>
      <c r="B30" s="182"/>
      <c r="C30" s="182"/>
      <c r="D30" s="182"/>
      <c r="E30" s="182"/>
      <c r="F30" s="182"/>
      <c r="G30" s="13">
        <v>23</v>
      </c>
      <c r="H30" s="29">
        <v>0</v>
      </c>
      <c r="I30" s="29">
        <v>0</v>
      </c>
    </row>
    <row r="31" spans="1:9" ht="24" customHeight="1" x14ac:dyDescent="0.25">
      <c r="A31" s="182" t="s">
        <v>69</v>
      </c>
      <c r="B31" s="182"/>
      <c r="C31" s="182"/>
      <c r="D31" s="182"/>
      <c r="E31" s="182"/>
      <c r="F31" s="182"/>
      <c r="G31" s="13">
        <v>24</v>
      </c>
      <c r="H31" s="29">
        <v>0</v>
      </c>
      <c r="I31" s="29">
        <v>0</v>
      </c>
    </row>
    <row r="32" spans="1:9" ht="23.4" customHeight="1" x14ac:dyDescent="0.25">
      <c r="A32" s="182" t="s">
        <v>70</v>
      </c>
      <c r="B32" s="182"/>
      <c r="C32" s="182"/>
      <c r="D32" s="182"/>
      <c r="E32" s="182"/>
      <c r="F32" s="182"/>
      <c r="G32" s="13">
        <v>25</v>
      </c>
      <c r="H32" s="29">
        <v>0</v>
      </c>
      <c r="I32" s="29">
        <v>0</v>
      </c>
    </row>
    <row r="33" spans="1:9" ht="21.6" customHeight="1" x14ac:dyDescent="0.25">
      <c r="A33" s="182" t="s">
        <v>71</v>
      </c>
      <c r="B33" s="182"/>
      <c r="C33" s="182"/>
      <c r="D33" s="182"/>
      <c r="E33" s="182"/>
      <c r="F33" s="182"/>
      <c r="G33" s="13">
        <v>26</v>
      </c>
      <c r="H33" s="29">
        <v>0</v>
      </c>
      <c r="I33" s="29">
        <v>0</v>
      </c>
    </row>
    <row r="34" spans="1:9" ht="12.75" customHeight="1" x14ac:dyDescent="0.25">
      <c r="A34" s="182" t="s">
        <v>72</v>
      </c>
      <c r="B34" s="182"/>
      <c r="C34" s="182"/>
      <c r="D34" s="182"/>
      <c r="E34" s="182"/>
      <c r="F34" s="182"/>
      <c r="G34" s="13">
        <v>27</v>
      </c>
      <c r="H34" s="29">
        <v>375261</v>
      </c>
      <c r="I34" s="29">
        <v>375261</v>
      </c>
    </row>
    <row r="35" spans="1:9" ht="12.75" customHeight="1" x14ac:dyDescent="0.25">
      <c r="A35" s="182" t="s">
        <v>73</v>
      </c>
      <c r="B35" s="182"/>
      <c r="C35" s="182"/>
      <c r="D35" s="182"/>
      <c r="E35" s="182"/>
      <c r="F35" s="182"/>
      <c r="G35" s="13">
        <v>28</v>
      </c>
      <c r="H35" s="29">
        <v>7076</v>
      </c>
      <c r="I35" s="29">
        <v>12876</v>
      </c>
    </row>
    <row r="36" spans="1:9" ht="12.75" customHeight="1" x14ac:dyDescent="0.25">
      <c r="A36" s="182" t="s">
        <v>74</v>
      </c>
      <c r="B36" s="182"/>
      <c r="C36" s="182"/>
      <c r="D36" s="182"/>
      <c r="E36" s="182"/>
      <c r="F36" s="182"/>
      <c r="G36" s="13">
        <v>29</v>
      </c>
      <c r="H36" s="29">
        <v>0</v>
      </c>
      <c r="I36" s="29">
        <v>0</v>
      </c>
    </row>
    <row r="37" spans="1:9" ht="12.75" customHeight="1" x14ac:dyDescent="0.25">
      <c r="A37" s="182" t="s">
        <v>75</v>
      </c>
      <c r="B37" s="182"/>
      <c r="C37" s="182"/>
      <c r="D37" s="182"/>
      <c r="E37" s="182"/>
      <c r="F37" s="182"/>
      <c r="G37" s="13">
        <v>30</v>
      </c>
      <c r="H37" s="29">
        <v>106</v>
      </c>
      <c r="I37" s="29">
        <v>106</v>
      </c>
    </row>
    <row r="38" spans="1:9" ht="12.75" customHeight="1" x14ac:dyDescent="0.25">
      <c r="A38" s="183" t="s">
        <v>76</v>
      </c>
      <c r="B38" s="183"/>
      <c r="C38" s="183"/>
      <c r="D38" s="183"/>
      <c r="E38" s="183"/>
      <c r="F38" s="183"/>
      <c r="G38" s="14">
        <v>31</v>
      </c>
      <c r="H38" s="30">
        <f>H39+H40+H41+H42</f>
        <v>0</v>
      </c>
      <c r="I38" s="30">
        <f>I39+I40+I41+I42</f>
        <v>0</v>
      </c>
    </row>
    <row r="39" spans="1:9" ht="12.75" customHeight="1" x14ac:dyDescent="0.25">
      <c r="A39" s="182" t="s">
        <v>77</v>
      </c>
      <c r="B39" s="182"/>
      <c r="C39" s="182"/>
      <c r="D39" s="182"/>
      <c r="E39" s="182"/>
      <c r="F39" s="182"/>
      <c r="G39" s="13">
        <v>32</v>
      </c>
      <c r="H39" s="29">
        <v>0</v>
      </c>
      <c r="I39" s="29">
        <v>0</v>
      </c>
    </row>
    <row r="40" spans="1:9" ht="27" customHeight="1" x14ac:dyDescent="0.25">
      <c r="A40" s="182" t="s">
        <v>78</v>
      </c>
      <c r="B40" s="182"/>
      <c r="C40" s="182"/>
      <c r="D40" s="182"/>
      <c r="E40" s="182"/>
      <c r="F40" s="182"/>
      <c r="G40" s="13">
        <v>33</v>
      </c>
      <c r="H40" s="29">
        <v>0</v>
      </c>
      <c r="I40" s="29">
        <v>0</v>
      </c>
    </row>
    <row r="41" spans="1:9" ht="12.75" customHeight="1" x14ac:dyDescent="0.25">
      <c r="A41" s="182" t="s">
        <v>79</v>
      </c>
      <c r="B41" s="182"/>
      <c r="C41" s="182"/>
      <c r="D41" s="182"/>
      <c r="E41" s="182"/>
      <c r="F41" s="182"/>
      <c r="G41" s="13">
        <v>34</v>
      </c>
      <c r="H41" s="29">
        <v>0</v>
      </c>
      <c r="I41" s="29">
        <v>0</v>
      </c>
    </row>
    <row r="42" spans="1:9" ht="12.75" customHeight="1" x14ac:dyDescent="0.25">
      <c r="A42" s="182" t="s">
        <v>80</v>
      </c>
      <c r="B42" s="182"/>
      <c r="C42" s="182"/>
      <c r="D42" s="182"/>
      <c r="E42" s="182"/>
      <c r="F42" s="182"/>
      <c r="G42" s="13">
        <v>35</v>
      </c>
      <c r="H42" s="29">
        <v>0</v>
      </c>
      <c r="I42" s="29">
        <v>0</v>
      </c>
    </row>
    <row r="43" spans="1:9" ht="12.75" customHeight="1" x14ac:dyDescent="0.25">
      <c r="A43" s="182" t="s">
        <v>81</v>
      </c>
      <c r="B43" s="182"/>
      <c r="C43" s="182"/>
      <c r="D43" s="182"/>
      <c r="E43" s="182"/>
      <c r="F43" s="182"/>
      <c r="G43" s="13">
        <v>36</v>
      </c>
      <c r="H43" s="29">
        <v>0</v>
      </c>
      <c r="I43" s="29">
        <v>0</v>
      </c>
    </row>
    <row r="44" spans="1:9" ht="12.75" customHeight="1" x14ac:dyDescent="0.25">
      <c r="A44" s="184" t="s">
        <v>82</v>
      </c>
      <c r="B44" s="184"/>
      <c r="C44" s="184"/>
      <c r="D44" s="184"/>
      <c r="E44" s="184"/>
      <c r="F44" s="184"/>
      <c r="G44" s="14">
        <v>37</v>
      </c>
      <c r="H44" s="30">
        <f>H45+H53+H60+H70</f>
        <v>26281788</v>
      </c>
      <c r="I44" s="30">
        <f>I45+I53+I60+I70</f>
        <v>25927322</v>
      </c>
    </row>
    <row r="45" spans="1:9" ht="12.75" customHeight="1" x14ac:dyDescent="0.25">
      <c r="A45" s="183" t="s">
        <v>83</v>
      </c>
      <c r="B45" s="183"/>
      <c r="C45" s="183"/>
      <c r="D45" s="183"/>
      <c r="E45" s="183"/>
      <c r="F45" s="183"/>
      <c r="G45" s="14">
        <v>38</v>
      </c>
      <c r="H45" s="30">
        <f>SUM(H46:H52)</f>
        <v>8480243</v>
      </c>
      <c r="I45" s="30">
        <f>SUM(I46:I52)</f>
        <v>3984777</v>
      </c>
    </row>
    <row r="46" spans="1:9" ht="12.75" customHeight="1" x14ac:dyDescent="0.25">
      <c r="A46" s="182" t="s">
        <v>84</v>
      </c>
      <c r="B46" s="182"/>
      <c r="C46" s="182"/>
      <c r="D46" s="182"/>
      <c r="E46" s="182"/>
      <c r="F46" s="182"/>
      <c r="G46" s="13">
        <v>39</v>
      </c>
      <c r="H46" s="29">
        <v>6827300</v>
      </c>
      <c r="I46" s="29">
        <v>2986780</v>
      </c>
    </row>
    <row r="47" spans="1:9" ht="12.75" customHeight="1" x14ac:dyDescent="0.25">
      <c r="A47" s="182" t="s">
        <v>85</v>
      </c>
      <c r="B47" s="182"/>
      <c r="C47" s="182"/>
      <c r="D47" s="182"/>
      <c r="E47" s="182"/>
      <c r="F47" s="182"/>
      <c r="G47" s="13">
        <v>40</v>
      </c>
      <c r="H47" s="29">
        <v>11</v>
      </c>
      <c r="I47" s="29">
        <v>0</v>
      </c>
    </row>
    <row r="48" spans="1:9" ht="12.75" customHeight="1" x14ac:dyDescent="0.25">
      <c r="A48" s="182" t="s">
        <v>86</v>
      </c>
      <c r="B48" s="182"/>
      <c r="C48" s="182"/>
      <c r="D48" s="182"/>
      <c r="E48" s="182"/>
      <c r="F48" s="182"/>
      <c r="G48" s="13">
        <v>41</v>
      </c>
      <c r="H48" s="29">
        <v>304737</v>
      </c>
      <c r="I48" s="29">
        <v>412120</v>
      </c>
    </row>
    <row r="49" spans="1:9" ht="12.75" customHeight="1" x14ac:dyDescent="0.25">
      <c r="A49" s="182" t="s">
        <v>87</v>
      </c>
      <c r="B49" s="182"/>
      <c r="C49" s="182"/>
      <c r="D49" s="182"/>
      <c r="E49" s="182"/>
      <c r="F49" s="182"/>
      <c r="G49" s="13">
        <v>42</v>
      </c>
      <c r="H49" s="29">
        <v>1348195</v>
      </c>
      <c r="I49" s="29">
        <v>585877</v>
      </c>
    </row>
    <row r="50" spans="1:9" ht="12.75" customHeight="1" x14ac:dyDescent="0.25">
      <c r="A50" s="182" t="s">
        <v>88</v>
      </c>
      <c r="B50" s="182"/>
      <c r="C50" s="182"/>
      <c r="D50" s="182"/>
      <c r="E50" s="182"/>
      <c r="F50" s="182"/>
      <c r="G50" s="13">
        <v>43</v>
      </c>
      <c r="H50" s="29">
        <v>0</v>
      </c>
      <c r="I50" s="29">
        <v>0</v>
      </c>
    </row>
    <row r="51" spans="1:9" ht="12.75" customHeight="1" x14ac:dyDescent="0.25">
      <c r="A51" s="182" t="s">
        <v>89</v>
      </c>
      <c r="B51" s="182"/>
      <c r="C51" s="182"/>
      <c r="D51" s="182"/>
      <c r="E51" s="182"/>
      <c r="F51" s="182"/>
      <c r="G51" s="13">
        <v>44</v>
      </c>
      <c r="H51" s="29">
        <v>0</v>
      </c>
      <c r="I51" s="29">
        <v>0</v>
      </c>
    </row>
    <row r="52" spans="1:9" ht="12.75" customHeight="1" x14ac:dyDescent="0.25">
      <c r="A52" s="182" t="s">
        <v>90</v>
      </c>
      <c r="B52" s="182"/>
      <c r="C52" s="182"/>
      <c r="D52" s="182"/>
      <c r="E52" s="182"/>
      <c r="F52" s="182"/>
      <c r="G52" s="13">
        <v>45</v>
      </c>
      <c r="H52" s="29">
        <v>0</v>
      </c>
      <c r="I52" s="29">
        <v>0</v>
      </c>
    </row>
    <row r="53" spans="1:9" ht="12.75" customHeight="1" x14ac:dyDescent="0.25">
      <c r="A53" s="183" t="s">
        <v>91</v>
      </c>
      <c r="B53" s="183"/>
      <c r="C53" s="183"/>
      <c r="D53" s="183"/>
      <c r="E53" s="183"/>
      <c r="F53" s="183"/>
      <c r="G53" s="14">
        <v>46</v>
      </c>
      <c r="H53" s="30">
        <f>SUM(H54:H59)</f>
        <v>14965735</v>
      </c>
      <c r="I53" s="30">
        <f>SUM(I54:I59)</f>
        <v>15749291</v>
      </c>
    </row>
    <row r="54" spans="1:9" ht="12.75" customHeight="1" x14ac:dyDescent="0.25">
      <c r="A54" s="182" t="s">
        <v>92</v>
      </c>
      <c r="B54" s="182"/>
      <c r="C54" s="182"/>
      <c r="D54" s="182"/>
      <c r="E54" s="182"/>
      <c r="F54" s="182"/>
      <c r="G54" s="13">
        <v>47</v>
      </c>
      <c r="H54" s="29">
        <v>1178670</v>
      </c>
      <c r="I54" s="29">
        <v>640404</v>
      </c>
    </row>
    <row r="55" spans="1:9" ht="23.4" customHeight="1" x14ac:dyDescent="0.25">
      <c r="A55" s="182" t="s">
        <v>93</v>
      </c>
      <c r="B55" s="182"/>
      <c r="C55" s="182"/>
      <c r="D55" s="182"/>
      <c r="E55" s="182"/>
      <c r="F55" s="182"/>
      <c r="G55" s="13">
        <v>48</v>
      </c>
      <c r="H55" s="29">
        <v>0</v>
      </c>
      <c r="I55" s="29">
        <v>0</v>
      </c>
    </row>
    <row r="56" spans="1:9" ht="12.75" customHeight="1" x14ac:dyDescent="0.25">
      <c r="A56" s="182" t="s">
        <v>94</v>
      </c>
      <c r="B56" s="182"/>
      <c r="C56" s="182"/>
      <c r="D56" s="182"/>
      <c r="E56" s="182"/>
      <c r="F56" s="182"/>
      <c r="G56" s="13">
        <v>49</v>
      </c>
      <c r="H56" s="29">
        <v>10073050</v>
      </c>
      <c r="I56" s="29">
        <v>12571094</v>
      </c>
    </row>
    <row r="57" spans="1:9" ht="12.75" customHeight="1" x14ac:dyDescent="0.25">
      <c r="A57" s="182" t="s">
        <v>95</v>
      </c>
      <c r="B57" s="182"/>
      <c r="C57" s="182"/>
      <c r="D57" s="182"/>
      <c r="E57" s="182"/>
      <c r="F57" s="182"/>
      <c r="G57" s="13">
        <v>50</v>
      </c>
      <c r="H57" s="29">
        <v>0</v>
      </c>
      <c r="I57" s="29">
        <v>0</v>
      </c>
    </row>
    <row r="58" spans="1:9" ht="12.75" customHeight="1" x14ac:dyDescent="0.25">
      <c r="A58" s="182" t="s">
        <v>96</v>
      </c>
      <c r="B58" s="182"/>
      <c r="C58" s="182"/>
      <c r="D58" s="182"/>
      <c r="E58" s="182"/>
      <c r="F58" s="182"/>
      <c r="G58" s="13">
        <v>51</v>
      </c>
      <c r="H58" s="29">
        <v>1763403</v>
      </c>
      <c r="I58" s="29">
        <v>819678</v>
      </c>
    </row>
    <row r="59" spans="1:9" ht="12.75" customHeight="1" x14ac:dyDescent="0.25">
      <c r="A59" s="182" t="s">
        <v>97</v>
      </c>
      <c r="B59" s="182"/>
      <c r="C59" s="182"/>
      <c r="D59" s="182"/>
      <c r="E59" s="182"/>
      <c r="F59" s="182"/>
      <c r="G59" s="13">
        <v>52</v>
      </c>
      <c r="H59" s="29">
        <v>1950612</v>
      </c>
      <c r="I59" s="29">
        <v>1718115</v>
      </c>
    </row>
    <row r="60" spans="1:9" ht="12.75" customHeight="1" x14ac:dyDescent="0.25">
      <c r="A60" s="183" t="s">
        <v>98</v>
      </c>
      <c r="B60" s="183"/>
      <c r="C60" s="183"/>
      <c r="D60" s="183"/>
      <c r="E60" s="183"/>
      <c r="F60" s="183"/>
      <c r="G60" s="14">
        <v>53</v>
      </c>
      <c r="H60" s="30">
        <f>SUM(H61:H69)</f>
        <v>2559482</v>
      </c>
      <c r="I60" s="30">
        <f>SUM(I61:I69)</f>
        <v>6051852</v>
      </c>
    </row>
    <row r="61" spans="1:9" ht="12.75" customHeight="1" x14ac:dyDescent="0.25">
      <c r="A61" s="182" t="s">
        <v>99</v>
      </c>
      <c r="B61" s="182"/>
      <c r="C61" s="182"/>
      <c r="D61" s="182"/>
      <c r="E61" s="182"/>
      <c r="F61" s="182"/>
      <c r="G61" s="13">
        <v>54</v>
      </c>
      <c r="H61" s="29">
        <v>0</v>
      </c>
      <c r="I61" s="29">
        <v>0</v>
      </c>
    </row>
    <row r="62" spans="1:9" ht="27.6" customHeight="1" x14ac:dyDescent="0.25">
      <c r="A62" s="182" t="s">
        <v>100</v>
      </c>
      <c r="B62" s="182"/>
      <c r="C62" s="182"/>
      <c r="D62" s="182"/>
      <c r="E62" s="182"/>
      <c r="F62" s="182"/>
      <c r="G62" s="13">
        <v>55</v>
      </c>
      <c r="H62" s="29">
        <v>0</v>
      </c>
      <c r="I62" s="29">
        <v>0</v>
      </c>
    </row>
    <row r="63" spans="1:9" ht="12.75" customHeight="1" x14ac:dyDescent="0.25">
      <c r="A63" s="182" t="s">
        <v>101</v>
      </c>
      <c r="B63" s="182"/>
      <c r="C63" s="182"/>
      <c r="D63" s="182"/>
      <c r="E63" s="182"/>
      <c r="F63" s="182"/>
      <c r="G63" s="13">
        <v>56</v>
      </c>
      <c r="H63" s="29">
        <v>1106320</v>
      </c>
      <c r="I63" s="29">
        <v>993364</v>
      </c>
    </row>
    <row r="64" spans="1:9" ht="25.95" customHeight="1" x14ac:dyDescent="0.25">
      <c r="A64" s="182" t="s">
        <v>102</v>
      </c>
      <c r="B64" s="182"/>
      <c r="C64" s="182"/>
      <c r="D64" s="182"/>
      <c r="E64" s="182"/>
      <c r="F64" s="182"/>
      <c r="G64" s="13">
        <v>57</v>
      </c>
      <c r="H64" s="29">
        <v>0</v>
      </c>
      <c r="I64" s="29">
        <v>0</v>
      </c>
    </row>
    <row r="65" spans="1:9" ht="21.6" customHeight="1" x14ac:dyDescent="0.25">
      <c r="A65" s="182" t="s">
        <v>103</v>
      </c>
      <c r="B65" s="182"/>
      <c r="C65" s="182"/>
      <c r="D65" s="182"/>
      <c r="E65" s="182"/>
      <c r="F65" s="182"/>
      <c r="G65" s="13">
        <v>58</v>
      </c>
      <c r="H65" s="29">
        <v>0</v>
      </c>
      <c r="I65" s="29">
        <v>0</v>
      </c>
    </row>
    <row r="66" spans="1:9" ht="21.6" customHeight="1" x14ac:dyDescent="0.25">
      <c r="A66" s="182" t="s">
        <v>104</v>
      </c>
      <c r="B66" s="182"/>
      <c r="C66" s="182"/>
      <c r="D66" s="182"/>
      <c r="E66" s="182"/>
      <c r="F66" s="182"/>
      <c r="G66" s="13">
        <v>59</v>
      </c>
      <c r="H66" s="29">
        <v>0</v>
      </c>
      <c r="I66" s="29">
        <v>0</v>
      </c>
    </row>
    <row r="67" spans="1:9" ht="12.75" customHeight="1" x14ac:dyDescent="0.25">
      <c r="A67" s="182" t="s">
        <v>105</v>
      </c>
      <c r="B67" s="182"/>
      <c r="C67" s="182"/>
      <c r="D67" s="182"/>
      <c r="E67" s="182"/>
      <c r="F67" s="182"/>
      <c r="G67" s="13">
        <v>60</v>
      </c>
      <c r="H67" s="29">
        <v>19858</v>
      </c>
      <c r="I67" s="29">
        <v>19858</v>
      </c>
    </row>
    <row r="68" spans="1:9" ht="12.75" customHeight="1" x14ac:dyDescent="0.25">
      <c r="A68" s="182" t="s">
        <v>106</v>
      </c>
      <c r="B68" s="182"/>
      <c r="C68" s="182"/>
      <c r="D68" s="182"/>
      <c r="E68" s="182"/>
      <c r="F68" s="182"/>
      <c r="G68" s="13">
        <v>61</v>
      </c>
      <c r="H68" s="29">
        <v>1433304</v>
      </c>
      <c r="I68" s="29">
        <v>5038630</v>
      </c>
    </row>
    <row r="69" spans="1:9" ht="12.75" customHeight="1" x14ac:dyDescent="0.25">
      <c r="A69" s="182" t="s">
        <v>107</v>
      </c>
      <c r="B69" s="182"/>
      <c r="C69" s="182"/>
      <c r="D69" s="182"/>
      <c r="E69" s="182"/>
      <c r="F69" s="182"/>
      <c r="G69" s="13">
        <v>62</v>
      </c>
      <c r="H69" s="29">
        <v>0</v>
      </c>
      <c r="I69" s="29">
        <v>0</v>
      </c>
    </row>
    <row r="70" spans="1:9" ht="12.75" customHeight="1" x14ac:dyDescent="0.25">
      <c r="A70" s="182" t="s">
        <v>108</v>
      </c>
      <c r="B70" s="182"/>
      <c r="C70" s="182"/>
      <c r="D70" s="182"/>
      <c r="E70" s="182"/>
      <c r="F70" s="182"/>
      <c r="G70" s="13">
        <v>63</v>
      </c>
      <c r="H70" s="29">
        <v>276328</v>
      </c>
      <c r="I70" s="29">
        <v>141402</v>
      </c>
    </row>
    <row r="71" spans="1:9" ht="12.75" customHeight="1" x14ac:dyDescent="0.25">
      <c r="A71" s="198" t="s">
        <v>109</v>
      </c>
      <c r="B71" s="198"/>
      <c r="C71" s="198"/>
      <c r="D71" s="198"/>
      <c r="E71" s="198"/>
      <c r="F71" s="198"/>
      <c r="G71" s="13">
        <v>64</v>
      </c>
      <c r="H71" s="29">
        <v>65655</v>
      </c>
      <c r="I71" s="29">
        <v>208775</v>
      </c>
    </row>
    <row r="72" spans="1:9" ht="12.75" customHeight="1" x14ac:dyDescent="0.25">
      <c r="A72" s="184" t="s">
        <v>110</v>
      </c>
      <c r="B72" s="184"/>
      <c r="C72" s="184"/>
      <c r="D72" s="184"/>
      <c r="E72" s="184"/>
      <c r="F72" s="184"/>
      <c r="G72" s="14">
        <v>65</v>
      </c>
      <c r="H72" s="30">
        <f>H8+H9+H44+H71</f>
        <v>67408117</v>
      </c>
      <c r="I72" s="30">
        <f>I8+I9+I44+I71</f>
        <v>67679604</v>
      </c>
    </row>
    <row r="73" spans="1:9" ht="12.75" customHeight="1" x14ac:dyDescent="0.25">
      <c r="A73" s="198" t="s">
        <v>111</v>
      </c>
      <c r="B73" s="198"/>
      <c r="C73" s="198"/>
      <c r="D73" s="198"/>
      <c r="E73" s="198"/>
      <c r="F73" s="198"/>
      <c r="G73" s="13">
        <v>66</v>
      </c>
      <c r="H73" s="29">
        <v>193</v>
      </c>
      <c r="I73" s="29">
        <v>193</v>
      </c>
    </row>
    <row r="74" spans="1:9" x14ac:dyDescent="0.25">
      <c r="A74" s="200" t="s">
        <v>112</v>
      </c>
      <c r="B74" s="201"/>
      <c r="C74" s="201"/>
      <c r="D74" s="201"/>
      <c r="E74" s="201"/>
      <c r="F74" s="201"/>
      <c r="G74" s="201"/>
      <c r="H74" s="201"/>
      <c r="I74" s="201"/>
    </row>
    <row r="75" spans="1:9" ht="24.75" customHeight="1" x14ac:dyDescent="0.25">
      <c r="A75" s="184" t="s">
        <v>501</v>
      </c>
      <c r="B75" s="184"/>
      <c r="C75" s="184"/>
      <c r="D75" s="184"/>
      <c r="E75" s="184"/>
      <c r="F75" s="184"/>
      <c r="G75" s="14">
        <v>67</v>
      </c>
      <c r="H75" s="30">
        <f>H76+H77+H78+H84+H85+H91+H94+H97</f>
        <v>24025033</v>
      </c>
      <c r="I75" s="30">
        <f>I76+I77+I78+I84+I85+I91+I94+I97</f>
        <v>24498257</v>
      </c>
    </row>
    <row r="76" spans="1:9" ht="12.75" customHeight="1" x14ac:dyDescent="0.25">
      <c r="A76" s="182" t="s">
        <v>113</v>
      </c>
      <c r="B76" s="182"/>
      <c r="C76" s="182"/>
      <c r="D76" s="182"/>
      <c r="E76" s="182"/>
      <c r="F76" s="182"/>
      <c r="G76" s="13">
        <v>68</v>
      </c>
      <c r="H76" s="29">
        <v>2523910</v>
      </c>
      <c r="I76" s="29">
        <v>2523910</v>
      </c>
    </row>
    <row r="77" spans="1:9" ht="12.75" customHeight="1" x14ac:dyDescent="0.25">
      <c r="A77" s="182" t="s">
        <v>114</v>
      </c>
      <c r="B77" s="182"/>
      <c r="C77" s="182"/>
      <c r="D77" s="182"/>
      <c r="E77" s="182"/>
      <c r="F77" s="182"/>
      <c r="G77" s="13">
        <v>69</v>
      </c>
      <c r="H77" s="29">
        <v>11171208</v>
      </c>
      <c r="I77" s="29">
        <v>11171208</v>
      </c>
    </row>
    <row r="78" spans="1:9" ht="12.75" customHeight="1" x14ac:dyDescent="0.25">
      <c r="A78" s="183" t="s">
        <v>115</v>
      </c>
      <c r="B78" s="183"/>
      <c r="C78" s="183"/>
      <c r="D78" s="183"/>
      <c r="E78" s="183"/>
      <c r="F78" s="183"/>
      <c r="G78" s="14">
        <v>70</v>
      </c>
      <c r="H78" s="30">
        <f>SUM(H79:H83)</f>
        <v>1348859</v>
      </c>
      <c r="I78" s="30">
        <f>SUM(I79:I83)</f>
        <v>1348859</v>
      </c>
    </row>
    <row r="79" spans="1:9" ht="12.75" customHeight="1" x14ac:dyDescent="0.25">
      <c r="A79" s="182" t="s">
        <v>116</v>
      </c>
      <c r="B79" s="182"/>
      <c r="C79" s="182"/>
      <c r="D79" s="182"/>
      <c r="E79" s="182"/>
      <c r="F79" s="182"/>
      <c r="G79" s="13">
        <v>71</v>
      </c>
      <c r="H79" s="29">
        <v>1239181</v>
      </c>
      <c r="I79" s="29">
        <v>1239181</v>
      </c>
    </row>
    <row r="80" spans="1:9" ht="12.75" customHeight="1" x14ac:dyDescent="0.25">
      <c r="A80" s="182" t="s">
        <v>117</v>
      </c>
      <c r="B80" s="182"/>
      <c r="C80" s="182"/>
      <c r="D80" s="182"/>
      <c r="E80" s="182"/>
      <c r="F80" s="182"/>
      <c r="G80" s="13">
        <v>72</v>
      </c>
      <c r="H80" s="29">
        <v>109678</v>
      </c>
      <c r="I80" s="29">
        <v>109678</v>
      </c>
    </row>
    <row r="81" spans="1:9" ht="12.75" customHeight="1" x14ac:dyDescent="0.25">
      <c r="A81" s="182" t="s">
        <v>118</v>
      </c>
      <c r="B81" s="182"/>
      <c r="C81" s="182"/>
      <c r="D81" s="182"/>
      <c r="E81" s="182"/>
      <c r="F81" s="182"/>
      <c r="G81" s="13">
        <v>73</v>
      </c>
      <c r="H81" s="29">
        <v>0</v>
      </c>
      <c r="I81" s="29">
        <v>0</v>
      </c>
    </row>
    <row r="82" spans="1:9" ht="12.75" customHeight="1" x14ac:dyDescent="0.25">
      <c r="A82" s="182" t="s">
        <v>119</v>
      </c>
      <c r="B82" s="182"/>
      <c r="C82" s="182"/>
      <c r="D82" s="182"/>
      <c r="E82" s="182"/>
      <c r="F82" s="182"/>
      <c r="G82" s="13">
        <v>74</v>
      </c>
      <c r="H82" s="29">
        <v>0</v>
      </c>
      <c r="I82" s="29">
        <v>0</v>
      </c>
    </row>
    <row r="83" spans="1:9" ht="12.75" customHeight="1" x14ac:dyDescent="0.25">
      <c r="A83" s="182" t="s">
        <v>120</v>
      </c>
      <c r="B83" s="182"/>
      <c r="C83" s="182"/>
      <c r="D83" s="182"/>
      <c r="E83" s="182"/>
      <c r="F83" s="182"/>
      <c r="G83" s="13">
        <v>75</v>
      </c>
      <c r="H83" s="29">
        <v>0</v>
      </c>
      <c r="I83" s="29">
        <v>0</v>
      </c>
    </row>
    <row r="84" spans="1:9" ht="12.75" customHeight="1" x14ac:dyDescent="0.25">
      <c r="A84" s="199" t="s">
        <v>121</v>
      </c>
      <c r="B84" s="199"/>
      <c r="C84" s="199"/>
      <c r="D84" s="199"/>
      <c r="E84" s="199"/>
      <c r="F84" s="199"/>
      <c r="G84" s="107">
        <v>76</v>
      </c>
      <c r="H84" s="108">
        <v>5264406</v>
      </c>
      <c r="I84" s="108">
        <v>5065172</v>
      </c>
    </row>
    <row r="85" spans="1:9" ht="12.75" customHeight="1" x14ac:dyDescent="0.25">
      <c r="A85" s="183" t="s">
        <v>393</v>
      </c>
      <c r="B85" s="183"/>
      <c r="C85" s="183"/>
      <c r="D85" s="183"/>
      <c r="E85" s="183"/>
      <c r="F85" s="183"/>
      <c r="G85" s="14">
        <v>77</v>
      </c>
      <c r="H85" s="30">
        <f>H86+H87+H88+H89+H90</f>
        <v>0</v>
      </c>
      <c r="I85" s="30">
        <f>I86+I87+I88+I89+I90</f>
        <v>0</v>
      </c>
    </row>
    <row r="86" spans="1:9" ht="25.5" customHeight="1" x14ac:dyDescent="0.25">
      <c r="A86" s="182" t="s">
        <v>394</v>
      </c>
      <c r="B86" s="182"/>
      <c r="C86" s="182"/>
      <c r="D86" s="182"/>
      <c r="E86" s="182"/>
      <c r="F86" s="182"/>
      <c r="G86" s="13">
        <v>78</v>
      </c>
      <c r="H86" s="29">
        <v>0</v>
      </c>
      <c r="I86" s="29">
        <v>0</v>
      </c>
    </row>
    <row r="87" spans="1:9" ht="12.75" customHeight="1" x14ac:dyDescent="0.25">
      <c r="A87" s="182" t="s">
        <v>122</v>
      </c>
      <c r="B87" s="182"/>
      <c r="C87" s="182"/>
      <c r="D87" s="182"/>
      <c r="E87" s="182"/>
      <c r="F87" s="182"/>
      <c r="G87" s="13">
        <v>79</v>
      </c>
      <c r="H87" s="29">
        <v>0</v>
      </c>
      <c r="I87" s="29">
        <v>0</v>
      </c>
    </row>
    <row r="88" spans="1:9" ht="12.75" customHeight="1" x14ac:dyDescent="0.25">
      <c r="A88" s="182" t="s">
        <v>123</v>
      </c>
      <c r="B88" s="182"/>
      <c r="C88" s="182"/>
      <c r="D88" s="182"/>
      <c r="E88" s="182"/>
      <c r="F88" s="182"/>
      <c r="G88" s="13">
        <v>80</v>
      </c>
      <c r="H88" s="29">
        <v>0</v>
      </c>
      <c r="I88" s="29">
        <v>0</v>
      </c>
    </row>
    <row r="89" spans="1:9" ht="12.75" customHeight="1" x14ac:dyDescent="0.25">
      <c r="A89" s="182" t="s">
        <v>395</v>
      </c>
      <c r="B89" s="182"/>
      <c r="C89" s="182"/>
      <c r="D89" s="182"/>
      <c r="E89" s="182"/>
      <c r="F89" s="182"/>
      <c r="G89" s="13">
        <v>81</v>
      </c>
      <c r="H89" s="29">
        <v>0</v>
      </c>
      <c r="I89" s="29">
        <v>0</v>
      </c>
    </row>
    <row r="90" spans="1:9" ht="25.5" customHeight="1" x14ac:dyDescent="0.25">
      <c r="A90" s="182" t="s">
        <v>396</v>
      </c>
      <c r="B90" s="182"/>
      <c r="C90" s="182"/>
      <c r="D90" s="182"/>
      <c r="E90" s="182"/>
      <c r="F90" s="182"/>
      <c r="G90" s="13">
        <v>82</v>
      </c>
      <c r="H90" s="29">
        <v>0</v>
      </c>
      <c r="I90" s="29">
        <v>0</v>
      </c>
    </row>
    <row r="91" spans="1:9" ht="24" customHeight="1" x14ac:dyDescent="0.25">
      <c r="A91" s="183" t="s">
        <v>397</v>
      </c>
      <c r="B91" s="183"/>
      <c r="C91" s="183"/>
      <c r="D91" s="183"/>
      <c r="E91" s="183"/>
      <c r="F91" s="183"/>
      <c r="G91" s="14">
        <v>83</v>
      </c>
      <c r="H91" s="30">
        <f>H92-H93</f>
        <v>896673</v>
      </c>
      <c r="I91" s="30">
        <f>I92-I93</f>
        <v>3959618</v>
      </c>
    </row>
    <row r="92" spans="1:9" ht="12.75" customHeight="1" x14ac:dyDescent="0.25">
      <c r="A92" s="182" t="s">
        <v>124</v>
      </c>
      <c r="B92" s="182"/>
      <c r="C92" s="182"/>
      <c r="D92" s="182"/>
      <c r="E92" s="182"/>
      <c r="F92" s="182"/>
      <c r="G92" s="13">
        <v>84</v>
      </c>
      <c r="H92" s="29">
        <v>896673</v>
      </c>
      <c r="I92" s="29">
        <v>3959618</v>
      </c>
    </row>
    <row r="93" spans="1:9" ht="12.75" customHeight="1" x14ac:dyDescent="0.25">
      <c r="A93" s="182" t="s">
        <v>125</v>
      </c>
      <c r="B93" s="182"/>
      <c r="C93" s="182"/>
      <c r="D93" s="182"/>
      <c r="E93" s="182"/>
      <c r="F93" s="182"/>
      <c r="G93" s="13">
        <v>85</v>
      </c>
      <c r="H93" s="29">
        <v>0</v>
      </c>
      <c r="I93" s="29">
        <v>0</v>
      </c>
    </row>
    <row r="94" spans="1:9" ht="12.75" customHeight="1" x14ac:dyDescent="0.25">
      <c r="A94" s="183" t="s">
        <v>398</v>
      </c>
      <c r="B94" s="183"/>
      <c r="C94" s="183"/>
      <c r="D94" s="183"/>
      <c r="E94" s="183"/>
      <c r="F94" s="183"/>
      <c r="G94" s="14">
        <v>86</v>
      </c>
      <c r="H94" s="30">
        <f>H95-H96</f>
        <v>2819977</v>
      </c>
      <c r="I94" s="30">
        <f>I95-I96</f>
        <v>429490</v>
      </c>
    </row>
    <row r="95" spans="1:9" ht="12.75" customHeight="1" x14ac:dyDescent="0.25">
      <c r="A95" s="182" t="s">
        <v>126</v>
      </c>
      <c r="B95" s="182"/>
      <c r="C95" s="182"/>
      <c r="D95" s="182"/>
      <c r="E95" s="182"/>
      <c r="F95" s="182"/>
      <c r="G95" s="13">
        <v>87</v>
      </c>
      <c r="H95" s="29">
        <v>2819977</v>
      </c>
      <c r="I95" s="29">
        <v>429490</v>
      </c>
    </row>
    <row r="96" spans="1:9" ht="12.75" customHeight="1" x14ac:dyDescent="0.25">
      <c r="A96" s="182" t="s">
        <v>127</v>
      </c>
      <c r="B96" s="182"/>
      <c r="C96" s="182"/>
      <c r="D96" s="182"/>
      <c r="E96" s="182"/>
      <c r="F96" s="182"/>
      <c r="G96" s="13">
        <v>88</v>
      </c>
      <c r="H96" s="29">
        <v>0</v>
      </c>
      <c r="I96" s="29">
        <v>0</v>
      </c>
    </row>
    <row r="97" spans="1:9" ht="12.75" customHeight="1" x14ac:dyDescent="0.25">
      <c r="A97" s="182" t="s">
        <v>128</v>
      </c>
      <c r="B97" s="182"/>
      <c r="C97" s="182"/>
      <c r="D97" s="182"/>
      <c r="E97" s="182"/>
      <c r="F97" s="182"/>
      <c r="G97" s="13">
        <v>89</v>
      </c>
      <c r="H97" s="29">
        <v>0</v>
      </c>
      <c r="I97" s="29">
        <v>0</v>
      </c>
    </row>
    <row r="98" spans="1:9" ht="12.75" customHeight="1" x14ac:dyDescent="0.25">
      <c r="A98" s="184" t="s">
        <v>399</v>
      </c>
      <c r="B98" s="184"/>
      <c r="C98" s="184"/>
      <c r="D98" s="184"/>
      <c r="E98" s="184"/>
      <c r="F98" s="184"/>
      <c r="G98" s="14">
        <v>90</v>
      </c>
      <c r="H98" s="30">
        <f>SUM(H99:H104)</f>
        <v>0</v>
      </c>
      <c r="I98" s="30">
        <f>SUM(I99:I104)</f>
        <v>0</v>
      </c>
    </row>
    <row r="99" spans="1:9" ht="31.95" customHeight="1" x14ac:dyDescent="0.25">
      <c r="A99" s="182" t="s">
        <v>129</v>
      </c>
      <c r="B99" s="182"/>
      <c r="C99" s="182"/>
      <c r="D99" s="182"/>
      <c r="E99" s="182"/>
      <c r="F99" s="182"/>
      <c r="G99" s="13">
        <v>91</v>
      </c>
      <c r="H99" s="29">
        <v>0</v>
      </c>
      <c r="I99" s="29">
        <v>0</v>
      </c>
    </row>
    <row r="100" spans="1:9" ht="12.75" customHeight="1" x14ac:dyDescent="0.25">
      <c r="A100" s="182" t="s">
        <v>130</v>
      </c>
      <c r="B100" s="182"/>
      <c r="C100" s="182"/>
      <c r="D100" s="182"/>
      <c r="E100" s="182"/>
      <c r="F100" s="182"/>
      <c r="G100" s="13">
        <v>92</v>
      </c>
      <c r="H100" s="29">
        <v>0</v>
      </c>
      <c r="I100" s="29">
        <v>0</v>
      </c>
    </row>
    <row r="101" spans="1:9" ht="12.75" customHeight="1" x14ac:dyDescent="0.25">
      <c r="A101" s="182" t="s">
        <v>131</v>
      </c>
      <c r="B101" s="182"/>
      <c r="C101" s="182"/>
      <c r="D101" s="182"/>
      <c r="E101" s="182"/>
      <c r="F101" s="182"/>
      <c r="G101" s="13">
        <v>93</v>
      </c>
      <c r="H101" s="29">
        <v>0</v>
      </c>
      <c r="I101" s="29">
        <v>0</v>
      </c>
    </row>
    <row r="102" spans="1:9" ht="12.75" customHeight="1" x14ac:dyDescent="0.25">
      <c r="A102" s="182" t="s">
        <v>132</v>
      </c>
      <c r="B102" s="182"/>
      <c r="C102" s="182"/>
      <c r="D102" s="182"/>
      <c r="E102" s="182"/>
      <c r="F102" s="182"/>
      <c r="G102" s="13">
        <v>94</v>
      </c>
      <c r="H102" s="29">
        <v>0</v>
      </c>
      <c r="I102" s="29">
        <v>0</v>
      </c>
    </row>
    <row r="103" spans="1:9" ht="12.75" customHeight="1" x14ac:dyDescent="0.25">
      <c r="A103" s="182" t="s">
        <v>133</v>
      </c>
      <c r="B103" s="182"/>
      <c r="C103" s="182"/>
      <c r="D103" s="182"/>
      <c r="E103" s="182"/>
      <c r="F103" s="182"/>
      <c r="G103" s="13">
        <v>95</v>
      </c>
      <c r="H103" s="29">
        <v>0</v>
      </c>
      <c r="I103" s="29">
        <v>0</v>
      </c>
    </row>
    <row r="104" spans="1:9" ht="12.75" customHeight="1" x14ac:dyDescent="0.25">
      <c r="A104" s="182" t="s">
        <v>134</v>
      </c>
      <c r="B104" s="182"/>
      <c r="C104" s="182"/>
      <c r="D104" s="182"/>
      <c r="E104" s="182"/>
      <c r="F104" s="182"/>
      <c r="G104" s="13">
        <v>96</v>
      </c>
      <c r="H104" s="29">
        <v>0</v>
      </c>
      <c r="I104" s="29">
        <v>0</v>
      </c>
    </row>
    <row r="105" spans="1:9" ht="12.75" customHeight="1" x14ac:dyDescent="0.25">
      <c r="A105" s="184" t="s">
        <v>400</v>
      </c>
      <c r="B105" s="184"/>
      <c r="C105" s="184"/>
      <c r="D105" s="184"/>
      <c r="E105" s="184"/>
      <c r="F105" s="184"/>
      <c r="G105" s="14">
        <v>97</v>
      </c>
      <c r="H105" s="30">
        <f>SUM(H106:H116)</f>
        <v>18420473</v>
      </c>
      <c r="I105" s="30">
        <f>SUM(I106:I116)</f>
        <v>17661300</v>
      </c>
    </row>
    <row r="106" spans="1:9" ht="12.75" customHeight="1" x14ac:dyDescent="0.25">
      <c r="A106" s="182" t="s">
        <v>135</v>
      </c>
      <c r="B106" s="182"/>
      <c r="C106" s="182"/>
      <c r="D106" s="182"/>
      <c r="E106" s="182"/>
      <c r="F106" s="182"/>
      <c r="G106" s="13">
        <v>98</v>
      </c>
      <c r="H106" s="29">
        <v>0</v>
      </c>
      <c r="I106" s="29">
        <v>0</v>
      </c>
    </row>
    <row r="107" spans="1:9" ht="24.6" customHeight="1" x14ac:dyDescent="0.25">
      <c r="A107" s="182" t="s">
        <v>136</v>
      </c>
      <c r="B107" s="182"/>
      <c r="C107" s="182"/>
      <c r="D107" s="182"/>
      <c r="E107" s="182"/>
      <c r="F107" s="182"/>
      <c r="G107" s="13">
        <v>99</v>
      </c>
      <c r="H107" s="29">
        <v>0</v>
      </c>
      <c r="I107" s="29">
        <v>0</v>
      </c>
    </row>
    <row r="108" spans="1:9" ht="12.75" customHeight="1" x14ac:dyDescent="0.25">
      <c r="A108" s="182" t="s">
        <v>137</v>
      </c>
      <c r="B108" s="182"/>
      <c r="C108" s="182"/>
      <c r="D108" s="182"/>
      <c r="E108" s="182"/>
      <c r="F108" s="182"/>
      <c r="G108" s="13">
        <v>100</v>
      </c>
      <c r="H108" s="29">
        <v>0</v>
      </c>
      <c r="I108" s="29">
        <v>0</v>
      </c>
    </row>
    <row r="109" spans="1:9" ht="21.6" customHeight="1" x14ac:dyDescent="0.25">
      <c r="A109" s="182" t="s">
        <v>138</v>
      </c>
      <c r="B109" s="182"/>
      <c r="C109" s="182"/>
      <c r="D109" s="182"/>
      <c r="E109" s="182"/>
      <c r="F109" s="182"/>
      <c r="G109" s="13">
        <v>101</v>
      </c>
      <c r="H109" s="29">
        <v>0</v>
      </c>
      <c r="I109" s="29">
        <v>0</v>
      </c>
    </row>
    <row r="110" spans="1:9" ht="12.75" customHeight="1" x14ac:dyDescent="0.25">
      <c r="A110" s="182" t="s">
        <v>139</v>
      </c>
      <c r="B110" s="182"/>
      <c r="C110" s="182"/>
      <c r="D110" s="182"/>
      <c r="E110" s="182"/>
      <c r="F110" s="182"/>
      <c r="G110" s="13">
        <v>102</v>
      </c>
      <c r="H110" s="29">
        <v>530892</v>
      </c>
      <c r="I110" s="29">
        <v>530892</v>
      </c>
    </row>
    <row r="111" spans="1:9" ht="12.75" customHeight="1" x14ac:dyDescent="0.25">
      <c r="A111" s="182" t="s">
        <v>140</v>
      </c>
      <c r="B111" s="182"/>
      <c r="C111" s="182"/>
      <c r="D111" s="182"/>
      <c r="E111" s="182"/>
      <c r="F111" s="182"/>
      <c r="G111" s="13">
        <v>103</v>
      </c>
      <c r="H111" s="29">
        <v>16401333</v>
      </c>
      <c r="I111" s="29">
        <v>15769056</v>
      </c>
    </row>
    <row r="112" spans="1:9" ht="12.75" customHeight="1" x14ac:dyDescent="0.25">
      <c r="A112" s="182" t="s">
        <v>141</v>
      </c>
      <c r="B112" s="182"/>
      <c r="C112" s="182"/>
      <c r="D112" s="182"/>
      <c r="E112" s="182"/>
      <c r="F112" s="182"/>
      <c r="G112" s="13">
        <v>104</v>
      </c>
      <c r="H112" s="29">
        <v>0</v>
      </c>
      <c r="I112" s="29">
        <v>0</v>
      </c>
    </row>
    <row r="113" spans="1:9" ht="12.75" customHeight="1" x14ac:dyDescent="0.25">
      <c r="A113" s="182" t="s">
        <v>142</v>
      </c>
      <c r="B113" s="182"/>
      <c r="C113" s="182"/>
      <c r="D113" s="182"/>
      <c r="E113" s="182"/>
      <c r="F113" s="182"/>
      <c r="G113" s="13">
        <v>105</v>
      </c>
      <c r="H113" s="29">
        <v>0</v>
      </c>
      <c r="I113" s="29">
        <v>0</v>
      </c>
    </row>
    <row r="114" spans="1:9" ht="12.75" customHeight="1" x14ac:dyDescent="0.25">
      <c r="A114" s="182" t="s">
        <v>143</v>
      </c>
      <c r="B114" s="182"/>
      <c r="C114" s="182"/>
      <c r="D114" s="182"/>
      <c r="E114" s="182"/>
      <c r="F114" s="182"/>
      <c r="G114" s="13">
        <v>106</v>
      </c>
      <c r="H114" s="29">
        <v>332647</v>
      </c>
      <c r="I114" s="29">
        <v>249485</v>
      </c>
    </row>
    <row r="115" spans="1:9" ht="12.75" customHeight="1" x14ac:dyDescent="0.25">
      <c r="A115" s="182" t="s">
        <v>144</v>
      </c>
      <c r="B115" s="182"/>
      <c r="C115" s="182"/>
      <c r="D115" s="182"/>
      <c r="E115" s="182"/>
      <c r="F115" s="182"/>
      <c r="G115" s="13">
        <v>107</v>
      </c>
      <c r="H115" s="29">
        <v>0</v>
      </c>
      <c r="I115" s="29">
        <v>0</v>
      </c>
    </row>
    <row r="116" spans="1:9" ht="12.75" customHeight="1" x14ac:dyDescent="0.25">
      <c r="A116" s="182" t="s">
        <v>145</v>
      </c>
      <c r="B116" s="182"/>
      <c r="C116" s="182"/>
      <c r="D116" s="182"/>
      <c r="E116" s="182"/>
      <c r="F116" s="182"/>
      <c r="G116" s="13">
        <v>108</v>
      </c>
      <c r="H116" s="29">
        <v>1155601</v>
      </c>
      <c r="I116" s="29">
        <v>1111867</v>
      </c>
    </row>
    <row r="117" spans="1:9" ht="12.75" customHeight="1" x14ac:dyDescent="0.25">
      <c r="A117" s="184" t="s">
        <v>401</v>
      </c>
      <c r="B117" s="184"/>
      <c r="C117" s="184"/>
      <c r="D117" s="184"/>
      <c r="E117" s="184"/>
      <c r="F117" s="184"/>
      <c r="G117" s="14">
        <v>109</v>
      </c>
      <c r="H117" s="30">
        <f>SUM(H118:H131)</f>
        <v>24281094</v>
      </c>
      <c r="I117" s="30">
        <f>SUM(I118:I131)</f>
        <v>24494126</v>
      </c>
    </row>
    <row r="118" spans="1:9" ht="12.75" customHeight="1" x14ac:dyDescent="0.25">
      <c r="A118" s="182" t="s">
        <v>146</v>
      </c>
      <c r="B118" s="182"/>
      <c r="C118" s="182"/>
      <c r="D118" s="182"/>
      <c r="E118" s="182"/>
      <c r="F118" s="182"/>
      <c r="G118" s="13">
        <v>110</v>
      </c>
      <c r="H118" s="29">
        <v>128058</v>
      </c>
      <c r="I118" s="29">
        <v>344771</v>
      </c>
    </row>
    <row r="119" spans="1:9" ht="22.2" customHeight="1" x14ac:dyDescent="0.25">
      <c r="A119" s="182" t="s">
        <v>147</v>
      </c>
      <c r="B119" s="182"/>
      <c r="C119" s="182"/>
      <c r="D119" s="182"/>
      <c r="E119" s="182"/>
      <c r="F119" s="182"/>
      <c r="G119" s="13">
        <v>111</v>
      </c>
      <c r="H119" s="29">
        <v>0</v>
      </c>
      <c r="I119" s="29">
        <v>0</v>
      </c>
    </row>
    <row r="120" spans="1:9" ht="12.75" customHeight="1" x14ac:dyDescent="0.25">
      <c r="A120" s="182" t="s">
        <v>148</v>
      </c>
      <c r="B120" s="182"/>
      <c r="C120" s="182"/>
      <c r="D120" s="182"/>
      <c r="E120" s="182"/>
      <c r="F120" s="182"/>
      <c r="G120" s="13">
        <v>112</v>
      </c>
      <c r="H120" s="29">
        <v>0</v>
      </c>
      <c r="I120" s="29">
        <v>0</v>
      </c>
    </row>
    <row r="121" spans="1:9" ht="23.4" customHeight="1" x14ac:dyDescent="0.25">
      <c r="A121" s="182" t="s">
        <v>149</v>
      </c>
      <c r="B121" s="182"/>
      <c r="C121" s="182"/>
      <c r="D121" s="182"/>
      <c r="E121" s="182"/>
      <c r="F121" s="182"/>
      <c r="G121" s="13">
        <v>113</v>
      </c>
      <c r="H121" s="29">
        <v>0</v>
      </c>
      <c r="I121" s="29">
        <v>0</v>
      </c>
    </row>
    <row r="122" spans="1:9" ht="12.75" customHeight="1" x14ac:dyDescent="0.25">
      <c r="A122" s="182" t="s">
        <v>150</v>
      </c>
      <c r="B122" s="182"/>
      <c r="C122" s="182"/>
      <c r="D122" s="182"/>
      <c r="E122" s="182"/>
      <c r="F122" s="182"/>
      <c r="G122" s="13">
        <v>114</v>
      </c>
      <c r="H122" s="29">
        <v>4468605</v>
      </c>
      <c r="I122" s="29">
        <v>6668605</v>
      </c>
    </row>
    <row r="123" spans="1:9" ht="12.75" customHeight="1" x14ac:dyDescent="0.25">
      <c r="A123" s="182" t="s">
        <v>151</v>
      </c>
      <c r="B123" s="182"/>
      <c r="C123" s="182"/>
      <c r="D123" s="182"/>
      <c r="E123" s="182"/>
      <c r="F123" s="182"/>
      <c r="G123" s="13">
        <v>115</v>
      </c>
      <c r="H123" s="29">
        <v>1271718</v>
      </c>
      <c r="I123" s="29">
        <v>6292545</v>
      </c>
    </row>
    <row r="124" spans="1:9" ht="12.75" customHeight="1" x14ac:dyDescent="0.25">
      <c r="A124" s="182" t="s">
        <v>152</v>
      </c>
      <c r="B124" s="182"/>
      <c r="C124" s="182"/>
      <c r="D124" s="182"/>
      <c r="E124" s="182"/>
      <c r="F124" s="182"/>
      <c r="G124" s="13">
        <v>116</v>
      </c>
      <c r="H124" s="29">
        <v>1002361</v>
      </c>
      <c r="I124" s="29">
        <v>70840</v>
      </c>
    </row>
    <row r="125" spans="1:9" ht="12.75" customHeight="1" x14ac:dyDescent="0.25">
      <c r="A125" s="182" t="s">
        <v>153</v>
      </c>
      <c r="B125" s="182"/>
      <c r="C125" s="182"/>
      <c r="D125" s="182"/>
      <c r="E125" s="182"/>
      <c r="F125" s="182"/>
      <c r="G125" s="13">
        <v>117</v>
      </c>
      <c r="H125" s="29">
        <v>16290835</v>
      </c>
      <c r="I125" s="29">
        <v>10095666</v>
      </c>
    </row>
    <row r="126" spans="1:9" x14ac:dyDescent="0.25">
      <c r="A126" s="182" t="s">
        <v>154</v>
      </c>
      <c r="B126" s="182"/>
      <c r="C126" s="182"/>
      <c r="D126" s="182"/>
      <c r="E126" s="182"/>
      <c r="F126" s="182"/>
      <c r="G126" s="13">
        <v>118</v>
      </c>
      <c r="H126" s="29">
        <v>166323</v>
      </c>
      <c r="I126" s="29">
        <v>166323</v>
      </c>
    </row>
    <row r="127" spans="1:9" x14ac:dyDescent="0.25">
      <c r="A127" s="182" t="s">
        <v>155</v>
      </c>
      <c r="B127" s="182"/>
      <c r="C127" s="182"/>
      <c r="D127" s="182"/>
      <c r="E127" s="182"/>
      <c r="F127" s="182"/>
      <c r="G127" s="13">
        <v>119</v>
      </c>
      <c r="H127" s="29">
        <v>275723</v>
      </c>
      <c r="I127" s="29">
        <v>322875</v>
      </c>
    </row>
    <row r="128" spans="1:9" x14ac:dyDescent="0.25">
      <c r="A128" s="182" t="s">
        <v>156</v>
      </c>
      <c r="B128" s="182"/>
      <c r="C128" s="182"/>
      <c r="D128" s="182"/>
      <c r="E128" s="182"/>
      <c r="F128" s="182"/>
      <c r="G128" s="13">
        <v>120</v>
      </c>
      <c r="H128" s="29">
        <v>190179</v>
      </c>
      <c r="I128" s="29">
        <v>190529</v>
      </c>
    </row>
    <row r="129" spans="1:9" x14ac:dyDescent="0.25">
      <c r="A129" s="182" t="s">
        <v>157</v>
      </c>
      <c r="B129" s="182"/>
      <c r="C129" s="182"/>
      <c r="D129" s="182"/>
      <c r="E129" s="182"/>
      <c r="F129" s="182"/>
      <c r="G129" s="13">
        <v>121</v>
      </c>
      <c r="H129" s="29">
        <v>0</v>
      </c>
      <c r="I129" s="29">
        <v>0</v>
      </c>
    </row>
    <row r="130" spans="1:9" x14ac:dyDescent="0.25">
      <c r="A130" s="182" t="s">
        <v>158</v>
      </c>
      <c r="B130" s="182"/>
      <c r="C130" s="182"/>
      <c r="D130" s="182"/>
      <c r="E130" s="182"/>
      <c r="F130" s="182"/>
      <c r="G130" s="13">
        <v>122</v>
      </c>
      <c r="H130" s="29">
        <v>0</v>
      </c>
      <c r="I130" s="29">
        <v>0</v>
      </c>
    </row>
    <row r="131" spans="1:9" x14ac:dyDescent="0.25">
      <c r="A131" s="182" t="s">
        <v>159</v>
      </c>
      <c r="B131" s="182"/>
      <c r="C131" s="182"/>
      <c r="D131" s="182"/>
      <c r="E131" s="182"/>
      <c r="F131" s="182"/>
      <c r="G131" s="13">
        <v>123</v>
      </c>
      <c r="H131" s="29">
        <v>487292</v>
      </c>
      <c r="I131" s="29">
        <v>341972</v>
      </c>
    </row>
    <row r="132" spans="1:9" ht="22.2" customHeight="1" x14ac:dyDescent="0.25">
      <c r="A132" s="198" t="s">
        <v>160</v>
      </c>
      <c r="B132" s="198"/>
      <c r="C132" s="198"/>
      <c r="D132" s="198"/>
      <c r="E132" s="198"/>
      <c r="F132" s="198"/>
      <c r="G132" s="13">
        <v>124</v>
      </c>
      <c r="H132" s="29">
        <v>681517</v>
      </c>
      <c r="I132" s="29">
        <v>1025921</v>
      </c>
    </row>
    <row r="133" spans="1:9" x14ac:dyDescent="0.25">
      <c r="A133" s="184" t="s">
        <v>402</v>
      </c>
      <c r="B133" s="184"/>
      <c r="C133" s="184"/>
      <c r="D133" s="184"/>
      <c r="E133" s="184"/>
      <c r="F133" s="184"/>
      <c r="G133" s="14">
        <v>125</v>
      </c>
      <c r="H133" s="30">
        <f>H75+H98+H105+H117+H132</f>
        <v>67408117</v>
      </c>
      <c r="I133" s="30">
        <f>I75+I98+I105+I117+I132</f>
        <v>67679604</v>
      </c>
    </row>
    <row r="134" spans="1:9" x14ac:dyDescent="0.25">
      <c r="A134" s="198" t="s">
        <v>161</v>
      </c>
      <c r="B134" s="198"/>
      <c r="C134" s="198"/>
      <c r="D134" s="198"/>
      <c r="E134" s="198"/>
      <c r="F134" s="198"/>
      <c r="G134" s="13">
        <v>126</v>
      </c>
      <c r="H134" s="29">
        <v>193</v>
      </c>
      <c r="I134" s="29">
        <v>193</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A3" sqref="A3:K3"/>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3" t="s">
        <v>162</v>
      </c>
      <c r="B1" s="186"/>
      <c r="C1" s="186"/>
      <c r="D1" s="186"/>
      <c r="E1" s="186"/>
      <c r="F1" s="186"/>
      <c r="G1" s="186"/>
      <c r="H1" s="186"/>
      <c r="I1" s="186"/>
    </row>
    <row r="2" spans="1:11" x14ac:dyDescent="0.25">
      <c r="A2" s="222" t="s">
        <v>526</v>
      </c>
      <c r="B2" s="188"/>
      <c r="C2" s="188"/>
      <c r="D2" s="188"/>
      <c r="E2" s="188"/>
      <c r="F2" s="188"/>
      <c r="G2" s="188"/>
      <c r="H2" s="188"/>
      <c r="I2" s="188"/>
      <c r="J2" s="110"/>
      <c r="K2" s="110"/>
    </row>
    <row r="3" spans="1:11" x14ac:dyDescent="0.25">
      <c r="A3" s="209" t="s">
        <v>502</v>
      </c>
      <c r="B3" s="210"/>
      <c r="C3" s="210"/>
      <c r="D3" s="210"/>
      <c r="E3" s="210"/>
      <c r="F3" s="210"/>
      <c r="G3" s="210"/>
      <c r="H3" s="210"/>
      <c r="I3" s="210"/>
      <c r="J3" s="211"/>
      <c r="K3" s="211"/>
    </row>
    <row r="4" spans="1:11" x14ac:dyDescent="0.25">
      <c r="A4" s="212" t="s">
        <v>522</v>
      </c>
      <c r="B4" s="213"/>
      <c r="C4" s="213"/>
      <c r="D4" s="213"/>
      <c r="E4" s="213"/>
      <c r="F4" s="213"/>
      <c r="G4" s="213"/>
      <c r="H4" s="213"/>
      <c r="I4" s="213"/>
      <c r="J4" s="214"/>
      <c r="K4" s="214"/>
    </row>
    <row r="5" spans="1:11" ht="22.2" customHeight="1" x14ac:dyDescent="0.25">
      <c r="A5" s="206" t="s">
        <v>163</v>
      </c>
      <c r="B5" s="196"/>
      <c r="C5" s="196"/>
      <c r="D5" s="196"/>
      <c r="E5" s="196"/>
      <c r="F5" s="196"/>
      <c r="G5" s="206" t="s">
        <v>164</v>
      </c>
      <c r="H5" s="207" t="s">
        <v>165</v>
      </c>
      <c r="I5" s="208"/>
      <c r="J5" s="207" t="s">
        <v>166</v>
      </c>
      <c r="K5" s="208"/>
    </row>
    <row r="6" spans="1:11" x14ac:dyDescent="0.25">
      <c r="A6" s="196"/>
      <c r="B6" s="196"/>
      <c r="C6" s="196"/>
      <c r="D6" s="196"/>
      <c r="E6" s="196"/>
      <c r="F6" s="196"/>
      <c r="G6" s="196"/>
      <c r="H6" s="16" t="s">
        <v>167</v>
      </c>
      <c r="I6" s="16" t="s">
        <v>168</v>
      </c>
      <c r="J6" s="16" t="s">
        <v>169</v>
      </c>
      <c r="K6" s="16" t="s">
        <v>170</v>
      </c>
    </row>
    <row r="7" spans="1:11" x14ac:dyDescent="0.25">
      <c r="A7" s="217">
        <v>1</v>
      </c>
      <c r="B7" s="194"/>
      <c r="C7" s="194"/>
      <c r="D7" s="194"/>
      <c r="E7" s="194"/>
      <c r="F7" s="194"/>
      <c r="G7" s="15">
        <v>2</v>
      </c>
      <c r="H7" s="16">
        <v>3</v>
      </c>
      <c r="I7" s="16">
        <v>4</v>
      </c>
      <c r="J7" s="16">
        <v>5</v>
      </c>
      <c r="K7" s="16">
        <v>6</v>
      </c>
    </row>
    <row r="8" spans="1:11" x14ac:dyDescent="0.25">
      <c r="A8" s="218" t="s">
        <v>403</v>
      </c>
      <c r="B8" s="219"/>
      <c r="C8" s="219"/>
      <c r="D8" s="219"/>
      <c r="E8" s="219"/>
      <c r="F8" s="219"/>
      <c r="G8" s="14">
        <v>1</v>
      </c>
      <c r="H8" s="111">
        <f>SUM(H9:H13)</f>
        <v>24703139</v>
      </c>
      <c r="I8" s="111">
        <f>SUM(I9:I13)</f>
        <v>11423576</v>
      </c>
      <c r="J8" s="111">
        <f>SUM(J9:J13)</f>
        <v>33268479</v>
      </c>
      <c r="K8" s="111">
        <f>SUM(K9:K13)</f>
        <v>16310914</v>
      </c>
    </row>
    <row r="9" spans="1:11" x14ac:dyDescent="0.25">
      <c r="A9" s="182" t="s">
        <v>171</v>
      </c>
      <c r="B9" s="182"/>
      <c r="C9" s="182"/>
      <c r="D9" s="182"/>
      <c r="E9" s="182"/>
      <c r="F9" s="182"/>
      <c r="G9" s="13">
        <v>2</v>
      </c>
      <c r="H9" s="29">
        <v>407127</v>
      </c>
      <c r="I9" s="29">
        <v>244890</v>
      </c>
      <c r="J9" s="29">
        <v>442500</v>
      </c>
      <c r="K9" s="29">
        <v>213075</v>
      </c>
    </row>
    <row r="10" spans="1:11" x14ac:dyDescent="0.25">
      <c r="A10" s="182" t="s">
        <v>172</v>
      </c>
      <c r="B10" s="182"/>
      <c r="C10" s="182"/>
      <c r="D10" s="182"/>
      <c r="E10" s="182"/>
      <c r="F10" s="182"/>
      <c r="G10" s="13">
        <v>3</v>
      </c>
      <c r="H10" s="29">
        <v>24046304</v>
      </c>
      <c r="I10" s="29">
        <v>10989834</v>
      </c>
      <c r="J10" s="29">
        <v>32230992</v>
      </c>
      <c r="K10" s="29">
        <v>15976030</v>
      </c>
    </row>
    <row r="11" spans="1:11" x14ac:dyDescent="0.25">
      <c r="A11" s="182" t="s">
        <v>173</v>
      </c>
      <c r="B11" s="182"/>
      <c r="C11" s="182"/>
      <c r="D11" s="182"/>
      <c r="E11" s="182"/>
      <c r="F11" s="182"/>
      <c r="G11" s="13">
        <v>4</v>
      </c>
      <c r="H11" s="29">
        <v>2409</v>
      </c>
      <c r="I11" s="29">
        <v>1620</v>
      </c>
      <c r="J11" s="29">
        <v>3971</v>
      </c>
      <c r="K11" s="29">
        <v>3299</v>
      </c>
    </row>
    <row r="12" spans="1:11" x14ac:dyDescent="0.25">
      <c r="A12" s="182" t="s">
        <v>174</v>
      </c>
      <c r="B12" s="182"/>
      <c r="C12" s="182"/>
      <c r="D12" s="182"/>
      <c r="E12" s="182"/>
      <c r="F12" s="182"/>
      <c r="G12" s="13">
        <v>5</v>
      </c>
      <c r="H12" s="29">
        <v>0</v>
      </c>
      <c r="I12" s="29">
        <v>0</v>
      </c>
      <c r="J12" s="29">
        <v>0</v>
      </c>
      <c r="K12" s="29">
        <v>0</v>
      </c>
    </row>
    <row r="13" spans="1:11" x14ac:dyDescent="0.25">
      <c r="A13" s="182" t="s">
        <v>175</v>
      </c>
      <c r="B13" s="182"/>
      <c r="C13" s="182"/>
      <c r="D13" s="182"/>
      <c r="E13" s="182"/>
      <c r="F13" s="182"/>
      <c r="G13" s="13">
        <v>6</v>
      </c>
      <c r="H13" s="29">
        <v>247299</v>
      </c>
      <c r="I13" s="29">
        <v>187232</v>
      </c>
      <c r="J13" s="29">
        <v>591016</v>
      </c>
      <c r="K13" s="29">
        <v>118510</v>
      </c>
    </row>
    <row r="14" spans="1:11" ht="22.2" customHeight="1" x14ac:dyDescent="0.25">
      <c r="A14" s="218" t="s">
        <v>404</v>
      </c>
      <c r="B14" s="219"/>
      <c r="C14" s="219"/>
      <c r="D14" s="219"/>
      <c r="E14" s="219"/>
      <c r="F14" s="219"/>
      <c r="G14" s="14">
        <v>7</v>
      </c>
      <c r="H14" s="111">
        <f>H15+H16+H20+H24+H25+H26+H29+H36</f>
        <v>24550710</v>
      </c>
      <c r="I14" s="111">
        <f>I15+I16+I20+I24+I25+I26+I29+I36</f>
        <v>11211733</v>
      </c>
      <c r="J14" s="111">
        <f>J15+J16+J20+J24+J25+J26+J29+J36</f>
        <v>32993755</v>
      </c>
      <c r="K14" s="111">
        <f>K15+K16+K20+K24+K25+K26+K29+K36</f>
        <v>16621858</v>
      </c>
    </row>
    <row r="15" spans="1:11" x14ac:dyDescent="0.25">
      <c r="A15" s="182" t="s">
        <v>176</v>
      </c>
      <c r="B15" s="182"/>
      <c r="C15" s="182"/>
      <c r="D15" s="182"/>
      <c r="E15" s="182"/>
      <c r="F15" s="182"/>
      <c r="G15" s="13">
        <v>8</v>
      </c>
      <c r="H15" s="29">
        <v>24279</v>
      </c>
      <c r="I15" s="29">
        <v>80822</v>
      </c>
      <c r="J15" s="29">
        <v>-111377</v>
      </c>
      <c r="K15" s="29">
        <v>69145</v>
      </c>
    </row>
    <row r="16" spans="1:11" x14ac:dyDescent="0.25">
      <c r="A16" s="183" t="s">
        <v>405</v>
      </c>
      <c r="B16" s="183"/>
      <c r="C16" s="183"/>
      <c r="D16" s="183"/>
      <c r="E16" s="183"/>
      <c r="F16" s="183"/>
      <c r="G16" s="14">
        <v>9</v>
      </c>
      <c r="H16" s="111">
        <f>SUM(H17:H19)</f>
        <v>21307787</v>
      </c>
      <c r="I16" s="111">
        <f>SUM(I17:I19)</f>
        <v>9460403</v>
      </c>
      <c r="J16" s="111">
        <f>SUM(J17:J19)</f>
        <v>29108843</v>
      </c>
      <c r="K16" s="111">
        <f>SUM(K17:K19)</f>
        <v>14572353</v>
      </c>
    </row>
    <row r="17" spans="1:11" x14ac:dyDescent="0.25">
      <c r="A17" s="224" t="s">
        <v>177</v>
      </c>
      <c r="B17" s="224"/>
      <c r="C17" s="224"/>
      <c r="D17" s="224"/>
      <c r="E17" s="224"/>
      <c r="F17" s="224"/>
      <c r="G17" s="13">
        <v>10</v>
      </c>
      <c r="H17" s="29">
        <v>14009022</v>
      </c>
      <c r="I17" s="29">
        <v>7021088</v>
      </c>
      <c r="J17" s="29">
        <v>21030946</v>
      </c>
      <c r="K17" s="29">
        <v>10200729</v>
      </c>
    </row>
    <row r="18" spans="1:11" x14ac:dyDescent="0.25">
      <c r="A18" s="224" t="s">
        <v>178</v>
      </c>
      <c r="B18" s="224"/>
      <c r="C18" s="224"/>
      <c r="D18" s="224"/>
      <c r="E18" s="224"/>
      <c r="F18" s="224"/>
      <c r="G18" s="13">
        <v>11</v>
      </c>
      <c r="H18" s="29">
        <v>5601619</v>
      </c>
      <c r="I18" s="29">
        <v>1540677</v>
      </c>
      <c r="J18" s="29">
        <v>4650604</v>
      </c>
      <c r="K18" s="29">
        <v>2479342</v>
      </c>
    </row>
    <row r="19" spans="1:11" x14ac:dyDescent="0.25">
      <c r="A19" s="224" t="s">
        <v>179</v>
      </c>
      <c r="B19" s="224"/>
      <c r="C19" s="224"/>
      <c r="D19" s="224"/>
      <c r="E19" s="224"/>
      <c r="F19" s="224"/>
      <c r="G19" s="13">
        <v>12</v>
      </c>
      <c r="H19" s="29">
        <v>1697146</v>
      </c>
      <c r="I19" s="29">
        <v>898638</v>
      </c>
      <c r="J19" s="29">
        <v>3427293</v>
      </c>
      <c r="K19" s="29">
        <v>1892282</v>
      </c>
    </row>
    <row r="20" spans="1:11" x14ac:dyDescent="0.25">
      <c r="A20" s="183" t="s">
        <v>406</v>
      </c>
      <c r="B20" s="183"/>
      <c r="C20" s="183"/>
      <c r="D20" s="183"/>
      <c r="E20" s="183"/>
      <c r="F20" s="183"/>
      <c r="G20" s="14">
        <v>13</v>
      </c>
      <c r="H20" s="111">
        <f>SUM(H21:H23)</f>
        <v>1864371</v>
      </c>
      <c r="I20" s="111">
        <f>SUM(I21:I23)</f>
        <v>949772</v>
      </c>
      <c r="J20" s="111">
        <f>SUM(J21:J23)</f>
        <v>2742953</v>
      </c>
      <c r="K20" s="111">
        <f>SUM(K21:K23)</f>
        <v>1401802</v>
      </c>
    </row>
    <row r="21" spans="1:11" x14ac:dyDescent="0.25">
      <c r="A21" s="224" t="s">
        <v>180</v>
      </c>
      <c r="B21" s="224"/>
      <c r="C21" s="224"/>
      <c r="D21" s="224"/>
      <c r="E21" s="224"/>
      <c r="F21" s="224"/>
      <c r="G21" s="13">
        <v>14</v>
      </c>
      <c r="H21" s="29">
        <v>1203333</v>
      </c>
      <c r="I21" s="29">
        <v>611567</v>
      </c>
      <c r="J21" s="29">
        <v>1706677</v>
      </c>
      <c r="K21" s="29">
        <v>867451</v>
      </c>
    </row>
    <row r="22" spans="1:11" x14ac:dyDescent="0.25">
      <c r="A22" s="224" t="s">
        <v>181</v>
      </c>
      <c r="B22" s="224"/>
      <c r="C22" s="224"/>
      <c r="D22" s="224"/>
      <c r="E22" s="224"/>
      <c r="F22" s="224"/>
      <c r="G22" s="13">
        <v>15</v>
      </c>
      <c r="H22" s="29">
        <v>426324</v>
      </c>
      <c r="I22" s="29">
        <v>218636</v>
      </c>
      <c r="J22" s="29">
        <v>690155</v>
      </c>
      <c r="K22" s="29">
        <v>357808</v>
      </c>
    </row>
    <row r="23" spans="1:11" x14ac:dyDescent="0.25">
      <c r="A23" s="224" t="s">
        <v>182</v>
      </c>
      <c r="B23" s="224"/>
      <c r="C23" s="224"/>
      <c r="D23" s="224"/>
      <c r="E23" s="224"/>
      <c r="F23" s="224"/>
      <c r="G23" s="13">
        <v>16</v>
      </c>
      <c r="H23" s="29">
        <v>234714</v>
      </c>
      <c r="I23" s="29">
        <v>119569</v>
      </c>
      <c r="J23" s="29">
        <v>346121</v>
      </c>
      <c r="K23" s="29">
        <v>176543</v>
      </c>
    </row>
    <row r="24" spans="1:11" x14ac:dyDescent="0.25">
      <c r="A24" s="182" t="s">
        <v>183</v>
      </c>
      <c r="B24" s="182"/>
      <c r="C24" s="182"/>
      <c r="D24" s="182"/>
      <c r="E24" s="182"/>
      <c r="F24" s="182"/>
      <c r="G24" s="13">
        <v>17</v>
      </c>
      <c r="H24" s="29">
        <v>541403</v>
      </c>
      <c r="I24" s="29">
        <v>269566</v>
      </c>
      <c r="J24" s="29">
        <v>751386</v>
      </c>
      <c r="K24" s="29">
        <v>376161</v>
      </c>
    </row>
    <row r="25" spans="1:11" x14ac:dyDescent="0.25">
      <c r="A25" s="182" t="s">
        <v>184</v>
      </c>
      <c r="B25" s="182"/>
      <c r="C25" s="182"/>
      <c r="D25" s="182"/>
      <c r="E25" s="182"/>
      <c r="F25" s="182"/>
      <c r="G25" s="13">
        <v>18</v>
      </c>
      <c r="H25" s="29">
        <v>311893</v>
      </c>
      <c r="I25" s="29">
        <v>170804</v>
      </c>
      <c r="J25" s="29">
        <v>358026</v>
      </c>
      <c r="K25" s="29">
        <v>145374</v>
      </c>
    </row>
    <row r="26" spans="1:11" x14ac:dyDescent="0.25">
      <c r="A26" s="183" t="s">
        <v>407</v>
      </c>
      <c r="B26" s="183"/>
      <c r="C26" s="183"/>
      <c r="D26" s="183"/>
      <c r="E26" s="183"/>
      <c r="F26" s="183"/>
      <c r="G26" s="14">
        <v>19</v>
      </c>
      <c r="H26" s="111">
        <f>H27+H28</f>
        <v>0</v>
      </c>
      <c r="I26" s="111">
        <f>I27+I28</f>
        <v>0</v>
      </c>
      <c r="J26" s="111">
        <f>J27+J28</f>
        <v>0</v>
      </c>
      <c r="K26" s="111">
        <f>K27+K28</f>
        <v>0</v>
      </c>
    </row>
    <row r="27" spans="1:11" x14ac:dyDescent="0.25">
      <c r="A27" s="224" t="s">
        <v>185</v>
      </c>
      <c r="B27" s="224"/>
      <c r="C27" s="224"/>
      <c r="D27" s="224"/>
      <c r="E27" s="224"/>
      <c r="F27" s="224"/>
      <c r="G27" s="13">
        <v>20</v>
      </c>
      <c r="H27" s="29">
        <v>0</v>
      </c>
      <c r="I27" s="29">
        <v>0</v>
      </c>
      <c r="J27" s="29">
        <v>0</v>
      </c>
      <c r="K27" s="29">
        <v>0</v>
      </c>
    </row>
    <row r="28" spans="1:11" x14ac:dyDescent="0.25">
      <c r="A28" s="224" t="s">
        <v>186</v>
      </c>
      <c r="B28" s="224"/>
      <c r="C28" s="224"/>
      <c r="D28" s="224"/>
      <c r="E28" s="224"/>
      <c r="F28" s="224"/>
      <c r="G28" s="13">
        <v>21</v>
      </c>
      <c r="H28" s="29">
        <v>0</v>
      </c>
      <c r="I28" s="29">
        <v>0</v>
      </c>
      <c r="J28" s="29">
        <v>0</v>
      </c>
      <c r="K28" s="29">
        <v>0</v>
      </c>
    </row>
    <row r="29" spans="1:11" x14ac:dyDescent="0.25">
      <c r="A29" s="183" t="s">
        <v>408</v>
      </c>
      <c r="B29" s="183"/>
      <c r="C29" s="183"/>
      <c r="D29" s="183"/>
      <c r="E29" s="183"/>
      <c r="F29" s="183"/>
      <c r="G29" s="14">
        <v>22</v>
      </c>
      <c r="H29" s="111">
        <f>SUM(H30:H35)</f>
        <v>0</v>
      </c>
      <c r="I29" s="111">
        <f>SUM(I30:I35)</f>
        <v>0</v>
      </c>
      <c r="J29" s="111">
        <f>SUM(J30:J35)</f>
        <v>0</v>
      </c>
      <c r="K29" s="111">
        <f>SUM(K30:K35)</f>
        <v>0</v>
      </c>
    </row>
    <row r="30" spans="1:11" x14ac:dyDescent="0.25">
      <c r="A30" s="224" t="s">
        <v>187</v>
      </c>
      <c r="B30" s="224"/>
      <c r="C30" s="224"/>
      <c r="D30" s="224"/>
      <c r="E30" s="224"/>
      <c r="F30" s="224"/>
      <c r="G30" s="13">
        <v>23</v>
      </c>
      <c r="H30" s="29">
        <v>0</v>
      </c>
      <c r="I30" s="29">
        <v>0</v>
      </c>
      <c r="J30" s="29">
        <v>0</v>
      </c>
      <c r="K30" s="29">
        <v>0</v>
      </c>
    </row>
    <row r="31" spans="1:11" x14ac:dyDescent="0.25">
      <c r="A31" s="224" t="s">
        <v>188</v>
      </c>
      <c r="B31" s="224"/>
      <c r="C31" s="224"/>
      <c r="D31" s="224"/>
      <c r="E31" s="224"/>
      <c r="F31" s="224"/>
      <c r="G31" s="13">
        <v>24</v>
      </c>
      <c r="H31" s="29">
        <v>0</v>
      </c>
      <c r="I31" s="29">
        <v>0</v>
      </c>
      <c r="J31" s="29">
        <v>0</v>
      </c>
      <c r="K31" s="29">
        <v>0</v>
      </c>
    </row>
    <row r="32" spans="1:11" x14ac:dyDescent="0.25">
      <c r="A32" s="224" t="s">
        <v>189</v>
      </c>
      <c r="B32" s="224"/>
      <c r="C32" s="224"/>
      <c r="D32" s="224"/>
      <c r="E32" s="224"/>
      <c r="F32" s="224"/>
      <c r="G32" s="13">
        <v>25</v>
      </c>
      <c r="H32" s="29">
        <v>0</v>
      </c>
      <c r="I32" s="29">
        <v>0</v>
      </c>
      <c r="J32" s="29">
        <v>0</v>
      </c>
      <c r="K32" s="29">
        <v>0</v>
      </c>
    </row>
    <row r="33" spans="1:11" x14ac:dyDescent="0.25">
      <c r="A33" s="224" t="s">
        <v>190</v>
      </c>
      <c r="B33" s="224"/>
      <c r="C33" s="224"/>
      <c r="D33" s="224"/>
      <c r="E33" s="224"/>
      <c r="F33" s="224"/>
      <c r="G33" s="13">
        <v>26</v>
      </c>
      <c r="H33" s="29">
        <v>0</v>
      </c>
      <c r="I33" s="29">
        <v>0</v>
      </c>
      <c r="J33" s="29">
        <v>0</v>
      </c>
      <c r="K33" s="29">
        <v>0</v>
      </c>
    </row>
    <row r="34" spans="1:11" x14ac:dyDescent="0.25">
      <c r="A34" s="224" t="s">
        <v>191</v>
      </c>
      <c r="B34" s="224"/>
      <c r="C34" s="224"/>
      <c r="D34" s="224"/>
      <c r="E34" s="224"/>
      <c r="F34" s="224"/>
      <c r="G34" s="13">
        <v>27</v>
      </c>
      <c r="H34" s="29">
        <v>0</v>
      </c>
      <c r="I34" s="29">
        <v>0</v>
      </c>
      <c r="J34" s="29">
        <v>0</v>
      </c>
      <c r="K34" s="29">
        <v>0</v>
      </c>
    </row>
    <row r="35" spans="1:11" x14ac:dyDescent="0.25">
      <c r="A35" s="224" t="s">
        <v>192</v>
      </c>
      <c r="B35" s="224"/>
      <c r="C35" s="224"/>
      <c r="D35" s="224"/>
      <c r="E35" s="224"/>
      <c r="F35" s="224"/>
      <c r="G35" s="13">
        <v>28</v>
      </c>
      <c r="H35" s="29">
        <v>0</v>
      </c>
      <c r="I35" s="29">
        <v>0</v>
      </c>
      <c r="J35" s="29">
        <v>0</v>
      </c>
      <c r="K35" s="29">
        <v>0</v>
      </c>
    </row>
    <row r="36" spans="1:11" x14ac:dyDescent="0.25">
      <c r="A36" s="182" t="s">
        <v>193</v>
      </c>
      <c r="B36" s="182"/>
      <c r="C36" s="182"/>
      <c r="D36" s="182"/>
      <c r="E36" s="182"/>
      <c r="F36" s="182"/>
      <c r="G36" s="13">
        <v>29</v>
      </c>
      <c r="H36" s="29">
        <v>500977</v>
      </c>
      <c r="I36" s="29">
        <v>280366</v>
      </c>
      <c r="J36" s="29">
        <v>143924</v>
      </c>
      <c r="K36" s="29">
        <v>57023</v>
      </c>
    </row>
    <row r="37" spans="1:11" x14ac:dyDescent="0.25">
      <c r="A37" s="218" t="s">
        <v>409</v>
      </c>
      <c r="B37" s="219"/>
      <c r="C37" s="219"/>
      <c r="D37" s="219"/>
      <c r="E37" s="219"/>
      <c r="F37" s="219"/>
      <c r="G37" s="14">
        <v>30</v>
      </c>
      <c r="H37" s="111">
        <f>SUM(H38:H47)</f>
        <v>504477</v>
      </c>
      <c r="I37" s="111">
        <f>SUM(I38:I47)</f>
        <v>1727</v>
      </c>
      <c r="J37" s="111">
        <f>SUM(J38:J47)</f>
        <v>1088465</v>
      </c>
      <c r="K37" s="111">
        <f>SUM(K38:K47)</f>
        <v>45779</v>
      </c>
    </row>
    <row r="38" spans="1:11" ht="23.4" customHeight="1" x14ac:dyDescent="0.25">
      <c r="A38" s="182" t="s">
        <v>194</v>
      </c>
      <c r="B38" s="182"/>
      <c r="C38" s="182"/>
      <c r="D38" s="182"/>
      <c r="E38" s="182"/>
      <c r="F38" s="182"/>
      <c r="G38" s="13">
        <v>31</v>
      </c>
      <c r="H38" s="29">
        <v>500000</v>
      </c>
      <c r="I38" s="29">
        <v>0</v>
      </c>
      <c r="J38" s="29">
        <v>1000000</v>
      </c>
      <c r="K38" s="29">
        <v>0</v>
      </c>
    </row>
    <row r="39" spans="1:11" ht="25.2" customHeight="1" x14ac:dyDescent="0.25">
      <c r="A39" s="182" t="s">
        <v>195</v>
      </c>
      <c r="B39" s="182"/>
      <c r="C39" s="182"/>
      <c r="D39" s="182"/>
      <c r="E39" s="182"/>
      <c r="F39" s="182"/>
      <c r="G39" s="13">
        <v>32</v>
      </c>
      <c r="H39" s="29">
        <v>0</v>
      </c>
      <c r="I39" s="29">
        <v>0</v>
      </c>
      <c r="J39" s="29">
        <v>0</v>
      </c>
      <c r="K39" s="29">
        <v>0</v>
      </c>
    </row>
    <row r="40" spans="1:11" ht="25.2" customHeight="1" x14ac:dyDescent="0.25">
      <c r="A40" s="182" t="s">
        <v>196</v>
      </c>
      <c r="B40" s="182"/>
      <c r="C40" s="182"/>
      <c r="D40" s="182"/>
      <c r="E40" s="182"/>
      <c r="F40" s="182"/>
      <c r="G40" s="13">
        <v>33</v>
      </c>
      <c r="H40" s="29">
        <v>3274</v>
      </c>
      <c r="I40" s="29">
        <v>1109</v>
      </c>
      <c r="J40" s="29">
        <v>2647</v>
      </c>
      <c r="K40" s="29">
        <v>863</v>
      </c>
    </row>
    <row r="41" spans="1:11" ht="25.2" customHeight="1" x14ac:dyDescent="0.25">
      <c r="A41" s="182" t="s">
        <v>197</v>
      </c>
      <c r="B41" s="182"/>
      <c r="C41" s="182"/>
      <c r="D41" s="182"/>
      <c r="E41" s="182"/>
      <c r="F41" s="182"/>
      <c r="G41" s="13">
        <v>34</v>
      </c>
      <c r="H41" s="29">
        <v>0</v>
      </c>
      <c r="I41" s="29">
        <v>0</v>
      </c>
      <c r="J41" s="29">
        <v>0</v>
      </c>
      <c r="K41" s="29">
        <v>0</v>
      </c>
    </row>
    <row r="42" spans="1:11" ht="25.2" customHeight="1" x14ac:dyDescent="0.25">
      <c r="A42" s="182" t="s">
        <v>198</v>
      </c>
      <c r="B42" s="182"/>
      <c r="C42" s="182"/>
      <c r="D42" s="182"/>
      <c r="E42" s="182"/>
      <c r="F42" s="182"/>
      <c r="G42" s="13">
        <v>35</v>
      </c>
      <c r="H42" s="29">
        <v>0</v>
      </c>
      <c r="I42" s="29">
        <v>0</v>
      </c>
      <c r="J42" s="29">
        <v>0</v>
      </c>
      <c r="K42" s="29">
        <v>0</v>
      </c>
    </row>
    <row r="43" spans="1:11" x14ac:dyDescent="0.25">
      <c r="A43" s="182" t="s">
        <v>199</v>
      </c>
      <c r="B43" s="182"/>
      <c r="C43" s="182"/>
      <c r="D43" s="182"/>
      <c r="E43" s="182"/>
      <c r="F43" s="182"/>
      <c r="G43" s="13">
        <v>36</v>
      </c>
      <c r="H43" s="29">
        <v>0</v>
      </c>
      <c r="I43" s="29">
        <v>0</v>
      </c>
      <c r="J43" s="29">
        <v>85182</v>
      </c>
      <c r="K43" s="29">
        <v>44916</v>
      </c>
    </row>
    <row r="44" spans="1:11" x14ac:dyDescent="0.25">
      <c r="A44" s="182" t="s">
        <v>200</v>
      </c>
      <c r="B44" s="182"/>
      <c r="C44" s="182"/>
      <c r="D44" s="182"/>
      <c r="E44" s="182"/>
      <c r="F44" s="182"/>
      <c r="G44" s="13">
        <v>37</v>
      </c>
      <c r="H44" s="29">
        <v>1203</v>
      </c>
      <c r="I44" s="29">
        <v>618</v>
      </c>
      <c r="J44" s="29">
        <v>636</v>
      </c>
      <c r="K44" s="29">
        <v>0</v>
      </c>
    </row>
    <row r="45" spans="1:11" x14ac:dyDescent="0.25">
      <c r="A45" s="182" t="s">
        <v>201</v>
      </c>
      <c r="B45" s="182"/>
      <c r="C45" s="182"/>
      <c r="D45" s="182"/>
      <c r="E45" s="182"/>
      <c r="F45" s="182"/>
      <c r="G45" s="13">
        <v>38</v>
      </c>
      <c r="H45" s="29">
        <v>0</v>
      </c>
      <c r="I45" s="29">
        <v>0</v>
      </c>
      <c r="J45" s="29">
        <v>0</v>
      </c>
      <c r="K45" s="29">
        <v>0</v>
      </c>
    </row>
    <row r="46" spans="1:11" x14ac:dyDescent="0.25">
      <c r="A46" s="182" t="s">
        <v>202</v>
      </c>
      <c r="B46" s="182"/>
      <c r="C46" s="182"/>
      <c r="D46" s="182"/>
      <c r="E46" s="182"/>
      <c r="F46" s="182"/>
      <c r="G46" s="13">
        <v>39</v>
      </c>
      <c r="H46" s="29">
        <v>0</v>
      </c>
      <c r="I46" s="29">
        <v>0</v>
      </c>
      <c r="J46" s="29">
        <v>0</v>
      </c>
      <c r="K46" s="29">
        <v>0</v>
      </c>
    </row>
    <row r="47" spans="1:11" x14ac:dyDescent="0.25">
      <c r="A47" s="182" t="s">
        <v>203</v>
      </c>
      <c r="B47" s="182"/>
      <c r="C47" s="182"/>
      <c r="D47" s="182"/>
      <c r="E47" s="182"/>
      <c r="F47" s="182"/>
      <c r="G47" s="13">
        <v>40</v>
      </c>
      <c r="H47" s="29">
        <v>0</v>
      </c>
      <c r="I47" s="29">
        <v>0</v>
      </c>
      <c r="J47" s="29">
        <v>0</v>
      </c>
      <c r="K47" s="29">
        <v>0</v>
      </c>
    </row>
    <row r="48" spans="1:11" x14ac:dyDescent="0.25">
      <c r="A48" s="218" t="s">
        <v>410</v>
      </c>
      <c r="B48" s="219"/>
      <c r="C48" s="219"/>
      <c r="D48" s="219"/>
      <c r="E48" s="219"/>
      <c r="F48" s="219"/>
      <c r="G48" s="14">
        <v>41</v>
      </c>
      <c r="H48" s="111">
        <f>SUM(H49:H55)</f>
        <v>467253</v>
      </c>
      <c r="I48" s="111">
        <f>SUM(I49:I55)</f>
        <v>276283</v>
      </c>
      <c r="J48" s="111">
        <f>SUM(J49:J55)</f>
        <v>933698</v>
      </c>
      <c r="K48" s="111">
        <f>SUM(K49:K55)</f>
        <v>441600</v>
      </c>
    </row>
    <row r="49" spans="1:11" ht="25.2" customHeight="1" x14ac:dyDescent="0.25">
      <c r="A49" s="182" t="s">
        <v>204</v>
      </c>
      <c r="B49" s="182"/>
      <c r="C49" s="182"/>
      <c r="D49" s="182"/>
      <c r="E49" s="182"/>
      <c r="F49" s="182"/>
      <c r="G49" s="13">
        <v>42</v>
      </c>
      <c r="H49" s="29">
        <v>0</v>
      </c>
      <c r="I49" s="29">
        <v>0</v>
      </c>
      <c r="J49" s="29">
        <v>0</v>
      </c>
      <c r="K49" s="29">
        <v>0</v>
      </c>
    </row>
    <row r="50" spans="1:11" ht="24" customHeight="1" x14ac:dyDescent="0.25">
      <c r="A50" s="220" t="s">
        <v>205</v>
      </c>
      <c r="B50" s="220"/>
      <c r="C50" s="220"/>
      <c r="D50" s="220"/>
      <c r="E50" s="220"/>
      <c r="F50" s="220"/>
      <c r="G50" s="13">
        <v>43</v>
      </c>
      <c r="H50" s="29">
        <v>0</v>
      </c>
      <c r="I50" s="29">
        <v>0</v>
      </c>
      <c r="J50" s="29">
        <v>0</v>
      </c>
      <c r="K50" s="29">
        <v>0</v>
      </c>
    </row>
    <row r="51" spans="1:11" x14ac:dyDescent="0.25">
      <c r="A51" s="220" t="s">
        <v>206</v>
      </c>
      <c r="B51" s="220"/>
      <c r="C51" s="220"/>
      <c r="D51" s="220"/>
      <c r="E51" s="220"/>
      <c r="F51" s="220"/>
      <c r="G51" s="13">
        <v>44</v>
      </c>
      <c r="H51" s="29">
        <v>461445</v>
      </c>
      <c r="I51" s="29">
        <v>276275</v>
      </c>
      <c r="J51" s="29">
        <v>927735</v>
      </c>
      <c r="K51" s="29">
        <v>441600</v>
      </c>
    </row>
    <row r="52" spans="1:11" x14ac:dyDescent="0.25">
      <c r="A52" s="220" t="s">
        <v>207</v>
      </c>
      <c r="B52" s="220"/>
      <c r="C52" s="220"/>
      <c r="D52" s="220"/>
      <c r="E52" s="220"/>
      <c r="F52" s="220"/>
      <c r="G52" s="13">
        <v>45</v>
      </c>
      <c r="H52" s="29">
        <v>0</v>
      </c>
      <c r="I52" s="29">
        <v>0</v>
      </c>
      <c r="J52" s="29">
        <v>0</v>
      </c>
      <c r="K52" s="29">
        <v>0</v>
      </c>
    </row>
    <row r="53" spans="1:11" x14ac:dyDescent="0.25">
      <c r="A53" s="220" t="s">
        <v>208</v>
      </c>
      <c r="B53" s="220"/>
      <c r="C53" s="220"/>
      <c r="D53" s="220"/>
      <c r="E53" s="220"/>
      <c r="F53" s="220"/>
      <c r="G53" s="13">
        <v>46</v>
      </c>
      <c r="H53" s="29">
        <v>0</v>
      </c>
      <c r="I53" s="29">
        <v>0</v>
      </c>
      <c r="J53" s="29">
        <v>0</v>
      </c>
      <c r="K53" s="29">
        <v>0</v>
      </c>
    </row>
    <row r="54" spans="1:11" x14ac:dyDescent="0.25">
      <c r="A54" s="220" t="s">
        <v>209</v>
      </c>
      <c r="B54" s="220"/>
      <c r="C54" s="220"/>
      <c r="D54" s="220"/>
      <c r="E54" s="220"/>
      <c r="F54" s="220"/>
      <c r="G54" s="13">
        <v>47</v>
      </c>
      <c r="H54" s="29">
        <v>0</v>
      </c>
      <c r="I54" s="29">
        <v>0</v>
      </c>
      <c r="J54" s="29">
        <v>0</v>
      </c>
      <c r="K54" s="29">
        <v>0</v>
      </c>
    </row>
    <row r="55" spans="1:11" x14ac:dyDescent="0.25">
      <c r="A55" s="220" t="s">
        <v>210</v>
      </c>
      <c r="B55" s="220"/>
      <c r="C55" s="220"/>
      <c r="D55" s="220"/>
      <c r="E55" s="220"/>
      <c r="F55" s="220"/>
      <c r="G55" s="13">
        <v>48</v>
      </c>
      <c r="H55" s="29">
        <v>5808</v>
      </c>
      <c r="I55" s="29">
        <v>8</v>
      </c>
      <c r="J55" s="29">
        <v>5963</v>
      </c>
      <c r="K55" s="29">
        <v>0</v>
      </c>
    </row>
    <row r="56" spans="1:11" ht="22.2" customHeight="1" x14ac:dyDescent="0.25">
      <c r="A56" s="221" t="s">
        <v>211</v>
      </c>
      <c r="B56" s="221"/>
      <c r="C56" s="221"/>
      <c r="D56" s="221"/>
      <c r="E56" s="221"/>
      <c r="F56" s="221"/>
      <c r="G56" s="13">
        <v>49</v>
      </c>
      <c r="H56" s="29">
        <v>0</v>
      </c>
      <c r="I56" s="29">
        <v>0</v>
      </c>
      <c r="J56" s="29">
        <v>0</v>
      </c>
      <c r="K56" s="29">
        <v>0</v>
      </c>
    </row>
    <row r="57" spans="1:11" x14ac:dyDescent="0.25">
      <c r="A57" s="221" t="s">
        <v>212</v>
      </c>
      <c r="B57" s="221"/>
      <c r="C57" s="221"/>
      <c r="D57" s="221"/>
      <c r="E57" s="221"/>
      <c r="F57" s="221"/>
      <c r="G57" s="13">
        <v>50</v>
      </c>
      <c r="H57" s="29">
        <v>0</v>
      </c>
      <c r="I57" s="29">
        <v>0</v>
      </c>
      <c r="J57" s="29">
        <v>0</v>
      </c>
      <c r="K57" s="29">
        <v>0</v>
      </c>
    </row>
    <row r="58" spans="1:11" ht="24.6" customHeight="1" x14ac:dyDescent="0.25">
      <c r="A58" s="221" t="s">
        <v>213</v>
      </c>
      <c r="B58" s="221"/>
      <c r="C58" s="221"/>
      <c r="D58" s="221"/>
      <c r="E58" s="221"/>
      <c r="F58" s="221"/>
      <c r="G58" s="13">
        <v>51</v>
      </c>
      <c r="H58" s="29">
        <v>0</v>
      </c>
      <c r="I58" s="29">
        <v>0</v>
      </c>
      <c r="J58" s="29">
        <v>0</v>
      </c>
      <c r="K58" s="29">
        <v>0</v>
      </c>
    </row>
    <row r="59" spans="1:11" x14ac:dyDescent="0.25">
      <c r="A59" s="221" t="s">
        <v>214</v>
      </c>
      <c r="B59" s="221"/>
      <c r="C59" s="221"/>
      <c r="D59" s="221"/>
      <c r="E59" s="221"/>
      <c r="F59" s="221"/>
      <c r="G59" s="13">
        <v>52</v>
      </c>
      <c r="H59" s="29">
        <v>0</v>
      </c>
      <c r="I59" s="29">
        <v>0</v>
      </c>
      <c r="J59" s="29">
        <v>0</v>
      </c>
      <c r="K59" s="29">
        <v>0</v>
      </c>
    </row>
    <row r="60" spans="1:11" x14ac:dyDescent="0.25">
      <c r="A60" s="218" t="s">
        <v>411</v>
      </c>
      <c r="B60" s="219"/>
      <c r="C60" s="219"/>
      <c r="D60" s="219"/>
      <c r="E60" s="219"/>
      <c r="F60" s="219"/>
      <c r="G60" s="14">
        <v>53</v>
      </c>
      <c r="H60" s="111">
        <f>H8+H37+H56+H57</f>
        <v>25207616</v>
      </c>
      <c r="I60" s="111">
        <f t="shared" ref="I60:K60" si="0">I8+I37+I56+I57</f>
        <v>11425303</v>
      </c>
      <c r="J60" s="111">
        <f t="shared" si="0"/>
        <v>34356944</v>
      </c>
      <c r="K60" s="111">
        <f t="shared" si="0"/>
        <v>16356693</v>
      </c>
    </row>
    <row r="61" spans="1:11" x14ac:dyDescent="0.25">
      <c r="A61" s="218" t="s">
        <v>412</v>
      </c>
      <c r="B61" s="219"/>
      <c r="C61" s="219"/>
      <c r="D61" s="219"/>
      <c r="E61" s="219"/>
      <c r="F61" s="219"/>
      <c r="G61" s="14">
        <v>54</v>
      </c>
      <c r="H61" s="111">
        <f>H14+H48+H58+H59</f>
        <v>25017963</v>
      </c>
      <c r="I61" s="111">
        <f t="shared" ref="I61:K61" si="1">I14+I48+I58+I59</f>
        <v>11488016</v>
      </c>
      <c r="J61" s="111">
        <f t="shared" si="1"/>
        <v>33927453</v>
      </c>
      <c r="K61" s="111">
        <f t="shared" si="1"/>
        <v>17063458</v>
      </c>
    </row>
    <row r="62" spans="1:11" x14ac:dyDescent="0.25">
      <c r="A62" s="218" t="s">
        <v>413</v>
      </c>
      <c r="B62" s="219"/>
      <c r="C62" s="219"/>
      <c r="D62" s="219"/>
      <c r="E62" s="219"/>
      <c r="F62" s="219"/>
      <c r="G62" s="14">
        <v>55</v>
      </c>
      <c r="H62" s="111">
        <f>H60-H61</f>
        <v>189653</v>
      </c>
      <c r="I62" s="111">
        <f t="shared" ref="I62:K62" si="2">I60-I61</f>
        <v>-62713</v>
      </c>
      <c r="J62" s="111">
        <f t="shared" si="2"/>
        <v>429491</v>
      </c>
      <c r="K62" s="111">
        <f t="shared" si="2"/>
        <v>-706765</v>
      </c>
    </row>
    <row r="63" spans="1:11" x14ac:dyDescent="0.25">
      <c r="A63" s="205" t="s">
        <v>415</v>
      </c>
      <c r="B63" s="205"/>
      <c r="C63" s="205"/>
      <c r="D63" s="205"/>
      <c r="E63" s="205"/>
      <c r="F63" s="205"/>
      <c r="G63" s="14">
        <v>56</v>
      </c>
      <c r="H63" s="111">
        <f>+IF((H60-H61)&gt;0,(H60-H61),0)</f>
        <v>189653</v>
      </c>
      <c r="I63" s="111">
        <f t="shared" ref="I63:K63" si="3">+IF((I60-I61)&gt;0,(I60-I61),0)</f>
        <v>0</v>
      </c>
      <c r="J63" s="111">
        <f t="shared" si="3"/>
        <v>429491</v>
      </c>
      <c r="K63" s="111">
        <f t="shared" si="3"/>
        <v>0</v>
      </c>
    </row>
    <row r="64" spans="1:11" x14ac:dyDescent="0.25">
      <c r="A64" s="205" t="s">
        <v>414</v>
      </c>
      <c r="B64" s="205"/>
      <c r="C64" s="205"/>
      <c r="D64" s="205"/>
      <c r="E64" s="205"/>
      <c r="F64" s="205"/>
      <c r="G64" s="14">
        <v>57</v>
      </c>
      <c r="H64" s="111">
        <f>+IF((H60-H61)&lt;0,(H60-H61),0)</f>
        <v>0</v>
      </c>
      <c r="I64" s="111">
        <f t="shared" ref="I64:K64" si="4">+IF((I60-I61)&lt;0,(I60-I61),0)</f>
        <v>-62713</v>
      </c>
      <c r="J64" s="111">
        <f t="shared" si="4"/>
        <v>0</v>
      </c>
      <c r="K64" s="111">
        <f t="shared" si="4"/>
        <v>-706765</v>
      </c>
    </row>
    <row r="65" spans="1:11" x14ac:dyDescent="0.25">
      <c r="A65" s="221" t="s">
        <v>215</v>
      </c>
      <c r="B65" s="221"/>
      <c r="C65" s="221"/>
      <c r="D65" s="221"/>
      <c r="E65" s="221"/>
      <c r="F65" s="221"/>
      <c r="G65" s="13">
        <v>58</v>
      </c>
      <c r="H65" s="29">
        <v>0</v>
      </c>
      <c r="I65" s="29">
        <v>0</v>
      </c>
      <c r="J65" s="29">
        <v>0</v>
      </c>
      <c r="K65" s="29">
        <v>0</v>
      </c>
    </row>
    <row r="66" spans="1:11" x14ac:dyDescent="0.25">
      <c r="A66" s="218" t="s">
        <v>416</v>
      </c>
      <c r="B66" s="219"/>
      <c r="C66" s="219"/>
      <c r="D66" s="219"/>
      <c r="E66" s="219"/>
      <c r="F66" s="219"/>
      <c r="G66" s="14">
        <v>59</v>
      </c>
      <c r="H66" s="111">
        <f>H62-H65</f>
        <v>189653</v>
      </c>
      <c r="I66" s="111">
        <f t="shared" ref="I66:K66" si="5">I62-I65</f>
        <v>-62713</v>
      </c>
      <c r="J66" s="111">
        <f t="shared" si="5"/>
        <v>429491</v>
      </c>
      <c r="K66" s="111">
        <f t="shared" si="5"/>
        <v>-706765</v>
      </c>
    </row>
    <row r="67" spans="1:11" x14ac:dyDescent="0.25">
      <c r="A67" s="205" t="s">
        <v>417</v>
      </c>
      <c r="B67" s="205"/>
      <c r="C67" s="205"/>
      <c r="D67" s="205"/>
      <c r="E67" s="205"/>
      <c r="F67" s="205"/>
      <c r="G67" s="14">
        <v>60</v>
      </c>
      <c r="H67" s="111">
        <f>+IF((H62-H65)&gt;0,(H62-H65),0)</f>
        <v>189653</v>
      </c>
      <c r="I67" s="111">
        <f t="shared" ref="I67:K67" si="6">+IF((I62-I65)&gt;0,(I62-I65),0)</f>
        <v>0</v>
      </c>
      <c r="J67" s="111">
        <f t="shared" si="6"/>
        <v>429491</v>
      </c>
      <c r="K67" s="111">
        <f t="shared" si="6"/>
        <v>0</v>
      </c>
    </row>
    <row r="68" spans="1:11" x14ac:dyDescent="0.25">
      <c r="A68" s="205" t="s">
        <v>418</v>
      </c>
      <c r="B68" s="205"/>
      <c r="C68" s="205"/>
      <c r="D68" s="205"/>
      <c r="E68" s="205"/>
      <c r="F68" s="205"/>
      <c r="G68" s="14">
        <v>61</v>
      </c>
      <c r="H68" s="111">
        <f>+IF((H62-H65)&lt;0,(H62-H65),0)</f>
        <v>0</v>
      </c>
      <c r="I68" s="111">
        <f t="shared" ref="I68:K68" si="7">+IF((I62-I65)&lt;0,(I62-I65),0)</f>
        <v>-62713</v>
      </c>
      <c r="J68" s="111">
        <f t="shared" si="7"/>
        <v>0</v>
      </c>
      <c r="K68" s="111">
        <f t="shared" si="7"/>
        <v>-706765</v>
      </c>
    </row>
    <row r="69" spans="1:11" x14ac:dyDescent="0.25">
      <c r="A69" s="200" t="s">
        <v>216</v>
      </c>
      <c r="B69" s="200"/>
      <c r="C69" s="200"/>
      <c r="D69" s="200"/>
      <c r="E69" s="200"/>
      <c r="F69" s="200"/>
      <c r="G69" s="215"/>
      <c r="H69" s="215"/>
      <c r="I69" s="215"/>
      <c r="J69" s="216"/>
      <c r="K69" s="216"/>
    </row>
    <row r="70" spans="1:11" ht="22.2" customHeight="1" x14ac:dyDescent="0.25">
      <c r="A70" s="218" t="s">
        <v>419</v>
      </c>
      <c r="B70" s="219"/>
      <c r="C70" s="219"/>
      <c r="D70" s="219"/>
      <c r="E70" s="219"/>
      <c r="F70" s="219"/>
      <c r="G70" s="14">
        <v>62</v>
      </c>
      <c r="H70" s="111">
        <f>H71-H72</f>
        <v>0</v>
      </c>
      <c r="I70" s="111">
        <f>I71-I72</f>
        <v>0</v>
      </c>
      <c r="J70" s="111">
        <f>J71-J72</f>
        <v>0</v>
      </c>
      <c r="K70" s="111">
        <f>K71-K72</f>
        <v>0</v>
      </c>
    </row>
    <row r="71" spans="1:11" x14ac:dyDescent="0.25">
      <c r="A71" s="220" t="s">
        <v>217</v>
      </c>
      <c r="B71" s="220"/>
      <c r="C71" s="220"/>
      <c r="D71" s="220"/>
      <c r="E71" s="220"/>
      <c r="F71" s="220"/>
      <c r="G71" s="13">
        <v>63</v>
      </c>
      <c r="H71" s="29">
        <v>0</v>
      </c>
      <c r="I71" s="29">
        <v>0</v>
      </c>
      <c r="J71" s="29">
        <v>0</v>
      </c>
      <c r="K71" s="29">
        <v>0</v>
      </c>
    </row>
    <row r="72" spans="1:11" x14ac:dyDescent="0.25">
      <c r="A72" s="220" t="s">
        <v>218</v>
      </c>
      <c r="B72" s="220"/>
      <c r="C72" s="220"/>
      <c r="D72" s="220"/>
      <c r="E72" s="220"/>
      <c r="F72" s="220"/>
      <c r="G72" s="13">
        <v>64</v>
      </c>
      <c r="H72" s="29">
        <v>0</v>
      </c>
      <c r="I72" s="29">
        <v>0</v>
      </c>
      <c r="J72" s="29">
        <v>0</v>
      </c>
      <c r="K72" s="29">
        <v>0</v>
      </c>
    </row>
    <row r="73" spans="1:11" x14ac:dyDescent="0.25">
      <c r="A73" s="221" t="s">
        <v>219</v>
      </c>
      <c r="B73" s="221"/>
      <c r="C73" s="221"/>
      <c r="D73" s="221"/>
      <c r="E73" s="221"/>
      <c r="F73" s="221"/>
      <c r="G73" s="13">
        <v>65</v>
      </c>
      <c r="H73" s="29">
        <v>0</v>
      </c>
      <c r="I73" s="29">
        <v>0</v>
      </c>
      <c r="J73" s="29">
        <v>0</v>
      </c>
      <c r="K73" s="29">
        <v>0</v>
      </c>
    </row>
    <row r="74" spans="1:11" x14ac:dyDescent="0.25">
      <c r="A74" s="205" t="s">
        <v>420</v>
      </c>
      <c r="B74" s="205"/>
      <c r="C74" s="205"/>
      <c r="D74" s="205"/>
      <c r="E74" s="205"/>
      <c r="F74" s="205"/>
      <c r="G74" s="14">
        <v>66</v>
      </c>
      <c r="H74" s="112">
        <v>0</v>
      </c>
      <c r="I74" s="112">
        <v>0</v>
      </c>
      <c r="J74" s="112">
        <v>0</v>
      </c>
      <c r="K74" s="112">
        <v>0</v>
      </c>
    </row>
    <row r="75" spans="1:11" x14ac:dyDescent="0.25">
      <c r="A75" s="205" t="s">
        <v>421</v>
      </c>
      <c r="B75" s="205"/>
      <c r="C75" s="205"/>
      <c r="D75" s="205"/>
      <c r="E75" s="205"/>
      <c r="F75" s="205"/>
      <c r="G75" s="14">
        <v>67</v>
      </c>
      <c r="H75" s="112">
        <v>0</v>
      </c>
      <c r="I75" s="112">
        <v>0</v>
      </c>
      <c r="J75" s="112">
        <v>0</v>
      </c>
      <c r="K75" s="112">
        <v>0</v>
      </c>
    </row>
    <row r="76" spans="1:11" x14ac:dyDescent="0.25">
      <c r="A76" s="200" t="s">
        <v>220</v>
      </c>
      <c r="B76" s="200"/>
      <c r="C76" s="200"/>
      <c r="D76" s="200"/>
      <c r="E76" s="200"/>
      <c r="F76" s="200"/>
      <c r="G76" s="215"/>
      <c r="H76" s="215"/>
      <c r="I76" s="215"/>
      <c r="J76" s="216"/>
      <c r="K76" s="216"/>
    </row>
    <row r="77" spans="1:11" x14ac:dyDescent="0.25">
      <c r="A77" s="218" t="s">
        <v>422</v>
      </c>
      <c r="B77" s="219"/>
      <c r="C77" s="219"/>
      <c r="D77" s="219"/>
      <c r="E77" s="219"/>
      <c r="F77" s="219"/>
      <c r="G77" s="14">
        <v>68</v>
      </c>
      <c r="H77" s="112">
        <v>0</v>
      </c>
      <c r="I77" s="112">
        <v>0</v>
      </c>
      <c r="J77" s="112">
        <v>0</v>
      </c>
      <c r="K77" s="112">
        <v>0</v>
      </c>
    </row>
    <row r="78" spans="1:11" x14ac:dyDescent="0.25">
      <c r="A78" s="220" t="s">
        <v>423</v>
      </c>
      <c r="B78" s="220"/>
      <c r="C78" s="220"/>
      <c r="D78" s="220"/>
      <c r="E78" s="220"/>
      <c r="F78" s="220"/>
      <c r="G78" s="107">
        <v>69</v>
      </c>
      <c r="H78" s="33">
        <v>0</v>
      </c>
      <c r="I78" s="33">
        <v>0</v>
      </c>
      <c r="J78" s="33">
        <v>0</v>
      </c>
      <c r="K78" s="33">
        <v>0</v>
      </c>
    </row>
    <row r="79" spans="1:11" x14ac:dyDescent="0.25">
      <c r="A79" s="220" t="s">
        <v>424</v>
      </c>
      <c r="B79" s="220"/>
      <c r="C79" s="220"/>
      <c r="D79" s="220"/>
      <c r="E79" s="220"/>
      <c r="F79" s="220"/>
      <c r="G79" s="107">
        <v>70</v>
      </c>
      <c r="H79" s="33">
        <v>0</v>
      </c>
      <c r="I79" s="33">
        <v>0</v>
      </c>
      <c r="J79" s="33">
        <v>0</v>
      </c>
      <c r="K79" s="33">
        <v>0</v>
      </c>
    </row>
    <row r="80" spans="1:11" x14ac:dyDescent="0.25">
      <c r="A80" s="218" t="s">
        <v>425</v>
      </c>
      <c r="B80" s="219"/>
      <c r="C80" s="219"/>
      <c r="D80" s="219"/>
      <c r="E80" s="219"/>
      <c r="F80" s="219"/>
      <c r="G80" s="14">
        <v>71</v>
      </c>
      <c r="H80" s="112">
        <v>0</v>
      </c>
      <c r="I80" s="112">
        <v>0</v>
      </c>
      <c r="J80" s="112">
        <v>0</v>
      </c>
      <c r="K80" s="112">
        <v>0</v>
      </c>
    </row>
    <row r="81" spans="1:11" x14ac:dyDescent="0.25">
      <c r="A81" s="218" t="s">
        <v>426</v>
      </c>
      <c r="B81" s="219"/>
      <c r="C81" s="219"/>
      <c r="D81" s="219"/>
      <c r="E81" s="219"/>
      <c r="F81" s="219"/>
      <c r="G81" s="14">
        <v>72</v>
      </c>
      <c r="H81" s="112">
        <v>0</v>
      </c>
      <c r="I81" s="112">
        <v>0</v>
      </c>
      <c r="J81" s="112">
        <v>0</v>
      </c>
      <c r="K81" s="112">
        <v>0</v>
      </c>
    </row>
    <row r="82" spans="1:11" x14ac:dyDescent="0.25">
      <c r="A82" s="205" t="s">
        <v>427</v>
      </c>
      <c r="B82" s="205"/>
      <c r="C82" s="205"/>
      <c r="D82" s="205"/>
      <c r="E82" s="205"/>
      <c r="F82" s="205"/>
      <c r="G82" s="14">
        <v>73</v>
      </c>
      <c r="H82" s="112">
        <v>0</v>
      </c>
      <c r="I82" s="112">
        <v>0</v>
      </c>
      <c r="J82" s="112">
        <v>0</v>
      </c>
      <c r="K82" s="112">
        <v>0</v>
      </c>
    </row>
    <row r="83" spans="1:11" x14ac:dyDescent="0.25">
      <c r="A83" s="205" t="s">
        <v>428</v>
      </c>
      <c r="B83" s="205"/>
      <c r="C83" s="205"/>
      <c r="D83" s="205"/>
      <c r="E83" s="205"/>
      <c r="F83" s="205"/>
      <c r="G83" s="14">
        <v>74</v>
      </c>
      <c r="H83" s="112">
        <v>0</v>
      </c>
      <c r="I83" s="112">
        <v>0</v>
      </c>
      <c r="J83" s="112">
        <v>0</v>
      </c>
      <c r="K83" s="112">
        <v>0</v>
      </c>
    </row>
    <row r="84" spans="1:11" x14ac:dyDescent="0.25">
      <c r="A84" s="200" t="s">
        <v>221</v>
      </c>
      <c r="B84" s="200"/>
      <c r="C84" s="200"/>
      <c r="D84" s="200"/>
      <c r="E84" s="200"/>
      <c r="F84" s="200"/>
      <c r="G84" s="215"/>
      <c r="H84" s="215"/>
      <c r="I84" s="215"/>
      <c r="J84" s="216"/>
      <c r="K84" s="216"/>
    </row>
    <row r="85" spans="1:11" x14ac:dyDescent="0.25">
      <c r="A85" s="202" t="s">
        <v>429</v>
      </c>
      <c r="B85" s="203"/>
      <c r="C85" s="203"/>
      <c r="D85" s="203"/>
      <c r="E85" s="203"/>
      <c r="F85" s="203"/>
      <c r="G85" s="14">
        <v>75</v>
      </c>
      <c r="H85" s="113">
        <f>H86+H87</f>
        <v>0</v>
      </c>
      <c r="I85" s="113">
        <f>I86+I87</f>
        <v>0</v>
      </c>
      <c r="J85" s="113">
        <f>J86+J87</f>
        <v>0</v>
      </c>
      <c r="K85" s="113">
        <f>K86+K87</f>
        <v>0</v>
      </c>
    </row>
    <row r="86" spans="1:11" x14ac:dyDescent="0.25">
      <c r="A86" s="204" t="s">
        <v>222</v>
      </c>
      <c r="B86" s="204"/>
      <c r="C86" s="204"/>
      <c r="D86" s="204"/>
      <c r="E86" s="204"/>
      <c r="F86" s="204"/>
      <c r="G86" s="13">
        <v>76</v>
      </c>
      <c r="H86" s="34">
        <v>0</v>
      </c>
      <c r="I86" s="34">
        <v>0</v>
      </c>
      <c r="J86" s="34">
        <v>0</v>
      </c>
      <c r="K86" s="34">
        <v>0</v>
      </c>
    </row>
    <row r="87" spans="1:11" x14ac:dyDescent="0.25">
      <c r="A87" s="204" t="s">
        <v>223</v>
      </c>
      <c r="B87" s="204"/>
      <c r="C87" s="204"/>
      <c r="D87" s="204"/>
      <c r="E87" s="204"/>
      <c r="F87" s="204"/>
      <c r="G87" s="13">
        <v>77</v>
      </c>
      <c r="H87" s="34">
        <v>0</v>
      </c>
      <c r="I87" s="34">
        <v>0</v>
      </c>
      <c r="J87" s="34">
        <v>0</v>
      </c>
      <c r="K87" s="34">
        <v>0</v>
      </c>
    </row>
    <row r="88" spans="1:11" x14ac:dyDescent="0.25">
      <c r="A88" s="225" t="s">
        <v>224</v>
      </c>
      <c r="B88" s="225"/>
      <c r="C88" s="225"/>
      <c r="D88" s="225"/>
      <c r="E88" s="225"/>
      <c r="F88" s="225"/>
      <c r="G88" s="226"/>
      <c r="H88" s="226"/>
      <c r="I88" s="226"/>
      <c r="J88" s="216"/>
      <c r="K88" s="216"/>
    </row>
    <row r="89" spans="1:11" x14ac:dyDescent="0.25">
      <c r="A89" s="198" t="s">
        <v>225</v>
      </c>
      <c r="B89" s="198"/>
      <c r="C89" s="198"/>
      <c r="D89" s="198"/>
      <c r="E89" s="198"/>
      <c r="F89" s="198"/>
      <c r="G89" s="13">
        <v>78</v>
      </c>
      <c r="H89" s="34">
        <v>0</v>
      </c>
      <c r="I89" s="34">
        <v>0</v>
      </c>
      <c r="J89" s="34">
        <v>0</v>
      </c>
      <c r="K89" s="34">
        <v>0</v>
      </c>
    </row>
    <row r="90" spans="1:11" ht="24" customHeight="1" x14ac:dyDescent="0.25">
      <c r="A90" s="184" t="s">
        <v>430</v>
      </c>
      <c r="B90" s="184"/>
      <c r="C90" s="184"/>
      <c r="D90" s="184"/>
      <c r="E90" s="184"/>
      <c r="F90" s="184"/>
      <c r="G90" s="14">
        <v>79</v>
      </c>
      <c r="H90" s="113">
        <f>H91+H98</f>
        <v>0</v>
      </c>
      <c r="I90" s="113">
        <f t="shared" ref="I90:K90" si="8">I91+I98</f>
        <v>0</v>
      </c>
      <c r="J90" s="113">
        <f t="shared" si="8"/>
        <v>0</v>
      </c>
      <c r="K90" s="113">
        <f t="shared" si="8"/>
        <v>0</v>
      </c>
    </row>
    <row r="91" spans="1:11" ht="24" customHeight="1" x14ac:dyDescent="0.25">
      <c r="A91" s="184" t="s">
        <v>431</v>
      </c>
      <c r="B91" s="184"/>
      <c r="C91" s="184"/>
      <c r="D91" s="184"/>
      <c r="E91" s="184"/>
      <c r="F91" s="184"/>
      <c r="G91" s="14">
        <v>80</v>
      </c>
      <c r="H91" s="113">
        <f>SUM(H92:H96)</f>
        <v>0</v>
      </c>
      <c r="I91" s="113">
        <f>SUM(I92:I96)</f>
        <v>0</v>
      </c>
      <c r="J91" s="113">
        <f>SUM(J92:J96)</f>
        <v>0</v>
      </c>
      <c r="K91" s="113">
        <f>SUM(K92:K96)</f>
        <v>0</v>
      </c>
    </row>
    <row r="92" spans="1:11" ht="24.75" customHeight="1" x14ac:dyDescent="0.25">
      <c r="A92" s="227" t="s">
        <v>432</v>
      </c>
      <c r="B92" s="228"/>
      <c r="C92" s="228"/>
      <c r="D92" s="228"/>
      <c r="E92" s="228"/>
      <c r="F92" s="229"/>
      <c r="G92" s="13">
        <v>81</v>
      </c>
      <c r="H92" s="34">
        <v>0</v>
      </c>
      <c r="I92" s="34">
        <v>0</v>
      </c>
      <c r="J92" s="34">
        <v>0</v>
      </c>
      <c r="K92" s="34">
        <v>0</v>
      </c>
    </row>
    <row r="93" spans="1:11" ht="22.2" customHeight="1" x14ac:dyDescent="0.25">
      <c r="A93" s="220" t="s">
        <v>433</v>
      </c>
      <c r="B93" s="220"/>
      <c r="C93" s="220"/>
      <c r="D93" s="220"/>
      <c r="E93" s="220"/>
      <c r="F93" s="220"/>
      <c r="G93" s="13">
        <v>82</v>
      </c>
      <c r="H93" s="34">
        <v>0</v>
      </c>
      <c r="I93" s="34">
        <v>0</v>
      </c>
      <c r="J93" s="34">
        <v>0</v>
      </c>
      <c r="K93" s="34">
        <v>0</v>
      </c>
    </row>
    <row r="94" spans="1:11" ht="22.2" customHeight="1" x14ac:dyDescent="0.25">
      <c r="A94" s="220" t="s">
        <v>434</v>
      </c>
      <c r="B94" s="220"/>
      <c r="C94" s="220"/>
      <c r="D94" s="220"/>
      <c r="E94" s="220"/>
      <c r="F94" s="220"/>
      <c r="G94" s="13">
        <v>83</v>
      </c>
      <c r="H94" s="34">
        <v>0</v>
      </c>
      <c r="I94" s="34">
        <v>0</v>
      </c>
      <c r="J94" s="34">
        <v>0</v>
      </c>
      <c r="K94" s="34">
        <v>0</v>
      </c>
    </row>
    <row r="95" spans="1:11" ht="22.2" customHeight="1" x14ac:dyDescent="0.25">
      <c r="A95" s="220" t="s">
        <v>435</v>
      </c>
      <c r="B95" s="220"/>
      <c r="C95" s="220"/>
      <c r="D95" s="220"/>
      <c r="E95" s="220"/>
      <c r="F95" s="220"/>
      <c r="G95" s="13">
        <v>84</v>
      </c>
      <c r="H95" s="34">
        <v>0</v>
      </c>
      <c r="I95" s="34">
        <v>0</v>
      </c>
      <c r="J95" s="34">
        <v>0</v>
      </c>
      <c r="K95" s="34">
        <v>0</v>
      </c>
    </row>
    <row r="96" spans="1:11" ht="22.2" customHeight="1" x14ac:dyDescent="0.25">
      <c r="A96" s="220" t="s">
        <v>436</v>
      </c>
      <c r="B96" s="220"/>
      <c r="C96" s="220"/>
      <c r="D96" s="220"/>
      <c r="E96" s="220"/>
      <c r="F96" s="220"/>
      <c r="G96" s="13">
        <v>85</v>
      </c>
      <c r="H96" s="34">
        <v>0</v>
      </c>
      <c r="I96" s="34">
        <v>0</v>
      </c>
      <c r="J96" s="34">
        <v>0</v>
      </c>
      <c r="K96" s="34">
        <v>0</v>
      </c>
    </row>
    <row r="97" spans="1:11" ht="22.2" customHeight="1" x14ac:dyDescent="0.25">
      <c r="A97" s="220" t="s">
        <v>437</v>
      </c>
      <c r="B97" s="220"/>
      <c r="C97" s="220"/>
      <c r="D97" s="220"/>
      <c r="E97" s="220"/>
      <c r="F97" s="220"/>
      <c r="G97" s="13">
        <v>86</v>
      </c>
      <c r="H97" s="34">
        <v>0</v>
      </c>
      <c r="I97" s="34">
        <v>0</v>
      </c>
      <c r="J97" s="34">
        <v>0</v>
      </c>
      <c r="K97" s="34">
        <v>0</v>
      </c>
    </row>
    <row r="98" spans="1:11" ht="22.2" customHeight="1" x14ac:dyDescent="0.25">
      <c r="A98" s="205" t="s">
        <v>438</v>
      </c>
      <c r="B98" s="205"/>
      <c r="C98" s="205"/>
      <c r="D98" s="205"/>
      <c r="E98" s="205"/>
      <c r="F98" s="205"/>
      <c r="G98" s="14">
        <v>87</v>
      </c>
      <c r="H98" s="114">
        <f>SUM(H99:H106)</f>
        <v>0</v>
      </c>
      <c r="I98" s="114">
        <f>SUM(I99:I106)</f>
        <v>0</v>
      </c>
      <c r="J98" s="114">
        <f t="shared" ref="J98:K98" si="9">SUM(J99:J106)</f>
        <v>0</v>
      </c>
      <c r="K98" s="114">
        <f t="shared" si="9"/>
        <v>0</v>
      </c>
    </row>
    <row r="99" spans="1:11" ht="14.25" customHeight="1" x14ac:dyDescent="0.25">
      <c r="A99" s="220" t="s">
        <v>439</v>
      </c>
      <c r="B99" s="220"/>
      <c r="C99" s="220"/>
      <c r="D99" s="220"/>
      <c r="E99" s="220"/>
      <c r="F99" s="220"/>
      <c r="G99" s="13">
        <v>88</v>
      </c>
      <c r="H99" s="34">
        <v>0</v>
      </c>
      <c r="I99" s="34">
        <v>0</v>
      </c>
      <c r="J99" s="34">
        <v>0</v>
      </c>
      <c r="K99" s="34">
        <v>0</v>
      </c>
    </row>
    <row r="100" spans="1:11" ht="24" customHeight="1" x14ac:dyDescent="0.25">
      <c r="A100" s="220" t="s">
        <v>440</v>
      </c>
      <c r="B100" s="220"/>
      <c r="C100" s="220"/>
      <c r="D100" s="220"/>
      <c r="E100" s="220"/>
      <c r="F100" s="220"/>
      <c r="G100" s="13">
        <v>89</v>
      </c>
      <c r="H100" s="34">
        <v>0</v>
      </c>
      <c r="I100" s="34">
        <v>0</v>
      </c>
      <c r="J100" s="34">
        <v>0</v>
      </c>
      <c r="K100" s="34">
        <v>0</v>
      </c>
    </row>
    <row r="101" spans="1:11" x14ac:dyDescent="0.25">
      <c r="A101" s="220" t="s">
        <v>441</v>
      </c>
      <c r="B101" s="220"/>
      <c r="C101" s="220"/>
      <c r="D101" s="220"/>
      <c r="E101" s="220"/>
      <c r="F101" s="220"/>
      <c r="G101" s="13">
        <v>90</v>
      </c>
      <c r="H101" s="34">
        <v>0</v>
      </c>
      <c r="I101" s="34">
        <v>0</v>
      </c>
      <c r="J101" s="34">
        <v>0</v>
      </c>
      <c r="K101" s="34">
        <v>0</v>
      </c>
    </row>
    <row r="102" spans="1:11" ht="27.75" customHeight="1" x14ac:dyDescent="0.25">
      <c r="A102" s="182" t="s">
        <v>442</v>
      </c>
      <c r="B102" s="182"/>
      <c r="C102" s="182"/>
      <c r="D102" s="182"/>
      <c r="E102" s="182"/>
      <c r="F102" s="182"/>
      <c r="G102" s="13">
        <v>91</v>
      </c>
      <c r="H102" s="34">
        <v>0</v>
      </c>
      <c r="I102" s="34">
        <v>0</v>
      </c>
      <c r="J102" s="34">
        <v>0</v>
      </c>
      <c r="K102" s="34">
        <v>0</v>
      </c>
    </row>
    <row r="103" spans="1:11" ht="27.75" customHeight="1" x14ac:dyDescent="0.25">
      <c r="A103" s="182" t="s">
        <v>443</v>
      </c>
      <c r="B103" s="182"/>
      <c r="C103" s="182"/>
      <c r="D103" s="182"/>
      <c r="E103" s="182"/>
      <c r="F103" s="182"/>
      <c r="G103" s="13">
        <v>92</v>
      </c>
      <c r="H103" s="34">
        <v>0</v>
      </c>
      <c r="I103" s="34">
        <v>0</v>
      </c>
      <c r="J103" s="34">
        <v>0</v>
      </c>
      <c r="K103" s="34">
        <v>0</v>
      </c>
    </row>
    <row r="104" spans="1:11" ht="14.25" customHeight="1" x14ac:dyDescent="0.25">
      <c r="A104" s="182" t="s">
        <v>444</v>
      </c>
      <c r="B104" s="182"/>
      <c r="C104" s="182"/>
      <c r="D104" s="182"/>
      <c r="E104" s="182"/>
      <c r="F104" s="182"/>
      <c r="G104" s="13">
        <v>93</v>
      </c>
      <c r="H104" s="34">
        <v>0</v>
      </c>
      <c r="I104" s="34">
        <v>0</v>
      </c>
      <c r="J104" s="34">
        <v>0</v>
      </c>
      <c r="K104" s="34">
        <v>0</v>
      </c>
    </row>
    <row r="105" spans="1:11" ht="15.75" customHeight="1" x14ac:dyDescent="0.25">
      <c r="A105" s="182" t="s">
        <v>445</v>
      </c>
      <c r="B105" s="182"/>
      <c r="C105" s="182"/>
      <c r="D105" s="182"/>
      <c r="E105" s="182"/>
      <c r="F105" s="182"/>
      <c r="G105" s="13">
        <v>94</v>
      </c>
      <c r="H105" s="34">
        <v>0</v>
      </c>
      <c r="I105" s="34">
        <v>0</v>
      </c>
      <c r="J105" s="34">
        <v>0</v>
      </c>
      <c r="K105" s="34">
        <v>0</v>
      </c>
    </row>
    <row r="106" spans="1:11" ht="17.25" customHeight="1" x14ac:dyDescent="0.25">
      <c r="A106" s="182" t="s">
        <v>446</v>
      </c>
      <c r="B106" s="182"/>
      <c r="C106" s="182"/>
      <c r="D106" s="182"/>
      <c r="E106" s="182"/>
      <c r="F106" s="182"/>
      <c r="G106" s="13">
        <v>95</v>
      </c>
      <c r="H106" s="34">
        <v>0</v>
      </c>
      <c r="I106" s="34">
        <v>0</v>
      </c>
      <c r="J106" s="34">
        <v>0</v>
      </c>
      <c r="K106" s="34">
        <v>0</v>
      </c>
    </row>
    <row r="107" spans="1:11" ht="27.75" customHeight="1" x14ac:dyDescent="0.25">
      <c r="A107" s="182" t="s">
        <v>447</v>
      </c>
      <c r="B107" s="182"/>
      <c r="C107" s="182"/>
      <c r="D107" s="182"/>
      <c r="E107" s="182"/>
      <c r="F107" s="182"/>
      <c r="G107" s="13">
        <v>96</v>
      </c>
      <c r="H107" s="34">
        <v>0</v>
      </c>
      <c r="I107" s="34">
        <v>0</v>
      </c>
      <c r="J107" s="34">
        <v>0</v>
      </c>
      <c r="K107" s="34">
        <v>0</v>
      </c>
    </row>
    <row r="108" spans="1:11" ht="22.95" customHeight="1" x14ac:dyDescent="0.25">
      <c r="A108" s="184" t="s">
        <v>448</v>
      </c>
      <c r="B108" s="184"/>
      <c r="C108" s="184"/>
      <c r="D108" s="184"/>
      <c r="E108" s="184"/>
      <c r="F108" s="184"/>
      <c r="G108" s="14">
        <v>97</v>
      </c>
      <c r="H108" s="113">
        <f>H91+H98-H107-H97</f>
        <v>0</v>
      </c>
      <c r="I108" s="113">
        <f>I91+I98-I107-I97</f>
        <v>0</v>
      </c>
      <c r="J108" s="113">
        <f t="shared" ref="J108:K108" si="10">J91+J98-J107-J97</f>
        <v>0</v>
      </c>
      <c r="K108" s="113">
        <f t="shared" si="10"/>
        <v>0</v>
      </c>
    </row>
    <row r="109" spans="1:11" ht="22.95" customHeight="1" x14ac:dyDescent="0.25">
      <c r="A109" s="184" t="s">
        <v>449</v>
      </c>
      <c r="B109" s="184"/>
      <c r="C109" s="184"/>
      <c r="D109" s="184"/>
      <c r="E109" s="184"/>
      <c r="F109" s="184"/>
      <c r="G109" s="14">
        <v>98</v>
      </c>
      <c r="H109" s="113">
        <f>H89+H108</f>
        <v>0</v>
      </c>
      <c r="I109" s="113">
        <f>I89+I108</f>
        <v>0</v>
      </c>
      <c r="J109" s="113">
        <f t="shared" ref="J109:K109" si="11">J89+J108</f>
        <v>0</v>
      </c>
      <c r="K109" s="113">
        <f t="shared" si="11"/>
        <v>0</v>
      </c>
    </row>
    <row r="110" spans="1:11" x14ac:dyDescent="0.25">
      <c r="A110" s="200" t="s">
        <v>226</v>
      </c>
      <c r="B110" s="200"/>
      <c r="C110" s="200"/>
      <c r="D110" s="200"/>
      <c r="E110" s="200"/>
      <c r="F110" s="200"/>
      <c r="G110" s="215"/>
      <c r="H110" s="215"/>
      <c r="I110" s="215"/>
      <c r="J110" s="216"/>
      <c r="K110" s="216"/>
    </row>
    <row r="111" spans="1:11" ht="27" customHeight="1" x14ac:dyDescent="0.25">
      <c r="A111" s="202" t="s">
        <v>450</v>
      </c>
      <c r="B111" s="203"/>
      <c r="C111" s="203"/>
      <c r="D111" s="203"/>
      <c r="E111" s="203"/>
      <c r="F111" s="203"/>
      <c r="G111" s="14">
        <v>99</v>
      </c>
      <c r="H111" s="113">
        <f>H112+H113</f>
        <v>0</v>
      </c>
      <c r="I111" s="113">
        <f>I112+I113</f>
        <v>0</v>
      </c>
      <c r="J111" s="113">
        <f>J112+J113</f>
        <v>0</v>
      </c>
      <c r="K111" s="113">
        <f>K112+K113</f>
        <v>0</v>
      </c>
    </row>
    <row r="112" spans="1:11" x14ac:dyDescent="0.25">
      <c r="A112" s="204" t="s">
        <v>227</v>
      </c>
      <c r="B112" s="204"/>
      <c r="C112" s="204"/>
      <c r="D112" s="204"/>
      <c r="E112" s="204"/>
      <c r="F112" s="204"/>
      <c r="G112" s="13">
        <v>100</v>
      </c>
      <c r="H112" s="34">
        <v>0</v>
      </c>
      <c r="I112" s="34">
        <v>0</v>
      </c>
      <c r="J112" s="34">
        <v>0</v>
      </c>
      <c r="K112" s="34">
        <v>0</v>
      </c>
    </row>
    <row r="113" spans="1:11" x14ac:dyDescent="0.25">
      <c r="A113" s="204" t="s">
        <v>228</v>
      </c>
      <c r="B113" s="204"/>
      <c r="C113" s="204"/>
      <c r="D113" s="204"/>
      <c r="E113" s="204"/>
      <c r="F113" s="204"/>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61" sqref="I61"/>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3" t="s">
        <v>229</v>
      </c>
      <c r="B1" s="230"/>
      <c r="C1" s="230"/>
      <c r="D1" s="230"/>
      <c r="E1" s="230"/>
      <c r="F1" s="230"/>
      <c r="G1" s="230"/>
      <c r="H1" s="230"/>
      <c r="I1" s="230"/>
    </row>
    <row r="2" spans="1:9" x14ac:dyDescent="0.25">
      <c r="A2" s="222" t="s">
        <v>527</v>
      </c>
      <c r="B2" s="188"/>
      <c r="C2" s="188"/>
      <c r="D2" s="188"/>
      <c r="E2" s="188"/>
      <c r="F2" s="188"/>
      <c r="G2" s="188"/>
      <c r="H2" s="188"/>
      <c r="I2" s="188"/>
    </row>
    <row r="3" spans="1:9" x14ac:dyDescent="0.25">
      <c r="A3" s="238" t="s">
        <v>502</v>
      </c>
      <c r="B3" s="239"/>
      <c r="C3" s="239"/>
      <c r="D3" s="239"/>
      <c r="E3" s="239"/>
      <c r="F3" s="239"/>
      <c r="G3" s="239"/>
      <c r="H3" s="239"/>
      <c r="I3" s="239"/>
    </row>
    <row r="4" spans="1:9" x14ac:dyDescent="0.25">
      <c r="A4" s="234" t="s">
        <v>523</v>
      </c>
      <c r="B4" s="191"/>
      <c r="C4" s="191"/>
      <c r="D4" s="191"/>
      <c r="E4" s="191"/>
      <c r="F4" s="191"/>
      <c r="G4" s="191"/>
      <c r="H4" s="191"/>
      <c r="I4" s="192"/>
    </row>
    <row r="5" spans="1:9" ht="22.8" thickBot="1" x14ac:dyDescent="0.3">
      <c r="A5" s="246" t="s">
        <v>230</v>
      </c>
      <c r="B5" s="247"/>
      <c r="C5" s="247"/>
      <c r="D5" s="247"/>
      <c r="E5" s="247"/>
      <c r="F5" s="248"/>
      <c r="G5" s="18" t="s">
        <v>231</v>
      </c>
      <c r="H5" s="35" t="s">
        <v>232</v>
      </c>
      <c r="I5" s="35" t="s">
        <v>233</v>
      </c>
    </row>
    <row r="6" spans="1:9" x14ac:dyDescent="0.25">
      <c r="A6" s="249">
        <v>1</v>
      </c>
      <c r="B6" s="250"/>
      <c r="C6" s="250"/>
      <c r="D6" s="250"/>
      <c r="E6" s="250"/>
      <c r="F6" s="251"/>
      <c r="G6" s="19">
        <v>2</v>
      </c>
      <c r="H6" s="36" t="s">
        <v>234</v>
      </c>
      <c r="I6" s="36" t="s">
        <v>235</v>
      </c>
    </row>
    <row r="7" spans="1:9" x14ac:dyDescent="0.25">
      <c r="A7" s="252" t="s">
        <v>236</v>
      </c>
      <c r="B7" s="253"/>
      <c r="C7" s="253"/>
      <c r="D7" s="253"/>
      <c r="E7" s="253"/>
      <c r="F7" s="253"/>
      <c r="G7" s="253"/>
      <c r="H7" s="253"/>
      <c r="I7" s="254"/>
    </row>
    <row r="8" spans="1:9" ht="12.75" customHeight="1" x14ac:dyDescent="0.25">
      <c r="A8" s="255" t="s">
        <v>237</v>
      </c>
      <c r="B8" s="256"/>
      <c r="C8" s="256"/>
      <c r="D8" s="256"/>
      <c r="E8" s="256"/>
      <c r="F8" s="257"/>
      <c r="G8" s="20">
        <v>1</v>
      </c>
      <c r="H8" s="37">
        <v>189652</v>
      </c>
      <c r="I8" s="37">
        <v>429490</v>
      </c>
    </row>
    <row r="9" spans="1:9" ht="12.75" customHeight="1" x14ac:dyDescent="0.25">
      <c r="A9" s="243" t="s">
        <v>238</v>
      </c>
      <c r="B9" s="244"/>
      <c r="C9" s="244"/>
      <c r="D9" s="244"/>
      <c r="E9" s="244"/>
      <c r="F9" s="245"/>
      <c r="G9" s="21">
        <v>2</v>
      </c>
      <c r="H9" s="38">
        <f>H10+H11+H12+H13+H14+H15+H16+H17</f>
        <v>469276</v>
      </c>
      <c r="I9" s="38">
        <f>I10+I11+I12+I13+I14+I15+I16+I17</f>
        <v>571514</v>
      </c>
    </row>
    <row r="10" spans="1:9" ht="12.75" customHeight="1" x14ac:dyDescent="0.25">
      <c r="A10" s="235" t="s">
        <v>239</v>
      </c>
      <c r="B10" s="236"/>
      <c r="C10" s="236"/>
      <c r="D10" s="236"/>
      <c r="E10" s="236"/>
      <c r="F10" s="237"/>
      <c r="G10" s="22">
        <v>3</v>
      </c>
      <c r="H10" s="39">
        <v>541403</v>
      </c>
      <c r="I10" s="39">
        <v>751386</v>
      </c>
    </row>
    <row r="11" spans="1:9" ht="22.2" customHeight="1" x14ac:dyDescent="0.25">
      <c r="A11" s="235" t="s">
        <v>240</v>
      </c>
      <c r="B11" s="236"/>
      <c r="C11" s="236"/>
      <c r="D11" s="236"/>
      <c r="E11" s="236"/>
      <c r="F11" s="237"/>
      <c r="G11" s="22">
        <v>4</v>
      </c>
      <c r="H11" s="39">
        <v>-17683</v>
      </c>
      <c r="I11" s="39">
        <v>-19142</v>
      </c>
    </row>
    <row r="12" spans="1:9" ht="23.4" customHeight="1" x14ac:dyDescent="0.25">
      <c r="A12" s="235" t="s">
        <v>241</v>
      </c>
      <c r="B12" s="236"/>
      <c r="C12" s="236"/>
      <c r="D12" s="236"/>
      <c r="E12" s="236"/>
      <c r="F12" s="237"/>
      <c r="G12" s="22">
        <v>5</v>
      </c>
      <c r="H12" s="39">
        <v>0</v>
      </c>
      <c r="I12" s="39">
        <v>0</v>
      </c>
    </row>
    <row r="13" spans="1:9" ht="12.75" customHeight="1" x14ac:dyDescent="0.25">
      <c r="A13" s="235" t="s">
        <v>242</v>
      </c>
      <c r="B13" s="236"/>
      <c r="C13" s="236"/>
      <c r="D13" s="236"/>
      <c r="E13" s="236"/>
      <c r="F13" s="237"/>
      <c r="G13" s="22">
        <v>6</v>
      </c>
      <c r="H13" s="39">
        <v>-504477</v>
      </c>
      <c r="I13" s="39">
        <v>-1088465</v>
      </c>
    </row>
    <row r="14" spans="1:9" ht="12.75" customHeight="1" x14ac:dyDescent="0.25">
      <c r="A14" s="235" t="s">
        <v>243</v>
      </c>
      <c r="B14" s="236"/>
      <c r="C14" s="236"/>
      <c r="D14" s="236"/>
      <c r="E14" s="236"/>
      <c r="F14" s="237"/>
      <c r="G14" s="22">
        <v>7</v>
      </c>
      <c r="H14" s="39">
        <v>461445</v>
      </c>
      <c r="I14" s="39">
        <v>927735</v>
      </c>
    </row>
    <row r="15" spans="1:9" ht="12.75" customHeight="1" x14ac:dyDescent="0.25">
      <c r="A15" s="235" t="s">
        <v>244</v>
      </c>
      <c r="B15" s="236"/>
      <c r="C15" s="236"/>
      <c r="D15" s="236"/>
      <c r="E15" s="236"/>
      <c r="F15" s="237"/>
      <c r="G15" s="22">
        <v>8</v>
      </c>
      <c r="H15" s="39">
        <v>0</v>
      </c>
      <c r="I15" s="39">
        <v>0</v>
      </c>
    </row>
    <row r="16" spans="1:9" ht="12.75" customHeight="1" x14ac:dyDescent="0.25">
      <c r="A16" s="235" t="s">
        <v>245</v>
      </c>
      <c r="B16" s="236"/>
      <c r="C16" s="236"/>
      <c r="D16" s="236"/>
      <c r="E16" s="236"/>
      <c r="F16" s="237"/>
      <c r="G16" s="22">
        <v>9</v>
      </c>
      <c r="H16" s="39">
        <v>0</v>
      </c>
      <c r="I16" s="39">
        <v>0</v>
      </c>
    </row>
    <row r="17" spans="1:9" ht="25.2" customHeight="1" x14ac:dyDescent="0.25">
      <c r="A17" s="235" t="s">
        <v>246</v>
      </c>
      <c r="B17" s="236"/>
      <c r="C17" s="236"/>
      <c r="D17" s="236"/>
      <c r="E17" s="236"/>
      <c r="F17" s="237"/>
      <c r="G17" s="22">
        <v>10</v>
      </c>
      <c r="H17" s="39">
        <v>-11412</v>
      </c>
      <c r="I17" s="39">
        <v>0</v>
      </c>
    </row>
    <row r="18" spans="1:9" ht="28.2" customHeight="1" x14ac:dyDescent="0.25">
      <c r="A18" s="240" t="s">
        <v>247</v>
      </c>
      <c r="B18" s="241"/>
      <c r="C18" s="241"/>
      <c r="D18" s="241"/>
      <c r="E18" s="241"/>
      <c r="F18" s="242"/>
      <c r="G18" s="21">
        <v>11</v>
      </c>
      <c r="H18" s="38">
        <f>H8+H9</f>
        <v>658928</v>
      </c>
      <c r="I18" s="38">
        <f>I8+I9</f>
        <v>1001004</v>
      </c>
    </row>
    <row r="19" spans="1:9" ht="12.75" customHeight="1" x14ac:dyDescent="0.25">
      <c r="A19" s="243" t="s">
        <v>248</v>
      </c>
      <c r="B19" s="244"/>
      <c r="C19" s="244"/>
      <c r="D19" s="244"/>
      <c r="E19" s="244"/>
      <c r="F19" s="245"/>
      <c r="G19" s="21">
        <v>12</v>
      </c>
      <c r="H19" s="38">
        <f>H20+H21+H22+H23</f>
        <v>-3832342</v>
      </c>
      <c r="I19" s="38">
        <f>I20+I21+I22+I23</f>
        <v>-2881906</v>
      </c>
    </row>
    <row r="20" spans="1:9" ht="12.75" customHeight="1" x14ac:dyDescent="0.25">
      <c r="A20" s="235" t="s">
        <v>249</v>
      </c>
      <c r="B20" s="236"/>
      <c r="C20" s="236"/>
      <c r="D20" s="236"/>
      <c r="E20" s="236"/>
      <c r="F20" s="237"/>
      <c r="G20" s="22">
        <v>13</v>
      </c>
      <c r="H20" s="39">
        <v>-1379594</v>
      </c>
      <c r="I20" s="39">
        <v>-6698039</v>
      </c>
    </row>
    <row r="21" spans="1:9" ht="12.75" customHeight="1" x14ac:dyDescent="0.25">
      <c r="A21" s="235" t="s">
        <v>250</v>
      </c>
      <c r="B21" s="236"/>
      <c r="C21" s="236"/>
      <c r="D21" s="236"/>
      <c r="E21" s="236"/>
      <c r="F21" s="237"/>
      <c r="G21" s="22">
        <v>14</v>
      </c>
      <c r="H21" s="39">
        <v>-2508663</v>
      </c>
      <c r="I21" s="39">
        <v>-679332</v>
      </c>
    </row>
    <row r="22" spans="1:9" ht="12.75" customHeight="1" x14ac:dyDescent="0.25">
      <c r="A22" s="235" t="s">
        <v>251</v>
      </c>
      <c r="B22" s="236"/>
      <c r="C22" s="236"/>
      <c r="D22" s="236"/>
      <c r="E22" s="236"/>
      <c r="F22" s="237"/>
      <c r="G22" s="22">
        <v>15</v>
      </c>
      <c r="H22" s="39">
        <v>55915</v>
      </c>
      <c r="I22" s="39">
        <v>4495465</v>
      </c>
    </row>
    <row r="23" spans="1:9" ht="12.75" customHeight="1" x14ac:dyDescent="0.25">
      <c r="A23" s="235" t="s">
        <v>252</v>
      </c>
      <c r="B23" s="236"/>
      <c r="C23" s="236"/>
      <c r="D23" s="236"/>
      <c r="E23" s="236"/>
      <c r="F23" s="237"/>
      <c r="G23" s="22">
        <v>16</v>
      </c>
      <c r="H23" s="39">
        <v>0</v>
      </c>
      <c r="I23" s="39">
        <v>0</v>
      </c>
    </row>
    <row r="24" spans="1:9" ht="12.75" customHeight="1" x14ac:dyDescent="0.25">
      <c r="A24" s="240" t="s">
        <v>253</v>
      </c>
      <c r="B24" s="241"/>
      <c r="C24" s="241"/>
      <c r="D24" s="241"/>
      <c r="E24" s="241"/>
      <c r="F24" s="242"/>
      <c r="G24" s="21">
        <v>17</v>
      </c>
      <c r="H24" s="38">
        <f>H18+H19</f>
        <v>-3173414</v>
      </c>
      <c r="I24" s="38">
        <f>I18+I19</f>
        <v>-1880902</v>
      </c>
    </row>
    <row r="25" spans="1:9" ht="12.75" customHeight="1" x14ac:dyDescent="0.25">
      <c r="A25" s="231" t="s">
        <v>254</v>
      </c>
      <c r="B25" s="232"/>
      <c r="C25" s="232"/>
      <c r="D25" s="232"/>
      <c r="E25" s="232"/>
      <c r="F25" s="233"/>
      <c r="G25" s="22">
        <v>18</v>
      </c>
      <c r="H25" s="39">
        <v>-440898</v>
      </c>
      <c r="I25" s="39">
        <v>-893087</v>
      </c>
    </row>
    <row r="26" spans="1:9" ht="12.75" customHeight="1" x14ac:dyDescent="0.25">
      <c r="A26" s="231" t="s">
        <v>255</v>
      </c>
      <c r="B26" s="232"/>
      <c r="C26" s="232"/>
      <c r="D26" s="232"/>
      <c r="E26" s="232"/>
      <c r="F26" s="233"/>
      <c r="G26" s="22">
        <v>19</v>
      </c>
      <c r="H26" s="39">
        <v>0</v>
      </c>
      <c r="I26" s="39">
        <v>-216534</v>
      </c>
    </row>
    <row r="27" spans="1:9" ht="25.95" customHeight="1" x14ac:dyDescent="0.25">
      <c r="A27" s="258" t="s">
        <v>256</v>
      </c>
      <c r="B27" s="259"/>
      <c r="C27" s="259"/>
      <c r="D27" s="259"/>
      <c r="E27" s="259"/>
      <c r="F27" s="260"/>
      <c r="G27" s="23">
        <v>20</v>
      </c>
      <c r="H27" s="40">
        <f>H24+H25+H26</f>
        <v>-3614312</v>
      </c>
      <c r="I27" s="40">
        <f>I24+I25+I26</f>
        <v>-2990523</v>
      </c>
    </row>
    <row r="28" spans="1:9" x14ac:dyDescent="0.25">
      <c r="A28" s="252" t="s">
        <v>257</v>
      </c>
      <c r="B28" s="253"/>
      <c r="C28" s="253"/>
      <c r="D28" s="253"/>
      <c r="E28" s="253"/>
      <c r="F28" s="253"/>
      <c r="G28" s="253"/>
      <c r="H28" s="253"/>
      <c r="I28" s="254"/>
    </row>
    <row r="29" spans="1:9" ht="30.6" customHeight="1" x14ac:dyDescent="0.25">
      <c r="A29" s="255" t="s">
        <v>258</v>
      </c>
      <c r="B29" s="256"/>
      <c r="C29" s="256"/>
      <c r="D29" s="256"/>
      <c r="E29" s="256"/>
      <c r="F29" s="257"/>
      <c r="G29" s="20">
        <v>21</v>
      </c>
      <c r="H29" s="41">
        <v>0</v>
      </c>
      <c r="I29" s="41">
        <v>0</v>
      </c>
    </row>
    <row r="30" spans="1:9" ht="12.75" customHeight="1" x14ac:dyDescent="0.25">
      <c r="A30" s="231" t="s">
        <v>259</v>
      </c>
      <c r="B30" s="232"/>
      <c r="C30" s="232"/>
      <c r="D30" s="232"/>
      <c r="E30" s="232"/>
      <c r="F30" s="233"/>
      <c r="G30" s="22">
        <v>22</v>
      </c>
      <c r="H30" s="42">
        <v>0</v>
      </c>
      <c r="I30" s="42">
        <v>0</v>
      </c>
    </row>
    <row r="31" spans="1:9" ht="12.75" customHeight="1" x14ac:dyDescent="0.25">
      <c r="A31" s="231" t="s">
        <v>260</v>
      </c>
      <c r="B31" s="232"/>
      <c r="C31" s="232"/>
      <c r="D31" s="232"/>
      <c r="E31" s="232"/>
      <c r="F31" s="233"/>
      <c r="G31" s="22">
        <v>23</v>
      </c>
      <c r="H31" s="42">
        <v>2987</v>
      </c>
      <c r="I31" s="42">
        <v>77026</v>
      </c>
    </row>
    <row r="32" spans="1:9" ht="12.75" customHeight="1" x14ac:dyDescent="0.25">
      <c r="A32" s="231" t="s">
        <v>261</v>
      </c>
      <c r="B32" s="232"/>
      <c r="C32" s="232"/>
      <c r="D32" s="232"/>
      <c r="E32" s="232"/>
      <c r="F32" s="233"/>
      <c r="G32" s="22">
        <v>24</v>
      </c>
      <c r="H32" s="42">
        <v>500000</v>
      </c>
      <c r="I32" s="42">
        <v>1000000</v>
      </c>
    </row>
    <row r="33" spans="1:9" ht="12.75" customHeight="1" x14ac:dyDescent="0.25">
      <c r="A33" s="231" t="s">
        <v>262</v>
      </c>
      <c r="B33" s="232"/>
      <c r="C33" s="232"/>
      <c r="D33" s="232"/>
      <c r="E33" s="232"/>
      <c r="F33" s="233"/>
      <c r="G33" s="22">
        <v>25</v>
      </c>
      <c r="H33" s="42">
        <v>871017</v>
      </c>
      <c r="I33" s="42">
        <v>964887</v>
      </c>
    </row>
    <row r="34" spans="1:9" ht="12.75" customHeight="1" x14ac:dyDescent="0.25">
      <c r="A34" s="231" t="s">
        <v>263</v>
      </c>
      <c r="B34" s="232"/>
      <c r="C34" s="232"/>
      <c r="D34" s="232"/>
      <c r="E34" s="232"/>
      <c r="F34" s="233"/>
      <c r="G34" s="22">
        <v>26</v>
      </c>
      <c r="H34" s="42">
        <v>0</v>
      </c>
      <c r="I34" s="42">
        <v>0</v>
      </c>
    </row>
    <row r="35" spans="1:9" ht="26.4" customHeight="1" x14ac:dyDescent="0.25">
      <c r="A35" s="240" t="s">
        <v>264</v>
      </c>
      <c r="B35" s="241"/>
      <c r="C35" s="241"/>
      <c r="D35" s="241"/>
      <c r="E35" s="241"/>
      <c r="F35" s="242"/>
      <c r="G35" s="21">
        <v>27</v>
      </c>
      <c r="H35" s="43">
        <f>H29+H30+H31+H32+H33+H34</f>
        <v>1374004</v>
      </c>
      <c r="I35" s="43">
        <f>I29+I30+I31+I32+I33+I34</f>
        <v>2041913</v>
      </c>
    </row>
    <row r="36" spans="1:9" ht="22.95" customHeight="1" x14ac:dyDescent="0.25">
      <c r="A36" s="231" t="s">
        <v>265</v>
      </c>
      <c r="B36" s="232"/>
      <c r="C36" s="232"/>
      <c r="D36" s="232"/>
      <c r="E36" s="232"/>
      <c r="F36" s="233"/>
      <c r="G36" s="22">
        <v>28</v>
      </c>
      <c r="H36" s="42">
        <v>-442414</v>
      </c>
      <c r="I36" s="42">
        <v>-1228647</v>
      </c>
    </row>
    <row r="37" spans="1:9" ht="12.75" customHeight="1" x14ac:dyDescent="0.25">
      <c r="A37" s="231" t="s">
        <v>266</v>
      </c>
      <c r="B37" s="232"/>
      <c r="C37" s="232"/>
      <c r="D37" s="232"/>
      <c r="E37" s="232"/>
      <c r="F37" s="233"/>
      <c r="G37" s="22">
        <v>29</v>
      </c>
      <c r="H37" s="42">
        <v>0</v>
      </c>
      <c r="I37" s="42">
        <v>0</v>
      </c>
    </row>
    <row r="38" spans="1:9" ht="12.75" customHeight="1" x14ac:dyDescent="0.25">
      <c r="A38" s="231" t="s">
        <v>267</v>
      </c>
      <c r="B38" s="232"/>
      <c r="C38" s="232"/>
      <c r="D38" s="232"/>
      <c r="E38" s="232"/>
      <c r="F38" s="233"/>
      <c r="G38" s="22">
        <v>30</v>
      </c>
      <c r="H38" s="42">
        <v>-3835979</v>
      </c>
      <c r="I38" s="42">
        <v>-4463058</v>
      </c>
    </row>
    <row r="39" spans="1:9" ht="12.75" customHeight="1" x14ac:dyDescent="0.25">
      <c r="A39" s="231" t="s">
        <v>268</v>
      </c>
      <c r="B39" s="232"/>
      <c r="C39" s="232"/>
      <c r="D39" s="232"/>
      <c r="E39" s="232"/>
      <c r="F39" s="233"/>
      <c r="G39" s="22">
        <v>31</v>
      </c>
      <c r="H39" s="42">
        <v>0</v>
      </c>
      <c r="I39" s="42">
        <v>0</v>
      </c>
    </row>
    <row r="40" spans="1:9" ht="12.75" customHeight="1" x14ac:dyDescent="0.25">
      <c r="A40" s="231" t="s">
        <v>269</v>
      </c>
      <c r="B40" s="232"/>
      <c r="C40" s="232"/>
      <c r="D40" s="232"/>
      <c r="E40" s="232"/>
      <c r="F40" s="233"/>
      <c r="G40" s="22">
        <v>32</v>
      </c>
      <c r="H40" s="42">
        <v>0</v>
      </c>
      <c r="I40" s="42">
        <v>0</v>
      </c>
    </row>
    <row r="41" spans="1:9" ht="24" customHeight="1" x14ac:dyDescent="0.25">
      <c r="A41" s="240" t="s">
        <v>270</v>
      </c>
      <c r="B41" s="241"/>
      <c r="C41" s="241"/>
      <c r="D41" s="241"/>
      <c r="E41" s="241"/>
      <c r="F41" s="242"/>
      <c r="G41" s="21">
        <v>33</v>
      </c>
      <c r="H41" s="43">
        <f>H36+H37+H38+H39+H40</f>
        <v>-4278393</v>
      </c>
      <c r="I41" s="43">
        <f>I36+I37+I38+I39+I40</f>
        <v>-5691705</v>
      </c>
    </row>
    <row r="42" spans="1:9" ht="29.4" customHeight="1" x14ac:dyDescent="0.25">
      <c r="A42" s="258" t="s">
        <v>271</v>
      </c>
      <c r="B42" s="259"/>
      <c r="C42" s="259"/>
      <c r="D42" s="259"/>
      <c r="E42" s="259"/>
      <c r="F42" s="260"/>
      <c r="G42" s="23">
        <v>34</v>
      </c>
      <c r="H42" s="44">
        <f>H35+H41</f>
        <v>-2904389</v>
      </c>
      <c r="I42" s="44">
        <f>I35+I41</f>
        <v>-3649792</v>
      </c>
    </row>
    <row r="43" spans="1:9" x14ac:dyDescent="0.25">
      <c r="A43" s="252" t="s">
        <v>272</v>
      </c>
      <c r="B43" s="253"/>
      <c r="C43" s="253"/>
      <c r="D43" s="253"/>
      <c r="E43" s="253"/>
      <c r="F43" s="253"/>
      <c r="G43" s="253"/>
      <c r="H43" s="253"/>
      <c r="I43" s="254"/>
    </row>
    <row r="44" spans="1:9" ht="12.75" customHeight="1" x14ac:dyDescent="0.25">
      <c r="A44" s="255" t="s">
        <v>273</v>
      </c>
      <c r="B44" s="256"/>
      <c r="C44" s="256"/>
      <c r="D44" s="256"/>
      <c r="E44" s="256"/>
      <c r="F44" s="257"/>
      <c r="G44" s="20">
        <v>35</v>
      </c>
      <c r="H44" s="41">
        <v>0</v>
      </c>
      <c r="I44" s="41">
        <v>0</v>
      </c>
    </row>
    <row r="45" spans="1:9" ht="25.2" customHeight="1" x14ac:dyDescent="0.25">
      <c r="A45" s="231" t="s">
        <v>274</v>
      </c>
      <c r="B45" s="232"/>
      <c r="C45" s="232"/>
      <c r="D45" s="232"/>
      <c r="E45" s="232"/>
      <c r="F45" s="233"/>
      <c r="G45" s="22">
        <v>36</v>
      </c>
      <c r="H45" s="42">
        <v>0</v>
      </c>
      <c r="I45" s="42">
        <v>0</v>
      </c>
    </row>
    <row r="46" spans="1:9" ht="12.75" customHeight="1" x14ac:dyDescent="0.25">
      <c r="A46" s="231" t="s">
        <v>275</v>
      </c>
      <c r="B46" s="232"/>
      <c r="C46" s="232"/>
      <c r="D46" s="232"/>
      <c r="E46" s="232"/>
      <c r="F46" s="233"/>
      <c r="G46" s="22">
        <v>37</v>
      </c>
      <c r="H46" s="42">
        <v>8285599</v>
      </c>
      <c r="I46" s="42">
        <v>7199150</v>
      </c>
    </row>
    <row r="47" spans="1:9" ht="12.75" customHeight="1" x14ac:dyDescent="0.25">
      <c r="A47" s="231" t="s">
        <v>276</v>
      </c>
      <c r="B47" s="232"/>
      <c r="C47" s="232"/>
      <c r="D47" s="232"/>
      <c r="E47" s="232"/>
      <c r="F47" s="233"/>
      <c r="G47" s="22">
        <v>38</v>
      </c>
      <c r="H47" s="42">
        <v>0</v>
      </c>
      <c r="I47" s="42">
        <v>0</v>
      </c>
    </row>
    <row r="48" spans="1:9" ht="22.2" customHeight="1" x14ac:dyDescent="0.25">
      <c r="A48" s="240" t="s">
        <v>277</v>
      </c>
      <c r="B48" s="241"/>
      <c r="C48" s="241"/>
      <c r="D48" s="241"/>
      <c r="E48" s="241"/>
      <c r="F48" s="242"/>
      <c r="G48" s="21">
        <v>39</v>
      </c>
      <c r="H48" s="43">
        <f>H44+H45+H46+H47</f>
        <v>8285599</v>
      </c>
      <c r="I48" s="43">
        <f>I44+I45+I46+I47</f>
        <v>7199150</v>
      </c>
    </row>
    <row r="49" spans="1:9" ht="24.6" customHeight="1" x14ac:dyDescent="0.25">
      <c r="A49" s="231" t="s">
        <v>278</v>
      </c>
      <c r="B49" s="232"/>
      <c r="C49" s="232"/>
      <c r="D49" s="232"/>
      <c r="E49" s="232"/>
      <c r="F49" s="233"/>
      <c r="G49" s="22">
        <v>40</v>
      </c>
      <c r="H49" s="42">
        <v>-2358430</v>
      </c>
      <c r="I49" s="42">
        <v>-689571</v>
      </c>
    </row>
    <row r="50" spans="1:9" ht="12.75" customHeight="1" x14ac:dyDescent="0.25">
      <c r="A50" s="231" t="s">
        <v>279</v>
      </c>
      <c r="B50" s="232"/>
      <c r="C50" s="232"/>
      <c r="D50" s="232"/>
      <c r="E50" s="232"/>
      <c r="F50" s="233"/>
      <c r="G50" s="22">
        <v>41</v>
      </c>
      <c r="H50" s="42">
        <v>0</v>
      </c>
      <c r="I50" s="42">
        <v>0</v>
      </c>
    </row>
    <row r="51" spans="1:9" ht="12.75" customHeight="1" x14ac:dyDescent="0.25">
      <c r="A51" s="231" t="s">
        <v>280</v>
      </c>
      <c r="B51" s="232"/>
      <c r="C51" s="232"/>
      <c r="D51" s="232"/>
      <c r="E51" s="232"/>
      <c r="F51" s="233"/>
      <c r="G51" s="22">
        <v>42</v>
      </c>
      <c r="H51" s="42">
        <v>-17463</v>
      </c>
      <c r="I51" s="42">
        <v>-4190</v>
      </c>
    </row>
    <row r="52" spans="1:9" ht="22.95" customHeight="1" x14ac:dyDescent="0.25">
      <c r="A52" s="231" t="s">
        <v>281</v>
      </c>
      <c r="B52" s="232"/>
      <c r="C52" s="232"/>
      <c r="D52" s="232"/>
      <c r="E52" s="232"/>
      <c r="F52" s="233"/>
      <c r="G52" s="22">
        <v>43</v>
      </c>
      <c r="H52" s="42">
        <v>0</v>
      </c>
      <c r="I52" s="42">
        <v>0</v>
      </c>
    </row>
    <row r="53" spans="1:9" ht="12.75" customHeight="1" x14ac:dyDescent="0.25">
      <c r="A53" s="231" t="s">
        <v>282</v>
      </c>
      <c r="B53" s="232"/>
      <c r="C53" s="232"/>
      <c r="D53" s="232"/>
      <c r="E53" s="232"/>
      <c r="F53" s="233"/>
      <c r="G53" s="22">
        <v>44</v>
      </c>
      <c r="H53" s="42">
        <v>0</v>
      </c>
      <c r="I53" s="42">
        <v>0</v>
      </c>
    </row>
    <row r="54" spans="1:9" ht="30.6" customHeight="1" x14ac:dyDescent="0.25">
      <c r="A54" s="240" t="s">
        <v>283</v>
      </c>
      <c r="B54" s="241"/>
      <c r="C54" s="241"/>
      <c r="D54" s="241"/>
      <c r="E54" s="241"/>
      <c r="F54" s="242"/>
      <c r="G54" s="21">
        <v>45</v>
      </c>
      <c r="H54" s="43">
        <f>H49+H50+H51+H52+H53</f>
        <v>-2375893</v>
      </c>
      <c r="I54" s="43">
        <f>I49+I50+I51+I52+I53</f>
        <v>-693761</v>
      </c>
    </row>
    <row r="55" spans="1:9" ht="29.4" customHeight="1" x14ac:dyDescent="0.25">
      <c r="A55" s="261" t="s">
        <v>284</v>
      </c>
      <c r="B55" s="262"/>
      <c r="C55" s="262"/>
      <c r="D55" s="262"/>
      <c r="E55" s="262"/>
      <c r="F55" s="263"/>
      <c r="G55" s="21">
        <v>46</v>
      </c>
      <c r="H55" s="43">
        <f>H48+H54</f>
        <v>5909706</v>
      </c>
      <c r="I55" s="43">
        <f>I48+I54</f>
        <v>6505389</v>
      </c>
    </row>
    <row r="56" spans="1:9" ht="32.4" customHeight="1" x14ac:dyDescent="0.25">
      <c r="A56" s="231" t="s">
        <v>285</v>
      </c>
      <c r="B56" s="232"/>
      <c r="C56" s="232"/>
      <c r="D56" s="232"/>
      <c r="E56" s="232"/>
      <c r="F56" s="233"/>
      <c r="G56" s="22">
        <v>47</v>
      </c>
      <c r="H56" s="42">
        <v>0</v>
      </c>
      <c r="I56" s="42">
        <v>0</v>
      </c>
    </row>
    <row r="57" spans="1:9" ht="26.4" customHeight="1" x14ac:dyDescent="0.25">
      <c r="A57" s="261" t="s">
        <v>286</v>
      </c>
      <c r="B57" s="262"/>
      <c r="C57" s="262"/>
      <c r="D57" s="262"/>
      <c r="E57" s="262"/>
      <c r="F57" s="263"/>
      <c r="G57" s="21">
        <v>48</v>
      </c>
      <c r="H57" s="43">
        <f>H27+H42+H55+H56</f>
        <v>-608995</v>
      </c>
      <c r="I57" s="43">
        <f>I27+I42+I55+I56</f>
        <v>-134926</v>
      </c>
    </row>
    <row r="58" spans="1:9" ht="24" customHeight="1" x14ac:dyDescent="0.25">
      <c r="A58" s="264" t="s">
        <v>287</v>
      </c>
      <c r="B58" s="265"/>
      <c r="C58" s="265"/>
      <c r="D58" s="265"/>
      <c r="E58" s="265"/>
      <c r="F58" s="266"/>
      <c r="G58" s="22">
        <v>49</v>
      </c>
      <c r="H58" s="42">
        <v>954992</v>
      </c>
      <c r="I58" s="42">
        <v>276328</v>
      </c>
    </row>
    <row r="59" spans="1:9" ht="31.2" customHeight="1" x14ac:dyDescent="0.25">
      <c r="A59" s="258" t="s">
        <v>288</v>
      </c>
      <c r="B59" s="259"/>
      <c r="C59" s="259"/>
      <c r="D59" s="259"/>
      <c r="E59" s="259"/>
      <c r="F59" s="260"/>
      <c r="G59" s="23">
        <v>50</v>
      </c>
      <c r="H59" s="44">
        <f>H57+H58</f>
        <v>345997</v>
      </c>
      <c r="I59" s="44">
        <f>I57+I58</f>
        <v>141402</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110" zoomScaleNormal="100" workbookViewId="0">
      <selection activeCell="A4" sqref="A4:I4"/>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3" t="s">
        <v>289</v>
      </c>
      <c r="B1" s="230"/>
      <c r="C1" s="230"/>
      <c r="D1" s="230"/>
      <c r="E1" s="230"/>
      <c r="F1" s="230"/>
      <c r="G1" s="230"/>
      <c r="H1" s="230"/>
      <c r="I1" s="230"/>
    </row>
    <row r="2" spans="1:9" ht="12.75" customHeight="1" x14ac:dyDescent="0.25">
      <c r="A2" s="222" t="s">
        <v>391</v>
      </c>
      <c r="B2" s="188"/>
      <c r="C2" s="188"/>
      <c r="D2" s="188"/>
      <c r="E2" s="188"/>
      <c r="F2" s="188"/>
      <c r="G2" s="188"/>
      <c r="H2" s="188"/>
      <c r="I2" s="188"/>
    </row>
    <row r="3" spans="1:9" x14ac:dyDescent="0.25">
      <c r="A3" s="281" t="s">
        <v>502</v>
      </c>
      <c r="B3" s="282"/>
      <c r="C3" s="282"/>
      <c r="D3" s="282"/>
      <c r="E3" s="282"/>
      <c r="F3" s="282"/>
      <c r="G3" s="282"/>
      <c r="H3" s="282"/>
      <c r="I3" s="282"/>
    </row>
    <row r="4" spans="1:9" x14ac:dyDescent="0.25">
      <c r="A4" s="234" t="s">
        <v>392</v>
      </c>
      <c r="B4" s="191"/>
      <c r="C4" s="191"/>
      <c r="D4" s="191"/>
      <c r="E4" s="191"/>
      <c r="F4" s="191"/>
      <c r="G4" s="191"/>
      <c r="H4" s="191"/>
      <c r="I4" s="192"/>
    </row>
    <row r="5" spans="1:9" ht="22.8" thickBot="1" x14ac:dyDescent="0.3">
      <c r="A5" s="246" t="s">
        <v>290</v>
      </c>
      <c r="B5" s="247"/>
      <c r="C5" s="247"/>
      <c r="D5" s="247"/>
      <c r="E5" s="247"/>
      <c r="F5" s="248"/>
      <c r="G5" s="18" t="s">
        <v>291</v>
      </c>
      <c r="H5" s="35" t="s">
        <v>292</v>
      </c>
      <c r="I5" s="35" t="s">
        <v>293</v>
      </c>
    </row>
    <row r="6" spans="1:9" x14ac:dyDescent="0.25">
      <c r="A6" s="249">
        <v>1</v>
      </c>
      <c r="B6" s="250"/>
      <c r="C6" s="250"/>
      <c r="D6" s="250"/>
      <c r="E6" s="250"/>
      <c r="F6" s="251"/>
      <c r="G6" s="24">
        <v>2</v>
      </c>
      <c r="H6" s="36" t="s">
        <v>294</v>
      </c>
      <c r="I6" s="36" t="s">
        <v>295</v>
      </c>
    </row>
    <row r="7" spans="1:9" x14ac:dyDescent="0.25">
      <c r="A7" s="271" t="s">
        <v>296</v>
      </c>
      <c r="B7" s="272"/>
      <c r="C7" s="272"/>
      <c r="D7" s="272"/>
      <c r="E7" s="272"/>
      <c r="F7" s="272"/>
      <c r="G7" s="272"/>
      <c r="H7" s="272"/>
      <c r="I7" s="273"/>
    </row>
    <row r="8" spans="1:9" x14ac:dyDescent="0.25">
      <c r="A8" s="276" t="s">
        <v>297</v>
      </c>
      <c r="B8" s="276"/>
      <c r="C8" s="276"/>
      <c r="D8" s="276"/>
      <c r="E8" s="276"/>
      <c r="F8" s="276"/>
      <c r="G8" s="25">
        <v>1</v>
      </c>
      <c r="H8" s="46"/>
      <c r="I8" s="46"/>
    </row>
    <row r="9" spans="1:9" x14ac:dyDescent="0.25">
      <c r="A9" s="268" t="s">
        <v>298</v>
      </c>
      <c r="B9" s="268"/>
      <c r="C9" s="268"/>
      <c r="D9" s="268"/>
      <c r="E9" s="268"/>
      <c r="F9" s="268"/>
      <c r="G9" s="26">
        <v>2</v>
      </c>
      <c r="H9" s="47"/>
      <c r="I9" s="47"/>
    </row>
    <row r="10" spans="1:9" x14ac:dyDescent="0.25">
      <c r="A10" s="268" t="s">
        <v>299</v>
      </c>
      <c r="B10" s="268"/>
      <c r="C10" s="268"/>
      <c r="D10" s="268"/>
      <c r="E10" s="268"/>
      <c r="F10" s="268"/>
      <c r="G10" s="26">
        <v>3</v>
      </c>
      <c r="H10" s="47"/>
      <c r="I10" s="47"/>
    </row>
    <row r="11" spans="1:9" x14ac:dyDescent="0.25">
      <c r="A11" s="268" t="s">
        <v>300</v>
      </c>
      <c r="B11" s="268"/>
      <c r="C11" s="268"/>
      <c r="D11" s="268"/>
      <c r="E11" s="268"/>
      <c r="F11" s="268"/>
      <c r="G11" s="26">
        <v>4</v>
      </c>
      <c r="H11" s="47"/>
      <c r="I11" s="47"/>
    </row>
    <row r="12" spans="1:9" x14ac:dyDescent="0.25">
      <c r="A12" s="268" t="s">
        <v>451</v>
      </c>
      <c r="B12" s="268"/>
      <c r="C12" s="268"/>
      <c r="D12" s="268"/>
      <c r="E12" s="268"/>
      <c r="F12" s="268"/>
      <c r="G12" s="26">
        <v>5</v>
      </c>
      <c r="H12" s="47"/>
      <c r="I12" s="47"/>
    </row>
    <row r="13" spans="1:9" x14ac:dyDescent="0.25">
      <c r="A13" s="280" t="s">
        <v>452</v>
      </c>
      <c r="B13" s="280"/>
      <c r="C13" s="280"/>
      <c r="D13" s="280"/>
      <c r="E13" s="280"/>
      <c r="F13" s="280"/>
      <c r="G13" s="115">
        <v>6</v>
      </c>
      <c r="H13" s="116">
        <f>SUM(H8:H12)</f>
        <v>0</v>
      </c>
      <c r="I13" s="116">
        <f>SUM(I8:I12)</f>
        <v>0</v>
      </c>
    </row>
    <row r="14" spans="1:9" x14ac:dyDescent="0.25">
      <c r="A14" s="268" t="s">
        <v>453</v>
      </c>
      <c r="B14" s="268"/>
      <c r="C14" s="268"/>
      <c r="D14" s="268"/>
      <c r="E14" s="268"/>
      <c r="F14" s="268"/>
      <c r="G14" s="26">
        <v>7</v>
      </c>
      <c r="H14" s="47"/>
      <c r="I14" s="47"/>
    </row>
    <row r="15" spans="1:9" x14ac:dyDescent="0.25">
      <c r="A15" s="268" t="s">
        <v>454</v>
      </c>
      <c r="B15" s="268"/>
      <c r="C15" s="268"/>
      <c r="D15" s="268"/>
      <c r="E15" s="268"/>
      <c r="F15" s="268"/>
      <c r="G15" s="26">
        <v>8</v>
      </c>
      <c r="H15" s="47"/>
      <c r="I15" s="47"/>
    </row>
    <row r="16" spans="1:9" x14ac:dyDescent="0.25">
      <c r="A16" s="268" t="s">
        <v>455</v>
      </c>
      <c r="B16" s="268"/>
      <c r="C16" s="268"/>
      <c r="D16" s="268"/>
      <c r="E16" s="268"/>
      <c r="F16" s="268"/>
      <c r="G16" s="26">
        <v>9</v>
      </c>
      <c r="H16" s="47"/>
      <c r="I16" s="47"/>
    </row>
    <row r="17" spans="1:9" x14ac:dyDescent="0.25">
      <c r="A17" s="268" t="s">
        <v>456</v>
      </c>
      <c r="B17" s="268"/>
      <c r="C17" s="268"/>
      <c r="D17" s="268"/>
      <c r="E17" s="268"/>
      <c r="F17" s="268"/>
      <c r="G17" s="26">
        <v>10</v>
      </c>
      <c r="H17" s="47"/>
      <c r="I17" s="47"/>
    </row>
    <row r="18" spans="1:9" ht="12.75" customHeight="1" x14ac:dyDescent="0.25">
      <c r="A18" s="268" t="s">
        <v>457</v>
      </c>
      <c r="B18" s="268"/>
      <c r="C18" s="268"/>
      <c r="D18" s="268"/>
      <c r="E18" s="268"/>
      <c r="F18" s="268"/>
      <c r="G18" s="26">
        <v>11</v>
      </c>
      <c r="H18" s="47"/>
      <c r="I18" s="47"/>
    </row>
    <row r="19" spans="1:9" x14ac:dyDescent="0.25">
      <c r="A19" s="268" t="s">
        <v>458</v>
      </c>
      <c r="B19" s="268"/>
      <c r="C19" s="268"/>
      <c r="D19" s="268"/>
      <c r="E19" s="268"/>
      <c r="F19" s="268"/>
      <c r="G19" s="26">
        <v>12</v>
      </c>
      <c r="H19" s="47"/>
      <c r="I19" s="47"/>
    </row>
    <row r="20" spans="1:9" ht="12.75" customHeight="1" x14ac:dyDescent="0.25">
      <c r="A20" s="277" t="s">
        <v>459</v>
      </c>
      <c r="B20" s="278"/>
      <c r="C20" s="278"/>
      <c r="D20" s="278"/>
      <c r="E20" s="278"/>
      <c r="F20" s="279"/>
      <c r="G20" s="115">
        <v>13</v>
      </c>
      <c r="H20" s="116">
        <f>SUM(H14:H19)</f>
        <v>0</v>
      </c>
      <c r="I20" s="116">
        <f>SUM(I14:I19)</f>
        <v>0</v>
      </c>
    </row>
    <row r="21" spans="1:9" ht="27.6" customHeight="1" x14ac:dyDescent="0.25">
      <c r="A21" s="274" t="s">
        <v>460</v>
      </c>
      <c r="B21" s="275"/>
      <c r="C21" s="275"/>
      <c r="D21" s="275"/>
      <c r="E21" s="275"/>
      <c r="F21" s="275"/>
      <c r="G21" s="28">
        <v>14</v>
      </c>
      <c r="H21" s="49">
        <f>H13+H20</f>
        <v>0</v>
      </c>
      <c r="I21" s="49">
        <f>I13+I20</f>
        <v>0</v>
      </c>
    </row>
    <row r="22" spans="1:9" x14ac:dyDescent="0.25">
      <c r="A22" s="271" t="s">
        <v>301</v>
      </c>
      <c r="B22" s="272"/>
      <c r="C22" s="272"/>
      <c r="D22" s="272"/>
      <c r="E22" s="272"/>
      <c r="F22" s="272"/>
      <c r="G22" s="272"/>
      <c r="H22" s="272"/>
      <c r="I22" s="273"/>
    </row>
    <row r="23" spans="1:9" ht="26.4" customHeight="1" x14ac:dyDescent="0.25">
      <c r="A23" s="276" t="s">
        <v>302</v>
      </c>
      <c r="B23" s="276"/>
      <c r="C23" s="276"/>
      <c r="D23" s="276"/>
      <c r="E23" s="276"/>
      <c r="F23" s="276"/>
      <c r="G23" s="25">
        <v>15</v>
      </c>
      <c r="H23" s="46"/>
      <c r="I23" s="46"/>
    </row>
    <row r="24" spans="1:9" x14ac:dyDescent="0.25">
      <c r="A24" s="268" t="s">
        <v>303</v>
      </c>
      <c r="B24" s="268"/>
      <c r="C24" s="268"/>
      <c r="D24" s="268"/>
      <c r="E24" s="268"/>
      <c r="F24" s="268"/>
      <c r="G24" s="25">
        <v>16</v>
      </c>
      <c r="H24" s="47"/>
      <c r="I24" s="47"/>
    </row>
    <row r="25" spans="1:9" x14ac:dyDescent="0.25">
      <c r="A25" s="268" t="s">
        <v>304</v>
      </c>
      <c r="B25" s="268"/>
      <c r="C25" s="268"/>
      <c r="D25" s="268"/>
      <c r="E25" s="268"/>
      <c r="F25" s="268"/>
      <c r="G25" s="25">
        <v>17</v>
      </c>
      <c r="H25" s="47"/>
      <c r="I25" s="47"/>
    </row>
    <row r="26" spans="1:9" x14ac:dyDescent="0.25">
      <c r="A26" s="268" t="s">
        <v>305</v>
      </c>
      <c r="B26" s="268"/>
      <c r="C26" s="268"/>
      <c r="D26" s="268"/>
      <c r="E26" s="268"/>
      <c r="F26" s="268"/>
      <c r="G26" s="25">
        <v>18</v>
      </c>
      <c r="H26" s="47"/>
      <c r="I26" s="47"/>
    </row>
    <row r="27" spans="1:9" x14ac:dyDescent="0.25">
      <c r="A27" s="268" t="s">
        <v>306</v>
      </c>
      <c r="B27" s="268"/>
      <c r="C27" s="268"/>
      <c r="D27" s="268"/>
      <c r="E27" s="268"/>
      <c r="F27" s="268"/>
      <c r="G27" s="25">
        <v>19</v>
      </c>
      <c r="H27" s="47"/>
      <c r="I27" s="47"/>
    </row>
    <row r="28" spans="1:9" x14ac:dyDescent="0.25">
      <c r="A28" s="268" t="s">
        <v>307</v>
      </c>
      <c r="B28" s="268"/>
      <c r="C28" s="268"/>
      <c r="D28" s="268"/>
      <c r="E28" s="268"/>
      <c r="F28" s="268"/>
      <c r="G28" s="25">
        <v>20</v>
      </c>
      <c r="H28" s="47"/>
      <c r="I28" s="47"/>
    </row>
    <row r="29" spans="1:9" ht="24" customHeight="1" x14ac:dyDescent="0.25">
      <c r="A29" s="269" t="s">
        <v>462</v>
      </c>
      <c r="B29" s="269"/>
      <c r="C29" s="269"/>
      <c r="D29" s="269"/>
      <c r="E29" s="269"/>
      <c r="F29" s="269"/>
      <c r="G29" s="27">
        <v>21</v>
      </c>
      <c r="H29" s="48">
        <f>SUM(H23:H28)</f>
        <v>0</v>
      </c>
      <c r="I29" s="48">
        <f>SUM(I23:I28)</f>
        <v>0</v>
      </c>
    </row>
    <row r="30" spans="1:9" ht="27" customHeight="1" x14ac:dyDescent="0.25">
      <c r="A30" s="268" t="s">
        <v>308</v>
      </c>
      <c r="B30" s="268"/>
      <c r="C30" s="268"/>
      <c r="D30" s="268"/>
      <c r="E30" s="268"/>
      <c r="F30" s="268"/>
      <c r="G30" s="26">
        <v>22</v>
      </c>
      <c r="H30" s="47"/>
      <c r="I30" s="47"/>
    </row>
    <row r="31" spans="1:9" x14ac:dyDescent="0.25">
      <c r="A31" s="268" t="s">
        <v>309</v>
      </c>
      <c r="B31" s="268"/>
      <c r="C31" s="268"/>
      <c r="D31" s="268"/>
      <c r="E31" s="268"/>
      <c r="F31" s="268"/>
      <c r="G31" s="26">
        <v>23</v>
      </c>
      <c r="H31" s="47"/>
      <c r="I31" s="47"/>
    </row>
    <row r="32" spans="1:9" x14ac:dyDescent="0.25">
      <c r="A32" s="268" t="s">
        <v>310</v>
      </c>
      <c r="B32" s="268"/>
      <c r="C32" s="268"/>
      <c r="D32" s="268"/>
      <c r="E32" s="268"/>
      <c r="F32" s="268"/>
      <c r="G32" s="26">
        <v>24</v>
      </c>
      <c r="H32" s="47"/>
      <c r="I32" s="47"/>
    </row>
    <row r="33" spans="1:9" x14ac:dyDescent="0.25">
      <c r="A33" s="268" t="s">
        <v>311</v>
      </c>
      <c r="B33" s="268"/>
      <c r="C33" s="268"/>
      <c r="D33" s="268"/>
      <c r="E33" s="268"/>
      <c r="F33" s="268"/>
      <c r="G33" s="26">
        <v>25</v>
      </c>
      <c r="H33" s="47"/>
      <c r="I33" s="47"/>
    </row>
    <row r="34" spans="1:9" x14ac:dyDescent="0.25">
      <c r="A34" s="268" t="s">
        <v>312</v>
      </c>
      <c r="B34" s="268"/>
      <c r="C34" s="268"/>
      <c r="D34" s="268"/>
      <c r="E34" s="268"/>
      <c r="F34" s="268"/>
      <c r="G34" s="26">
        <v>26</v>
      </c>
      <c r="H34" s="47"/>
      <c r="I34" s="47"/>
    </row>
    <row r="35" spans="1:9" ht="25.95" customHeight="1" x14ac:dyDescent="0.25">
      <c r="A35" s="269" t="s">
        <v>463</v>
      </c>
      <c r="B35" s="269"/>
      <c r="C35" s="269"/>
      <c r="D35" s="269"/>
      <c r="E35" s="269"/>
      <c r="F35" s="269"/>
      <c r="G35" s="27">
        <v>27</v>
      </c>
      <c r="H35" s="48">
        <f>SUM(H30:H34)</f>
        <v>0</v>
      </c>
      <c r="I35" s="48">
        <f>SUM(I30:I34)</f>
        <v>0</v>
      </c>
    </row>
    <row r="36" spans="1:9" ht="28.2" customHeight="1" x14ac:dyDescent="0.25">
      <c r="A36" s="274" t="s">
        <v>461</v>
      </c>
      <c r="B36" s="275"/>
      <c r="C36" s="275"/>
      <c r="D36" s="275"/>
      <c r="E36" s="275"/>
      <c r="F36" s="275"/>
      <c r="G36" s="28">
        <v>28</v>
      </c>
      <c r="H36" s="49">
        <f>H29+H35</f>
        <v>0</v>
      </c>
      <c r="I36" s="49">
        <f>I29+I35</f>
        <v>0</v>
      </c>
    </row>
    <row r="37" spans="1:9" x14ac:dyDescent="0.25">
      <c r="A37" s="271" t="s">
        <v>313</v>
      </c>
      <c r="B37" s="272"/>
      <c r="C37" s="272"/>
      <c r="D37" s="272"/>
      <c r="E37" s="272"/>
      <c r="F37" s="272"/>
      <c r="G37" s="272">
        <v>0</v>
      </c>
      <c r="H37" s="272"/>
      <c r="I37" s="273"/>
    </row>
    <row r="38" spans="1:9" x14ac:dyDescent="0.25">
      <c r="A38" s="270" t="s">
        <v>314</v>
      </c>
      <c r="B38" s="270"/>
      <c r="C38" s="270"/>
      <c r="D38" s="270"/>
      <c r="E38" s="270"/>
      <c r="F38" s="270"/>
      <c r="G38" s="25">
        <v>29</v>
      </c>
      <c r="H38" s="46"/>
      <c r="I38" s="46"/>
    </row>
    <row r="39" spans="1:9" ht="25.2" customHeight="1" x14ac:dyDescent="0.25">
      <c r="A39" s="267" t="s">
        <v>315</v>
      </c>
      <c r="B39" s="267"/>
      <c r="C39" s="267"/>
      <c r="D39" s="267"/>
      <c r="E39" s="267"/>
      <c r="F39" s="267"/>
      <c r="G39" s="25">
        <v>30</v>
      </c>
      <c r="H39" s="47"/>
      <c r="I39" s="47"/>
    </row>
    <row r="40" spans="1:9" x14ac:dyDescent="0.25">
      <c r="A40" s="267" t="s">
        <v>316</v>
      </c>
      <c r="B40" s="267"/>
      <c r="C40" s="267"/>
      <c r="D40" s="267"/>
      <c r="E40" s="267"/>
      <c r="F40" s="267"/>
      <c r="G40" s="25">
        <v>31</v>
      </c>
      <c r="H40" s="47"/>
      <c r="I40" s="47"/>
    </row>
    <row r="41" spans="1:9" x14ac:dyDescent="0.25">
      <c r="A41" s="267" t="s">
        <v>317</v>
      </c>
      <c r="B41" s="267"/>
      <c r="C41" s="267"/>
      <c r="D41" s="267"/>
      <c r="E41" s="267"/>
      <c r="F41" s="267"/>
      <c r="G41" s="25">
        <v>32</v>
      </c>
      <c r="H41" s="47"/>
      <c r="I41" s="47"/>
    </row>
    <row r="42" spans="1:9" ht="25.95" customHeight="1" x14ac:dyDescent="0.25">
      <c r="A42" s="269" t="s">
        <v>464</v>
      </c>
      <c r="B42" s="269"/>
      <c r="C42" s="269"/>
      <c r="D42" s="269"/>
      <c r="E42" s="269"/>
      <c r="F42" s="269"/>
      <c r="G42" s="27">
        <v>33</v>
      </c>
      <c r="H42" s="48">
        <f>H41+H40+H39+H38</f>
        <v>0</v>
      </c>
      <c r="I42" s="48">
        <f>I41+I40+I39+I38</f>
        <v>0</v>
      </c>
    </row>
    <row r="43" spans="1:9" ht="24.6" customHeight="1" x14ac:dyDescent="0.25">
      <c r="A43" s="267" t="s">
        <v>318</v>
      </c>
      <c r="B43" s="267"/>
      <c r="C43" s="267"/>
      <c r="D43" s="267"/>
      <c r="E43" s="267"/>
      <c r="F43" s="267"/>
      <c r="G43" s="26">
        <v>34</v>
      </c>
      <c r="H43" s="47"/>
      <c r="I43" s="47"/>
    </row>
    <row r="44" spans="1:9" x14ac:dyDescent="0.25">
      <c r="A44" s="267" t="s">
        <v>319</v>
      </c>
      <c r="B44" s="267"/>
      <c r="C44" s="267"/>
      <c r="D44" s="267"/>
      <c r="E44" s="267"/>
      <c r="F44" s="267"/>
      <c r="G44" s="26">
        <v>35</v>
      </c>
      <c r="H44" s="47"/>
      <c r="I44" s="47"/>
    </row>
    <row r="45" spans="1:9" x14ac:dyDescent="0.25">
      <c r="A45" s="267" t="s">
        <v>320</v>
      </c>
      <c r="B45" s="267"/>
      <c r="C45" s="267"/>
      <c r="D45" s="267"/>
      <c r="E45" s="267"/>
      <c r="F45" s="267"/>
      <c r="G45" s="26">
        <v>36</v>
      </c>
      <c r="H45" s="47"/>
      <c r="I45" s="47"/>
    </row>
    <row r="46" spans="1:9" ht="21" customHeight="1" x14ac:dyDescent="0.25">
      <c r="A46" s="267" t="s">
        <v>321</v>
      </c>
      <c r="B46" s="267"/>
      <c r="C46" s="267"/>
      <c r="D46" s="267"/>
      <c r="E46" s="267"/>
      <c r="F46" s="267"/>
      <c r="G46" s="26">
        <v>37</v>
      </c>
      <c r="H46" s="47"/>
      <c r="I46" s="47"/>
    </row>
    <row r="47" spans="1:9" x14ac:dyDescent="0.25">
      <c r="A47" s="267" t="s">
        <v>322</v>
      </c>
      <c r="B47" s="267"/>
      <c r="C47" s="267"/>
      <c r="D47" s="267"/>
      <c r="E47" s="267"/>
      <c r="F47" s="267"/>
      <c r="G47" s="26">
        <v>38</v>
      </c>
      <c r="H47" s="47"/>
      <c r="I47" s="47"/>
    </row>
    <row r="48" spans="1:9" ht="22.95" customHeight="1" x14ac:dyDescent="0.25">
      <c r="A48" s="269" t="s">
        <v>465</v>
      </c>
      <c r="B48" s="269"/>
      <c r="C48" s="269"/>
      <c r="D48" s="269"/>
      <c r="E48" s="269"/>
      <c r="F48" s="269"/>
      <c r="G48" s="27">
        <v>39</v>
      </c>
      <c r="H48" s="48">
        <f>H47+H46+H45+H44+H43</f>
        <v>0</v>
      </c>
      <c r="I48" s="48">
        <f>I47+I46+I45+I44+I43</f>
        <v>0</v>
      </c>
    </row>
    <row r="49" spans="1:9" ht="25.95" customHeight="1" x14ac:dyDescent="0.25">
      <c r="A49" s="283" t="s">
        <v>466</v>
      </c>
      <c r="B49" s="284"/>
      <c r="C49" s="284"/>
      <c r="D49" s="284"/>
      <c r="E49" s="284"/>
      <c r="F49" s="284"/>
      <c r="G49" s="27">
        <v>40</v>
      </c>
      <c r="H49" s="48">
        <f>H48+H42</f>
        <v>0</v>
      </c>
      <c r="I49" s="48">
        <f>I48+I42</f>
        <v>0</v>
      </c>
    </row>
    <row r="50" spans="1:9" ht="22.2" customHeight="1" x14ac:dyDescent="0.25">
      <c r="A50" s="268" t="s">
        <v>323</v>
      </c>
      <c r="B50" s="268"/>
      <c r="C50" s="268"/>
      <c r="D50" s="268"/>
      <c r="E50" s="268"/>
      <c r="F50" s="268"/>
      <c r="G50" s="26">
        <v>41</v>
      </c>
      <c r="H50" s="47"/>
      <c r="I50" s="47"/>
    </row>
    <row r="51" spans="1:9" ht="25.95" customHeight="1" x14ac:dyDescent="0.25">
      <c r="A51" s="283" t="s">
        <v>467</v>
      </c>
      <c r="B51" s="284"/>
      <c r="C51" s="284"/>
      <c r="D51" s="284"/>
      <c r="E51" s="284"/>
      <c r="F51" s="284"/>
      <c r="G51" s="27">
        <v>42</v>
      </c>
      <c r="H51" s="48">
        <f>H21+H36+H49+H50</f>
        <v>0</v>
      </c>
      <c r="I51" s="48">
        <f>I21+I36+I49+I50</f>
        <v>0</v>
      </c>
    </row>
    <row r="52" spans="1:9" ht="25.2" customHeight="1" x14ac:dyDescent="0.25">
      <c r="A52" s="285" t="s">
        <v>324</v>
      </c>
      <c r="B52" s="285"/>
      <c r="C52" s="285"/>
      <c r="D52" s="285"/>
      <c r="E52" s="285"/>
      <c r="F52" s="285"/>
      <c r="G52" s="26">
        <v>43</v>
      </c>
      <c r="H52" s="47"/>
      <c r="I52" s="47"/>
    </row>
    <row r="53" spans="1:9" ht="31.95" customHeight="1" x14ac:dyDescent="0.25">
      <c r="A53" s="274" t="s">
        <v>468</v>
      </c>
      <c r="B53" s="275"/>
      <c r="C53" s="275"/>
      <c r="D53" s="275"/>
      <c r="E53" s="275"/>
      <c r="F53" s="275"/>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0866141732283472" right="0.23622047244094491" top="0.98425196850393704" bottom="0.98425196850393704" header="0.51181102362204722" footer="0.51181102362204722"/>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12" zoomScaleNormal="100" zoomScaleSheetLayoutView="100" workbookViewId="0">
      <selection activeCell="J39" sqref="J39"/>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6" t="s">
        <v>325</v>
      </c>
      <c r="B1" s="287"/>
      <c r="C1" s="287"/>
      <c r="D1" s="287"/>
      <c r="E1" s="287"/>
      <c r="F1" s="287"/>
      <c r="G1" s="287"/>
      <c r="H1" s="287"/>
      <c r="I1" s="287"/>
      <c r="J1" s="287"/>
      <c r="K1" s="50"/>
    </row>
    <row r="2" spans="1:25" ht="15.6" x14ac:dyDescent="0.25">
      <c r="A2" s="2"/>
      <c r="B2" s="3"/>
      <c r="C2" s="288" t="s">
        <v>326</v>
      </c>
      <c r="D2" s="288"/>
      <c r="E2" s="9">
        <v>45658</v>
      </c>
      <c r="F2" s="4" t="s">
        <v>327</v>
      </c>
      <c r="G2" s="9">
        <v>45838</v>
      </c>
      <c r="H2" s="51"/>
      <c r="I2" s="51"/>
      <c r="J2" s="51"/>
      <c r="K2" s="50"/>
      <c r="X2" s="52" t="s">
        <v>502</v>
      </c>
    </row>
    <row r="3" spans="1:25" ht="13.5" customHeight="1" thickBot="1" x14ac:dyDescent="0.3">
      <c r="A3" s="291" t="s">
        <v>328</v>
      </c>
      <c r="B3" s="292"/>
      <c r="C3" s="292"/>
      <c r="D3" s="292"/>
      <c r="E3" s="292"/>
      <c r="F3" s="292"/>
      <c r="G3" s="295" t="s">
        <v>329</v>
      </c>
      <c r="H3" s="297" t="s">
        <v>330</v>
      </c>
      <c r="I3" s="297"/>
      <c r="J3" s="297"/>
      <c r="K3" s="297"/>
      <c r="L3" s="297"/>
      <c r="M3" s="297"/>
      <c r="N3" s="297"/>
      <c r="O3" s="297"/>
      <c r="P3" s="297"/>
      <c r="Q3" s="297"/>
      <c r="R3" s="297"/>
      <c r="S3" s="297"/>
      <c r="T3" s="297"/>
      <c r="U3" s="297"/>
      <c r="V3" s="297"/>
      <c r="W3" s="297"/>
      <c r="X3" s="297" t="s">
        <v>331</v>
      </c>
      <c r="Y3" s="299" t="s">
        <v>332</v>
      </c>
    </row>
    <row r="4" spans="1:25" ht="61.8" thickBot="1" x14ac:dyDescent="0.3">
      <c r="A4" s="293"/>
      <c r="B4" s="294"/>
      <c r="C4" s="294"/>
      <c r="D4" s="294"/>
      <c r="E4" s="294"/>
      <c r="F4" s="294"/>
      <c r="G4" s="296"/>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8"/>
      <c r="Y4" s="300"/>
    </row>
    <row r="5" spans="1:25" ht="20.399999999999999" x14ac:dyDescent="0.25">
      <c r="A5" s="301">
        <v>1</v>
      </c>
      <c r="B5" s="302"/>
      <c r="C5" s="302"/>
      <c r="D5" s="302"/>
      <c r="E5" s="302"/>
      <c r="F5" s="302"/>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3" t="s">
        <v>357</v>
      </c>
      <c r="B6" s="303"/>
      <c r="C6" s="303"/>
      <c r="D6" s="303"/>
      <c r="E6" s="303"/>
      <c r="F6" s="303"/>
      <c r="G6" s="303"/>
      <c r="H6" s="303"/>
      <c r="I6" s="303"/>
      <c r="J6" s="303"/>
      <c r="K6" s="303"/>
      <c r="L6" s="303"/>
      <c r="M6" s="303"/>
      <c r="N6" s="304"/>
      <c r="O6" s="304"/>
      <c r="P6" s="304"/>
      <c r="Q6" s="304"/>
      <c r="R6" s="304"/>
      <c r="S6" s="305"/>
      <c r="T6" s="305"/>
      <c r="U6" s="304"/>
      <c r="V6" s="304"/>
      <c r="W6" s="304"/>
      <c r="X6" s="304"/>
      <c r="Y6" s="306"/>
    </row>
    <row r="7" spans="1:25" x14ac:dyDescent="0.25">
      <c r="A7" s="307" t="s">
        <v>358</v>
      </c>
      <c r="B7" s="307"/>
      <c r="C7" s="307"/>
      <c r="D7" s="307"/>
      <c r="E7" s="307"/>
      <c r="F7" s="307"/>
      <c r="G7" s="6">
        <v>1</v>
      </c>
      <c r="H7" s="56">
        <v>2523914</v>
      </c>
      <c r="I7" s="56">
        <v>11174704</v>
      </c>
      <c r="J7" s="56">
        <v>1140679</v>
      </c>
      <c r="K7" s="56">
        <v>106178</v>
      </c>
      <c r="L7" s="56">
        <v>0</v>
      </c>
      <c r="M7" s="56">
        <v>0</v>
      </c>
      <c r="N7" s="56">
        <v>0</v>
      </c>
      <c r="O7" s="56">
        <v>5662872</v>
      </c>
      <c r="P7" s="56">
        <v>0</v>
      </c>
      <c r="Q7" s="56">
        <v>0</v>
      </c>
      <c r="R7" s="56">
        <v>0</v>
      </c>
      <c r="S7" s="56">
        <v>0</v>
      </c>
      <c r="T7" s="56">
        <v>0</v>
      </c>
      <c r="U7" s="56">
        <v>-1369843</v>
      </c>
      <c r="V7" s="56">
        <v>1970053</v>
      </c>
      <c r="W7" s="57">
        <f>H7+I7+J7+K7-L7+M7+N7+O7+P7+Q7+R7+U7+V7+S7+T7</f>
        <v>21208557</v>
      </c>
      <c r="X7" s="56">
        <v>0</v>
      </c>
      <c r="Y7" s="57">
        <f>W7+X7</f>
        <v>21208557</v>
      </c>
    </row>
    <row r="8" spans="1:25" x14ac:dyDescent="0.25">
      <c r="A8" s="289" t="s">
        <v>359</v>
      </c>
      <c r="B8" s="289"/>
      <c r="C8" s="289"/>
      <c r="D8" s="289"/>
      <c r="E8" s="289"/>
      <c r="F8" s="289"/>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89" t="s">
        <v>360</v>
      </c>
      <c r="B9" s="289"/>
      <c r="C9" s="289"/>
      <c r="D9" s="289"/>
      <c r="E9" s="289"/>
      <c r="F9" s="289"/>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90" t="s">
        <v>361</v>
      </c>
      <c r="B10" s="290"/>
      <c r="C10" s="290"/>
      <c r="D10" s="290"/>
      <c r="E10" s="290"/>
      <c r="F10" s="290"/>
      <c r="G10" s="7">
        <v>4</v>
      </c>
      <c r="H10" s="57">
        <f>H7+H8+H9</f>
        <v>2523914</v>
      </c>
      <c r="I10" s="57">
        <f t="shared" ref="I10:Y10" si="2">I7+I8+I9</f>
        <v>11174704</v>
      </c>
      <c r="J10" s="57">
        <f t="shared" si="2"/>
        <v>1140679</v>
      </c>
      <c r="K10" s="57">
        <f t="shared" si="2"/>
        <v>106178</v>
      </c>
      <c r="L10" s="57">
        <f t="shared" si="2"/>
        <v>0</v>
      </c>
      <c r="M10" s="57">
        <f t="shared" si="2"/>
        <v>0</v>
      </c>
      <c r="N10" s="57">
        <f t="shared" si="2"/>
        <v>0</v>
      </c>
      <c r="O10" s="57">
        <f t="shared" si="2"/>
        <v>5662872</v>
      </c>
      <c r="P10" s="57">
        <f t="shared" si="2"/>
        <v>0</v>
      </c>
      <c r="Q10" s="57">
        <f t="shared" si="2"/>
        <v>0</v>
      </c>
      <c r="R10" s="57">
        <f t="shared" si="2"/>
        <v>0</v>
      </c>
      <c r="S10" s="57">
        <f t="shared" si="2"/>
        <v>0</v>
      </c>
      <c r="T10" s="57">
        <f t="shared" si="2"/>
        <v>0</v>
      </c>
      <c r="U10" s="57">
        <f t="shared" si="2"/>
        <v>-1369843</v>
      </c>
      <c r="V10" s="57">
        <f t="shared" si="2"/>
        <v>1970053</v>
      </c>
      <c r="W10" s="57">
        <f t="shared" si="2"/>
        <v>21208557</v>
      </c>
      <c r="X10" s="57">
        <f t="shared" si="2"/>
        <v>0</v>
      </c>
      <c r="Y10" s="57">
        <f t="shared" si="2"/>
        <v>21208557</v>
      </c>
    </row>
    <row r="11" spans="1:25" x14ac:dyDescent="0.25">
      <c r="A11" s="289" t="s">
        <v>362</v>
      </c>
      <c r="B11" s="289"/>
      <c r="C11" s="289"/>
      <c r="D11" s="289"/>
      <c r="E11" s="289"/>
      <c r="F11" s="289"/>
      <c r="G11" s="6">
        <v>5</v>
      </c>
      <c r="H11" s="58">
        <v>0</v>
      </c>
      <c r="I11" s="58">
        <v>0</v>
      </c>
      <c r="J11" s="58">
        <v>0</v>
      </c>
      <c r="K11" s="58">
        <v>0</v>
      </c>
      <c r="L11" s="58">
        <v>0</v>
      </c>
      <c r="M11" s="58">
        <v>0</v>
      </c>
      <c r="N11" s="58">
        <v>0</v>
      </c>
      <c r="O11" s="58">
        <v>0</v>
      </c>
      <c r="P11" s="58">
        <v>0</v>
      </c>
      <c r="Q11" s="58">
        <v>0</v>
      </c>
      <c r="R11" s="58">
        <v>0</v>
      </c>
      <c r="S11" s="56">
        <v>0</v>
      </c>
      <c r="T11" s="56">
        <v>0</v>
      </c>
      <c r="U11" s="58">
        <v>0</v>
      </c>
      <c r="V11" s="56">
        <v>189652</v>
      </c>
      <c r="W11" s="57">
        <f t="shared" ref="W11:W29" si="3">H11+I11+J11+K11-L11+M11+N11+O11+P11+Q11+R11+U11+V11+S11+T11</f>
        <v>189652</v>
      </c>
      <c r="X11" s="56">
        <v>0</v>
      </c>
      <c r="Y11" s="57">
        <f t="shared" ref="Y11:Y29" si="4">W11+X11</f>
        <v>189652</v>
      </c>
    </row>
    <row r="12" spans="1:25" x14ac:dyDescent="0.25">
      <c r="A12" s="289" t="s">
        <v>363</v>
      </c>
      <c r="B12" s="289"/>
      <c r="C12" s="289"/>
      <c r="D12" s="289"/>
      <c r="E12" s="289"/>
      <c r="F12" s="289"/>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89" t="s">
        <v>364</v>
      </c>
      <c r="B13" s="289"/>
      <c r="C13" s="289"/>
      <c r="D13" s="289"/>
      <c r="E13" s="289"/>
      <c r="F13" s="289"/>
      <c r="G13" s="6">
        <v>7</v>
      </c>
      <c r="H13" s="58">
        <v>0</v>
      </c>
      <c r="I13" s="58">
        <v>0</v>
      </c>
      <c r="J13" s="58">
        <v>0</v>
      </c>
      <c r="K13" s="58">
        <v>0</v>
      </c>
      <c r="L13" s="58">
        <v>0</v>
      </c>
      <c r="M13" s="58">
        <v>0</v>
      </c>
      <c r="N13" s="58">
        <v>0</v>
      </c>
      <c r="O13" s="56">
        <v>-199233</v>
      </c>
      <c r="P13" s="58">
        <v>0</v>
      </c>
      <c r="Q13" s="58">
        <v>0</v>
      </c>
      <c r="R13" s="58">
        <v>0</v>
      </c>
      <c r="S13" s="56">
        <v>0</v>
      </c>
      <c r="T13" s="56">
        <v>0</v>
      </c>
      <c r="U13" s="56">
        <v>199233</v>
      </c>
      <c r="V13" s="56">
        <v>0</v>
      </c>
      <c r="W13" s="57">
        <f t="shared" si="3"/>
        <v>0</v>
      </c>
      <c r="X13" s="56">
        <v>0</v>
      </c>
      <c r="Y13" s="57">
        <f t="shared" si="4"/>
        <v>0</v>
      </c>
    </row>
    <row r="14" spans="1:25" ht="29.25" customHeight="1" x14ac:dyDescent="0.25">
      <c r="A14" s="289" t="s">
        <v>478</v>
      </c>
      <c r="B14" s="289"/>
      <c r="C14" s="289"/>
      <c r="D14" s="289"/>
      <c r="E14" s="289"/>
      <c r="F14" s="289"/>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89" t="s">
        <v>365</v>
      </c>
      <c r="B15" s="289"/>
      <c r="C15" s="289"/>
      <c r="D15" s="289"/>
      <c r="E15" s="289"/>
      <c r="F15" s="289"/>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89" t="s">
        <v>366</v>
      </c>
      <c r="B16" s="289"/>
      <c r="C16" s="289"/>
      <c r="D16" s="289"/>
      <c r="E16" s="289"/>
      <c r="F16" s="289"/>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89" t="s">
        <v>367</v>
      </c>
      <c r="B17" s="289"/>
      <c r="C17" s="289"/>
      <c r="D17" s="289"/>
      <c r="E17" s="289"/>
      <c r="F17" s="289"/>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89" t="s">
        <v>368</v>
      </c>
      <c r="B18" s="289"/>
      <c r="C18" s="289"/>
      <c r="D18" s="289"/>
      <c r="E18" s="289"/>
      <c r="F18" s="289"/>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89" t="s">
        <v>369</v>
      </c>
      <c r="B19" s="289"/>
      <c r="C19" s="289"/>
      <c r="D19" s="289"/>
      <c r="E19" s="289"/>
      <c r="F19" s="289"/>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H19+I19+J19+K19-L19+M19+N19+O19+P19+Q19+R19+U19+V19+S19+T19</f>
        <v>0</v>
      </c>
      <c r="X19" s="56">
        <v>0</v>
      </c>
      <c r="Y19" s="57">
        <f t="shared" si="4"/>
        <v>0</v>
      </c>
    </row>
    <row r="20" spans="1:25" x14ac:dyDescent="0.25">
      <c r="A20" s="289" t="s">
        <v>370</v>
      </c>
      <c r="B20" s="289"/>
      <c r="C20" s="289"/>
      <c r="D20" s="289"/>
      <c r="E20" s="289"/>
      <c r="F20" s="289"/>
      <c r="G20" s="6">
        <v>14</v>
      </c>
      <c r="H20" s="58">
        <v>0</v>
      </c>
      <c r="I20" s="58">
        <v>0</v>
      </c>
      <c r="J20" s="58">
        <v>0</v>
      </c>
      <c r="K20" s="58">
        <v>0</v>
      </c>
      <c r="L20" s="58">
        <v>0</v>
      </c>
      <c r="M20" s="58">
        <v>0</v>
      </c>
      <c r="N20" s="56">
        <v>0</v>
      </c>
      <c r="O20" s="56">
        <v>0</v>
      </c>
      <c r="P20" s="56">
        <v>0</v>
      </c>
      <c r="Q20" s="56">
        <v>0</v>
      </c>
      <c r="R20" s="56">
        <v>0</v>
      </c>
      <c r="S20" s="56">
        <v>0</v>
      </c>
      <c r="T20" s="56">
        <v>0</v>
      </c>
      <c r="U20" s="56">
        <v>43734</v>
      </c>
      <c r="V20" s="56">
        <v>0</v>
      </c>
      <c r="W20" s="57">
        <f>H20+I20+J20+K20-L20+M20+N20+O20+P20+Q20+R20+U20+V20+S20+T20</f>
        <v>43734</v>
      </c>
      <c r="X20" s="56">
        <v>0</v>
      </c>
      <c r="Y20" s="57">
        <f t="shared" si="4"/>
        <v>43734</v>
      </c>
    </row>
    <row r="21" spans="1:25" ht="30.75" customHeight="1" x14ac:dyDescent="0.25">
      <c r="A21" s="289" t="s">
        <v>479</v>
      </c>
      <c r="B21" s="289"/>
      <c r="C21" s="289"/>
      <c r="D21" s="289"/>
      <c r="E21" s="289"/>
      <c r="F21" s="289"/>
      <c r="G21" s="6">
        <v>15</v>
      </c>
      <c r="H21" s="56">
        <v>0</v>
      </c>
      <c r="I21" s="56">
        <v>0</v>
      </c>
      <c r="J21" s="56">
        <v>0</v>
      </c>
      <c r="K21" s="56">
        <v>0</v>
      </c>
      <c r="L21" s="56">
        <v>0</v>
      </c>
      <c r="M21" s="56">
        <v>0</v>
      </c>
      <c r="N21" s="56">
        <v>0</v>
      </c>
      <c r="O21" s="56">
        <v>0</v>
      </c>
      <c r="P21" s="56">
        <v>0</v>
      </c>
      <c r="Q21" s="56"/>
      <c r="R21" s="56">
        <v>0</v>
      </c>
      <c r="S21" s="56">
        <v>0</v>
      </c>
      <c r="T21" s="56">
        <v>0</v>
      </c>
      <c r="U21" s="56">
        <v>0</v>
      </c>
      <c r="V21" s="56">
        <v>0</v>
      </c>
      <c r="W21" s="57">
        <f t="shared" si="3"/>
        <v>0</v>
      </c>
      <c r="X21" s="56">
        <v>0</v>
      </c>
      <c r="Y21" s="57">
        <f t="shared" si="4"/>
        <v>0</v>
      </c>
    </row>
    <row r="22" spans="1:25" ht="28.5" customHeight="1" x14ac:dyDescent="0.25">
      <c r="A22" s="289" t="s">
        <v>480</v>
      </c>
      <c r="B22" s="289"/>
      <c r="C22" s="289"/>
      <c r="D22" s="289"/>
      <c r="E22" s="289"/>
      <c r="F22" s="289"/>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89" t="s">
        <v>481</v>
      </c>
      <c r="B23" s="289"/>
      <c r="C23" s="289"/>
      <c r="D23" s="289"/>
      <c r="E23" s="289"/>
      <c r="F23" s="289"/>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89" t="s">
        <v>371</v>
      </c>
      <c r="B24" s="289"/>
      <c r="C24" s="289"/>
      <c r="D24" s="289"/>
      <c r="E24" s="289"/>
      <c r="F24" s="289"/>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89" t="s">
        <v>482</v>
      </c>
      <c r="B25" s="289"/>
      <c r="C25" s="289"/>
      <c r="D25" s="289"/>
      <c r="E25" s="289"/>
      <c r="F25" s="289"/>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89" t="s">
        <v>483</v>
      </c>
      <c r="B26" s="289"/>
      <c r="C26" s="289"/>
      <c r="D26" s="289"/>
      <c r="E26" s="289"/>
      <c r="F26" s="289"/>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89" t="s">
        <v>484</v>
      </c>
      <c r="B27" s="289"/>
      <c r="C27" s="289"/>
      <c r="D27" s="289"/>
      <c r="E27" s="289"/>
      <c r="F27" s="289"/>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89" t="s">
        <v>485</v>
      </c>
      <c r="B28" s="289"/>
      <c r="C28" s="289"/>
      <c r="D28" s="289"/>
      <c r="E28" s="289"/>
      <c r="F28" s="289"/>
      <c r="G28" s="6">
        <v>22</v>
      </c>
      <c r="H28" s="56">
        <v>0</v>
      </c>
      <c r="I28" s="56">
        <v>0</v>
      </c>
      <c r="J28" s="56">
        <v>0</v>
      </c>
      <c r="K28" s="56">
        <v>0</v>
      </c>
      <c r="L28" s="56">
        <v>0</v>
      </c>
      <c r="M28" s="56">
        <v>0</v>
      </c>
      <c r="N28" s="56">
        <v>0</v>
      </c>
      <c r="O28" s="56">
        <v>0</v>
      </c>
      <c r="P28" s="56">
        <v>0</v>
      </c>
      <c r="Q28" s="56">
        <v>0</v>
      </c>
      <c r="R28" s="56">
        <v>0</v>
      </c>
      <c r="S28" s="56">
        <v>0</v>
      </c>
      <c r="T28" s="56">
        <v>0</v>
      </c>
      <c r="U28" s="56">
        <v>1970053</v>
      </c>
      <c r="V28" s="56">
        <v>-1970053</v>
      </c>
      <c r="W28" s="57">
        <f t="shared" si="3"/>
        <v>0</v>
      </c>
      <c r="X28" s="56">
        <v>0</v>
      </c>
      <c r="Y28" s="57">
        <f t="shared" si="4"/>
        <v>0</v>
      </c>
    </row>
    <row r="29" spans="1:25" x14ac:dyDescent="0.25">
      <c r="A29" s="289" t="s">
        <v>486</v>
      </c>
      <c r="B29" s="289"/>
      <c r="C29" s="289"/>
      <c r="D29" s="289"/>
      <c r="E29" s="289"/>
      <c r="F29" s="289"/>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08" t="s">
        <v>487</v>
      </c>
      <c r="B30" s="308"/>
      <c r="C30" s="308"/>
      <c r="D30" s="308"/>
      <c r="E30" s="308"/>
      <c r="F30" s="308"/>
      <c r="G30" s="8">
        <v>24</v>
      </c>
      <c r="H30" s="59">
        <f>SUM(H10:H29)</f>
        <v>2523914</v>
      </c>
      <c r="I30" s="59">
        <f t="shared" ref="I30:Y30" si="5">SUM(I10:I29)</f>
        <v>11174704</v>
      </c>
      <c r="J30" s="59">
        <f t="shared" si="5"/>
        <v>1140679</v>
      </c>
      <c r="K30" s="59">
        <f t="shared" si="5"/>
        <v>106178</v>
      </c>
      <c r="L30" s="59">
        <f t="shared" si="5"/>
        <v>0</v>
      </c>
      <c r="M30" s="59">
        <f t="shared" si="5"/>
        <v>0</v>
      </c>
      <c r="N30" s="59">
        <f t="shared" si="5"/>
        <v>0</v>
      </c>
      <c r="O30" s="59">
        <f t="shared" si="5"/>
        <v>5463639</v>
      </c>
      <c r="P30" s="59">
        <f t="shared" si="5"/>
        <v>0</v>
      </c>
      <c r="Q30" s="59">
        <f t="shared" si="5"/>
        <v>0</v>
      </c>
      <c r="R30" s="59">
        <f t="shared" si="5"/>
        <v>0</v>
      </c>
      <c r="S30" s="59">
        <f t="shared" si="5"/>
        <v>0</v>
      </c>
      <c r="T30" s="59">
        <f t="shared" si="5"/>
        <v>0</v>
      </c>
      <c r="U30" s="59">
        <f t="shared" si="5"/>
        <v>843177</v>
      </c>
      <c r="V30" s="59">
        <f t="shared" si="5"/>
        <v>189652</v>
      </c>
      <c r="W30" s="59">
        <f t="shared" si="5"/>
        <v>21441943</v>
      </c>
      <c r="X30" s="59">
        <f t="shared" si="5"/>
        <v>0</v>
      </c>
      <c r="Y30" s="59">
        <f t="shared" si="5"/>
        <v>21441943</v>
      </c>
    </row>
    <row r="31" spans="1:25" x14ac:dyDescent="0.25">
      <c r="A31" s="309" t="s">
        <v>372</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row>
    <row r="32" spans="1:25" ht="36.75" customHeight="1" x14ac:dyDescent="0.25">
      <c r="A32" s="311" t="s">
        <v>373</v>
      </c>
      <c r="B32" s="312"/>
      <c r="C32" s="312"/>
      <c r="D32" s="312"/>
      <c r="E32" s="312"/>
      <c r="F32" s="312"/>
      <c r="G32" s="7">
        <v>25</v>
      </c>
      <c r="H32" s="57">
        <f>SUM(H12:H20)</f>
        <v>0</v>
      </c>
      <c r="I32" s="57">
        <f t="shared" ref="I32:Y32" si="6">SUM(I12:I20)</f>
        <v>0</v>
      </c>
      <c r="J32" s="57">
        <f t="shared" si="6"/>
        <v>0</v>
      </c>
      <c r="K32" s="57">
        <f t="shared" si="6"/>
        <v>0</v>
      </c>
      <c r="L32" s="57">
        <f t="shared" si="6"/>
        <v>0</v>
      </c>
      <c r="M32" s="57">
        <f t="shared" si="6"/>
        <v>0</v>
      </c>
      <c r="N32" s="57">
        <f t="shared" si="6"/>
        <v>0</v>
      </c>
      <c r="O32" s="57">
        <f t="shared" si="6"/>
        <v>-199233</v>
      </c>
      <c r="P32" s="57">
        <f t="shared" si="6"/>
        <v>0</v>
      </c>
      <c r="Q32" s="57">
        <f t="shared" si="6"/>
        <v>0</v>
      </c>
      <c r="R32" s="57">
        <f t="shared" si="6"/>
        <v>0</v>
      </c>
      <c r="S32" s="57">
        <f t="shared" si="6"/>
        <v>0</v>
      </c>
      <c r="T32" s="57">
        <f t="shared" si="6"/>
        <v>0</v>
      </c>
      <c r="U32" s="57">
        <f>SUM(U12:U20)</f>
        <v>242967</v>
      </c>
      <c r="V32" s="57">
        <f t="shared" si="6"/>
        <v>0</v>
      </c>
      <c r="W32" s="57">
        <f t="shared" si="6"/>
        <v>43734</v>
      </c>
      <c r="X32" s="57">
        <f t="shared" si="6"/>
        <v>0</v>
      </c>
      <c r="Y32" s="57">
        <f t="shared" si="6"/>
        <v>43734</v>
      </c>
    </row>
    <row r="33" spans="1:25" ht="31.5" customHeight="1" x14ac:dyDescent="0.25">
      <c r="A33" s="311" t="s">
        <v>488</v>
      </c>
      <c r="B33" s="312"/>
      <c r="C33" s="312"/>
      <c r="D33" s="312"/>
      <c r="E33" s="312"/>
      <c r="F33" s="312"/>
      <c r="G33" s="7">
        <v>26</v>
      </c>
      <c r="H33" s="57">
        <f>H11+H32</f>
        <v>0</v>
      </c>
      <c r="I33" s="57">
        <f t="shared" ref="I33:Y33" si="7">I11+I32</f>
        <v>0</v>
      </c>
      <c r="J33" s="57">
        <f t="shared" si="7"/>
        <v>0</v>
      </c>
      <c r="K33" s="57">
        <f t="shared" si="7"/>
        <v>0</v>
      </c>
      <c r="L33" s="57">
        <f t="shared" si="7"/>
        <v>0</v>
      </c>
      <c r="M33" s="57">
        <f t="shared" si="7"/>
        <v>0</v>
      </c>
      <c r="N33" s="57">
        <f t="shared" si="7"/>
        <v>0</v>
      </c>
      <c r="O33" s="57">
        <f t="shared" si="7"/>
        <v>-199233</v>
      </c>
      <c r="P33" s="57">
        <f t="shared" si="7"/>
        <v>0</v>
      </c>
      <c r="Q33" s="57">
        <f t="shared" si="7"/>
        <v>0</v>
      </c>
      <c r="R33" s="57">
        <f t="shared" si="7"/>
        <v>0</v>
      </c>
      <c r="S33" s="57">
        <f t="shared" si="7"/>
        <v>0</v>
      </c>
      <c r="T33" s="57">
        <f t="shared" si="7"/>
        <v>0</v>
      </c>
      <c r="U33" s="57">
        <f t="shared" si="7"/>
        <v>242967</v>
      </c>
      <c r="V33" s="57">
        <f t="shared" si="7"/>
        <v>189652</v>
      </c>
      <c r="W33" s="57">
        <f t="shared" si="7"/>
        <v>233386</v>
      </c>
      <c r="X33" s="57">
        <f t="shared" si="7"/>
        <v>0</v>
      </c>
      <c r="Y33" s="57">
        <f t="shared" si="7"/>
        <v>233386</v>
      </c>
    </row>
    <row r="34" spans="1:25" ht="30.75" customHeight="1" x14ac:dyDescent="0.25">
      <c r="A34" s="313" t="s">
        <v>489</v>
      </c>
      <c r="B34" s="314"/>
      <c r="C34" s="314"/>
      <c r="D34" s="314"/>
      <c r="E34" s="314"/>
      <c r="F34" s="314"/>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1970053</v>
      </c>
      <c r="V34" s="59">
        <f t="shared" si="8"/>
        <v>-1970053</v>
      </c>
      <c r="W34" s="59">
        <f t="shared" si="8"/>
        <v>0</v>
      </c>
      <c r="X34" s="59">
        <f t="shared" si="8"/>
        <v>0</v>
      </c>
      <c r="Y34" s="59">
        <f t="shared" si="8"/>
        <v>0</v>
      </c>
    </row>
    <row r="35" spans="1:25" x14ac:dyDescent="0.25">
      <c r="A35" s="309" t="s">
        <v>374</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25" x14ac:dyDescent="0.25">
      <c r="A36" s="307" t="s">
        <v>375</v>
      </c>
      <c r="B36" s="307"/>
      <c r="C36" s="307"/>
      <c r="D36" s="307"/>
      <c r="E36" s="307"/>
      <c r="F36" s="307"/>
      <c r="G36" s="6">
        <v>28</v>
      </c>
      <c r="H36" s="56">
        <v>2523910</v>
      </c>
      <c r="I36" s="56">
        <v>11171208</v>
      </c>
      <c r="J36" s="56">
        <v>1239181</v>
      </c>
      <c r="K36" s="56">
        <v>109678</v>
      </c>
      <c r="L36" s="56">
        <v>0</v>
      </c>
      <c r="M36" s="56">
        <v>0</v>
      </c>
      <c r="N36" s="56">
        <v>0</v>
      </c>
      <c r="O36" s="56">
        <v>5264405</v>
      </c>
      <c r="P36" s="56">
        <v>0</v>
      </c>
      <c r="Q36" s="56">
        <v>0</v>
      </c>
      <c r="R36" s="56">
        <v>0</v>
      </c>
      <c r="S36" s="56">
        <v>0</v>
      </c>
      <c r="T36" s="56">
        <v>0</v>
      </c>
      <c r="U36" s="56">
        <v>896675</v>
      </c>
      <c r="V36" s="56">
        <v>2819978</v>
      </c>
      <c r="W36" s="57">
        <f>H36+I36+J36+K36-L36+M36+N36+O36+P36+Q36+R36+U36+V36+S36+T36</f>
        <v>24025035</v>
      </c>
      <c r="X36" s="56">
        <v>0</v>
      </c>
      <c r="Y36" s="57">
        <f t="shared" ref="Y36:Y38" si="9">W36+X36</f>
        <v>24025035</v>
      </c>
    </row>
    <row r="37" spans="1:25" x14ac:dyDescent="0.25">
      <c r="A37" s="289" t="s">
        <v>376</v>
      </c>
      <c r="B37" s="289"/>
      <c r="C37" s="289"/>
      <c r="D37" s="289"/>
      <c r="E37" s="289"/>
      <c r="F37" s="289"/>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H37+I37+J37+K37-L37+M37+N37+O37+P37+Q37+R37+U37+V37+S37+T37</f>
        <v>0</v>
      </c>
      <c r="X37" s="56">
        <v>0</v>
      </c>
      <c r="Y37" s="57">
        <f t="shared" si="9"/>
        <v>0</v>
      </c>
    </row>
    <row r="38" spans="1:25" x14ac:dyDescent="0.25">
      <c r="A38" s="289" t="s">
        <v>377</v>
      </c>
      <c r="B38" s="289"/>
      <c r="C38" s="289"/>
      <c r="D38" s="289"/>
      <c r="E38" s="289"/>
      <c r="F38" s="289"/>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H38+I38+J38+K38-L38+M38+N38+O38+P38+Q38+R38+U38+V38+S38+T38</f>
        <v>0</v>
      </c>
      <c r="X38" s="56">
        <v>0</v>
      </c>
      <c r="Y38" s="57">
        <f t="shared" si="9"/>
        <v>0</v>
      </c>
    </row>
    <row r="39" spans="1:25" ht="25.5" customHeight="1" x14ac:dyDescent="0.25">
      <c r="A39" s="290" t="s">
        <v>490</v>
      </c>
      <c r="B39" s="290"/>
      <c r="C39" s="290"/>
      <c r="D39" s="290"/>
      <c r="E39" s="290"/>
      <c r="F39" s="290"/>
      <c r="G39" s="7">
        <v>31</v>
      </c>
      <c r="H39" s="57">
        <f>H36+H37+H38</f>
        <v>2523910</v>
      </c>
      <c r="I39" s="57">
        <f t="shared" ref="I39:Y39" si="10">I36+I37+I38</f>
        <v>11171208</v>
      </c>
      <c r="J39" s="57">
        <f t="shared" si="10"/>
        <v>1239181</v>
      </c>
      <c r="K39" s="57">
        <f t="shared" si="10"/>
        <v>109678</v>
      </c>
      <c r="L39" s="57">
        <f t="shared" si="10"/>
        <v>0</v>
      </c>
      <c r="M39" s="57">
        <f t="shared" si="10"/>
        <v>0</v>
      </c>
      <c r="N39" s="57">
        <f t="shared" si="10"/>
        <v>0</v>
      </c>
      <c r="O39" s="57">
        <f t="shared" si="10"/>
        <v>5264405</v>
      </c>
      <c r="P39" s="57">
        <f t="shared" si="10"/>
        <v>0</v>
      </c>
      <c r="Q39" s="57">
        <f t="shared" si="10"/>
        <v>0</v>
      </c>
      <c r="R39" s="57">
        <f t="shared" si="10"/>
        <v>0</v>
      </c>
      <c r="S39" s="57">
        <f t="shared" si="10"/>
        <v>0</v>
      </c>
      <c r="T39" s="57">
        <f t="shared" si="10"/>
        <v>0</v>
      </c>
      <c r="U39" s="57">
        <f>U36+U37+U38</f>
        <v>896675</v>
      </c>
      <c r="V39" s="57">
        <f t="shared" si="10"/>
        <v>2819978</v>
      </c>
      <c r="W39" s="57">
        <f t="shared" si="10"/>
        <v>24025035</v>
      </c>
      <c r="X39" s="57">
        <f t="shared" si="10"/>
        <v>0</v>
      </c>
      <c r="Y39" s="57">
        <f t="shared" si="10"/>
        <v>24025035</v>
      </c>
    </row>
    <row r="40" spans="1:25" x14ac:dyDescent="0.25">
      <c r="A40" s="289" t="s">
        <v>378</v>
      </c>
      <c r="B40" s="289"/>
      <c r="C40" s="289"/>
      <c r="D40" s="289"/>
      <c r="E40" s="289"/>
      <c r="F40" s="289"/>
      <c r="G40" s="6">
        <v>32</v>
      </c>
      <c r="H40" s="58">
        <v>0</v>
      </c>
      <c r="I40" s="58">
        <v>0</v>
      </c>
      <c r="J40" s="58">
        <v>0</v>
      </c>
      <c r="K40" s="58">
        <v>0</v>
      </c>
      <c r="L40" s="58">
        <v>0</v>
      </c>
      <c r="M40" s="58">
        <v>0</v>
      </c>
      <c r="N40" s="58">
        <v>0</v>
      </c>
      <c r="O40" s="58">
        <v>0</v>
      </c>
      <c r="P40" s="58">
        <v>0</v>
      </c>
      <c r="Q40" s="58">
        <v>0</v>
      </c>
      <c r="R40" s="58">
        <v>0</v>
      </c>
      <c r="S40" s="56">
        <v>0</v>
      </c>
      <c r="T40" s="56">
        <v>0</v>
      </c>
      <c r="U40" s="58">
        <v>0</v>
      </c>
      <c r="V40" s="56">
        <v>429490</v>
      </c>
      <c r="W40" s="57">
        <f t="shared" ref="W40:W58" si="11">H40+I40+J40+K40-L40+M40+N40+O40+P40+Q40+R40+U40+V40+S40+T40</f>
        <v>429490</v>
      </c>
      <c r="X40" s="56">
        <v>0</v>
      </c>
      <c r="Y40" s="57">
        <f t="shared" ref="Y40:Y58" si="12">W40+X40</f>
        <v>429490</v>
      </c>
    </row>
    <row r="41" spans="1:25" x14ac:dyDescent="0.25">
      <c r="A41" s="289" t="s">
        <v>379</v>
      </c>
      <c r="B41" s="289"/>
      <c r="C41" s="289"/>
      <c r="D41" s="289"/>
      <c r="E41" s="289"/>
      <c r="F41" s="289"/>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1"/>
        <v>0</v>
      </c>
      <c r="X41" s="56">
        <v>0</v>
      </c>
      <c r="Y41" s="57">
        <f t="shared" si="12"/>
        <v>0</v>
      </c>
    </row>
    <row r="42" spans="1:25" ht="27" customHeight="1" x14ac:dyDescent="0.25">
      <c r="A42" s="289" t="s">
        <v>380</v>
      </c>
      <c r="B42" s="289"/>
      <c r="C42" s="289"/>
      <c r="D42" s="289"/>
      <c r="E42" s="289"/>
      <c r="F42" s="289"/>
      <c r="G42" s="6">
        <v>34</v>
      </c>
      <c r="H42" s="58">
        <v>0</v>
      </c>
      <c r="I42" s="58">
        <v>0</v>
      </c>
      <c r="J42" s="58">
        <v>0</v>
      </c>
      <c r="K42" s="58">
        <v>0</v>
      </c>
      <c r="L42" s="58">
        <v>0</v>
      </c>
      <c r="M42" s="58">
        <v>0</v>
      </c>
      <c r="N42" s="58">
        <v>0</v>
      </c>
      <c r="O42" s="56">
        <v>-199233</v>
      </c>
      <c r="P42" s="58">
        <v>0</v>
      </c>
      <c r="Q42" s="58">
        <v>0</v>
      </c>
      <c r="R42" s="58">
        <v>0</v>
      </c>
      <c r="S42" s="56">
        <v>0</v>
      </c>
      <c r="T42" s="56">
        <v>0</v>
      </c>
      <c r="U42" s="56">
        <v>199233</v>
      </c>
      <c r="V42" s="56">
        <v>0</v>
      </c>
      <c r="W42" s="57">
        <f t="shared" si="11"/>
        <v>0</v>
      </c>
      <c r="X42" s="56">
        <v>0</v>
      </c>
      <c r="Y42" s="57">
        <f t="shared" si="12"/>
        <v>0</v>
      </c>
    </row>
    <row r="43" spans="1:25" ht="20.25" customHeight="1" x14ac:dyDescent="0.25">
      <c r="A43" s="289" t="s">
        <v>478</v>
      </c>
      <c r="B43" s="289"/>
      <c r="C43" s="289"/>
      <c r="D43" s="289"/>
      <c r="E43" s="289"/>
      <c r="F43" s="289"/>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1"/>
        <v>0</v>
      </c>
      <c r="X43" s="56">
        <v>0</v>
      </c>
      <c r="Y43" s="57">
        <f t="shared" si="12"/>
        <v>0</v>
      </c>
    </row>
    <row r="44" spans="1:25" ht="21" customHeight="1" x14ac:dyDescent="0.25">
      <c r="A44" s="289" t="s">
        <v>491</v>
      </c>
      <c r="B44" s="289"/>
      <c r="C44" s="289"/>
      <c r="D44" s="289"/>
      <c r="E44" s="289"/>
      <c r="F44" s="289"/>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1"/>
        <v>0</v>
      </c>
      <c r="X44" s="56">
        <v>0</v>
      </c>
      <c r="Y44" s="57">
        <f t="shared" si="12"/>
        <v>0</v>
      </c>
    </row>
    <row r="45" spans="1:25" ht="29.25" customHeight="1" x14ac:dyDescent="0.25">
      <c r="A45" s="289" t="s">
        <v>381</v>
      </c>
      <c r="B45" s="289"/>
      <c r="C45" s="289"/>
      <c r="D45" s="289"/>
      <c r="E45" s="289"/>
      <c r="F45" s="289"/>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1"/>
        <v>0</v>
      </c>
      <c r="X45" s="56">
        <v>0</v>
      </c>
      <c r="Y45" s="57">
        <f t="shared" si="12"/>
        <v>0</v>
      </c>
    </row>
    <row r="46" spans="1:25" ht="21" customHeight="1" x14ac:dyDescent="0.25">
      <c r="A46" s="289" t="s">
        <v>382</v>
      </c>
      <c r="B46" s="289"/>
      <c r="C46" s="289"/>
      <c r="D46" s="289"/>
      <c r="E46" s="289"/>
      <c r="F46" s="289"/>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1"/>
        <v>0</v>
      </c>
      <c r="X46" s="56">
        <v>0</v>
      </c>
      <c r="Y46" s="57">
        <f t="shared" si="12"/>
        <v>0</v>
      </c>
    </row>
    <row r="47" spans="1:25" x14ac:dyDescent="0.25">
      <c r="A47" s="289" t="s">
        <v>383</v>
      </c>
      <c r="B47" s="289"/>
      <c r="C47" s="289"/>
      <c r="D47" s="289"/>
      <c r="E47" s="289"/>
      <c r="F47" s="289"/>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1"/>
        <v>0</v>
      </c>
      <c r="X47" s="56">
        <v>0</v>
      </c>
      <c r="Y47" s="57">
        <f t="shared" si="12"/>
        <v>0</v>
      </c>
    </row>
    <row r="48" spans="1:25" x14ac:dyDescent="0.25">
      <c r="A48" s="289" t="s">
        <v>384</v>
      </c>
      <c r="B48" s="289"/>
      <c r="C48" s="289"/>
      <c r="D48" s="289"/>
      <c r="E48" s="289"/>
      <c r="F48" s="289"/>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1"/>
        <v>0</v>
      </c>
      <c r="X48" s="56">
        <v>0</v>
      </c>
      <c r="Y48" s="57">
        <f t="shared" si="12"/>
        <v>0</v>
      </c>
    </row>
    <row r="49" spans="1:25" x14ac:dyDescent="0.25">
      <c r="A49" s="289" t="s">
        <v>385</v>
      </c>
      <c r="B49" s="289"/>
      <c r="C49" s="289"/>
      <c r="D49" s="289"/>
      <c r="E49" s="289"/>
      <c r="F49" s="289"/>
      <c r="G49" s="6">
        <v>41</v>
      </c>
      <c r="H49" s="58">
        <v>0</v>
      </c>
      <c r="I49" s="58">
        <v>0</v>
      </c>
      <c r="J49" s="58">
        <v>0</v>
      </c>
      <c r="K49" s="58">
        <v>0</v>
      </c>
      <c r="L49" s="58">
        <v>0</v>
      </c>
      <c r="M49" s="58">
        <v>0</v>
      </c>
      <c r="N49" s="56">
        <v>0</v>
      </c>
      <c r="O49" s="56">
        <v>0</v>
      </c>
      <c r="P49" s="56">
        <v>0</v>
      </c>
      <c r="Q49" s="56">
        <v>0</v>
      </c>
      <c r="R49" s="56">
        <v>0</v>
      </c>
      <c r="S49" s="56">
        <v>0</v>
      </c>
      <c r="T49" s="56">
        <v>0</v>
      </c>
      <c r="U49" s="56">
        <v>43734</v>
      </c>
      <c r="V49" s="56">
        <v>0</v>
      </c>
      <c r="W49" s="57">
        <f t="shared" si="11"/>
        <v>43734</v>
      </c>
      <c r="X49" s="56">
        <v>0</v>
      </c>
      <c r="Y49" s="57">
        <f t="shared" si="12"/>
        <v>43734</v>
      </c>
    </row>
    <row r="50" spans="1:25" ht="24" customHeight="1" x14ac:dyDescent="0.25">
      <c r="A50" s="289" t="s">
        <v>479</v>
      </c>
      <c r="B50" s="289"/>
      <c r="C50" s="289"/>
      <c r="D50" s="289"/>
      <c r="E50" s="289"/>
      <c r="F50" s="289"/>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1"/>
        <v>0</v>
      </c>
      <c r="X50" s="56">
        <v>0</v>
      </c>
      <c r="Y50" s="57">
        <f t="shared" si="12"/>
        <v>0</v>
      </c>
    </row>
    <row r="51" spans="1:25" ht="26.25" customHeight="1" x14ac:dyDescent="0.25">
      <c r="A51" s="289" t="s">
        <v>480</v>
      </c>
      <c r="B51" s="289"/>
      <c r="C51" s="289"/>
      <c r="D51" s="289"/>
      <c r="E51" s="289"/>
      <c r="F51" s="289"/>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1"/>
        <v>0</v>
      </c>
      <c r="X51" s="56">
        <v>0</v>
      </c>
      <c r="Y51" s="57">
        <f t="shared" si="12"/>
        <v>0</v>
      </c>
    </row>
    <row r="52" spans="1:25" ht="22.5" customHeight="1" x14ac:dyDescent="0.25">
      <c r="A52" s="289" t="s">
        <v>481</v>
      </c>
      <c r="B52" s="289"/>
      <c r="C52" s="289"/>
      <c r="D52" s="289"/>
      <c r="E52" s="289"/>
      <c r="F52" s="289"/>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1"/>
        <v>0</v>
      </c>
      <c r="X52" s="56">
        <v>0</v>
      </c>
      <c r="Y52" s="57">
        <f t="shared" si="12"/>
        <v>0</v>
      </c>
    </row>
    <row r="53" spans="1:25" x14ac:dyDescent="0.25">
      <c r="A53" s="289" t="s">
        <v>492</v>
      </c>
      <c r="B53" s="289"/>
      <c r="C53" s="289"/>
      <c r="D53" s="289"/>
      <c r="E53" s="289"/>
      <c r="F53" s="289"/>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1"/>
        <v>0</v>
      </c>
      <c r="X53" s="56">
        <v>0</v>
      </c>
      <c r="Y53" s="57">
        <f t="shared" si="12"/>
        <v>0</v>
      </c>
    </row>
    <row r="54" spans="1:25" x14ac:dyDescent="0.25">
      <c r="A54" s="289" t="s">
        <v>482</v>
      </c>
      <c r="B54" s="289"/>
      <c r="C54" s="289"/>
      <c r="D54" s="289"/>
      <c r="E54" s="289"/>
      <c r="F54" s="289"/>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1"/>
        <v>0</v>
      </c>
      <c r="X54" s="56">
        <v>0</v>
      </c>
      <c r="Y54" s="57">
        <f t="shared" si="12"/>
        <v>0</v>
      </c>
    </row>
    <row r="55" spans="1:25" x14ac:dyDescent="0.25">
      <c r="A55" s="289" t="s">
        <v>483</v>
      </c>
      <c r="B55" s="289"/>
      <c r="C55" s="289"/>
      <c r="D55" s="289"/>
      <c r="E55" s="289"/>
      <c r="F55" s="289"/>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1"/>
        <v>0</v>
      </c>
      <c r="X55" s="56">
        <v>0</v>
      </c>
      <c r="Y55" s="57">
        <f t="shared" si="12"/>
        <v>0</v>
      </c>
    </row>
    <row r="56" spans="1:25" x14ac:dyDescent="0.25">
      <c r="A56" s="289" t="s">
        <v>484</v>
      </c>
      <c r="B56" s="289"/>
      <c r="C56" s="289"/>
      <c r="D56" s="289"/>
      <c r="E56" s="289"/>
      <c r="F56" s="289"/>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1"/>
        <v>0</v>
      </c>
      <c r="X56" s="56">
        <v>0</v>
      </c>
      <c r="Y56" s="57">
        <f t="shared" si="12"/>
        <v>0</v>
      </c>
    </row>
    <row r="57" spans="1:25" x14ac:dyDescent="0.25">
      <c r="A57" s="289" t="s">
        <v>493</v>
      </c>
      <c r="B57" s="289"/>
      <c r="C57" s="289"/>
      <c r="D57" s="289"/>
      <c r="E57" s="289"/>
      <c r="F57" s="289"/>
      <c r="G57" s="6">
        <v>49</v>
      </c>
      <c r="H57" s="56">
        <v>0</v>
      </c>
      <c r="I57" s="56">
        <v>0</v>
      </c>
      <c r="J57" s="56">
        <v>0</v>
      </c>
      <c r="K57" s="56">
        <v>0</v>
      </c>
      <c r="L57" s="56">
        <v>0</v>
      </c>
      <c r="M57" s="56">
        <v>0</v>
      </c>
      <c r="N57" s="56">
        <v>0</v>
      </c>
      <c r="O57" s="56">
        <v>0</v>
      </c>
      <c r="P57" s="56">
        <v>0</v>
      </c>
      <c r="Q57" s="56">
        <v>0</v>
      </c>
      <c r="R57" s="56">
        <v>0</v>
      </c>
      <c r="S57" s="56">
        <v>0</v>
      </c>
      <c r="T57" s="56">
        <v>0</v>
      </c>
      <c r="U57" s="56">
        <v>2819978</v>
      </c>
      <c r="V57" s="56">
        <v>-2819978</v>
      </c>
      <c r="W57" s="57">
        <f t="shared" si="11"/>
        <v>0</v>
      </c>
      <c r="X57" s="56">
        <v>0</v>
      </c>
      <c r="Y57" s="57">
        <f t="shared" si="12"/>
        <v>0</v>
      </c>
    </row>
    <row r="58" spans="1:25" x14ac:dyDescent="0.25">
      <c r="A58" s="289" t="s">
        <v>486</v>
      </c>
      <c r="B58" s="289"/>
      <c r="C58" s="289"/>
      <c r="D58" s="289"/>
      <c r="E58" s="289"/>
      <c r="F58" s="289"/>
      <c r="G58" s="6">
        <v>50</v>
      </c>
      <c r="H58" s="120">
        <v>0</v>
      </c>
      <c r="I58" s="120">
        <v>0</v>
      </c>
      <c r="J58" s="120">
        <v>0</v>
      </c>
      <c r="K58" s="120">
        <v>0</v>
      </c>
      <c r="L58" s="120">
        <v>0</v>
      </c>
      <c r="M58" s="120"/>
      <c r="N58" s="120">
        <v>0</v>
      </c>
      <c r="O58" s="120">
        <v>0</v>
      </c>
      <c r="P58" s="120">
        <v>0</v>
      </c>
      <c r="Q58" s="120">
        <v>0</v>
      </c>
      <c r="R58" s="120">
        <v>0</v>
      </c>
      <c r="S58" s="120">
        <v>0</v>
      </c>
      <c r="T58" s="120">
        <v>0</v>
      </c>
      <c r="U58" s="120">
        <v>0</v>
      </c>
      <c r="V58" s="120">
        <v>0</v>
      </c>
      <c r="W58" s="121">
        <f t="shared" si="11"/>
        <v>0</v>
      </c>
      <c r="X58" s="120">
        <v>0</v>
      </c>
      <c r="Y58" s="121">
        <f t="shared" si="12"/>
        <v>0</v>
      </c>
    </row>
    <row r="59" spans="1:25" ht="25.5" customHeight="1" x14ac:dyDescent="0.25">
      <c r="A59" s="308" t="s">
        <v>494</v>
      </c>
      <c r="B59" s="308"/>
      <c r="C59" s="308"/>
      <c r="D59" s="308"/>
      <c r="E59" s="308"/>
      <c r="F59" s="308"/>
      <c r="G59" s="8">
        <v>51</v>
      </c>
      <c r="H59" s="59">
        <f t="shared" ref="H59:T59" si="13">SUM(H39:H58)</f>
        <v>2523910</v>
      </c>
      <c r="I59" s="59">
        <f t="shared" si="13"/>
        <v>11171208</v>
      </c>
      <c r="J59" s="59">
        <f t="shared" si="13"/>
        <v>1239181</v>
      </c>
      <c r="K59" s="59">
        <f t="shared" si="13"/>
        <v>109678</v>
      </c>
      <c r="L59" s="59">
        <f t="shared" si="13"/>
        <v>0</v>
      </c>
      <c r="M59" s="59">
        <f t="shared" si="13"/>
        <v>0</v>
      </c>
      <c r="N59" s="59">
        <f t="shared" si="13"/>
        <v>0</v>
      </c>
      <c r="O59" s="59">
        <f t="shared" si="13"/>
        <v>5065172</v>
      </c>
      <c r="P59" s="59">
        <f t="shared" si="13"/>
        <v>0</v>
      </c>
      <c r="Q59" s="59">
        <f t="shared" si="13"/>
        <v>0</v>
      </c>
      <c r="R59" s="59">
        <f t="shared" si="13"/>
        <v>0</v>
      </c>
      <c r="S59" s="59">
        <f t="shared" si="13"/>
        <v>0</v>
      </c>
      <c r="T59" s="59">
        <f t="shared" si="13"/>
        <v>0</v>
      </c>
      <c r="U59" s="59">
        <f>SUM(U39:U58)</f>
        <v>3959620</v>
      </c>
      <c r="V59" s="59">
        <f>SUM(V39:V58)</f>
        <v>429490</v>
      </c>
      <c r="W59" s="59">
        <f>SUM(W39:W58)</f>
        <v>24498259</v>
      </c>
      <c r="X59" s="59">
        <f>SUM(X39:X58)</f>
        <v>0</v>
      </c>
      <c r="Y59" s="59">
        <f>SUM(Y39:Y58)</f>
        <v>24498259</v>
      </c>
    </row>
    <row r="60" spans="1:25" x14ac:dyDescent="0.25">
      <c r="A60" s="309" t="s">
        <v>386</v>
      </c>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row>
    <row r="61" spans="1:25" ht="31.5" customHeight="1" x14ac:dyDescent="0.25">
      <c r="A61" s="311" t="s">
        <v>496</v>
      </c>
      <c r="B61" s="312"/>
      <c r="C61" s="312"/>
      <c r="D61" s="312"/>
      <c r="E61" s="312"/>
      <c r="F61" s="312"/>
      <c r="G61" s="7">
        <v>52</v>
      </c>
      <c r="H61" s="57">
        <f t="shared" ref="H61:T61" si="14">SUM(H41:H49)</f>
        <v>0</v>
      </c>
      <c r="I61" s="57">
        <f t="shared" si="14"/>
        <v>0</v>
      </c>
      <c r="J61" s="57">
        <f t="shared" si="14"/>
        <v>0</v>
      </c>
      <c r="K61" s="57">
        <f t="shared" si="14"/>
        <v>0</v>
      </c>
      <c r="L61" s="57">
        <f t="shared" si="14"/>
        <v>0</v>
      </c>
      <c r="M61" s="57">
        <f t="shared" si="14"/>
        <v>0</v>
      </c>
      <c r="N61" s="57">
        <f t="shared" si="14"/>
        <v>0</v>
      </c>
      <c r="O61" s="57">
        <f t="shared" si="14"/>
        <v>-199233</v>
      </c>
      <c r="P61" s="57">
        <f t="shared" si="14"/>
        <v>0</v>
      </c>
      <c r="Q61" s="57">
        <f t="shared" si="14"/>
        <v>0</v>
      </c>
      <c r="R61" s="57">
        <f t="shared" si="14"/>
        <v>0</v>
      </c>
      <c r="S61" s="57">
        <f t="shared" si="14"/>
        <v>0</v>
      </c>
      <c r="T61" s="57">
        <f t="shared" si="14"/>
        <v>0</v>
      </c>
      <c r="U61" s="57">
        <f>SUM(U41:U49)</f>
        <v>242967</v>
      </c>
      <c r="V61" s="57">
        <f>SUM(V41:V49)</f>
        <v>0</v>
      </c>
      <c r="W61" s="57">
        <f>SUM(W41:W49)</f>
        <v>43734</v>
      </c>
      <c r="X61" s="57">
        <f>SUM(X41:X49)</f>
        <v>0</v>
      </c>
      <c r="Y61" s="57">
        <f>SUM(Y41:Y49)</f>
        <v>43734</v>
      </c>
    </row>
    <row r="62" spans="1:25" ht="27.75" customHeight="1" x14ac:dyDescent="0.25">
      <c r="A62" s="311" t="s">
        <v>497</v>
      </c>
      <c r="B62" s="312"/>
      <c r="C62" s="312"/>
      <c r="D62" s="312"/>
      <c r="E62" s="312"/>
      <c r="F62" s="312"/>
      <c r="G62" s="7">
        <v>53</v>
      </c>
      <c r="H62" s="57">
        <f t="shared" ref="H62:T62" si="15">H40+H61</f>
        <v>0</v>
      </c>
      <c r="I62" s="57">
        <f t="shared" si="15"/>
        <v>0</v>
      </c>
      <c r="J62" s="57">
        <f t="shared" si="15"/>
        <v>0</v>
      </c>
      <c r="K62" s="57">
        <f t="shared" si="15"/>
        <v>0</v>
      </c>
      <c r="L62" s="57">
        <f t="shared" si="15"/>
        <v>0</v>
      </c>
      <c r="M62" s="57">
        <f t="shared" si="15"/>
        <v>0</v>
      </c>
      <c r="N62" s="57">
        <f t="shared" si="15"/>
        <v>0</v>
      </c>
      <c r="O62" s="57">
        <f t="shared" si="15"/>
        <v>-199233</v>
      </c>
      <c r="P62" s="57">
        <f t="shared" si="15"/>
        <v>0</v>
      </c>
      <c r="Q62" s="57">
        <f t="shared" si="15"/>
        <v>0</v>
      </c>
      <c r="R62" s="57">
        <f t="shared" si="15"/>
        <v>0</v>
      </c>
      <c r="S62" s="57">
        <f t="shared" si="15"/>
        <v>0</v>
      </c>
      <c r="T62" s="57">
        <f t="shared" si="15"/>
        <v>0</v>
      </c>
      <c r="U62" s="57">
        <f>U40+U61</f>
        <v>242967</v>
      </c>
      <c r="V62" s="57">
        <f>V40+V61</f>
        <v>429490</v>
      </c>
      <c r="W62" s="57">
        <f>W40+W61</f>
        <v>473224</v>
      </c>
      <c r="X62" s="57">
        <f>X40+X61</f>
        <v>0</v>
      </c>
      <c r="Y62" s="57">
        <f>Y40+Y61</f>
        <v>473224</v>
      </c>
    </row>
    <row r="63" spans="1:25" ht="29.25" customHeight="1" x14ac:dyDescent="0.25">
      <c r="A63" s="313" t="s">
        <v>495</v>
      </c>
      <c r="B63" s="314"/>
      <c r="C63" s="314"/>
      <c r="D63" s="314"/>
      <c r="E63" s="314"/>
      <c r="F63" s="314"/>
      <c r="G63" s="8">
        <v>54</v>
      </c>
      <c r="H63" s="59">
        <f t="shared" ref="H63:T63" si="16">SUM(H50:H58)</f>
        <v>0</v>
      </c>
      <c r="I63" s="59">
        <f t="shared" si="16"/>
        <v>0</v>
      </c>
      <c r="J63" s="59">
        <f t="shared" si="16"/>
        <v>0</v>
      </c>
      <c r="K63" s="59">
        <f t="shared" si="16"/>
        <v>0</v>
      </c>
      <c r="L63" s="59">
        <f t="shared" si="16"/>
        <v>0</v>
      </c>
      <c r="M63" s="59">
        <f t="shared" si="16"/>
        <v>0</v>
      </c>
      <c r="N63" s="59">
        <f t="shared" si="16"/>
        <v>0</v>
      </c>
      <c r="O63" s="59">
        <f t="shared" si="16"/>
        <v>0</v>
      </c>
      <c r="P63" s="59">
        <f t="shared" si="16"/>
        <v>0</v>
      </c>
      <c r="Q63" s="59">
        <f t="shared" si="16"/>
        <v>0</v>
      </c>
      <c r="R63" s="59">
        <f t="shared" si="16"/>
        <v>0</v>
      </c>
      <c r="S63" s="59">
        <f t="shared" si="16"/>
        <v>0</v>
      </c>
      <c r="T63" s="59">
        <f t="shared" si="16"/>
        <v>0</v>
      </c>
      <c r="U63" s="59">
        <f>SUM(U50:U58)</f>
        <v>2819978</v>
      </c>
      <c r="V63" s="59">
        <f>SUM(V50:V58)</f>
        <v>-2819978</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03"/>
  <sheetViews>
    <sheetView topLeftCell="A6" zoomScale="91" zoomScaleNormal="91" workbookViewId="0">
      <selection activeCell="N73" sqref="N73"/>
    </sheetView>
  </sheetViews>
  <sheetFormatPr defaultRowHeight="13.2" x14ac:dyDescent="0.25"/>
  <cols>
    <col min="9" max="9" width="120.109375" customWidth="1"/>
  </cols>
  <sheetData>
    <row r="1" spans="1:9" x14ac:dyDescent="0.25">
      <c r="A1" s="316" t="s">
        <v>500</v>
      </c>
      <c r="B1" s="317"/>
      <c r="C1" s="317"/>
      <c r="D1" s="317"/>
      <c r="E1" s="317"/>
      <c r="F1" s="317"/>
      <c r="G1" s="317"/>
      <c r="H1" s="317"/>
      <c r="I1" s="317"/>
    </row>
    <row r="2" spans="1:9" x14ac:dyDescent="0.25">
      <c r="A2" s="317"/>
      <c r="B2" s="317"/>
      <c r="C2" s="317"/>
      <c r="D2" s="317"/>
      <c r="E2" s="317"/>
      <c r="F2" s="317"/>
      <c r="G2" s="317"/>
      <c r="H2" s="317"/>
      <c r="I2" s="317"/>
    </row>
    <row r="3" spans="1:9" x14ac:dyDescent="0.25">
      <c r="A3" s="317"/>
      <c r="B3" s="317"/>
      <c r="C3" s="317"/>
      <c r="D3" s="317"/>
      <c r="E3" s="317"/>
      <c r="F3" s="317"/>
      <c r="G3" s="317"/>
      <c r="H3" s="317"/>
      <c r="I3" s="317"/>
    </row>
    <row r="4" spans="1:9" x14ac:dyDescent="0.25">
      <c r="A4" s="317"/>
      <c r="B4" s="317"/>
      <c r="C4" s="317"/>
      <c r="D4" s="317"/>
      <c r="E4" s="317"/>
      <c r="F4" s="317"/>
      <c r="G4" s="317"/>
      <c r="H4" s="317"/>
      <c r="I4" s="317"/>
    </row>
    <row r="5" spans="1:9" x14ac:dyDescent="0.25">
      <c r="A5" s="317"/>
      <c r="B5" s="317"/>
      <c r="C5" s="317"/>
      <c r="D5" s="317"/>
      <c r="E5" s="317"/>
      <c r="F5" s="317"/>
      <c r="G5" s="317"/>
      <c r="H5" s="317"/>
      <c r="I5" s="317"/>
    </row>
    <row r="6" spans="1:9" x14ac:dyDescent="0.25">
      <c r="A6" s="317"/>
      <c r="B6" s="317"/>
      <c r="C6" s="317"/>
      <c r="D6" s="317"/>
      <c r="E6" s="317"/>
      <c r="F6" s="317"/>
      <c r="G6" s="317"/>
      <c r="H6" s="317"/>
      <c r="I6" s="317"/>
    </row>
    <row r="7" spans="1:9" x14ac:dyDescent="0.25">
      <c r="A7" s="317"/>
      <c r="B7" s="317"/>
      <c r="C7" s="317"/>
      <c r="D7" s="317"/>
      <c r="E7" s="317"/>
      <c r="F7" s="317"/>
      <c r="G7" s="317"/>
      <c r="H7" s="317"/>
      <c r="I7" s="317"/>
    </row>
    <row r="8" spans="1:9" x14ac:dyDescent="0.25">
      <c r="A8" s="317"/>
      <c r="B8" s="317"/>
      <c r="C8" s="317"/>
      <c r="D8" s="317"/>
      <c r="E8" s="317"/>
      <c r="F8" s="317"/>
      <c r="G8" s="317"/>
      <c r="H8" s="317"/>
      <c r="I8" s="317"/>
    </row>
    <row r="9" spans="1:9" x14ac:dyDescent="0.25">
      <c r="A9" s="317"/>
      <c r="B9" s="317"/>
      <c r="C9" s="317"/>
      <c r="D9" s="317"/>
      <c r="E9" s="317"/>
      <c r="F9" s="317"/>
      <c r="G9" s="317"/>
      <c r="H9" s="317"/>
      <c r="I9" s="317"/>
    </row>
    <row r="10" spans="1:9" x14ac:dyDescent="0.25">
      <c r="A10" s="317"/>
      <c r="B10" s="317"/>
      <c r="C10" s="317"/>
      <c r="D10" s="317"/>
      <c r="E10" s="317"/>
      <c r="F10" s="317"/>
      <c r="G10" s="317"/>
      <c r="H10" s="317"/>
      <c r="I10" s="317"/>
    </row>
    <row r="11" spans="1:9" x14ac:dyDescent="0.25">
      <c r="A11" s="317"/>
      <c r="B11" s="317"/>
      <c r="C11" s="317"/>
      <c r="D11" s="317"/>
      <c r="E11" s="317"/>
      <c r="F11" s="317"/>
      <c r="G11" s="317"/>
      <c r="H11" s="317"/>
      <c r="I11" s="317"/>
    </row>
    <row r="12" spans="1:9" x14ac:dyDescent="0.25">
      <c r="A12" s="317"/>
      <c r="B12" s="317"/>
      <c r="C12" s="317"/>
      <c r="D12" s="317"/>
      <c r="E12" s="317"/>
      <c r="F12" s="317"/>
      <c r="G12" s="317"/>
      <c r="H12" s="317"/>
      <c r="I12" s="317"/>
    </row>
    <row r="13" spans="1:9" x14ac:dyDescent="0.25">
      <c r="A13" s="317"/>
      <c r="B13" s="317"/>
      <c r="C13" s="317"/>
      <c r="D13" s="317"/>
      <c r="E13" s="317"/>
      <c r="F13" s="317"/>
      <c r="G13" s="317"/>
      <c r="H13" s="317"/>
      <c r="I13" s="317"/>
    </row>
    <row r="14" spans="1:9" x14ac:dyDescent="0.25">
      <c r="A14" s="317"/>
      <c r="B14" s="317"/>
      <c r="C14" s="317"/>
      <c r="D14" s="317"/>
      <c r="E14" s="317"/>
      <c r="F14" s="317"/>
      <c r="G14" s="317"/>
      <c r="H14" s="317"/>
      <c r="I14" s="317"/>
    </row>
    <row r="15" spans="1:9" x14ac:dyDescent="0.25">
      <c r="A15" s="317"/>
      <c r="B15" s="317"/>
      <c r="C15" s="317"/>
      <c r="D15" s="317"/>
      <c r="E15" s="317"/>
      <c r="F15" s="317"/>
      <c r="G15" s="317"/>
      <c r="H15" s="317"/>
      <c r="I15" s="317"/>
    </row>
    <row r="16" spans="1:9" x14ac:dyDescent="0.25">
      <c r="A16" s="317"/>
      <c r="B16" s="317"/>
      <c r="C16" s="317"/>
      <c r="D16" s="317"/>
      <c r="E16" s="317"/>
      <c r="F16" s="317"/>
      <c r="G16" s="317"/>
      <c r="H16" s="317"/>
      <c r="I16" s="317"/>
    </row>
    <row r="17" spans="1:9" x14ac:dyDescent="0.25">
      <c r="A17" s="317"/>
      <c r="B17" s="317"/>
      <c r="C17" s="317"/>
      <c r="D17" s="317"/>
      <c r="E17" s="317"/>
      <c r="F17" s="317"/>
      <c r="G17" s="317"/>
      <c r="H17" s="317"/>
      <c r="I17" s="317"/>
    </row>
    <row r="18" spans="1:9" x14ac:dyDescent="0.25">
      <c r="A18" s="317"/>
      <c r="B18" s="317"/>
      <c r="C18" s="317"/>
      <c r="D18" s="317"/>
      <c r="E18" s="317"/>
      <c r="F18" s="317"/>
      <c r="G18" s="317"/>
      <c r="H18" s="317"/>
      <c r="I18" s="317"/>
    </row>
    <row r="19" spans="1:9" x14ac:dyDescent="0.25">
      <c r="A19" s="317"/>
      <c r="B19" s="317"/>
      <c r="C19" s="317"/>
      <c r="D19" s="317"/>
      <c r="E19" s="317"/>
      <c r="F19" s="317"/>
      <c r="G19" s="317"/>
      <c r="H19" s="317"/>
      <c r="I19" s="317"/>
    </row>
    <row r="20" spans="1:9" x14ac:dyDescent="0.25">
      <c r="A20" s="317"/>
      <c r="B20" s="317"/>
      <c r="C20" s="317"/>
      <c r="D20" s="317"/>
      <c r="E20" s="317"/>
      <c r="F20" s="317"/>
      <c r="G20" s="317"/>
      <c r="H20" s="317"/>
      <c r="I20" s="317"/>
    </row>
    <row r="21" spans="1:9" x14ac:dyDescent="0.25">
      <c r="A21" s="317"/>
      <c r="B21" s="317"/>
      <c r="C21" s="317"/>
      <c r="D21" s="317"/>
      <c r="E21" s="317"/>
      <c r="F21" s="317"/>
      <c r="G21" s="317"/>
      <c r="H21" s="317"/>
      <c r="I21" s="317"/>
    </row>
    <row r="22" spans="1:9" x14ac:dyDescent="0.25">
      <c r="A22" s="317"/>
      <c r="B22" s="317"/>
      <c r="C22" s="317"/>
      <c r="D22" s="317"/>
      <c r="E22" s="317"/>
      <c r="F22" s="317"/>
      <c r="G22" s="317"/>
      <c r="H22" s="317"/>
      <c r="I22" s="317"/>
    </row>
    <row r="23" spans="1:9" x14ac:dyDescent="0.25">
      <c r="A23" s="317"/>
      <c r="B23" s="317"/>
      <c r="C23" s="317"/>
      <c r="D23" s="317"/>
      <c r="E23" s="317"/>
      <c r="F23" s="317"/>
      <c r="G23" s="317"/>
      <c r="H23" s="317"/>
      <c r="I23" s="317"/>
    </row>
    <row r="24" spans="1:9" x14ac:dyDescent="0.25">
      <c r="A24" s="317"/>
      <c r="B24" s="317"/>
      <c r="C24" s="317"/>
      <c r="D24" s="317"/>
      <c r="E24" s="317"/>
      <c r="F24" s="317"/>
      <c r="G24" s="317"/>
      <c r="H24" s="317"/>
      <c r="I24" s="317"/>
    </row>
    <row r="25" spans="1:9" x14ac:dyDescent="0.25">
      <c r="A25" s="317"/>
      <c r="B25" s="317"/>
      <c r="C25" s="317"/>
      <c r="D25" s="317"/>
      <c r="E25" s="317"/>
      <c r="F25" s="317"/>
      <c r="G25" s="317"/>
      <c r="H25" s="317"/>
      <c r="I25" s="317"/>
    </row>
    <row r="26" spans="1:9" x14ac:dyDescent="0.25">
      <c r="A26" s="317"/>
      <c r="B26" s="317"/>
      <c r="C26" s="317"/>
      <c r="D26" s="317"/>
      <c r="E26" s="317"/>
      <c r="F26" s="317"/>
      <c r="G26" s="317"/>
      <c r="H26" s="317"/>
      <c r="I26" s="317"/>
    </row>
    <row r="27" spans="1:9" x14ac:dyDescent="0.25">
      <c r="A27" s="317"/>
      <c r="B27" s="317"/>
      <c r="C27" s="317"/>
      <c r="D27" s="317"/>
      <c r="E27" s="317"/>
      <c r="F27" s="317"/>
      <c r="G27" s="317"/>
      <c r="H27" s="317"/>
      <c r="I27" s="317"/>
    </row>
    <row r="28" spans="1:9" x14ac:dyDescent="0.25">
      <c r="A28" s="317"/>
      <c r="B28" s="317"/>
      <c r="C28" s="317"/>
      <c r="D28" s="317"/>
      <c r="E28" s="317"/>
      <c r="F28" s="317"/>
      <c r="G28" s="317"/>
      <c r="H28" s="317"/>
      <c r="I28" s="317"/>
    </row>
    <row r="29" spans="1:9" x14ac:dyDescent="0.25">
      <c r="A29" s="317"/>
      <c r="B29" s="317"/>
      <c r="C29" s="317"/>
      <c r="D29" s="317"/>
      <c r="E29" s="317"/>
      <c r="F29" s="317"/>
      <c r="G29" s="317"/>
      <c r="H29" s="317"/>
      <c r="I29" s="317"/>
    </row>
    <row r="30" spans="1:9" x14ac:dyDescent="0.25">
      <c r="A30" s="317"/>
      <c r="B30" s="317"/>
      <c r="C30" s="317"/>
      <c r="D30" s="317"/>
      <c r="E30" s="317"/>
      <c r="F30" s="317"/>
      <c r="G30" s="317"/>
      <c r="H30" s="317"/>
      <c r="I30" s="317"/>
    </row>
    <row r="31" spans="1:9" x14ac:dyDescent="0.25">
      <c r="A31" s="317"/>
      <c r="B31" s="317"/>
      <c r="C31" s="317"/>
      <c r="D31" s="317"/>
      <c r="E31" s="317"/>
      <c r="F31" s="317"/>
      <c r="G31" s="317"/>
      <c r="H31" s="317"/>
      <c r="I31" s="317"/>
    </row>
    <row r="32" spans="1:9" x14ac:dyDescent="0.25">
      <c r="A32" s="317"/>
      <c r="B32" s="317"/>
      <c r="C32" s="317"/>
      <c r="D32" s="317"/>
      <c r="E32" s="317"/>
      <c r="F32" s="317"/>
      <c r="G32" s="317"/>
      <c r="H32" s="317"/>
      <c r="I32" s="317"/>
    </row>
    <row r="33" spans="1:9" x14ac:dyDescent="0.25">
      <c r="A33" s="317"/>
      <c r="B33" s="317"/>
      <c r="C33" s="317"/>
      <c r="D33" s="317"/>
      <c r="E33" s="317"/>
      <c r="F33" s="317"/>
      <c r="G33" s="317"/>
      <c r="H33" s="317"/>
      <c r="I33" s="317"/>
    </row>
    <row r="34" spans="1:9" x14ac:dyDescent="0.25">
      <c r="A34" s="317"/>
      <c r="B34" s="317"/>
      <c r="C34" s="317"/>
      <c r="D34" s="317"/>
      <c r="E34" s="317"/>
      <c r="F34" s="317"/>
      <c r="G34" s="317"/>
      <c r="H34" s="317"/>
      <c r="I34" s="317"/>
    </row>
    <row r="35" spans="1:9" x14ac:dyDescent="0.25">
      <c r="A35" s="317"/>
      <c r="B35" s="317"/>
      <c r="C35" s="317"/>
      <c r="D35" s="317"/>
      <c r="E35" s="317"/>
      <c r="F35" s="317"/>
      <c r="G35" s="317"/>
      <c r="H35" s="317"/>
      <c r="I35" s="317"/>
    </row>
    <row r="36" spans="1:9" x14ac:dyDescent="0.25">
      <c r="A36" s="317"/>
      <c r="B36" s="317"/>
      <c r="C36" s="317"/>
      <c r="D36" s="317"/>
      <c r="E36" s="317"/>
      <c r="F36" s="317"/>
      <c r="G36" s="317"/>
      <c r="H36" s="317"/>
      <c r="I36" s="317"/>
    </row>
    <row r="37" spans="1:9" x14ac:dyDescent="0.25">
      <c r="A37" s="317"/>
      <c r="B37" s="317"/>
      <c r="C37" s="317"/>
      <c r="D37" s="317"/>
      <c r="E37" s="317"/>
      <c r="F37" s="317"/>
      <c r="G37" s="317"/>
      <c r="H37" s="317"/>
      <c r="I37" s="317"/>
    </row>
    <row r="38" spans="1:9" x14ac:dyDescent="0.25">
      <c r="A38" s="317"/>
      <c r="B38" s="317"/>
      <c r="C38" s="317"/>
      <c r="D38" s="317"/>
      <c r="E38" s="317"/>
      <c r="F38" s="317"/>
      <c r="G38" s="317"/>
      <c r="H38" s="317"/>
      <c r="I38" s="317"/>
    </row>
    <row r="39" spans="1:9" x14ac:dyDescent="0.25">
      <c r="A39" s="317"/>
      <c r="B39" s="317"/>
      <c r="C39" s="317"/>
      <c r="D39" s="317"/>
      <c r="E39" s="317"/>
      <c r="F39" s="317"/>
      <c r="G39" s="317"/>
      <c r="H39" s="317"/>
      <c r="I39" s="317"/>
    </row>
    <row r="40" spans="1:9" ht="69" customHeight="1" x14ac:dyDescent="0.25">
      <c r="A40" s="317"/>
      <c r="B40" s="317"/>
      <c r="C40" s="317"/>
      <c r="D40" s="317"/>
      <c r="E40" s="317"/>
      <c r="F40" s="317"/>
      <c r="G40" s="317"/>
      <c r="H40" s="317"/>
      <c r="I40" s="317"/>
    </row>
    <row r="42" spans="1:9" x14ac:dyDescent="0.25">
      <c r="A42" s="122" t="s">
        <v>528</v>
      </c>
    </row>
    <row r="44" spans="1:9" x14ac:dyDescent="0.25">
      <c r="A44" s="122" t="s">
        <v>529</v>
      </c>
    </row>
    <row r="46" spans="1:9" x14ac:dyDescent="0.25">
      <c r="A46" s="122" t="s">
        <v>530</v>
      </c>
    </row>
    <row r="48" spans="1:9" x14ac:dyDescent="0.25">
      <c r="A48" s="122" t="s">
        <v>564</v>
      </c>
    </row>
    <row r="49" spans="1:9" x14ac:dyDescent="0.25">
      <c r="A49" t="s">
        <v>531</v>
      </c>
    </row>
    <row r="50" spans="1:9" x14ac:dyDescent="0.25">
      <c r="A50" t="s">
        <v>532</v>
      </c>
    </row>
    <row r="51" spans="1:9" x14ac:dyDescent="0.25">
      <c r="A51" t="s">
        <v>533</v>
      </c>
    </row>
    <row r="52" spans="1:9" ht="26.4" customHeight="1" x14ac:dyDescent="0.25">
      <c r="A52" s="318" t="s">
        <v>534</v>
      </c>
      <c r="B52" s="319"/>
      <c r="C52" s="319"/>
      <c r="D52" s="319"/>
      <c r="E52" s="319"/>
      <c r="F52" s="319"/>
      <c r="G52" s="319"/>
      <c r="H52" s="319"/>
      <c r="I52" s="319"/>
    </row>
    <row r="54" spans="1:9" x14ac:dyDescent="0.25">
      <c r="A54" s="122" t="s">
        <v>535</v>
      </c>
    </row>
    <row r="56" spans="1:9" x14ac:dyDescent="0.25">
      <c r="A56" t="s">
        <v>536</v>
      </c>
    </row>
    <row r="58" spans="1:9" x14ac:dyDescent="0.25">
      <c r="A58" t="s">
        <v>537</v>
      </c>
    </row>
    <row r="60" spans="1:9" x14ac:dyDescent="0.25">
      <c r="A60" t="s">
        <v>538</v>
      </c>
    </row>
    <row r="61" spans="1:9" x14ac:dyDescent="0.25">
      <c r="A61" s="122" t="s">
        <v>539</v>
      </c>
    </row>
    <row r="62" spans="1:9" x14ac:dyDescent="0.25">
      <c r="A62" s="122" t="s">
        <v>540</v>
      </c>
    </row>
    <row r="63" spans="1:9" ht="27.6" customHeight="1" x14ac:dyDescent="0.25">
      <c r="A63" s="318" t="s">
        <v>541</v>
      </c>
      <c r="B63" s="319"/>
      <c r="C63" s="319"/>
      <c r="D63" s="319"/>
      <c r="E63" s="319"/>
      <c r="F63" s="319"/>
      <c r="G63" s="319"/>
      <c r="H63" s="319"/>
      <c r="I63" s="319"/>
    </row>
    <row r="65" spans="1:1" x14ac:dyDescent="0.25">
      <c r="A65" t="s">
        <v>542</v>
      </c>
    </row>
    <row r="67" spans="1:1" x14ac:dyDescent="0.25">
      <c r="A67" s="122" t="s">
        <v>547</v>
      </c>
    </row>
    <row r="68" spans="1:1" x14ac:dyDescent="0.25">
      <c r="A68" t="s">
        <v>543</v>
      </c>
    </row>
    <row r="69" spans="1:1" x14ac:dyDescent="0.25">
      <c r="A69" t="s">
        <v>544</v>
      </c>
    </row>
    <row r="70" spans="1:1" x14ac:dyDescent="0.25">
      <c r="A70" s="122" t="s">
        <v>545</v>
      </c>
    </row>
    <row r="71" spans="1:1" x14ac:dyDescent="0.25">
      <c r="A71" s="122" t="s">
        <v>546</v>
      </c>
    </row>
    <row r="73" spans="1:1" x14ac:dyDescent="0.25">
      <c r="A73" t="s">
        <v>548</v>
      </c>
    </row>
    <row r="75" spans="1:1" x14ac:dyDescent="0.25">
      <c r="A75" s="122" t="s">
        <v>549</v>
      </c>
    </row>
    <row r="77" spans="1:1" x14ac:dyDescent="0.25">
      <c r="A77" s="122" t="s">
        <v>550</v>
      </c>
    </row>
    <row r="79" spans="1:1" x14ac:dyDescent="0.25">
      <c r="A79" s="122" t="s">
        <v>551</v>
      </c>
    </row>
    <row r="81" spans="1:9" x14ac:dyDescent="0.25">
      <c r="A81" s="122" t="s">
        <v>552</v>
      </c>
    </row>
    <row r="83" spans="1:9" x14ac:dyDescent="0.25">
      <c r="A83" s="122" t="s">
        <v>553</v>
      </c>
    </row>
    <row r="85" spans="1:9" x14ac:dyDescent="0.25">
      <c r="A85" s="122" t="s">
        <v>554</v>
      </c>
    </row>
    <row r="87" spans="1:9" ht="48" customHeight="1" x14ac:dyDescent="0.25">
      <c r="A87" s="318" t="s">
        <v>555</v>
      </c>
      <c r="B87" s="319"/>
      <c r="C87" s="319"/>
      <c r="D87" s="319"/>
      <c r="E87" s="319"/>
      <c r="F87" s="319"/>
      <c r="G87" s="319"/>
      <c r="H87" s="319"/>
      <c r="I87" s="319"/>
    </row>
    <row r="89" spans="1:9" x14ac:dyDescent="0.25">
      <c r="A89" s="122" t="s">
        <v>556</v>
      </c>
    </row>
    <row r="91" spans="1:9" x14ac:dyDescent="0.25">
      <c r="A91" s="122" t="s">
        <v>557</v>
      </c>
    </row>
    <row r="93" spans="1:9" x14ac:dyDescent="0.25">
      <c r="A93" s="122" t="s">
        <v>558</v>
      </c>
    </row>
    <row r="95" spans="1:9" x14ac:dyDescent="0.25">
      <c r="A95" s="122" t="s">
        <v>559</v>
      </c>
    </row>
    <row r="97" spans="1:1" x14ac:dyDescent="0.25">
      <c r="A97" s="122" t="s">
        <v>560</v>
      </c>
    </row>
    <row r="99" spans="1:1" x14ac:dyDescent="0.25">
      <c r="A99" s="122" t="s">
        <v>561</v>
      </c>
    </row>
    <row r="101" spans="1:1" x14ac:dyDescent="0.25">
      <c r="A101" s="122" t="s">
        <v>562</v>
      </c>
    </row>
    <row r="103" spans="1:1" x14ac:dyDescent="0.25">
      <c r="A103" s="122" t="s">
        <v>563</v>
      </c>
    </row>
  </sheetData>
  <mergeCells count="4">
    <mergeCell ref="A1:I40"/>
    <mergeCell ref="A52:I52"/>
    <mergeCell ref="A63:I63"/>
    <mergeCell ref="A87:I87"/>
  </mergeCells>
  <pageMargins left="0.70866141732283472" right="0.70866141732283472" top="0.74803149606299213" bottom="0.74803149606299213" header="0.31496062992125984" footer="0.31496062992125984"/>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2025-07-30T08:42:41Z</cp:lastPrinted>
  <dcterms:created xsi:type="dcterms:W3CDTF">2008-10-17T11:51:54Z</dcterms:created>
  <dcterms:modified xsi:type="dcterms:W3CDTF">2025-07-30T08:42:42Z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