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1\2021_4Q\"/>
    </mc:Choice>
  </mc:AlternateContent>
  <xr:revisionPtr revIDLastSave="0" documentId="8_{6758F8DA-5EB2-4379-B8DC-9D20CADA5479}" xr6:coauthVersionLast="47" xr6:coauthVersionMax="47"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8" i="22" l="1"/>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52" i="18"/>
  <c r="I44" i="19"/>
  <c r="I38" i="19" s="1"/>
  <c r="I18" i="19"/>
  <c r="I34" i="19" s="1"/>
  <c r="I36" i="19" s="1"/>
  <c r="O36" i="22"/>
  <c r="M36" i="22"/>
  <c r="L36" i="22"/>
  <c r="K36" i="22"/>
  <c r="J36" i="22"/>
  <c r="I36" i="22"/>
  <c r="O28" i="22"/>
  <c r="M28" i="22"/>
  <c r="M42" i="22" s="1"/>
  <c r="L28" i="22"/>
  <c r="K28" i="22"/>
  <c r="J28" i="22"/>
  <c r="I28" i="22"/>
  <c r="H41" i="21"/>
  <c r="I34" i="21"/>
  <c r="I7" i="21"/>
  <c r="H31" i="20"/>
  <c r="H37" i="20" s="1"/>
  <c r="H39" i="20" s="1"/>
  <c r="I7" i="20"/>
  <c r="I37" i="20" s="1"/>
  <c r="I39" i="20" s="1"/>
  <c r="O42" i="22" l="1"/>
  <c r="J42" i="22"/>
  <c r="K42" i="22"/>
  <c r="I53" i="18"/>
  <c r="P36" i="22"/>
  <c r="L42" i="22"/>
  <c r="P28" i="22"/>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18" i="19" l="1"/>
  <c r="P42" i="22"/>
  <c r="J44" i="19"/>
  <c r="J38" i="19" s="1"/>
  <c r="K18" i="19"/>
  <c r="K34" i="19" s="1"/>
  <c r="K36" i="19" s="1"/>
  <c r="H18" i="19"/>
  <c r="K44" i="19"/>
  <c r="K38" i="19" s="1"/>
  <c r="H33" i="18"/>
  <c r="H52" i="18"/>
  <c r="H34" i="19"/>
  <c r="H36" i="19" s="1"/>
  <c r="J34" i="19"/>
  <c r="J36" i="19" s="1"/>
  <c r="H44" i="19"/>
  <c r="H38" i="19" s="1"/>
  <c r="K56" i="19" l="1"/>
  <c r="J56" i="19"/>
  <c r="H53" i="18"/>
  <c r="H56" i="19"/>
</calcChain>
</file>

<file path=xl/sharedStrings.xml><?xml version="1.0" encoding="utf-8"?>
<sst xmlns="http://schemas.openxmlformats.org/spreadsheetml/2006/main" count="442" uniqueCount="397">
  <si>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</si>
  <si>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</si>
  <si>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</si>
  <si>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</si>
  <si>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</si>
  <si>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</si>
  <si>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</si>
  <si>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</si>
  <si>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</si>
  <si>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</si>
  <si>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</si>
  <si>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</si>
  <si>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</si>
  <si>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</si>
  <si>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</si>
  <si>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</si>
  <si>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</si>
  <si>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</si>
  <si>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</si>
  <si>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</si>
  <si>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</si>
  <si>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</si>
  <si>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</si>
  <si>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</si>
  <si>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</si>
  <si>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</si>
  <si>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</si>
  <si>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</si>
  <si>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</si>
  <si>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</si>
  <si>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</si>
  <si>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</si>
  <si>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</si>
  <si>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</si>
  <si>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</si>
  <si>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</si>
  <si>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</si>
  <si>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</si>
  <si>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</si>
  <si>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</si>
  <si>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</si>
  <si>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</si>
  <si>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</si>
  <si>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</si>
  <si>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</si>
  <si>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</si>
  <si>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</si>
  <si>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</si>
  <si>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</si>
  <si>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</si>
  <si>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</si>
  <si>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</si>
  <si>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</si>
  <si>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</si>
  <si>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</si>
  <si>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</si>
  <si>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</si>
  <si>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</si>
  <si>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</si>
  <si>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</si>
  <si>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</si>
  <si>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</si>
  <si>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</si>
  <si>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</si>
  <si>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</si>
  <si>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</si>
  <si>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</si>
  <si>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</si>
  <si>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</si>
  <si>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</si>
  <si>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</si>
  <si>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</si>
  <si>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</si>
  <si>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</si>
  <si>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</si>
  <si>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</si>
  <si>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</si>
  <si>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</si>
  <si>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</si>
  <si>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</si>
  <si>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</si>
  <si>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</si>
  <si>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</si>
  <si>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</si>
  <si>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</si>
  <si>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</si>
  <si>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</si>
  <si>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</si>
  <si>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</si>
  <si>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</si>
  <si>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</si>
  <si>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</si>
  <si>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</si>
  <si>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</si>
  <si>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</si>
  <si>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</si>
  <si>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</si>
  <si>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</si>
  <si>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</si>
  <si>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</si>
  <si>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</si>
  <si>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</si>
  <si>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</si>
  <si>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</si>
  <si>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</si>
  <si>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</si>
  <si>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</si>
  <si>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</si>
  <si>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</si>
  <si>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</si>
  <si>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</si>
  <si>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</si>
  <si>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</si>
  <si>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</si>
  <si>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</si>
  <si>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</si>
  <si>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</si>
  <si>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</si>
  <si>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</si>
  <si>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</si>
  <si>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</si>
  <si>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</si>
  <si>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</si>
  <si>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</si>
  <si>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</si>
  <si>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</si>
  <si>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</si>
  <si>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</si>
  <si>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</si>
  <si>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</si>
  <si>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</si>
  <si>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</si>
  <si>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</si>
  <si>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</si>
  <si>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</si>
  <si>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</si>
  <si>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</si>
  <si>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</si>
  <si>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</si>
  <si>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</si>
  <si>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</si>
  <si>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</si>
  <si>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</si>
  <si>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</si>
  <si>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</si>
  <si>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</si>
  <si>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</si>
  <si>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</si>
  <si>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</si>
  <si>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</si>
  <si>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</si>
  <si>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</si>
  <si>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</si>
  <si>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</si>
  <si>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</si>
  <si>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</si>
  <si>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</si>
  <si>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</si>
  <si>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</si>
  <si>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</si>
  <si>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</si>
  <si>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</si>
  <si>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</si>
  <si>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</si>
  <si>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</si>
  <si>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</si>
  <si>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</si>
  <si>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</si>
  <si>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</si>
  <si>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</si>
  <si>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</si>
  <si>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</si>
  <si>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</si>
  <si>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</si>
  <si>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</si>
  <si>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</si>
  <si>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</si>
  <si>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</si>
  <si>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</si>
  <si>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</si>
  <si>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</si>
  <si>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</si>
  <si>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</si>
  <si>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</si>
  <si>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</si>
  <si>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</si>
  <si>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</si>
  <si>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</si>
  <si>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</si>
  <si>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</si>
  <si>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</si>
  <si>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</si>
  <si>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</si>
  <si>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</si>
  <si>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</si>
  <si>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</si>
  <si>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</si>
  <si>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</si>
  <si>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</si>
  <si>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</si>
  <si>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</si>
  <si>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</si>
  <si>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</si>
  <si>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</si>
  <si>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</si>
  <si>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</si>
  <si>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</si>
  <si>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</si>
  <si>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</si>
  <si>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</si>
  <si>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</si>
  <si>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</si>
  <si>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</si>
  <si>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</si>
  <si>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</si>
  <si>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</si>
  <si>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</si>
  <si>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</si>
  <si>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</si>
  <si>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</si>
  <si>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</si>
  <si>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</si>
  <si>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</si>
  <si>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</si>
  <si>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</si>
  <si>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</si>
  <si>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</si>
  <si>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</si>
  <si>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</si>
  <si>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</si>
  <si>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</si>
  <si>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</si>
  <si>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</si>
  <si>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</si>
  <si>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</si>
  <si>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</si>
  <si>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</si>
  <si>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</si>
  <si>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</si>
  <si>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</si>
  <si>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</si>
  <si>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</si>
  <si>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</si>
  <si>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</si>
  <si>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</si>
  <si>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</si>
  <si>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</si>
  <si>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</si>
  <si>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</si>
  <si>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</si>
  <si>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</si>
  <si>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</si>
  <si>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</si>
  <si>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</si>
  <si>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</si>
  <si>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</si>
  <si>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</si>
  <si>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</si>
  <si>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</si>
  <si>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</si>
  <si>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</si>
  <si>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</si>
  <si>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</si>
  <si>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</si>
  <si>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</si>
  <si>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</si>
  <si>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</si>
  <si>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</si>
  <si>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</si>
  <si>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</si>
  <si>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</si>
  <si>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</si>
  <si>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</si>
  <si>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</si>
  <si>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</si>
  <si>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</si>
  <si>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</si>
  <si>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</si>
  <si>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</si>
  <si>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</si>
  <si>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</si>
  <si>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</si>
  <si>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</si>
  <si>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</si>
  <si>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</si>
  <si>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</si>
  <si>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</si>
  <si>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</si>
  <si>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</si>
  <si>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</si>
  <si>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</si>
  <si>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</si>
  <si>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4813</t>
  </si>
  <si>
    <t>ZAIF PROPRIUS d.d. u likvidaciji</t>
  </si>
  <si>
    <t>SPLIT</t>
  </si>
  <si>
    <t>Kralja Zvonimira 14/IX</t>
  </si>
  <si>
    <t xml:space="preserve">info@proprius.com.hr </t>
  </si>
  <si>
    <t>www.proprius.com.hr</t>
  </si>
  <si>
    <t>Vadis d.o.o. Split</t>
  </si>
  <si>
    <t>Mladen Maleš</t>
  </si>
  <si>
    <t>021 490 530</t>
  </si>
  <si>
    <t>vadis@vadis.hr</t>
  </si>
  <si>
    <t>Obveznik: ZAIF PROPRIUS D.D. u likvidaciji</t>
  </si>
  <si>
    <t>Obveznik:  ZAIF PROPRIUS D.D. u likvidaciji</t>
  </si>
  <si>
    <t>Nekretnine Proprius d.o.o.</t>
  </si>
  <si>
    <t>Split, Kralja Zvonimira 14/IX</t>
  </si>
  <si>
    <t>Banja Luka , ulica Kralja Petra I Karađorđevića broj 28</t>
  </si>
  <si>
    <t>BILJEŠKE UZ FINANCIJSKE IZVJEŠTAJE - TFI</t>
  </si>
  <si>
    <t>(koji se sastavljaju za tromjesečna razdoblja)</t>
  </si>
  <si>
    <t>OIB: 56903349567</t>
  </si>
  <si>
    <t>Bilješke uz financijske izvještaje za tromjesečna razdoblja uključuju:</t>
  </si>
  <si>
    <t>a) objašnjenje poslovnih događaja koji su značajni za razumijevanje promjena u izvještaju o financijskog položaju i poslovnim rezultatima za izvještajno tromjesečno razdoblje</t>
  </si>
  <si>
    <t>izdavatelja u odnosu na zadnju poslovnu godinu, odnosno objavljuju se informacije vezane uz te događaje i ažuriraju odgovarajuće informacije objavljene u posljednjem</t>
  </si>
  <si>
    <t>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</si>
  <si>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t>
  </si>
  <si>
    <t>sastavljene za izvještajno tromjesečno razdoblje</t>
  </si>
  <si>
    <t>c) izjava da se iste računovodstvene politike primjenjuju prilikom sastavljanja financijskih izvještaja za izvještajno tromjesečno razdoblje kao i u posljednjim godišnjim financijskim</t>
  </si>
  <si>
    <t>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</si>
  <si>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</si>
  <si>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e) ostale objave koje propisuje MRS 34- Financijsko izvještavanje za razdoblja tijekom godine te</t>
  </si>
  <si>
    <t>Svi značajni poslovni događaji za izvještajno tromjesečno razdoblje su opisani u Izvještaju uz bilješke.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</si>
  <si>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</si>
  <si>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t>
  </si>
  <si>
    <t>stečaju, skraćenom postupku prestanka ili izvanrednoj upravi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</si>
  <si>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</si>
  <si>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</si>
  <si>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</si>
  <si>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</si>
  <si>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</si>
  <si>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</si>
  <si>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</si>
  <si>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</si>
  <si>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</si>
  <si>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</si>
  <si>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</si>
  <si>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</si>
  <si>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</si>
  <si>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4. iznos i prirodu pojedinih stavki prihoda ili rashoda izuzetne veličine ili pojave</t>
  </si>
  <si>
    <t>6. prosječan broj zaposlenih tijekom tekućeg razdoblja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</si>
  <si>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</si>
  <si>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</si>
  <si>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</si>
  <si>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</si>
  <si>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</si>
  <si>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</si>
  <si>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</si>
  <si>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</si>
  <si>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</si>
  <si>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</si>
  <si>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</si>
  <si>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</si>
  <si>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t>
  </si>
  <si>
    <t>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</si>
  <si>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</si>
  <si>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</si>
  <si>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</si>
  <si>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</si>
  <si>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Konsolidirano godišnje financijsko izvješće za 2020.g. dostupno je na stranicama izdavatelja https://proprius.com.hr/investitori pod objavama Financijski izvještaji.</t>
  </si>
  <si>
    <t>Grupa ne obavlja sezonsku djelatnost.</t>
  </si>
  <si>
    <t>Grupa nije kapitalizirala  troškova plaća.</t>
  </si>
  <si>
    <t>Pravni oblik: društvo s ograničenom odgovornošću</t>
  </si>
  <si>
    <t>MBS: 060407762</t>
  </si>
  <si>
    <t>OIB: 85002522857</t>
  </si>
  <si>
    <t>Grupa nema financijskih obveza, jamstava ili nepredviđenih izdataka koji nisu uključeni u bilancu.</t>
  </si>
  <si>
    <t>Grupa ne posjeduje potvrde o sudjelovanju, konvertibilne zadužnice, jamstva, opcije ili slične vrijednosnice ili prava, s naznakom njihovog broja i prava koja daju</t>
  </si>
  <si>
    <t>Grupa nema neograničenu odgovornost kod nijednog poduzetnika.</t>
  </si>
  <si>
    <t>Navedeno nije primjenjivo na tromjesečne financijske izvještaje Grupe.</t>
  </si>
  <si>
    <t>Navedeno nije primjenjivo na tromjesečne financijske izvještaje Grupe</t>
  </si>
  <si>
    <t>NEKRETNINE PROPRIUS d.o.o.</t>
  </si>
  <si>
    <t>Država osnivanja: Bosna i Hercegovina</t>
  </si>
  <si>
    <t>Sjedište/adresa: Banja Luka, ulica Kralja Petra I Karađorđevića broj 28</t>
  </si>
  <si>
    <t>MBS: 1-16280-00</t>
  </si>
  <si>
    <t>Naziv izdavatelja :Grupa ZAIF PROPRIUS d.d. u likvidaciji</t>
  </si>
  <si>
    <t>Grupu čine  sljedeći poduzetnici:</t>
  </si>
  <si>
    <t>Prihoda ili rashoda izuzetne veličine ili pojave nema. Prihodi i rashodi su prikazani u Izvještaju uz bilješke.</t>
  </si>
  <si>
    <t xml:space="preserve">5. iznose koje poduzetnik duguje i koji dospijevaju nakon više od pet godina, kao i ukupna dugovanja poduzetnika pokrivena vrijednim osiguranjem koje je dao poduzetnik, uz naznaku </t>
  </si>
  <si>
    <t>vrste i oblika osiguranja</t>
  </si>
  <si>
    <t xml:space="preserve">Dionički kapital Izdavatelja sastoji se od redovnih 2.003.172 dionica nominalne vrijednosti 30 kn po dionici, a Glavna Skupština društva tijekom poslovne godine nije donijela </t>
  </si>
  <si>
    <t>odluku o odobrenom kapitalu.</t>
  </si>
  <si>
    <t xml:space="preserve">Prilikom sastavljanja konsolidiranih financijskih izvještaja za izvještajno tromjesečno razdoblje primijenjene su iste računovodstvene politike kao i u posljednjim godišnjim financijskim </t>
  </si>
  <si>
    <t>izvještajima.</t>
  </si>
  <si>
    <t>Grupa tijekom tekućeg razdoblja ima 1  zaposlenika.</t>
  </si>
  <si>
    <t>Ovisno društvo Global Rent d.o.o. dana 24.06.2021. godine pripojeno je društvu Stanovi Jadran d.d.</t>
  </si>
  <si>
    <t xml:space="preserve">Grupa nema dugoročnih obveza  i dugovanja pokrivenh osiguranjem. </t>
  </si>
  <si>
    <t>dobitak Stanovi Jadran d.d. u 2020. je 11.824.364  kn.</t>
  </si>
  <si>
    <t>Grupa je gubitkom kontrole nad društvom Global Rent d.o.o. iskazala neto gubitak u  iznosu od 8.214.871 kn</t>
  </si>
  <si>
    <t>PUNTA CESARICA d.d. za poslovanje nekretninama</t>
  </si>
  <si>
    <t>PUNTA CESARICA d.d..</t>
  </si>
  <si>
    <t xml:space="preserve">Pravni oblik: dioničko društvo </t>
  </si>
  <si>
    <t>Punta Cesarica d.d.  Split ima 90.747 dionica u Stanovi Jadran d.d., Split , iznos kapitala koji drži Punta Cesarica d.d. je 18.149.400 kn, iznos ukupnog kapitala i rezervi je 173.331.428 kn,</t>
  </si>
  <si>
    <t>Punta Cesarica d.d.</t>
  </si>
  <si>
    <t xml:space="preserve">stanje na dan 31.12.2021 </t>
  </si>
  <si>
    <t>u razdoblju 01.01.2021 do 31.12.2021</t>
  </si>
  <si>
    <t>u razdoblju 01.01.2021. do 31.12.2021.</t>
  </si>
  <si>
    <t>Izvještajno razdoblje: 01.01.2021.-31.12.2021.</t>
  </si>
  <si>
    <t>Nije bilo značajnijih događaja nakon datuma bilance 31.12.2021.</t>
  </si>
  <si>
    <t>Punta Cesarica d.d.  stekla je 12,3212%  dionica Stanova Jadran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</si>
</sst>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i/>
      <sz val="12"/>
      <name val="Arial"/>
      <family val="2"/>
      <charset val="238"/>
    </font>
    <font>
      <sz val="12"/>
      <name val="Arial"/>
      <family val="2"/>
      <charset val="238"/>
    </font>
    <font>
      <i/>
      <u/>
      <sz val="12"/>
      <color theme="10"/>
      <name val="Arial"/>
      <family val="2"/>
      <charset val="238"/>
    </font>
    <font>
      <sz val="12"/>
      <color rgb="FFFF0000"/>
      <name val="Arial"/>
      <family val="2"/>
      <charset val="238"/>
    </font>
    <font>
      <i/>
      <sz val="12"/>
      <color rgb="FF00000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48">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 fillId="0" borderId="0" xfId="0" applyFont="1"/>
    <xf numFmtId="0" fontId="33" fillId="0" borderId="0" xfId="0" applyFont="1"/>
    <xf numFmtId="0" fontId="34" fillId="0" borderId="0" xfId="0" applyFont="1"/>
    <xf numFmtId="0" fontId="35" fillId="0" borderId="0" xfId="5" applyFont="1"/>
    <xf numFmtId="0" fontId="36" fillId="0" borderId="0" xfId="0" applyFont="1"/>
    <xf numFmtId="0" fontId="37" fillId="0" borderId="0" xfId="0" applyFont="1" applyAlignment="1">
      <alignment vertical="center"/>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80" xr6:uid="{00000000-000C-0000-FFFF-FFFF4C000000}" r="I46" connectionId="0">
    <xmlCellPr id="1" xr6:uid="{00000000-0010-0000-4C00-000001000000}" uniqueName="P1054620">
      <xmlPr mapId="1" xpath="/TFI-IZD-AIF/IFP_1000357/P1054620" xmlDataType="decimal"/>
    </xmlCellPr>
  </singleXmlCell>
  <singleXmlCell id="81" xr6:uid="{00000000-000C-0000-FFFF-FFFF4D000000}" r="H47" connectionId="0">
    <xmlCellPr id="1" xr6:uid="{00000000-0010-0000-4D00-000001000000}" uniqueName="P1054621">
      <xmlPr mapId="1" xpath="/TFI-IZD-AIF/IFP_1000357/P1054621" xmlDataType="decimal"/>
    </xmlCellPr>
  </singleXmlCell>
  <singleXmlCell id="82" xr6:uid="{00000000-000C-0000-FFFF-FFFF4E000000}" r="I47" connectionId="0">
    <xmlCellPr id="1" xr6:uid="{00000000-0010-0000-4E00-000001000000}" uniqueName="P1054622">
      <xmlPr mapId="1" xpath="/TFI-IZD-AIF/IFP_1000357/P1054622" xmlDataType="decimal"/>
    </xmlCellPr>
  </singleXmlCell>
  <singleXmlCell id="83" xr6:uid="{00000000-000C-0000-FFFF-FFFF4F000000}" r="H48" connectionId="0">
    <xmlCellPr id="1" xr6:uid="{00000000-0010-0000-4F00-000001000000}" uniqueName="P1054623">
      <xmlPr mapId="1" xpath="/TFI-IZD-AIF/IFP_1000357/P1054623" xmlDataType="decimal"/>
    </xmlCellPr>
  </singleXmlCell>
  <singleXmlCell id="84" xr6:uid="{00000000-000C-0000-FFFF-FFFF50000000}" r="I48" connectionId="0">
    <xmlCellPr id="1" xr6:uid="{00000000-0010-0000-5000-000001000000}" uniqueName="P1054624">
      <xmlPr mapId="1" xpath="/TFI-IZD-AIF/IFP_1000357/P1054624" xmlDataType="decimal"/>
    </xmlCellPr>
  </singleXmlCell>
  <singleXmlCell id="85" xr6:uid="{00000000-000C-0000-FFFF-FFFF51000000}" r="H49" connectionId="0">
    <xmlCellPr id="1" xr6:uid="{00000000-0010-0000-5100-000001000000}" uniqueName="P1054625">
      <xmlPr mapId="1" xpath="/TFI-IZD-AIF/IFP_1000357/P1054625" xmlDataType="decimal"/>
    </xmlCellPr>
  </singleXmlCell>
  <singleXmlCell id="86" xr6:uid="{00000000-000C-0000-FFFF-FFFF52000000}" r="I49" connectionId="0">
    <xmlCellPr id="1" xr6:uid="{00000000-0010-0000-5200-000001000000}" uniqueName="P1054626">
      <xmlPr mapId="1" xpath="/TFI-IZD-AIF/IFP_1000357/P1054626" xmlDataType="decimal"/>
    </xmlCellPr>
  </singleXmlCell>
  <singleXmlCell id="87" xr6:uid="{00000000-000C-0000-FFFF-FFFF53000000}" r="H50" connectionId="0">
    <xmlCellPr id="1" xr6:uid="{00000000-0010-0000-5300-000001000000}" uniqueName="P1054627">
      <xmlPr mapId="1" xpath="/TFI-IZD-AIF/IFP_1000357/P1054627" xmlDataType="decimal"/>
    </xmlCellPr>
  </singleXmlCell>
  <singleXmlCell id="88" xr6:uid="{00000000-000C-0000-FFFF-FFFF54000000}" r="I50" connectionId="0">
    <xmlCellPr id="1" xr6:uid="{00000000-0010-0000-5400-000001000000}" uniqueName="P1054628">
      <xmlPr mapId="1" xpath="/TFI-IZD-AIF/IFP_1000357/P1054628" xmlDataType="decimal"/>
    </xmlCellPr>
  </singleXmlCell>
  <singleXmlCell id="89" xr6:uid="{00000000-000C-0000-FFFF-FFFF55000000}" r="H51" connectionId="0">
    <xmlCellPr id="1" xr6:uid="{00000000-0010-0000-5500-000001000000}" uniqueName="P1054629">
      <xmlPr mapId="1" xpath="/TFI-IZD-AIF/IFP_1000357/P1054629" xmlDataType="decimal"/>
    </xmlCellPr>
  </singleXmlCell>
  <singleXmlCell id="90" xr6:uid="{00000000-000C-0000-FFFF-FFFF56000000}" r="I51" connectionId="0">
    <xmlCellPr id="1" xr6:uid="{00000000-0010-0000-5600-000001000000}" uniqueName="P1054630">
      <xmlPr mapId="1" xpath="/TFI-IZD-AIF/IFP_1000357/P1054630" xmlDataType="decimal"/>
    </xmlCellPr>
  </singleXmlCell>
  <singleXmlCell id="91" xr6:uid="{00000000-000C-0000-FFFF-FFFF57000000}" r="H52" connectionId="0">
    <xmlCellPr id="1" xr6:uid="{00000000-0010-0000-5700-000001000000}" uniqueName="P1054631">
      <xmlPr mapId="1" xpath="/TFI-IZD-AIF/IFP_1000357/P1054631" xmlDataType="decimal"/>
    </xmlCellPr>
  </singleXmlCell>
  <singleXmlCell id="92" xr6:uid="{00000000-000C-0000-FFFF-FFFF58000000}" r="I52" connectionId="0">
    <xmlCellPr id="1" xr6:uid="{00000000-0010-0000-5800-000001000000}" uniqueName="P1054632">
      <xmlPr mapId="1" xpath="/TFI-IZD-AIF/IFP_1000357/P1054632" xmlDataType="decimal"/>
    </xmlCellPr>
  </singleXmlCell>
  <singleXmlCell id="93" xr6:uid="{00000000-000C-0000-FFFF-FFFF59000000}" r="H53" connectionId="0">
    <xmlCellPr id="1" xr6:uid="{00000000-0010-0000-5900-000001000000}" uniqueName="P1054633">
      <xmlPr mapId="1" xpath="/TFI-IZD-AIF/IFP_1000357/P1054633" xmlDataType="decimal"/>
    </xmlCellPr>
  </singleXmlCell>
  <singleXmlCell id="94" xr6:uid="{00000000-000C-0000-FFFF-FFFF5A000000}" r="I53" connectionId="0">
    <xmlCellPr id="1" xr6:uid="{00000000-0010-0000-5A00-000001000000}" uniqueName="P1054634">
      <xmlPr mapId="1" xpath="/TFI-IZD-AIF/IFP_1000357/P1054634" xmlDataType="decimal"/>
    </xmlCellPr>
  </singleXmlCell>
  <singleXmlCell id="95" xr6:uid="{00000000-000C-0000-FFFF-FFFF5B000000}" r="H54" connectionId="0">
    <xmlCellPr id="1" xr6:uid="{00000000-0010-0000-5B00-000001000000}" uniqueName="P1054635">
      <xmlPr mapId="1" xpath="/TFI-IZD-AIF/IFP_1000357/P1054635" xmlDataType="decimal"/>
    </xmlCellPr>
  </singleXmlCell>
  <singleXmlCell id="96" xr6:uid="{00000000-000C-0000-FFFF-FFFF5C000000}" r="I54" connectionId="0">
    <xmlCellPr id="1" xr6:uid="{00000000-0010-0000-5C00-000001000000}" uniqueName="P1054636">
      <xmlPr mapId="1" xpath="/TFI-IZD-AIF/IFP_1000357/P1054636" xmlDataType="decimal"/>
    </xmlCellPr>
  </singleXmlCell>
  <singleXmlCell id="97" xr6:uid="{00000000-000C-0000-FFFF-FFFF5D000000}" r="H55" connectionId="0">
    <xmlCellPr id="1" xr6:uid="{00000000-0010-0000-5D00-000001000000}" uniqueName="P1054637">
      <xmlPr mapId="1" xpath="/TFI-IZD-AIF/IFP_1000357/P1054637" xmlDataType="decimal"/>
    </xmlCellPr>
  </singleXmlCell>
  <singleXmlCell id="98" xr6:uid="{00000000-000C-0000-FFFF-FFFF5E000000}" r="I55" connectionId="0">
    <xmlCellPr id="1" xr6:uid="{00000000-0010-0000-5E00-000001000000}" uniqueName="P1054638">
      <xmlPr mapId="1" xpath="/TFI-IZD-AIF/IFP_1000357/P1054638" xmlDataType="decimal"/>
    </xmlCellPr>
  </singleXmlCell>
  <singleXmlCell id="99" xr6:uid="{00000000-000C-0000-FFFF-FFFF5F000000}" r="H56" connectionId="0">
    <xmlCellPr id="1" xr6:uid="{00000000-0010-0000-5F00-000001000000}" uniqueName="P1054639">
      <xmlPr mapId="1" xpath="/TFI-IZD-AIF/IFP_1000357/P1054639" xmlDataType="decimal"/>
    </xmlCellPr>
  </singleXmlCell>
  <singleXmlCell id="100" xr6:uid="{00000000-000C-0000-FFFF-FFFF60000000}" r="I56" connectionId="0">
    <xmlCellPr id="1" xr6:uid="{00000000-0010-0000-6000-000001000000}" uniqueName="P1054640">
      <xmlPr mapId="1" xpath="/TFI-IZD-AIF/IFP_1000357/P1054640" xmlDataType="decimal"/>
    </xmlCellPr>
  </singleXmlCell>
  <singleXmlCell id="101" xr6:uid="{00000000-000C-0000-FFFF-FFFF61000000}" r="H57" connectionId="0">
    <xmlCellPr id="1" xr6:uid="{00000000-0010-0000-6100-000001000000}" uniqueName="P1054641">
      <xmlPr mapId="1" xpath="/TFI-IZD-AIF/IFP_1000357/P1054641" xmlDataType="decimal"/>
    </xmlCellPr>
  </singleXmlCell>
  <singleXmlCell id="102" xr6:uid="{00000000-000C-0000-FFFF-FFFF62000000}" r="I57" connectionId="0">
    <xmlCellPr id="1" xr6:uid="{00000000-0010-0000-6200-000001000000}" uniqueName="P1054642">
      <xmlPr mapId="1" xpath="/TFI-IZD-AIF/IFP_1000357/P1054642" xmlDataType="decimal"/>
    </xmlCellPr>
  </singleXmlCell>
  <singleXmlCell id="103" xr6:uid="{00000000-000C-0000-FFFF-FFFF63000000}" r="H58" connectionId="0">
    <xmlCellPr id="1" xr6:uid="{00000000-0010-0000-6300-000001000000}" uniqueName="P1054643">
      <xmlPr mapId="1" xpath="/TFI-IZD-AIF/IFP_1000357/P1054643" xmlDataType="decimal"/>
    </xmlCellPr>
  </singleXmlCell>
  <singleXmlCell id="104" xr6:uid="{00000000-000C-0000-FFFF-FFFF64000000}" r="I58" connectionId="0">
    <xmlCellPr id="1" xr6:uid="{00000000-0010-0000-6400-000001000000}" uniqueName="P1054644">
      <xmlPr mapId="1" xpath="/TFI-IZD-AIF/IFP_1000357/P1054644" xmlDataType="decimal"/>
    </xmlCellPr>
  </singleXmlCell>
  <singleXmlCell id="105" xr6:uid="{00000000-000C-0000-FFFF-FFFF65000000}" r="H59" connectionId="0">
    <xmlCellPr id="1" xr6:uid="{00000000-0010-0000-6500-000001000000}" uniqueName="P1054645">
      <xmlPr mapId="1" xpath="/TFI-IZD-AIF/IFP_1000357/P1054645" xmlDataType="decimal"/>
    </xmlCellPr>
  </singleXmlCell>
  <singleXmlCell id="106" xr6:uid="{00000000-000C-0000-FFFF-FFFF66000000}" r="I59" connectionId="0">
    <xmlCellPr id="1" xr6:uid="{00000000-0010-0000-6600-000001000000}" uniqueName="P1054646">
      <xmlPr mapId="1" xpath="/TFI-IZD-AIF/IFP_1000357/P1054646" xmlDataType="decimal"/>
    </xmlCellPr>
  </singleXmlCell>
  <singleXmlCell id="107" xr6:uid="{00000000-000C-0000-FFFF-FFFF67000000}" r="H60" connectionId="0">
    <xmlCellPr id="1" xr6:uid="{00000000-0010-0000-6700-000001000000}" uniqueName="P1054647">
      <xmlPr mapId="1" xpath="/TFI-IZD-AIF/IFP_1000357/P1054647" xmlDataType="decimal"/>
    </xmlCellPr>
  </singleXmlCell>
  <singleXmlCell id="108" xr6:uid="{00000000-000C-0000-FFFF-FFFF68000000}" r="I60" connectionId="0">
    <xmlCellPr id="1" xr6:uid="{00000000-0010-0000-6800-000001000000}" uniqueName="P1054648">
      <xmlPr mapId="1" xpath="/TFI-IZD-AIF/IFP_1000357/P1054648" xmlDataType="decimal"/>
    </xmlCellPr>
  </singleXmlCell>
  <singleXmlCell id="109" xr6:uid="{00000000-000C-0000-FFFF-FFFF69000000}" r="H61" connectionId="0">
    <xmlCellPr id="1" xr6:uid="{00000000-0010-0000-6900-000001000000}" uniqueName="P1054649">
      <xmlPr mapId="1" xpath="/TFI-IZD-AIF/IFP_1000357/P1054649" xmlDataType="decimal"/>
    </xmlCellPr>
  </singleXmlCell>
  <singleXmlCell id="110" xr6:uid="{00000000-000C-0000-FFFF-FFFF6A000000}" r="I61" connectionId="0">
    <xmlCellPr id="1" xr6:uid="{00000000-0010-0000-6A00-000001000000}" uniqueName="P1054650">
      <xmlPr mapId="1" xpath="/TFI-IZD-AIF/IFP_1000357/P1054650" xmlDataType="decimal"/>
    </xmlCellPr>
  </singleXmlCell>
  <singleXmlCell id="111" xr6:uid="{00000000-000C-0000-FFFF-FFFF6B000000}" r="H62" connectionId="0">
    <xmlCellPr id="1" xr6:uid="{00000000-0010-0000-6B00-000001000000}" uniqueName="P1054651">
      <xmlPr mapId="1" xpath="/TFI-IZD-AIF/IFP_1000357/P1054651" xmlDataType="decimal"/>
    </xmlCellPr>
  </singleXmlCell>
  <singleXmlCell id="112" xr6:uid="{00000000-000C-0000-FFFF-FFFF6C000000}" r="I62" connectionId="0">
    <xmlCellPr id="1" xr6:uid="{00000000-0010-0000-6C00-000001000000}" uniqueName="P1054652">
      <xmlPr mapId="1" xpath="/TFI-IZD-AIF/IFP_1000357/P1054652" xmlDataType="decimal"/>
    </xmlCellPr>
  </singleXmlCell>
  <singleXmlCell id="113" xr6:uid="{00000000-000C-0000-FFFF-FFFF6D000000}" r="H63" connectionId="0">
    <xmlCellPr id="1" xr6:uid="{00000000-0010-0000-6D00-000001000000}" uniqueName="P1054653">
      <xmlPr mapId="1" xpath="/TFI-IZD-AIF/IFP_1000357/P1054653" xmlDataType="decimal"/>
    </xmlCellPr>
  </singleXmlCell>
  <singleXmlCell id="114" xr6:uid="{00000000-000C-0000-FFFF-FFFF6E000000}" r="I63" connectionId="0">
    <xmlCellPr id="1" xr6:uid="{00000000-0010-0000-6E00-000001000000}" uniqueName="P1054654">
      <xmlPr mapId="1" xpath="/TFI-IZD-AIF/IFP_1000357/P1054654" xmlDataType="decimal"/>
    </xmlCellPr>
  </singleXmlCell>
  <singleXmlCell id="115" xr6:uid="{00000000-000C-0000-FFFF-FFFF6F000000}" r="H64" connectionId="0">
    <xmlCellPr id="1" xr6:uid="{00000000-0010-0000-6F00-000001000000}" uniqueName="P1054655">
      <xmlPr mapId="1" xpath="/TFI-IZD-AIF/IFP_1000357/P1054655" xmlDataType="decimal"/>
    </xmlCellPr>
  </singleXmlCell>
  <singleXmlCell id="116" xr6:uid="{00000000-000C-0000-FFFF-FFFF70000000}" r="I64" connectionId="0">
    <xmlCellPr id="1" xr6:uid="{00000000-0010-0000-7000-000001000000}" uniqueName="P1054656">
      <xmlPr mapId="1" xpath="/TFI-IZD-AIF/IFP_1000357/P1054656" xmlDataType="decimal"/>
    </xmlCellPr>
  </singleXmlCell>
  <singleXmlCell id="117" xr6:uid="{00000000-000C-0000-FFFF-FFFF71000000}" r="H65" connectionId="0">
    <xmlCellPr id="1" xr6:uid="{00000000-0010-0000-7100-000001000000}" uniqueName="P1054657">
      <xmlPr mapId="1" xpath="/TFI-IZD-AIF/IFP_1000357/P1054657" xmlDataType="decimal"/>
    </xmlCellPr>
  </singleXmlCell>
  <singleXmlCell id="118" xr6:uid="{00000000-000C-0000-FFFF-FFFF72000000}" r="I65" connectionId="0">
    <xmlCellPr id="1" xr6:uid="{00000000-0010-0000-7200-000001000000}" uniqueName="P1054658">
      <xmlPr mapId="1" xpath="/TFI-IZD-AIF/IFP_1000357/P1054658" xmlDataType="decimal"/>
    </xmlCellPr>
  </singleXmlCell>
  <singleXmlCell id="119" xr6:uid="{00000000-000C-0000-FFFF-FFFF73000000}" r="H66" connectionId="0">
    <xmlCellPr id="1" xr6:uid="{00000000-0010-0000-7300-000001000000}" uniqueName="P1054659">
      <xmlPr mapId="1" xpath="/TFI-IZD-AIF/IFP_1000357/P1054659" xmlDataType="decimal"/>
    </xmlCellPr>
  </singleXmlCell>
  <singleXmlCell id="120" xr6:uid="{00000000-000C-0000-FFFF-FFFF74000000}" r="I66" connectionId="0">
    <xmlCellPr id="1" xr6:uid="{00000000-0010-0000-7400-000001000000}" uniqueName="P1054660">
      <xmlPr mapId="1" xpath="/TFI-IZD-AIF/IFP_1000357/P1054660" xmlDataType="decimal"/>
    </xmlCellPr>
  </singleXmlCell>
  <singleXmlCell id="121" xr6:uid="{00000000-000C-0000-FFFF-FFFF75000000}" r="H68" connectionId="0">
    <xmlCellPr id="1" xr6:uid="{00000000-0010-0000-7500-000001000000}" uniqueName="P1054661">
      <xmlPr mapId="1" xpath="/TFI-IZD-AIF/IFP_1000357/P1054661" xmlDataType="decimal"/>
    </xmlCellPr>
  </singleXmlCell>
  <singleXmlCell id="122" xr6:uid="{00000000-000C-0000-FFFF-FFFF76000000}" r="I68" connectionId="0">
    <xmlCellPr id="1" xr6:uid="{00000000-0010-0000-7600-000001000000}" uniqueName="P1054662">
      <xmlPr mapId="1" xpath="/TFI-IZD-AIF/IFP_1000357/P1054662" xmlDataType="decimal"/>
    </xmlCellPr>
  </singleXmlCell>
  <singleXmlCell id="123" xr6:uid="{00000000-000C-0000-FFFF-FFFF77000000}" r="H69" connectionId="0">
    <xmlCellPr id="1" xr6:uid="{00000000-0010-0000-7700-000001000000}" uniqueName="P1054663">
      <xmlPr mapId="1" xpath="/TFI-IZD-AIF/IFP_1000357/P1054663" xmlDataType="decimal"/>
    </xmlCellPr>
  </singleXmlCell>
  <singleXmlCell id="124" xr6:uid="{00000000-000C-0000-FFFF-FFFF78000000}" r="I69" connectionId="0">
    <xmlCellPr id="1" xr6:uid="{00000000-0010-0000-7800-000001000000}" uniqueName="P1054664">
      <xmlPr mapId="1" xpath="/TFI-IZD-AIF/IFP_1000357/P1054664" xmlDataType="decimal"/>
    </xmlCellPr>
  </singleXmlCell>
  <singleXmlCell id="79" xr6:uid="{00000000-000C-0000-FFFF-FFFF79000000}" r="H46" connectionId="0">
    <xmlCellPr id="1" xr6:uid="{00000000-0010-0000-7900-000001000000}" uniqueName="P1054619">
      <xmlPr mapId="1" xpath="/TFI-IZD-AIF/IFP_1000357/P1054619"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workbookViewId="0">
      <selection activeCell="C23" sqref="C23:J23"/>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9" t="s">
        <v>243</v>
      </c>
      <c r="B1" s="110"/>
      <c r="C1" s="110"/>
      <c r="D1" s="49"/>
      <c r="E1" s="49"/>
      <c r="F1" s="49"/>
      <c r="G1" s="49"/>
      <c r="H1" s="49"/>
      <c r="I1" s="49"/>
      <c r="J1" s="50"/>
    </row>
    <row r="2" spans="1:10" ht="14.45" customHeight="1" x14ac:dyDescent="0.25">
      <c r="A2" s="111" t="s">
        <v>259</v>
      </c>
      <c r="B2" s="112"/>
      <c r="C2" s="112"/>
      <c r="D2" s="112"/>
      <c r="E2" s="112"/>
      <c r="F2" s="112"/>
      <c r="G2" s="112"/>
      <c r="H2" s="112"/>
      <c r="I2" s="112"/>
      <c r="J2" s="113"/>
    </row>
    <row r="3" spans="1:10" x14ac:dyDescent="0.25">
      <c r="A3" s="52"/>
      <c r="B3" s="53"/>
      <c r="C3" s="53"/>
      <c r="D3" s="53"/>
      <c r="E3" s="53"/>
      <c r="F3" s="53"/>
      <c r="G3" s="53"/>
      <c r="H3" s="53"/>
      <c r="I3" s="53"/>
      <c r="J3" s="54"/>
    </row>
    <row r="4" spans="1:10" ht="33.6" customHeight="1" x14ac:dyDescent="0.25">
      <c r="A4" s="114" t="s">
        <v>244</v>
      </c>
      <c r="B4" s="115"/>
      <c r="C4" s="115"/>
      <c r="D4" s="115"/>
      <c r="E4" s="116">
        <v>44197</v>
      </c>
      <c r="F4" s="117"/>
      <c r="G4" s="55" t="s">
        <v>0</v>
      </c>
      <c r="H4" s="116">
        <v>44561</v>
      </c>
      <c r="I4" s="117"/>
      <c r="J4" s="56"/>
    </row>
    <row r="5" spans="1:10" s="57" customFormat="1" ht="10.15" customHeight="1" x14ac:dyDescent="0.25">
      <c r="A5" s="118"/>
      <c r="B5" s="119"/>
      <c r="C5" s="119"/>
      <c r="D5" s="119"/>
      <c r="E5" s="119"/>
      <c r="F5" s="119"/>
      <c r="G5" s="119"/>
      <c r="H5" s="119"/>
      <c r="I5" s="119"/>
      <c r="J5" s="120"/>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8" t="s">
        <v>269</v>
      </c>
      <c r="B10" s="129"/>
      <c r="C10" s="129"/>
      <c r="D10" s="129"/>
      <c r="E10" s="129"/>
      <c r="F10" s="129"/>
      <c r="G10" s="129"/>
      <c r="H10" s="129"/>
      <c r="I10" s="129"/>
      <c r="J10" s="68"/>
    </row>
    <row r="11" spans="1:10" ht="24.6" customHeight="1" x14ac:dyDescent="0.25">
      <c r="A11" s="130" t="s">
        <v>245</v>
      </c>
      <c r="B11" s="131"/>
      <c r="C11" s="123" t="s">
        <v>287</v>
      </c>
      <c r="D11" s="124"/>
      <c r="E11" s="69"/>
      <c r="F11" s="132" t="s">
        <v>270</v>
      </c>
      <c r="G11" s="122"/>
      <c r="H11" s="133" t="s">
        <v>288</v>
      </c>
      <c r="I11" s="134"/>
      <c r="J11" s="70"/>
    </row>
    <row r="12" spans="1:10" ht="14.45" customHeight="1" x14ac:dyDescent="0.25">
      <c r="A12" s="71"/>
      <c r="B12" s="72"/>
      <c r="C12" s="72"/>
      <c r="D12" s="72"/>
      <c r="E12" s="126"/>
      <c r="F12" s="126"/>
      <c r="G12" s="126"/>
      <c r="H12" s="126"/>
      <c r="I12" s="73"/>
      <c r="J12" s="70"/>
    </row>
    <row r="13" spans="1:10" ht="21" customHeight="1" x14ac:dyDescent="0.25">
      <c r="A13" s="121" t="s">
        <v>262</v>
      </c>
      <c r="B13" s="122"/>
      <c r="C13" s="123" t="s">
        <v>289</v>
      </c>
      <c r="D13" s="124"/>
      <c r="E13" s="125"/>
      <c r="F13" s="126"/>
      <c r="G13" s="126"/>
      <c r="H13" s="126"/>
      <c r="I13" s="73"/>
      <c r="J13" s="70"/>
    </row>
    <row r="14" spans="1:10" ht="10.9" customHeight="1" x14ac:dyDescent="0.25">
      <c r="A14" s="69"/>
      <c r="B14" s="73"/>
      <c r="C14" s="72"/>
      <c r="D14" s="72"/>
      <c r="E14" s="127"/>
      <c r="F14" s="127"/>
      <c r="G14" s="127"/>
      <c r="H14" s="127"/>
      <c r="I14" s="72"/>
      <c r="J14" s="74"/>
    </row>
    <row r="15" spans="1:10" ht="22.9" customHeight="1" x14ac:dyDescent="0.25">
      <c r="A15" s="121" t="s">
        <v>246</v>
      </c>
      <c r="B15" s="122"/>
      <c r="C15" s="123" t="s">
        <v>290</v>
      </c>
      <c r="D15" s="124"/>
      <c r="E15" s="141"/>
      <c r="F15" s="142"/>
      <c r="G15" s="75" t="s">
        <v>271</v>
      </c>
      <c r="H15" s="133" t="s">
        <v>291</v>
      </c>
      <c r="I15" s="134"/>
      <c r="J15" s="76"/>
    </row>
    <row r="16" spans="1:10" ht="10.9" customHeight="1" x14ac:dyDescent="0.25">
      <c r="A16" s="69"/>
      <c r="B16" s="73"/>
      <c r="C16" s="72"/>
      <c r="D16" s="72"/>
      <c r="E16" s="127"/>
      <c r="F16" s="127"/>
      <c r="G16" s="127"/>
      <c r="H16" s="127"/>
      <c r="I16" s="72"/>
      <c r="J16" s="74"/>
    </row>
    <row r="17" spans="1:10" ht="22.9" customHeight="1" x14ac:dyDescent="0.25">
      <c r="A17" s="77"/>
      <c r="B17" s="75" t="s">
        <v>272</v>
      </c>
      <c r="C17" s="123" t="s">
        <v>292</v>
      </c>
      <c r="D17" s="124"/>
      <c r="E17" s="78"/>
      <c r="F17" s="78"/>
      <c r="G17" s="78"/>
      <c r="H17" s="78"/>
      <c r="I17" s="78"/>
      <c r="J17" s="76"/>
    </row>
    <row r="18" spans="1:10" x14ac:dyDescent="0.25">
      <c r="A18" s="135"/>
      <c r="B18" s="136"/>
      <c r="C18" s="127"/>
      <c r="D18" s="127"/>
      <c r="E18" s="127"/>
      <c r="F18" s="127"/>
      <c r="G18" s="127"/>
      <c r="H18" s="127"/>
      <c r="I18" s="72"/>
      <c r="J18" s="74"/>
    </row>
    <row r="19" spans="1:10" x14ac:dyDescent="0.25">
      <c r="A19" s="130" t="s">
        <v>247</v>
      </c>
      <c r="B19" s="137"/>
      <c r="C19" s="138" t="s">
        <v>293</v>
      </c>
      <c r="D19" s="139"/>
      <c r="E19" s="139"/>
      <c r="F19" s="139"/>
      <c r="G19" s="139"/>
      <c r="H19" s="139"/>
      <c r="I19" s="139"/>
      <c r="J19" s="140"/>
    </row>
    <row r="20" spans="1:10" x14ac:dyDescent="0.25">
      <c r="A20" s="71"/>
      <c r="B20" s="72"/>
      <c r="C20" s="79"/>
      <c r="D20" s="72"/>
      <c r="E20" s="127"/>
      <c r="F20" s="127"/>
      <c r="G20" s="127"/>
      <c r="H20" s="127"/>
      <c r="I20" s="72"/>
      <c r="J20" s="74"/>
    </row>
    <row r="21" spans="1:10" x14ac:dyDescent="0.25">
      <c r="A21" s="130" t="s">
        <v>248</v>
      </c>
      <c r="B21" s="137"/>
      <c r="C21" s="133">
        <v>21000</v>
      </c>
      <c r="D21" s="134"/>
      <c r="E21" s="127"/>
      <c r="F21" s="127"/>
      <c r="G21" s="138" t="s">
        <v>294</v>
      </c>
      <c r="H21" s="139"/>
      <c r="I21" s="139"/>
      <c r="J21" s="140"/>
    </row>
    <row r="22" spans="1:10" x14ac:dyDescent="0.25">
      <c r="A22" s="71"/>
      <c r="B22" s="72"/>
      <c r="C22" s="72"/>
      <c r="D22" s="72"/>
      <c r="E22" s="127"/>
      <c r="F22" s="127"/>
      <c r="G22" s="127"/>
      <c r="H22" s="127"/>
      <c r="I22" s="72"/>
      <c r="J22" s="74"/>
    </row>
    <row r="23" spans="1:10" x14ac:dyDescent="0.25">
      <c r="A23" s="130" t="s">
        <v>249</v>
      </c>
      <c r="B23" s="137"/>
      <c r="C23" s="138" t="s">
        <v>295</v>
      </c>
      <c r="D23" s="139"/>
      <c r="E23" s="139"/>
      <c r="F23" s="139"/>
      <c r="G23" s="139"/>
      <c r="H23" s="139"/>
      <c r="I23" s="139"/>
      <c r="J23" s="140"/>
    </row>
    <row r="24" spans="1:10" x14ac:dyDescent="0.25">
      <c r="A24" s="71"/>
      <c r="B24" s="72"/>
      <c r="C24" s="72"/>
      <c r="D24" s="72"/>
      <c r="E24" s="127"/>
      <c r="F24" s="127"/>
      <c r="G24" s="127"/>
      <c r="H24" s="127"/>
      <c r="I24" s="72"/>
      <c r="J24" s="74"/>
    </row>
    <row r="25" spans="1:10" x14ac:dyDescent="0.25">
      <c r="A25" s="130" t="s">
        <v>250</v>
      </c>
      <c r="B25" s="137"/>
      <c r="C25" s="144" t="s">
        <v>296</v>
      </c>
      <c r="D25" s="145"/>
      <c r="E25" s="145"/>
      <c r="F25" s="145"/>
      <c r="G25" s="145"/>
      <c r="H25" s="145"/>
      <c r="I25" s="145"/>
      <c r="J25" s="146"/>
    </row>
    <row r="26" spans="1:10" x14ac:dyDescent="0.25">
      <c r="A26" s="71"/>
      <c r="B26" s="72"/>
      <c r="C26" s="79"/>
      <c r="D26" s="72"/>
      <c r="E26" s="127"/>
      <c r="F26" s="127"/>
      <c r="G26" s="127"/>
      <c r="H26" s="127"/>
      <c r="I26" s="72"/>
      <c r="J26" s="74"/>
    </row>
    <row r="27" spans="1:10" x14ac:dyDescent="0.25">
      <c r="A27" s="130" t="s">
        <v>251</v>
      </c>
      <c r="B27" s="137"/>
      <c r="C27" s="144" t="s">
        <v>297</v>
      </c>
      <c r="D27" s="145"/>
      <c r="E27" s="145"/>
      <c r="F27" s="145"/>
      <c r="G27" s="145"/>
      <c r="H27" s="145"/>
      <c r="I27" s="145"/>
      <c r="J27" s="146"/>
    </row>
    <row r="28" spans="1:10" ht="13.9" customHeight="1" x14ac:dyDescent="0.25">
      <c r="A28" s="71"/>
      <c r="B28" s="72"/>
      <c r="C28" s="79"/>
      <c r="D28" s="72"/>
      <c r="E28" s="127"/>
      <c r="F28" s="127"/>
      <c r="G28" s="127"/>
      <c r="H28" s="127"/>
      <c r="I28" s="72"/>
      <c r="J28" s="74"/>
    </row>
    <row r="29" spans="1:10" ht="22.9" customHeight="1" x14ac:dyDescent="0.25">
      <c r="A29" s="121" t="s">
        <v>263</v>
      </c>
      <c r="B29" s="137"/>
      <c r="C29" s="80">
        <v>1</v>
      </c>
      <c r="D29" s="81"/>
      <c r="E29" s="143"/>
      <c r="F29" s="143"/>
      <c r="G29" s="143"/>
      <c r="H29" s="143"/>
      <c r="I29" s="82"/>
      <c r="J29" s="83"/>
    </row>
    <row r="30" spans="1:10" x14ac:dyDescent="0.25">
      <c r="A30" s="71"/>
      <c r="B30" s="72"/>
      <c r="C30" s="72"/>
      <c r="D30" s="72"/>
      <c r="E30" s="127"/>
      <c r="F30" s="127"/>
      <c r="G30" s="127"/>
      <c r="H30" s="127"/>
      <c r="I30" s="82"/>
      <c r="J30" s="83"/>
    </row>
    <row r="31" spans="1:10" x14ac:dyDescent="0.25">
      <c r="A31" s="130" t="s">
        <v>252</v>
      </c>
      <c r="B31" s="137"/>
      <c r="C31" s="96" t="s">
        <v>275</v>
      </c>
      <c r="D31" s="147" t="s">
        <v>273</v>
      </c>
      <c r="E31" s="148"/>
      <c r="F31" s="148"/>
      <c r="G31" s="148"/>
      <c r="H31" s="84"/>
      <c r="I31" s="85" t="s">
        <v>274</v>
      </c>
      <c r="J31" s="86" t="s">
        <v>275</v>
      </c>
    </row>
    <row r="32" spans="1:10" x14ac:dyDescent="0.25">
      <c r="A32" s="130"/>
      <c r="B32" s="137"/>
      <c r="C32" s="87"/>
      <c r="D32" s="55"/>
      <c r="E32" s="142"/>
      <c r="F32" s="142"/>
      <c r="G32" s="142"/>
      <c r="H32" s="142"/>
      <c r="I32" s="82"/>
      <c r="J32" s="83"/>
    </row>
    <row r="33" spans="1:10" x14ac:dyDescent="0.25">
      <c r="A33" s="130" t="s">
        <v>260</v>
      </c>
      <c r="B33" s="137"/>
      <c r="C33" s="80" t="s">
        <v>277</v>
      </c>
      <c r="D33" s="147" t="s">
        <v>276</v>
      </c>
      <c r="E33" s="148"/>
      <c r="F33" s="148"/>
      <c r="G33" s="148"/>
      <c r="H33" s="78"/>
      <c r="I33" s="85" t="s">
        <v>277</v>
      </c>
      <c r="J33" s="86" t="s">
        <v>278</v>
      </c>
    </row>
    <row r="34" spans="1:10" x14ac:dyDescent="0.25">
      <c r="A34" s="71"/>
      <c r="B34" s="72"/>
      <c r="C34" s="72"/>
      <c r="D34" s="72"/>
      <c r="E34" s="127"/>
      <c r="F34" s="127"/>
      <c r="G34" s="127"/>
      <c r="H34" s="127"/>
      <c r="I34" s="72"/>
      <c r="J34" s="74"/>
    </row>
    <row r="35" spans="1:10" x14ac:dyDescent="0.25">
      <c r="A35" s="147" t="s">
        <v>261</v>
      </c>
      <c r="B35" s="148"/>
      <c r="C35" s="148"/>
      <c r="D35" s="148"/>
      <c r="E35" s="148" t="s">
        <v>253</v>
      </c>
      <c r="F35" s="148"/>
      <c r="G35" s="148"/>
      <c r="H35" s="148"/>
      <c r="I35" s="148"/>
      <c r="J35" s="88" t="s">
        <v>254</v>
      </c>
    </row>
    <row r="36" spans="1:10" x14ac:dyDescent="0.25">
      <c r="A36" s="71"/>
      <c r="B36" s="72"/>
      <c r="C36" s="72"/>
      <c r="D36" s="72"/>
      <c r="E36" s="127"/>
      <c r="F36" s="127"/>
      <c r="G36" s="127"/>
      <c r="H36" s="127"/>
      <c r="I36" s="72"/>
      <c r="J36" s="83"/>
    </row>
    <row r="37" spans="1:10" x14ac:dyDescent="0.25">
      <c r="A37" s="149" t="s">
        <v>390</v>
      </c>
      <c r="B37" s="150"/>
      <c r="C37" s="150"/>
      <c r="D37" s="150"/>
      <c r="E37" s="149" t="s">
        <v>305</v>
      </c>
      <c r="F37" s="150"/>
      <c r="G37" s="150"/>
      <c r="H37" s="150"/>
      <c r="I37" s="151"/>
      <c r="J37" s="89">
        <v>5169569</v>
      </c>
    </row>
    <row r="38" spans="1:10" x14ac:dyDescent="0.25">
      <c r="A38" s="71"/>
      <c r="B38" s="72"/>
      <c r="C38" s="79"/>
      <c r="D38" s="152"/>
      <c r="E38" s="152"/>
      <c r="F38" s="152"/>
      <c r="G38" s="152"/>
      <c r="H38" s="152"/>
      <c r="I38" s="152"/>
      <c r="J38" s="74"/>
    </row>
    <row r="39" spans="1:10" x14ac:dyDescent="0.25">
      <c r="A39" s="149" t="s">
        <v>304</v>
      </c>
      <c r="B39" s="150"/>
      <c r="C39" s="150"/>
      <c r="D39" s="151"/>
      <c r="E39" s="149" t="s">
        <v>306</v>
      </c>
      <c r="F39" s="150"/>
      <c r="G39" s="150"/>
      <c r="H39" s="150"/>
      <c r="I39" s="151"/>
      <c r="J39" s="80">
        <v>11026834</v>
      </c>
    </row>
    <row r="40" spans="1:10" x14ac:dyDescent="0.25">
      <c r="A40" s="71"/>
      <c r="B40" s="72"/>
      <c r="C40" s="79"/>
      <c r="D40" s="90"/>
      <c r="E40" s="152"/>
      <c r="F40" s="152"/>
      <c r="G40" s="152"/>
      <c r="H40" s="152"/>
      <c r="I40" s="73"/>
      <c r="J40" s="74"/>
    </row>
    <row r="41" spans="1:10" x14ac:dyDescent="0.25">
      <c r="A41" s="149"/>
      <c r="B41" s="150"/>
      <c r="C41" s="150"/>
      <c r="D41" s="151"/>
      <c r="E41" s="149"/>
      <c r="F41" s="150"/>
      <c r="G41" s="150"/>
      <c r="H41" s="150"/>
      <c r="I41" s="151"/>
      <c r="J41" s="80"/>
    </row>
    <row r="42" spans="1:10" x14ac:dyDescent="0.25">
      <c r="A42" s="71"/>
      <c r="B42" s="72"/>
      <c r="C42" s="79"/>
      <c r="D42" s="90"/>
      <c r="E42" s="152"/>
      <c r="F42" s="152"/>
      <c r="G42" s="152"/>
      <c r="H42" s="152"/>
      <c r="I42" s="73"/>
      <c r="J42" s="74"/>
    </row>
    <row r="43" spans="1:10" x14ac:dyDescent="0.25">
      <c r="A43" s="149"/>
      <c r="B43" s="150"/>
      <c r="C43" s="150"/>
      <c r="D43" s="151"/>
      <c r="E43" s="149"/>
      <c r="F43" s="150"/>
      <c r="G43" s="150"/>
      <c r="H43" s="150"/>
      <c r="I43" s="151"/>
      <c r="J43" s="80"/>
    </row>
    <row r="44" spans="1:10" x14ac:dyDescent="0.25">
      <c r="A44" s="91"/>
      <c r="B44" s="79"/>
      <c r="C44" s="153"/>
      <c r="D44" s="153"/>
      <c r="E44" s="127"/>
      <c r="F44" s="127"/>
      <c r="G44" s="153"/>
      <c r="H44" s="153"/>
      <c r="I44" s="153"/>
      <c r="J44" s="74"/>
    </row>
    <row r="45" spans="1:10" x14ac:dyDescent="0.25">
      <c r="A45" s="149"/>
      <c r="B45" s="150"/>
      <c r="C45" s="150"/>
      <c r="D45" s="151"/>
      <c r="E45" s="149"/>
      <c r="F45" s="150"/>
      <c r="G45" s="150"/>
      <c r="H45" s="150"/>
      <c r="I45" s="151"/>
      <c r="J45" s="80"/>
    </row>
    <row r="46" spans="1:10" x14ac:dyDescent="0.25">
      <c r="A46" s="91"/>
      <c r="B46" s="79"/>
      <c r="C46" s="79"/>
      <c r="D46" s="72"/>
      <c r="E46" s="154"/>
      <c r="F46" s="154"/>
      <c r="G46" s="153"/>
      <c r="H46" s="153"/>
      <c r="I46" s="72"/>
      <c r="J46" s="74"/>
    </row>
    <row r="47" spans="1:10" x14ac:dyDescent="0.25">
      <c r="A47" s="149"/>
      <c r="B47" s="150"/>
      <c r="C47" s="150"/>
      <c r="D47" s="151"/>
      <c r="E47" s="149"/>
      <c r="F47" s="150"/>
      <c r="G47" s="150"/>
      <c r="H47" s="150"/>
      <c r="I47" s="151"/>
      <c r="J47" s="80"/>
    </row>
    <row r="48" spans="1:10" x14ac:dyDescent="0.25">
      <c r="A48" s="91"/>
      <c r="B48" s="79"/>
      <c r="C48" s="79"/>
      <c r="D48" s="72"/>
      <c r="E48" s="127"/>
      <c r="F48" s="127"/>
      <c r="G48" s="153"/>
      <c r="H48" s="153"/>
      <c r="I48" s="72"/>
      <c r="J48" s="92" t="s">
        <v>279</v>
      </c>
    </row>
    <row r="49" spans="1:10" x14ac:dyDescent="0.25">
      <c r="A49" s="91"/>
      <c r="B49" s="79"/>
      <c r="C49" s="79"/>
      <c r="D49" s="72"/>
      <c r="E49" s="127"/>
      <c r="F49" s="127"/>
      <c r="G49" s="153"/>
      <c r="H49" s="153"/>
      <c r="I49" s="72"/>
      <c r="J49" s="92" t="s">
        <v>280</v>
      </c>
    </row>
    <row r="50" spans="1:10" ht="14.45" customHeight="1" x14ac:dyDescent="0.25">
      <c r="A50" s="121" t="s">
        <v>255</v>
      </c>
      <c r="B50" s="132"/>
      <c r="C50" s="133" t="s">
        <v>279</v>
      </c>
      <c r="D50" s="134"/>
      <c r="E50" s="159" t="s">
        <v>281</v>
      </c>
      <c r="F50" s="160"/>
      <c r="G50" s="138" t="s">
        <v>298</v>
      </c>
      <c r="H50" s="139"/>
      <c r="I50" s="139"/>
      <c r="J50" s="140"/>
    </row>
    <row r="51" spans="1:10" x14ac:dyDescent="0.25">
      <c r="A51" s="91"/>
      <c r="B51" s="79"/>
      <c r="C51" s="153"/>
      <c r="D51" s="153"/>
      <c r="E51" s="127"/>
      <c r="F51" s="127"/>
      <c r="G51" s="161" t="s">
        <v>282</v>
      </c>
      <c r="H51" s="161"/>
      <c r="I51" s="161"/>
      <c r="J51" s="63"/>
    </row>
    <row r="52" spans="1:10" ht="13.9" customHeight="1" x14ac:dyDescent="0.25">
      <c r="A52" s="121" t="s">
        <v>256</v>
      </c>
      <c r="B52" s="132"/>
      <c r="C52" s="138" t="s">
        <v>299</v>
      </c>
      <c r="D52" s="139"/>
      <c r="E52" s="139"/>
      <c r="F52" s="139"/>
      <c r="G52" s="139"/>
      <c r="H52" s="139"/>
      <c r="I52" s="139"/>
      <c r="J52" s="140"/>
    </row>
    <row r="53" spans="1:10" x14ac:dyDescent="0.25">
      <c r="A53" s="71"/>
      <c r="B53" s="72"/>
      <c r="C53" s="143" t="s">
        <v>257</v>
      </c>
      <c r="D53" s="143"/>
      <c r="E53" s="143"/>
      <c r="F53" s="143"/>
      <c r="G53" s="143"/>
      <c r="H53" s="143"/>
      <c r="I53" s="143"/>
      <c r="J53" s="74"/>
    </row>
    <row r="54" spans="1:10" x14ac:dyDescent="0.25">
      <c r="A54" s="121" t="s">
        <v>258</v>
      </c>
      <c r="B54" s="132"/>
      <c r="C54" s="155" t="s">
        <v>300</v>
      </c>
      <c r="D54" s="156"/>
      <c r="E54" s="157"/>
      <c r="F54" s="127"/>
      <c r="G54" s="127"/>
      <c r="H54" s="148"/>
      <c r="I54" s="148"/>
      <c r="J54" s="158"/>
    </row>
    <row r="55" spans="1:10" x14ac:dyDescent="0.25">
      <c r="A55" s="71"/>
      <c r="B55" s="72"/>
      <c r="C55" s="79"/>
      <c r="D55" s="72"/>
      <c r="E55" s="127"/>
      <c r="F55" s="127"/>
      <c r="G55" s="127"/>
      <c r="H55" s="127"/>
      <c r="I55" s="72"/>
      <c r="J55" s="74"/>
    </row>
    <row r="56" spans="1:10" ht="14.45" customHeight="1" x14ac:dyDescent="0.25">
      <c r="A56" s="121" t="s">
        <v>250</v>
      </c>
      <c r="B56" s="132"/>
      <c r="C56" s="162" t="s">
        <v>301</v>
      </c>
      <c r="D56" s="163"/>
      <c r="E56" s="163"/>
      <c r="F56" s="163"/>
      <c r="G56" s="163"/>
      <c r="H56" s="163"/>
      <c r="I56" s="163"/>
      <c r="J56" s="164"/>
    </row>
    <row r="57" spans="1:10" x14ac:dyDescent="0.25">
      <c r="A57" s="71"/>
      <c r="B57" s="72"/>
      <c r="C57" s="72"/>
      <c r="D57" s="72"/>
      <c r="E57" s="127"/>
      <c r="F57" s="127"/>
      <c r="G57" s="127"/>
      <c r="H57" s="127"/>
      <c r="I57" s="72"/>
      <c r="J57" s="74"/>
    </row>
    <row r="58" spans="1:10" x14ac:dyDescent="0.25">
      <c r="A58" s="121" t="s">
        <v>283</v>
      </c>
      <c r="B58" s="132"/>
      <c r="C58" s="162"/>
      <c r="D58" s="163"/>
      <c r="E58" s="163"/>
      <c r="F58" s="163"/>
      <c r="G58" s="163"/>
      <c r="H58" s="163"/>
      <c r="I58" s="163"/>
      <c r="J58" s="164"/>
    </row>
    <row r="59" spans="1:10" ht="14.45" customHeight="1" x14ac:dyDescent="0.25">
      <c r="A59" s="71"/>
      <c r="B59" s="72"/>
      <c r="C59" s="165" t="s">
        <v>284</v>
      </c>
      <c r="D59" s="165"/>
      <c r="E59" s="165"/>
      <c r="F59" s="165"/>
      <c r="G59" s="72"/>
      <c r="H59" s="72"/>
      <c r="I59" s="72"/>
      <c r="J59" s="74"/>
    </row>
    <row r="60" spans="1:10" x14ac:dyDescent="0.25">
      <c r="A60" s="121" t="s">
        <v>285</v>
      </c>
      <c r="B60" s="132"/>
      <c r="C60" s="162"/>
      <c r="D60" s="163"/>
      <c r="E60" s="163"/>
      <c r="F60" s="163"/>
      <c r="G60" s="163"/>
      <c r="H60" s="163"/>
      <c r="I60" s="163"/>
      <c r="J60" s="164"/>
    </row>
    <row r="61" spans="1:10" ht="14.45" customHeight="1" x14ac:dyDescent="0.25">
      <c r="A61" s="93"/>
      <c r="B61" s="94"/>
      <c r="C61" s="166" t="s">
        <v>286</v>
      </c>
      <c r="D61" s="166"/>
      <c r="E61" s="166"/>
      <c r="F61" s="166"/>
      <c r="G61" s="166"/>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zoomScaleNormal="100" zoomScaleSheetLayoutView="110" workbookViewId="0">
      <selection activeCell="L51" sqref="L51"/>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4" t="s">
        <v>1</v>
      </c>
      <c r="B1" s="185"/>
      <c r="C1" s="185"/>
      <c r="D1" s="185"/>
      <c r="E1" s="185"/>
      <c r="F1" s="185"/>
      <c r="G1" s="185"/>
      <c r="H1" s="185"/>
    </row>
    <row r="2" spans="1:9" x14ac:dyDescent="0.2">
      <c r="A2" s="186" t="s">
        <v>391</v>
      </c>
      <c r="B2" s="187"/>
      <c r="C2" s="187"/>
      <c r="D2" s="187"/>
      <c r="E2" s="187"/>
      <c r="F2" s="187"/>
      <c r="G2" s="187"/>
      <c r="H2" s="187"/>
    </row>
    <row r="3" spans="1:9" x14ac:dyDescent="0.2">
      <c r="A3" s="170" t="s">
        <v>18</v>
      </c>
      <c r="B3" s="171"/>
      <c r="C3" s="171"/>
      <c r="D3" s="171"/>
      <c r="E3" s="171"/>
      <c r="F3" s="171"/>
      <c r="G3" s="171"/>
      <c r="H3" s="171"/>
      <c r="I3" s="172"/>
    </row>
    <row r="4" spans="1:9" x14ac:dyDescent="0.2">
      <c r="A4" s="167" t="s">
        <v>302</v>
      </c>
      <c r="B4" s="168"/>
      <c r="C4" s="168"/>
      <c r="D4" s="168"/>
      <c r="E4" s="168"/>
      <c r="F4" s="168"/>
      <c r="G4" s="168"/>
      <c r="H4" s="168"/>
      <c r="I4" s="169"/>
    </row>
    <row r="5" spans="1:9" ht="67.5" x14ac:dyDescent="0.2">
      <c r="A5" s="190" t="s">
        <v>2</v>
      </c>
      <c r="B5" s="191"/>
      <c r="C5" s="191"/>
      <c r="D5" s="191"/>
      <c r="E5" s="191"/>
      <c r="F5" s="191"/>
      <c r="G5" s="4" t="s">
        <v>4</v>
      </c>
      <c r="H5" s="27" t="s">
        <v>232</v>
      </c>
      <c r="I5" s="27" t="s">
        <v>233</v>
      </c>
    </row>
    <row r="6" spans="1:9" x14ac:dyDescent="0.2">
      <c r="A6" s="188">
        <v>1</v>
      </c>
      <c r="B6" s="189"/>
      <c r="C6" s="189"/>
      <c r="D6" s="189"/>
      <c r="E6" s="189"/>
      <c r="F6" s="189"/>
      <c r="G6" s="5">
        <v>2</v>
      </c>
      <c r="H6" s="27">
        <v>3</v>
      </c>
      <c r="I6" s="27">
        <v>4</v>
      </c>
    </row>
    <row r="7" spans="1:9" x14ac:dyDescent="0.2">
      <c r="A7" s="193"/>
      <c r="B7" s="193"/>
      <c r="C7" s="193"/>
      <c r="D7" s="193"/>
      <c r="E7" s="193"/>
      <c r="F7" s="193"/>
      <c r="G7" s="193"/>
      <c r="H7" s="193"/>
      <c r="I7" s="194"/>
    </row>
    <row r="8" spans="1:9" x14ac:dyDescent="0.2">
      <c r="A8" s="182" t="s">
        <v>19</v>
      </c>
      <c r="B8" s="195"/>
      <c r="C8" s="195"/>
      <c r="D8" s="195"/>
      <c r="E8" s="195"/>
      <c r="F8" s="195"/>
      <c r="G8" s="195"/>
      <c r="H8" s="195"/>
      <c r="I8" s="195"/>
    </row>
    <row r="9" spans="1:9" x14ac:dyDescent="0.2">
      <c r="A9" s="181" t="s">
        <v>20</v>
      </c>
      <c r="B9" s="181"/>
      <c r="C9" s="181"/>
      <c r="D9" s="181"/>
      <c r="E9" s="181"/>
      <c r="F9" s="181"/>
      <c r="G9" s="6">
        <v>1</v>
      </c>
      <c r="H9" s="28">
        <f>H10+H13+H14+H15+H16+H17+H18+H19+H20+H21+H22</f>
        <v>106844153</v>
      </c>
      <c r="I9" s="28">
        <f>I10+I13+I14+I15+I16+I17+I18+I19+I20+I21+I22</f>
        <v>58314995</v>
      </c>
    </row>
    <row r="10" spans="1:9" x14ac:dyDescent="0.2">
      <c r="A10" s="196" t="s">
        <v>21</v>
      </c>
      <c r="B10" s="196"/>
      <c r="C10" s="196"/>
      <c r="D10" s="196"/>
      <c r="E10" s="196"/>
      <c r="F10" s="196"/>
      <c r="G10" s="6">
        <v>2</v>
      </c>
      <c r="H10" s="28">
        <f>H11+H12</f>
        <v>0</v>
      </c>
      <c r="I10" s="28">
        <f>I11+I12</f>
        <v>0</v>
      </c>
    </row>
    <row r="11" spans="1:9" x14ac:dyDescent="0.2">
      <c r="A11" s="192" t="s">
        <v>22</v>
      </c>
      <c r="B11" s="192"/>
      <c r="C11" s="192"/>
      <c r="D11" s="192"/>
      <c r="E11" s="192"/>
      <c r="F11" s="192"/>
      <c r="G11" s="7">
        <v>3</v>
      </c>
      <c r="H11" s="9">
        <v>0</v>
      </c>
      <c r="I11" s="9">
        <v>0</v>
      </c>
    </row>
    <row r="12" spans="1:9" x14ac:dyDescent="0.2">
      <c r="A12" s="192" t="s">
        <v>23</v>
      </c>
      <c r="B12" s="192"/>
      <c r="C12" s="192"/>
      <c r="D12" s="192"/>
      <c r="E12" s="192"/>
      <c r="F12" s="192"/>
      <c r="G12" s="7">
        <v>4</v>
      </c>
      <c r="H12" s="9">
        <v>0</v>
      </c>
      <c r="I12" s="9">
        <v>0</v>
      </c>
    </row>
    <row r="13" spans="1:9" x14ac:dyDescent="0.2">
      <c r="A13" s="176" t="s">
        <v>24</v>
      </c>
      <c r="B13" s="176"/>
      <c r="C13" s="176"/>
      <c r="D13" s="176"/>
      <c r="E13" s="176"/>
      <c r="F13" s="176"/>
      <c r="G13" s="7">
        <v>5</v>
      </c>
      <c r="H13" s="9">
        <v>0</v>
      </c>
      <c r="I13" s="9">
        <v>0</v>
      </c>
    </row>
    <row r="14" spans="1:9" x14ac:dyDescent="0.2">
      <c r="A14" s="176" t="s">
        <v>25</v>
      </c>
      <c r="B14" s="176"/>
      <c r="C14" s="176"/>
      <c r="D14" s="176"/>
      <c r="E14" s="176"/>
      <c r="F14" s="176"/>
      <c r="G14" s="7">
        <v>6</v>
      </c>
      <c r="H14" s="9">
        <v>0</v>
      </c>
      <c r="I14" s="9">
        <v>0</v>
      </c>
    </row>
    <row r="15" spans="1:9" x14ac:dyDescent="0.2">
      <c r="A15" s="176" t="s">
        <v>26</v>
      </c>
      <c r="B15" s="176"/>
      <c r="C15" s="176"/>
      <c r="D15" s="176"/>
      <c r="E15" s="176"/>
      <c r="F15" s="176"/>
      <c r="G15" s="7">
        <v>7</v>
      </c>
      <c r="H15" s="9">
        <v>0</v>
      </c>
      <c r="I15" s="9">
        <v>0</v>
      </c>
    </row>
    <row r="16" spans="1:9" x14ac:dyDescent="0.2">
      <c r="A16" s="176" t="s">
        <v>27</v>
      </c>
      <c r="B16" s="176"/>
      <c r="C16" s="176"/>
      <c r="D16" s="176"/>
      <c r="E16" s="176"/>
      <c r="F16" s="176"/>
      <c r="G16" s="7">
        <v>8</v>
      </c>
      <c r="H16" s="9">
        <v>0</v>
      </c>
      <c r="I16" s="9">
        <v>0</v>
      </c>
    </row>
    <row r="17" spans="1:9" x14ac:dyDescent="0.2">
      <c r="A17" s="176" t="s">
        <v>28</v>
      </c>
      <c r="B17" s="176"/>
      <c r="C17" s="176"/>
      <c r="D17" s="176"/>
      <c r="E17" s="176"/>
      <c r="F17" s="176"/>
      <c r="G17" s="7">
        <v>9</v>
      </c>
      <c r="H17" s="9">
        <v>98449153</v>
      </c>
      <c r="I17" s="9">
        <v>33316855</v>
      </c>
    </row>
    <row r="18" spans="1:9" x14ac:dyDescent="0.2">
      <c r="A18" s="176" t="s">
        <v>29</v>
      </c>
      <c r="B18" s="176"/>
      <c r="C18" s="176"/>
      <c r="D18" s="176"/>
      <c r="E18" s="176"/>
      <c r="F18" s="176"/>
      <c r="G18" s="7">
        <v>10</v>
      </c>
      <c r="H18" s="9">
        <v>0</v>
      </c>
      <c r="I18" s="9">
        <v>0</v>
      </c>
    </row>
    <row r="19" spans="1:9" x14ac:dyDescent="0.2">
      <c r="A19" s="176" t="s">
        <v>30</v>
      </c>
      <c r="B19" s="176"/>
      <c r="C19" s="176"/>
      <c r="D19" s="176"/>
      <c r="E19" s="176"/>
      <c r="F19" s="176"/>
      <c r="G19" s="7">
        <v>11</v>
      </c>
      <c r="H19" s="9">
        <v>8000000</v>
      </c>
      <c r="I19" s="9">
        <v>23998140</v>
      </c>
    </row>
    <row r="20" spans="1:9" x14ac:dyDescent="0.2">
      <c r="A20" s="176" t="s">
        <v>31</v>
      </c>
      <c r="B20" s="176"/>
      <c r="C20" s="176"/>
      <c r="D20" s="176"/>
      <c r="E20" s="176"/>
      <c r="F20" s="176"/>
      <c r="G20" s="7">
        <v>12</v>
      </c>
      <c r="H20" s="9">
        <v>395000</v>
      </c>
      <c r="I20" s="9">
        <v>1000000</v>
      </c>
    </row>
    <row r="21" spans="1:9" x14ac:dyDescent="0.2">
      <c r="A21" s="176" t="s">
        <v>32</v>
      </c>
      <c r="B21" s="176"/>
      <c r="C21" s="176"/>
      <c r="D21" s="176"/>
      <c r="E21" s="176"/>
      <c r="F21" s="176"/>
      <c r="G21" s="7">
        <v>13</v>
      </c>
      <c r="H21" s="9">
        <v>0</v>
      </c>
      <c r="I21" s="9">
        <v>0</v>
      </c>
    </row>
    <row r="22" spans="1:9" x14ac:dyDescent="0.2">
      <c r="A22" s="176" t="s">
        <v>33</v>
      </c>
      <c r="B22" s="176"/>
      <c r="C22" s="176"/>
      <c r="D22" s="176"/>
      <c r="E22" s="176"/>
      <c r="F22" s="176"/>
      <c r="G22" s="7">
        <v>14</v>
      </c>
      <c r="H22" s="9">
        <v>0</v>
      </c>
      <c r="I22" s="9">
        <v>0</v>
      </c>
    </row>
    <row r="23" spans="1:9" x14ac:dyDescent="0.2">
      <c r="A23" s="181" t="s">
        <v>34</v>
      </c>
      <c r="B23" s="181"/>
      <c r="C23" s="181"/>
      <c r="D23" s="181"/>
      <c r="E23" s="181"/>
      <c r="F23" s="181"/>
      <c r="G23" s="6">
        <v>15</v>
      </c>
      <c r="H23" s="28">
        <f>H24+H25+H26</f>
        <v>277637</v>
      </c>
      <c r="I23" s="28">
        <f>I24+I25+I26</f>
        <v>1080482</v>
      </c>
    </row>
    <row r="24" spans="1:9" x14ac:dyDescent="0.2">
      <c r="A24" s="176" t="s">
        <v>35</v>
      </c>
      <c r="B24" s="176"/>
      <c r="C24" s="176"/>
      <c r="D24" s="176"/>
      <c r="E24" s="176"/>
      <c r="F24" s="176"/>
      <c r="G24" s="7">
        <v>16</v>
      </c>
      <c r="H24" s="9">
        <v>277637</v>
      </c>
      <c r="I24" s="9">
        <v>1080482</v>
      </c>
    </row>
    <row r="25" spans="1:9" x14ac:dyDescent="0.2">
      <c r="A25" s="176" t="s">
        <v>36</v>
      </c>
      <c r="B25" s="176"/>
      <c r="C25" s="176"/>
      <c r="D25" s="176"/>
      <c r="E25" s="176"/>
      <c r="F25" s="176"/>
      <c r="G25" s="7">
        <v>17</v>
      </c>
      <c r="H25" s="9">
        <v>0</v>
      </c>
      <c r="I25" s="9">
        <v>0</v>
      </c>
    </row>
    <row r="26" spans="1:9" x14ac:dyDescent="0.2">
      <c r="A26" s="176" t="s">
        <v>37</v>
      </c>
      <c r="B26" s="176"/>
      <c r="C26" s="176"/>
      <c r="D26" s="176"/>
      <c r="E26" s="176"/>
      <c r="F26" s="176"/>
      <c r="G26" s="7">
        <v>18</v>
      </c>
      <c r="H26" s="9">
        <v>0</v>
      </c>
      <c r="I26" s="9">
        <v>0</v>
      </c>
    </row>
    <row r="27" spans="1:9" x14ac:dyDescent="0.2">
      <c r="A27" s="181" t="s">
        <v>38</v>
      </c>
      <c r="B27" s="181"/>
      <c r="C27" s="181"/>
      <c r="D27" s="181"/>
      <c r="E27" s="181"/>
      <c r="F27" s="181"/>
      <c r="G27" s="6">
        <v>19</v>
      </c>
      <c r="H27" s="28">
        <f>H28+H29+H30+H31</f>
        <v>9506</v>
      </c>
      <c r="I27" s="28">
        <f>I28+I29+I30+I31</f>
        <v>2065</v>
      </c>
    </row>
    <row r="28" spans="1:9" x14ac:dyDescent="0.2">
      <c r="A28" s="176" t="s">
        <v>39</v>
      </c>
      <c r="B28" s="176"/>
      <c r="C28" s="176"/>
      <c r="D28" s="176"/>
      <c r="E28" s="176"/>
      <c r="F28" s="176"/>
      <c r="G28" s="7">
        <v>20</v>
      </c>
      <c r="H28" s="9">
        <v>2297</v>
      </c>
      <c r="I28" s="9">
        <v>1430</v>
      </c>
    </row>
    <row r="29" spans="1:9" x14ac:dyDescent="0.2">
      <c r="A29" s="176" t="s">
        <v>40</v>
      </c>
      <c r="B29" s="176"/>
      <c r="C29" s="176"/>
      <c r="D29" s="176"/>
      <c r="E29" s="176"/>
      <c r="F29" s="176"/>
      <c r="G29" s="7">
        <v>21</v>
      </c>
      <c r="H29" s="9">
        <v>0</v>
      </c>
      <c r="I29" s="9">
        <v>0</v>
      </c>
    </row>
    <row r="30" spans="1:9" x14ac:dyDescent="0.2">
      <c r="A30" s="176" t="s">
        <v>41</v>
      </c>
      <c r="B30" s="176"/>
      <c r="C30" s="176"/>
      <c r="D30" s="176"/>
      <c r="E30" s="176"/>
      <c r="F30" s="176"/>
      <c r="G30" s="7">
        <v>22</v>
      </c>
      <c r="H30" s="9">
        <v>0</v>
      </c>
      <c r="I30" s="9">
        <v>0</v>
      </c>
    </row>
    <row r="31" spans="1:9" x14ac:dyDescent="0.2">
      <c r="A31" s="176" t="s">
        <v>42</v>
      </c>
      <c r="B31" s="176"/>
      <c r="C31" s="176"/>
      <c r="D31" s="176"/>
      <c r="E31" s="176"/>
      <c r="F31" s="176"/>
      <c r="G31" s="7">
        <v>23</v>
      </c>
      <c r="H31" s="9">
        <v>7209</v>
      </c>
      <c r="I31" s="9">
        <v>635</v>
      </c>
    </row>
    <row r="32" spans="1:9" x14ac:dyDescent="0.2">
      <c r="A32" s="179" t="s">
        <v>43</v>
      </c>
      <c r="B32" s="179"/>
      <c r="C32" s="179"/>
      <c r="D32" s="179"/>
      <c r="E32" s="179"/>
      <c r="F32" s="179"/>
      <c r="G32" s="7">
        <v>24</v>
      </c>
      <c r="H32" s="9">
        <v>10517515</v>
      </c>
      <c r="I32" s="9">
        <v>19249</v>
      </c>
    </row>
    <row r="33" spans="1:9" x14ac:dyDescent="0.2">
      <c r="A33" s="180" t="s">
        <v>44</v>
      </c>
      <c r="B33" s="180"/>
      <c r="C33" s="180"/>
      <c r="D33" s="180"/>
      <c r="E33" s="180"/>
      <c r="F33" s="180"/>
      <c r="G33" s="6">
        <v>25</v>
      </c>
      <c r="H33" s="28">
        <f>H9+H23+H27+H32</f>
        <v>117648811</v>
      </c>
      <c r="I33" s="28">
        <f>I9+I23+I27+I32</f>
        <v>59416791</v>
      </c>
    </row>
    <row r="34" spans="1:9" x14ac:dyDescent="0.2">
      <c r="A34" s="173" t="s">
        <v>45</v>
      </c>
      <c r="B34" s="173"/>
      <c r="C34" s="173"/>
      <c r="D34" s="173"/>
      <c r="E34" s="173"/>
      <c r="F34" s="173"/>
      <c r="G34" s="7">
        <v>26</v>
      </c>
      <c r="H34" s="9">
        <v>266676</v>
      </c>
      <c r="I34" s="9">
        <v>0</v>
      </c>
    </row>
    <row r="35" spans="1:9" x14ac:dyDescent="0.2">
      <c r="A35" s="182" t="s">
        <v>46</v>
      </c>
      <c r="B35" s="183"/>
      <c r="C35" s="183"/>
      <c r="D35" s="183"/>
      <c r="E35" s="183"/>
      <c r="F35" s="183"/>
      <c r="G35" s="183"/>
      <c r="H35" s="183"/>
      <c r="I35" s="183"/>
    </row>
    <row r="36" spans="1:9" x14ac:dyDescent="0.2">
      <c r="A36" s="181" t="s">
        <v>47</v>
      </c>
      <c r="B36" s="181"/>
      <c r="C36" s="181"/>
      <c r="D36" s="181"/>
      <c r="E36" s="181"/>
      <c r="F36" s="181"/>
      <c r="G36" s="6">
        <v>27</v>
      </c>
      <c r="H36" s="28">
        <f>H37+H38+H39+H40+H41+H42+H43</f>
        <v>937812</v>
      </c>
      <c r="I36" s="28">
        <f>I37+I38+I39+I40+I41+I42+I43</f>
        <v>1397</v>
      </c>
    </row>
    <row r="37" spans="1:9" x14ac:dyDescent="0.2">
      <c r="A37" s="176" t="s">
        <v>48</v>
      </c>
      <c r="B37" s="176"/>
      <c r="C37" s="176"/>
      <c r="D37" s="176"/>
      <c r="E37" s="176"/>
      <c r="F37" s="176"/>
      <c r="G37" s="7">
        <v>28</v>
      </c>
      <c r="H37" s="9">
        <v>900000</v>
      </c>
      <c r="I37" s="9">
        <v>0</v>
      </c>
    </row>
    <row r="38" spans="1:9" x14ac:dyDescent="0.2">
      <c r="A38" s="176" t="s">
        <v>49</v>
      </c>
      <c r="B38" s="176"/>
      <c r="C38" s="176"/>
      <c r="D38" s="176"/>
      <c r="E38" s="176"/>
      <c r="F38" s="176"/>
      <c r="G38" s="7">
        <v>29</v>
      </c>
      <c r="H38" s="9">
        <v>0</v>
      </c>
      <c r="I38" s="9">
        <v>0</v>
      </c>
    </row>
    <row r="39" spans="1:9" x14ac:dyDescent="0.2">
      <c r="A39" s="176" t="s">
        <v>50</v>
      </c>
      <c r="B39" s="176"/>
      <c r="C39" s="176"/>
      <c r="D39" s="176"/>
      <c r="E39" s="176"/>
      <c r="F39" s="176"/>
      <c r="G39" s="7">
        <v>30</v>
      </c>
      <c r="H39" s="9">
        <v>0</v>
      </c>
      <c r="I39" s="9">
        <v>0</v>
      </c>
    </row>
    <row r="40" spans="1:9" x14ac:dyDescent="0.2">
      <c r="A40" s="176" t="s">
        <v>51</v>
      </c>
      <c r="B40" s="176"/>
      <c r="C40" s="176"/>
      <c r="D40" s="176"/>
      <c r="E40" s="176"/>
      <c r="F40" s="176"/>
      <c r="G40" s="7">
        <v>31</v>
      </c>
      <c r="H40" s="9">
        <v>0</v>
      </c>
      <c r="I40" s="9">
        <v>0</v>
      </c>
    </row>
    <row r="41" spans="1:9" x14ac:dyDescent="0.2">
      <c r="A41" s="176" t="s">
        <v>52</v>
      </c>
      <c r="B41" s="176"/>
      <c r="C41" s="176"/>
      <c r="D41" s="176"/>
      <c r="E41" s="176"/>
      <c r="F41" s="176"/>
      <c r="G41" s="7">
        <v>32</v>
      </c>
      <c r="H41" s="9">
        <v>0</v>
      </c>
      <c r="I41" s="9">
        <v>0</v>
      </c>
    </row>
    <row r="42" spans="1:9" x14ac:dyDescent="0.2">
      <c r="A42" s="176" t="s">
        <v>53</v>
      </c>
      <c r="B42" s="176"/>
      <c r="C42" s="176"/>
      <c r="D42" s="176"/>
      <c r="E42" s="176"/>
      <c r="F42" s="176"/>
      <c r="G42" s="7">
        <v>33</v>
      </c>
      <c r="H42" s="9">
        <v>0</v>
      </c>
      <c r="I42" s="9">
        <v>0</v>
      </c>
    </row>
    <row r="43" spans="1:9" x14ac:dyDescent="0.2">
      <c r="A43" s="176" t="s">
        <v>54</v>
      </c>
      <c r="B43" s="176"/>
      <c r="C43" s="176"/>
      <c r="D43" s="176"/>
      <c r="E43" s="176"/>
      <c r="F43" s="176"/>
      <c r="G43" s="7">
        <v>34</v>
      </c>
      <c r="H43" s="9">
        <v>37812</v>
      </c>
      <c r="I43" s="9">
        <v>1397</v>
      </c>
    </row>
    <row r="44" spans="1:9" x14ac:dyDescent="0.2">
      <c r="A44" s="181" t="s">
        <v>55</v>
      </c>
      <c r="B44" s="181"/>
      <c r="C44" s="181"/>
      <c r="D44" s="181"/>
      <c r="E44" s="181"/>
      <c r="F44" s="181"/>
      <c r="G44" s="6">
        <v>35</v>
      </c>
      <c r="H44" s="28">
        <f>H45+H46</f>
        <v>25976697</v>
      </c>
      <c r="I44" s="28">
        <f>I45+I46</f>
        <v>1000000</v>
      </c>
    </row>
    <row r="45" spans="1:9" x14ac:dyDescent="0.2">
      <c r="A45" s="176" t="s">
        <v>56</v>
      </c>
      <c r="B45" s="176"/>
      <c r="C45" s="176"/>
      <c r="D45" s="176"/>
      <c r="E45" s="176"/>
      <c r="F45" s="176"/>
      <c r="G45" s="7">
        <v>36</v>
      </c>
      <c r="H45" s="9">
        <v>18991697</v>
      </c>
      <c r="I45" s="9">
        <v>0</v>
      </c>
    </row>
    <row r="46" spans="1:9" x14ac:dyDescent="0.2">
      <c r="A46" s="176" t="s">
        <v>57</v>
      </c>
      <c r="B46" s="176"/>
      <c r="C46" s="176"/>
      <c r="D46" s="176"/>
      <c r="E46" s="176"/>
      <c r="F46" s="176"/>
      <c r="G46" s="7">
        <v>37</v>
      </c>
      <c r="H46" s="9">
        <v>6985000</v>
      </c>
      <c r="I46" s="9">
        <v>1000000</v>
      </c>
    </row>
    <row r="47" spans="1:9" x14ac:dyDescent="0.2">
      <c r="A47" s="181" t="s">
        <v>58</v>
      </c>
      <c r="B47" s="181"/>
      <c r="C47" s="181"/>
      <c r="D47" s="181"/>
      <c r="E47" s="181"/>
      <c r="F47" s="181"/>
      <c r="G47" s="6">
        <v>38</v>
      </c>
      <c r="H47" s="28">
        <f>H48+H49+H50</f>
        <v>77925</v>
      </c>
      <c r="I47" s="28">
        <f>I48+I49+I50</f>
        <v>58000</v>
      </c>
    </row>
    <row r="48" spans="1:9" x14ac:dyDescent="0.2">
      <c r="A48" s="176" t="s">
        <v>59</v>
      </c>
      <c r="B48" s="176"/>
      <c r="C48" s="176"/>
      <c r="D48" s="176"/>
      <c r="E48" s="176"/>
      <c r="F48" s="176"/>
      <c r="G48" s="7">
        <v>39</v>
      </c>
      <c r="H48" s="9">
        <v>0</v>
      </c>
      <c r="I48" s="9">
        <v>0</v>
      </c>
    </row>
    <row r="49" spans="1:9" x14ac:dyDescent="0.2">
      <c r="A49" s="176" t="s">
        <v>60</v>
      </c>
      <c r="B49" s="176"/>
      <c r="C49" s="176"/>
      <c r="D49" s="176"/>
      <c r="E49" s="176"/>
      <c r="F49" s="176"/>
      <c r="G49" s="7">
        <v>40</v>
      </c>
      <c r="H49" s="9">
        <v>77925</v>
      </c>
      <c r="I49" s="9">
        <v>58000</v>
      </c>
    </row>
    <row r="50" spans="1:9" x14ac:dyDescent="0.2">
      <c r="A50" s="176" t="s">
        <v>61</v>
      </c>
      <c r="B50" s="176"/>
      <c r="C50" s="176"/>
      <c r="D50" s="176"/>
      <c r="E50" s="176"/>
      <c r="F50" s="176"/>
      <c r="G50" s="7">
        <v>41</v>
      </c>
      <c r="H50" s="9">
        <v>0</v>
      </c>
      <c r="I50" s="9">
        <v>0</v>
      </c>
    </row>
    <row r="51" spans="1:9" x14ac:dyDescent="0.2">
      <c r="A51" s="179" t="s">
        <v>62</v>
      </c>
      <c r="B51" s="179"/>
      <c r="C51" s="179"/>
      <c r="D51" s="179"/>
      <c r="E51" s="179"/>
      <c r="F51" s="179"/>
      <c r="G51" s="7">
        <v>42</v>
      </c>
      <c r="H51" s="9">
        <v>9749420</v>
      </c>
      <c r="I51" s="9">
        <v>226858</v>
      </c>
    </row>
    <row r="52" spans="1:9" x14ac:dyDescent="0.2">
      <c r="A52" s="180" t="s">
        <v>63</v>
      </c>
      <c r="B52" s="180"/>
      <c r="C52" s="180"/>
      <c r="D52" s="180"/>
      <c r="E52" s="180"/>
      <c r="F52" s="180"/>
      <c r="G52" s="6">
        <v>43</v>
      </c>
      <c r="H52" s="28">
        <f>H36+H44+H47+H51</f>
        <v>36741854</v>
      </c>
      <c r="I52" s="28">
        <f>I36+I44+I47+I51</f>
        <v>1286255</v>
      </c>
    </row>
    <row r="53" spans="1:9" x14ac:dyDescent="0.2">
      <c r="A53" s="180" t="s">
        <v>64</v>
      </c>
      <c r="B53" s="180"/>
      <c r="C53" s="180"/>
      <c r="D53" s="180"/>
      <c r="E53" s="180"/>
      <c r="F53" s="180"/>
      <c r="G53" s="6">
        <v>44</v>
      </c>
      <c r="H53" s="28">
        <f>H33-H52</f>
        <v>80906957</v>
      </c>
      <c r="I53" s="28">
        <f>I33-I52</f>
        <v>58130536</v>
      </c>
    </row>
    <row r="54" spans="1:9" x14ac:dyDescent="0.2">
      <c r="A54" s="179" t="s">
        <v>65</v>
      </c>
      <c r="B54" s="179"/>
      <c r="C54" s="179"/>
      <c r="D54" s="179"/>
      <c r="E54" s="179"/>
      <c r="F54" s="179"/>
      <c r="G54" s="7">
        <v>45</v>
      </c>
      <c r="H54" s="9">
        <v>2003172</v>
      </c>
      <c r="I54" s="9">
        <v>2003172</v>
      </c>
    </row>
    <row r="55" spans="1:9" x14ac:dyDescent="0.2">
      <c r="A55" s="181" t="s">
        <v>66</v>
      </c>
      <c r="B55" s="181"/>
      <c r="C55" s="181"/>
      <c r="D55" s="181"/>
      <c r="E55" s="181"/>
      <c r="F55" s="181"/>
      <c r="G55" s="6">
        <v>46</v>
      </c>
      <c r="H55" s="102">
        <v>40</v>
      </c>
      <c r="I55" s="102">
        <v>29</v>
      </c>
    </row>
    <row r="56" spans="1:9" x14ac:dyDescent="0.2">
      <c r="A56" s="173" t="s">
        <v>175</v>
      </c>
      <c r="B56" s="173"/>
      <c r="C56" s="173"/>
      <c r="D56" s="173"/>
      <c r="E56" s="173"/>
      <c r="F56" s="173"/>
      <c r="G56" s="7">
        <v>47</v>
      </c>
      <c r="H56" s="9">
        <v>82488205</v>
      </c>
      <c r="I56" s="9">
        <v>60095160</v>
      </c>
    </row>
    <row r="57" spans="1:9" x14ac:dyDescent="0.2">
      <c r="A57" s="173" t="s">
        <v>67</v>
      </c>
      <c r="B57" s="173"/>
      <c r="C57" s="173"/>
      <c r="D57" s="173"/>
      <c r="E57" s="173"/>
      <c r="F57" s="173"/>
      <c r="G57" s="7">
        <v>48</v>
      </c>
      <c r="H57" s="9">
        <v>24659828</v>
      </c>
      <c r="I57" s="9">
        <v>17860382</v>
      </c>
    </row>
    <row r="58" spans="1:9" x14ac:dyDescent="0.2">
      <c r="A58" s="173" t="s">
        <v>68</v>
      </c>
      <c r="B58" s="173"/>
      <c r="C58" s="173"/>
      <c r="D58" s="173"/>
      <c r="E58" s="173"/>
      <c r="F58" s="173"/>
      <c r="G58" s="7">
        <v>49</v>
      </c>
      <c r="H58" s="9">
        <v>-73088</v>
      </c>
      <c r="I58" s="9">
        <v>-73088</v>
      </c>
    </row>
    <row r="59" spans="1:9" x14ac:dyDescent="0.2">
      <c r="A59" s="173" t="s">
        <v>176</v>
      </c>
      <c r="B59" s="173"/>
      <c r="C59" s="173"/>
      <c r="D59" s="173"/>
      <c r="E59" s="173"/>
      <c r="F59" s="173"/>
      <c r="G59" s="7">
        <v>50</v>
      </c>
      <c r="H59" s="9">
        <v>-19129480</v>
      </c>
      <c r="I59" s="9">
        <v>-601790</v>
      </c>
    </row>
    <row r="60" spans="1:9" x14ac:dyDescent="0.2">
      <c r="A60" s="173" t="s">
        <v>148</v>
      </c>
      <c r="B60" s="173"/>
      <c r="C60" s="173"/>
      <c r="D60" s="173"/>
      <c r="E60" s="173"/>
      <c r="F60" s="173"/>
      <c r="G60" s="7">
        <v>51</v>
      </c>
      <c r="H60" s="9">
        <v>-7745224</v>
      </c>
      <c r="I60" s="9">
        <v>-19150128</v>
      </c>
    </row>
    <row r="61" spans="1:9" x14ac:dyDescent="0.2">
      <c r="A61" s="174" t="s">
        <v>177</v>
      </c>
      <c r="B61" s="174"/>
      <c r="C61" s="174"/>
      <c r="D61" s="174"/>
      <c r="E61" s="174"/>
      <c r="F61" s="174"/>
      <c r="G61" s="6">
        <v>52</v>
      </c>
      <c r="H61" s="28">
        <f>H62+H63</f>
        <v>0</v>
      </c>
      <c r="I61" s="28">
        <f>I62+I63</f>
        <v>0</v>
      </c>
    </row>
    <row r="62" spans="1:9" x14ac:dyDescent="0.2">
      <c r="A62" s="173" t="s">
        <v>149</v>
      </c>
      <c r="B62" s="173"/>
      <c r="C62" s="173"/>
      <c r="D62" s="173"/>
      <c r="E62" s="173"/>
      <c r="F62" s="173"/>
      <c r="G62" s="7">
        <v>53</v>
      </c>
      <c r="H62" s="9">
        <v>0</v>
      </c>
      <c r="I62" s="9">
        <v>0</v>
      </c>
    </row>
    <row r="63" spans="1:9" x14ac:dyDescent="0.2">
      <c r="A63" s="173" t="s">
        <v>150</v>
      </c>
      <c r="B63" s="173"/>
      <c r="C63" s="173"/>
      <c r="D63" s="173"/>
      <c r="E63" s="173"/>
      <c r="F63" s="173"/>
      <c r="G63" s="7">
        <v>54</v>
      </c>
      <c r="H63" s="9">
        <v>0</v>
      </c>
      <c r="I63" s="9">
        <v>0</v>
      </c>
    </row>
    <row r="64" spans="1:9" x14ac:dyDescent="0.2">
      <c r="A64" s="173" t="s">
        <v>151</v>
      </c>
      <c r="B64" s="173"/>
      <c r="C64" s="173"/>
      <c r="D64" s="173"/>
      <c r="E64" s="173"/>
      <c r="F64" s="173"/>
      <c r="G64" s="7">
        <v>55</v>
      </c>
      <c r="H64" s="9">
        <v>706716</v>
      </c>
      <c r="I64" s="9">
        <v>0</v>
      </c>
    </row>
    <row r="65" spans="1:9" x14ac:dyDescent="0.2">
      <c r="A65" s="174" t="s">
        <v>178</v>
      </c>
      <c r="B65" s="174"/>
      <c r="C65" s="174"/>
      <c r="D65" s="174"/>
      <c r="E65" s="174"/>
      <c r="F65" s="174"/>
      <c r="G65" s="6">
        <v>56</v>
      </c>
      <c r="H65" s="28">
        <f>H56+H57+H58+H59+H60+H61+H64</f>
        <v>80906957</v>
      </c>
      <c r="I65" s="28">
        <f>I56+I57+I58+I59+I60+I61+I64</f>
        <v>58130536</v>
      </c>
    </row>
    <row r="66" spans="1:9" x14ac:dyDescent="0.2">
      <c r="A66" s="175" t="s">
        <v>69</v>
      </c>
      <c r="B66" s="175"/>
      <c r="C66" s="175"/>
      <c r="D66" s="175"/>
      <c r="E66" s="175"/>
      <c r="F66" s="175"/>
      <c r="G66" s="8">
        <v>57</v>
      </c>
      <c r="H66" s="9">
        <v>266676</v>
      </c>
      <c r="I66" s="9">
        <v>0</v>
      </c>
    </row>
    <row r="67" spans="1:9" x14ac:dyDescent="0.2">
      <c r="A67" s="177" t="s">
        <v>70</v>
      </c>
      <c r="B67" s="178"/>
      <c r="C67" s="178"/>
      <c r="D67" s="178"/>
      <c r="E67" s="178"/>
      <c r="F67" s="178"/>
      <c r="G67" s="178"/>
      <c r="H67" s="178"/>
      <c r="I67" s="178"/>
    </row>
    <row r="68" spans="1:9" x14ac:dyDescent="0.2">
      <c r="A68" s="173" t="s">
        <v>71</v>
      </c>
      <c r="B68" s="173"/>
      <c r="C68" s="173"/>
      <c r="D68" s="173"/>
      <c r="E68" s="173"/>
      <c r="F68" s="173"/>
      <c r="G68" s="7">
        <v>58</v>
      </c>
      <c r="H68" s="9">
        <v>58799335</v>
      </c>
      <c r="I68" s="9">
        <v>58130756</v>
      </c>
    </row>
    <row r="69" spans="1:9" x14ac:dyDescent="0.2">
      <c r="A69" s="173" t="s">
        <v>72</v>
      </c>
      <c r="B69" s="173"/>
      <c r="C69" s="173"/>
      <c r="D69" s="173"/>
      <c r="E69" s="173"/>
      <c r="F69" s="173"/>
      <c r="G69" s="7">
        <v>59</v>
      </c>
      <c r="H69" s="9">
        <v>22107622</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topLeftCell="A40" zoomScaleNormal="100" zoomScaleSheetLayoutView="110" workbookViewId="0">
      <selection activeCell="K18" sqref="K18"/>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9" t="s">
        <v>5</v>
      </c>
      <c r="B1" s="185"/>
      <c r="C1" s="185"/>
      <c r="D1" s="185"/>
      <c r="E1" s="185"/>
      <c r="F1" s="185"/>
      <c r="G1" s="185"/>
      <c r="H1" s="185"/>
    </row>
    <row r="2" spans="1:11" x14ac:dyDescent="0.2">
      <c r="A2" s="198" t="s">
        <v>392</v>
      </c>
      <c r="B2" s="187"/>
      <c r="C2" s="187"/>
      <c r="D2" s="187"/>
      <c r="E2" s="187"/>
      <c r="F2" s="187"/>
      <c r="G2" s="187"/>
      <c r="H2" s="187"/>
    </row>
    <row r="3" spans="1:11" x14ac:dyDescent="0.2">
      <c r="A3" s="203" t="s">
        <v>18</v>
      </c>
      <c r="B3" s="204"/>
      <c r="C3" s="204"/>
      <c r="D3" s="204"/>
      <c r="E3" s="204"/>
      <c r="F3" s="204"/>
      <c r="G3" s="204"/>
      <c r="H3" s="204"/>
      <c r="I3" s="205"/>
      <c r="J3" s="205"/>
      <c r="K3" s="205"/>
    </row>
    <row r="4" spans="1:11" x14ac:dyDescent="0.2">
      <c r="A4" s="200" t="s">
        <v>265</v>
      </c>
      <c r="B4" s="201"/>
      <c r="C4" s="201"/>
      <c r="D4" s="201"/>
      <c r="E4" s="201"/>
      <c r="F4" s="201"/>
      <c r="G4" s="201"/>
      <c r="H4" s="201"/>
      <c r="I4" s="202"/>
      <c r="J4" s="202"/>
      <c r="K4" s="202"/>
    </row>
    <row r="5" spans="1:11" ht="27" customHeight="1" x14ac:dyDescent="0.2">
      <c r="A5" s="217" t="s">
        <v>2</v>
      </c>
      <c r="B5" s="191"/>
      <c r="C5" s="191"/>
      <c r="D5" s="191"/>
      <c r="E5" s="191"/>
      <c r="F5" s="191"/>
      <c r="G5" s="217" t="s">
        <v>6</v>
      </c>
      <c r="H5" s="215" t="s">
        <v>234</v>
      </c>
      <c r="I5" s="216"/>
      <c r="J5" s="215" t="s">
        <v>17</v>
      </c>
      <c r="K5" s="216"/>
    </row>
    <row r="6" spans="1:11" x14ac:dyDescent="0.2">
      <c r="A6" s="191"/>
      <c r="B6" s="191"/>
      <c r="C6" s="191"/>
      <c r="D6" s="191"/>
      <c r="E6" s="191"/>
      <c r="F6" s="191"/>
      <c r="G6" s="191"/>
      <c r="H6" s="12" t="s">
        <v>229</v>
      </c>
      <c r="I6" s="12" t="s">
        <v>230</v>
      </c>
      <c r="J6" s="12" t="s">
        <v>231</v>
      </c>
      <c r="K6" s="12" t="s">
        <v>230</v>
      </c>
    </row>
    <row r="7" spans="1:11" x14ac:dyDescent="0.2">
      <c r="A7" s="197">
        <v>1</v>
      </c>
      <c r="B7" s="189"/>
      <c r="C7" s="189"/>
      <c r="D7" s="189"/>
      <c r="E7" s="189"/>
      <c r="F7" s="189"/>
      <c r="G7" s="11">
        <v>2</v>
      </c>
      <c r="H7" s="12">
        <v>3</v>
      </c>
      <c r="I7" s="12">
        <v>4</v>
      </c>
      <c r="J7" s="12">
        <v>5</v>
      </c>
      <c r="K7" s="12">
        <v>6</v>
      </c>
    </row>
    <row r="8" spans="1:11" x14ac:dyDescent="0.2">
      <c r="A8" s="182" t="s">
        <v>73</v>
      </c>
      <c r="B8" s="182"/>
      <c r="C8" s="182"/>
      <c r="D8" s="182"/>
      <c r="E8" s="182"/>
      <c r="F8" s="182"/>
      <c r="G8" s="214"/>
      <c r="H8" s="214"/>
      <c r="I8" s="214"/>
      <c r="J8" s="194"/>
      <c r="K8" s="194"/>
    </row>
    <row r="9" spans="1:11" x14ac:dyDescent="0.2">
      <c r="A9" s="181" t="s">
        <v>179</v>
      </c>
      <c r="B9" s="212"/>
      <c r="C9" s="212"/>
      <c r="D9" s="212"/>
      <c r="E9" s="212"/>
      <c r="F9" s="212"/>
      <c r="G9" s="6">
        <v>60</v>
      </c>
      <c r="H9" s="28">
        <f>H10+H11+H12</f>
        <v>1767378</v>
      </c>
      <c r="I9" s="28">
        <f>I10+I11+I12</f>
        <v>466664</v>
      </c>
      <c r="J9" s="28">
        <f>J10+J11+J12</f>
        <v>2223906</v>
      </c>
      <c r="K9" s="28">
        <f>K10+K11+K12</f>
        <v>12902</v>
      </c>
    </row>
    <row r="10" spans="1:11" x14ac:dyDescent="0.2">
      <c r="A10" s="176" t="s">
        <v>74</v>
      </c>
      <c r="B10" s="211"/>
      <c r="C10" s="211"/>
      <c r="D10" s="211"/>
      <c r="E10" s="211"/>
      <c r="F10" s="211"/>
      <c r="G10" s="7">
        <v>61</v>
      </c>
      <c r="H10" s="9">
        <v>0</v>
      </c>
      <c r="I10" s="9">
        <v>0</v>
      </c>
      <c r="J10" s="9">
        <v>154270</v>
      </c>
      <c r="K10" s="9">
        <v>0</v>
      </c>
    </row>
    <row r="11" spans="1:11" x14ac:dyDescent="0.2">
      <c r="A11" s="176" t="s">
        <v>75</v>
      </c>
      <c r="B11" s="211"/>
      <c r="C11" s="211"/>
      <c r="D11" s="211"/>
      <c r="E11" s="211"/>
      <c r="F11" s="211"/>
      <c r="G11" s="7">
        <v>62</v>
      </c>
      <c r="H11" s="9">
        <v>61780</v>
      </c>
      <c r="I11" s="9">
        <v>-16376</v>
      </c>
      <c r="J11" s="9">
        <v>67577</v>
      </c>
      <c r="K11" s="9">
        <v>6370</v>
      </c>
    </row>
    <row r="12" spans="1:11" x14ac:dyDescent="0.2">
      <c r="A12" s="176" t="s">
        <v>76</v>
      </c>
      <c r="B12" s="211"/>
      <c r="C12" s="211"/>
      <c r="D12" s="211"/>
      <c r="E12" s="211"/>
      <c r="F12" s="211"/>
      <c r="G12" s="7">
        <v>63</v>
      </c>
      <c r="H12" s="9">
        <v>1705598</v>
      </c>
      <c r="I12" s="9">
        <v>483040</v>
      </c>
      <c r="J12" s="9">
        <v>2002059</v>
      </c>
      <c r="K12" s="9">
        <v>6532</v>
      </c>
    </row>
    <row r="13" spans="1:11" x14ac:dyDescent="0.2">
      <c r="A13" s="179" t="s">
        <v>77</v>
      </c>
      <c r="B13" s="213"/>
      <c r="C13" s="213"/>
      <c r="D13" s="213"/>
      <c r="E13" s="213"/>
      <c r="F13" s="213"/>
      <c r="G13" s="7">
        <v>64</v>
      </c>
      <c r="H13" s="9">
        <v>62359</v>
      </c>
      <c r="I13" s="9">
        <v>15298</v>
      </c>
      <c r="J13" s="9">
        <v>30027</v>
      </c>
      <c r="K13" s="9">
        <v>40637</v>
      </c>
    </row>
    <row r="14" spans="1:11" x14ac:dyDescent="0.2">
      <c r="A14" s="179" t="s">
        <v>78</v>
      </c>
      <c r="B14" s="213"/>
      <c r="C14" s="213"/>
      <c r="D14" s="213"/>
      <c r="E14" s="213"/>
      <c r="F14" s="213"/>
      <c r="G14" s="7">
        <v>65</v>
      </c>
      <c r="H14" s="9">
        <v>0</v>
      </c>
      <c r="I14" s="9">
        <v>0</v>
      </c>
      <c r="J14" s="9">
        <v>0</v>
      </c>
      <c r="K14" s="9">
        <v>0</v>
      </c>
    </row>
    <row r="15" spans="1:11" x14ac:dyDescent="0.2">
      <c r="A15" s="181" t="s">
        <v>240</v>
      </c>
      <c r="B15" s="212"/>
      <c r="C15" s="212"/>
      <c r="D15" s="212"/>
      <c r="E15" s="212"/>
      <c r="F15" s="212"/>
      <c r="G15" s="6">
        <v>66</v>
      </c>
      <c r="H15" s="28">
        <f>H16+H17</f>
        <v>454790</v>
      </c>
      <c r="I15" s="28">
        <f>I16+I17</f>
        <v>-161414</v>
      </c>
      <c r="J15" s="28">
        <f>J16+J17</f>
        <v>22235771</v>
      </c>
      <c r="K15" s="28">
        <f>K16+K17</f>
        <v>84</v>
      </c>
    </row>
    <row r="16" spans="1:11" x14ac:dyDescent="0.2">
      <c r="A16" s="176" t="s">
        <v>79</v>
      </c>
      <c r="B16" s="211"/>
      <c r="C16" s="211"/>
      <c r="D16" s="211"/>
      <c r="E16" s="211"/>
      <c r="F16" s="211"/>
      <c r="G16" s="7">
        <v>67</v>
      </c>
      <c r="H16" s="9">
        <v>0</v>
      </c>
      <c r="I16" s="9">
        <v>0</v>
      </c>
      <c r="J16" s="9">
        <v>0</v>
      </c>
      <c r="K16" s="9">
        <v>0</v>
      </c>
    </row>
    <row r="17" spans="1:11" x14ac:dyDescent="0.2">
      <c r="A17" s="176" t="s">
        <v>80</v>
      </c>
      <c r="B17" s="211"/>
      <c r="C17" s="211"/>
      <c r="D17" s="211"/>
      <c r="E17" s="211"/>
      <c r="F17" s="211"/>
      <c r="G17" s="7">
        <v>68</v>
      </c>
      <c r="H17" s="9">
        <v>454790</v>
      </c>
      <c r="I17" s="9">
        <v>-161414</v>
      </c>
      <c r="J17" s="9">
        <v>22235771</v>
      </c>
      <c r="K17" s="9">
        <v>84</v>
      </c>
    </row>
    <row r="18" spans="1:11" x14ac:dyDescent="0.2">
      <c r="A18" s="180" t="s">
        <v>180</v>
      </c>
      <c r="B18" s="209"/>
      <c r="C18" s="209"/>
      <c r="D18" s="209"/>
      <c r="E18" s="209"/>
      <c r="F18" s="209"/>
      <c r="G18" s="6">
        <v>69</v>
      </c>
      <c r="H18" s="28">
        <f>H9+H15+H14+H13</f>
        <v>2284527</v>
      </c>
      <c r="I18" s="28">
        <f>I9+I15+I14+I13</f>
        <v>320548</v>
      </c>
      <c r="J18" s="28">
        <f>J9+J15+J14+J13</f>
        <v>24489704</v>
      </c>
      <c r="K18" s="28">
        <f>K9+K15+K14+K13</f>
        <v>53623</v>
      </c>
    </row>
    <row r="19" spans="1:11" x14ac:dyDescent="0.2">
      <c r="A19" s="182" t="s">
        <v>81</v>
      </c>
      <c r="B19" s="182"/>
      <c r="C19" s="182"/>
      <c r="D19" s="182"/>
      <c r="E19" s="182"/>
      <c r="F19" s="182"/>
      <c r="G19" s="214"/>
      <c r="H19" s="214"/>
      <c r="I19" s="214"/>
      <c r="J19" s="194"/>
      <c r="K19" s="194"/>
    </row>
    <row r="20" spans="1:11" x14ac:dyDescent="0.2">
      <c r="A20" s="179" t="s">
        <v>82</v>
      </c>
      <c r="B20" s="213"/>
      <c r="C20" s="213"/>
      <c r="D20" s="213"/>
      <c r="E20" s="213"/>
      <c r="F20" s="213"/>
      <c r="G20" s="7">
        <v>70</v>
      </c>
      <c r="H20" s="9">
        <v>231811</v>
      </c>
      <c r="I20" s="9">
        <v>231811</v>
      </c>
      <c r="J20" s="9">
        <v>0</v>
      </c>
      <c r="K20" s="9">
        <v>0</v>
      </c>
    </row>
    <row r="21" spans="1:11" x14ac:dyDescent="0.2">
      <c r="A21" s="179" t="s">
        <v>83</v>
      </c>
      <c r="B21" s="213"/>
      <c r="C21" s="213"/>
      <c r="D21" s="213"/>
      <c r="E21" s="213"/>
      <c r="F21" s="213"/>
      <c r="G21" s="7">
        <v>71</v>
      </c>
      <c r="H21" s="9">
        <v>13250716</v>
      </c>
      <c r="I21" s="9">
        <v>13250716</v>
      </c>
      <c r="J21" s="9">
        <v>5106</v>
      </c>
      <c r="K21" s="9">
        <v>1277</v>
      </c>
    </row>
    <row r="22" spans="1:11" x14ac:dyDescent="0.2">
      <c r="A22" s="179" t="s">
        <v>152</v>
      </c>
      <c r="B22" s="213"/>
      <c r="C22" s="213"/>
      <c r="D22" s="213"/>
      <c r="E22" s="213"/>
      <c r="F22" s="213"/>
      <c r="G22" s="7">
        <v>72</v>
      </c>
      <c r="H22" s="9">
        <v>0</v>
      </c>
      <c r="I22" s="9">
        <v>0</v>
      </c>
      <c r="J22" s="9">
        <v>0</v>
      </c>
      <c r="K22" s="9">
        <v>0</v>
      </c>
    </row>
    <row r="23" spans="1:11" x14ac:dyDescent="0.2">
      <c r="A23" s="179" t="s">
        <v>153</v>
      </c>
      <c r="B23" s="213"/>
      <c r="C23" s="213"/>
      <c r="D23" s="213"/>
      <c r="E23" s="213"/>
      <c r="F23" s="213"/>
      <c r="G23" s="7">
        <v>73</v>
      </c>
      <c r="H23" s="9">
        <v>3606</v>
      </c>
      <c r="I23" s="9">
        <v>0</v>
      </c>
      <c r="J23" s="9">
        <v>0</v>
      </c>
      <c r="K23" s="9">
        <v>0</v>
      </c>
    </row>
    <row r="24" spans="1:11" x14ac:dyDescent="0.2">
      <c r="A24" s="179" t="s">
        <v>156</v>
      </c>
      <c r="B24" s="213"/>
      <c r="C24" s="213"/>
      <c r="D24" s="213"/>
      <c r="E24" s="213"/>
      <c r="F24" s="213"/>
      <c r="G24" s="7">
        <v>74</v>
      </c>
      <c r="H24" s="9">
        <v>0</v>
      </c>
      <c r="I24" s="9">
        <v>0</v>
      </c>
      <c r="J24" s="9">
        <v>0</v>
      </c>
      <c r="K24" s="9">
        <v>0</v>
      </c>
    </row>
    <row r="25" spans="1:11" x14ac:dyDescent="0.2">
      <c r="A25" s="179" t="s">
        <v>154</v>
      </c>
      <c r="B25" s="213"/>
      <c r="C25" s="213"/>
      <c r="D25" s="213"/>
      <c r="E25" s="213"/>
      <c r="F25" s="213"/>
      <c r="G25" s="7">
        <v>75</v>
      </c>
      <c r="H25" s="9">
        <v>0</v>
      </c>
      <c r="I25" s="9">
        <v>0</v>
      </c>
      <c r="J25" s="9">
        <v>0</v>
      </c>
      <c r="K25" s="9">
        <v>0</v>
      </c>
    </row>
    <row r="26" spans="1:11" x14ac:dyDescent="0.2">
      <c r="A26" s="179" t="s">
        <v>155</v>
      </c>
      <c r="B26" s="213"/>
      <c r="C26" s="213"/>
      <c r="D26" s="213"/>
      <c r="E26" s="213"/>
      <c r="F26" s="213"/>
      <c r="G26" s="7">
        <v>76</v>
      </c>
      <c r="H26" s="9">
        <v>0</v>
      </c>
      <c r="I26" s="9">
        <v>0</v>
      </c>
      <c r="J26" s="9">
        <v>0</v>
      </c>
      <c r="K26" s="9">
        <v>0</v>
      </c>
    </row>
    <row r="27" spans="1:11" x14ac:dyDescent="0.2">
      <c r="A27" s="181" t="s">
        <v>181</v>
      </c>
      <c r="B27" s="212"/>
      <c r="C27" s="212"/>
      <c r="D27" s="212"/>
      <c r="E27" s="212"/>
      <c r="F27" s="212"/>
      <c r="G27" s="6">
        <v>77</v>
      </c>
      <c r="H27" s="28">
        <f>H28+H29+H30+H31+H32</f>
        <v>7927874</v>
      </c>
      <c r="I27" s="28">
        <f>I28+I29+I30+I31+I32</f>
        <v>1660097</v>
      </c>
      <c r="J27" s="28">
        <f>J28+J29+J30+J31+J32</f>
        <v>13634342</v>
      </c>
      <c r="K27" s="28">
        <f>K28+K29+K30+K31+K32</f>
        <v>281816</v>
      </c>
    </row>
    <row r="28" spans="1:11" x14ac:dyDescent="0.2">
      <c r="A28" s="176" t="s">
        <v>84</v>
      </c>
      <c r="B28" s="211"/>
      <c r="C28" s="211"/>
      <c r="D28" s="211"/>
      <c r="E28" s="211"/>
      <c r="F28" s="211"/>
      <c r="G28" s="7">
        <v>78</v>
      </c>
      <c r="H28" s="9">
        <v>15718</v>
      </c>
      <c r="I28" s="9">
        <v>3396</v>
      </c>
      <c r="J28" s="9">
        <v>7238</v>
      </c>
      <c r="K28" s="9">
        <v>0</v>
      </c>
    </row>
    <row r="29" spans="1:11" x14ac:dyDescent="0.2">
      <c r="A29" s="176" t="s">
        <v>85</v>
      </c>
      <c r="B29" s="211"/>
      <c r="C29" s="211"/>
      <c r="D29" s="211"/>
      <c r="E29" s="211"/>
      <c r="F29" s="211"/>
      <c r="G29" s="7">
        <v>79</v>
      </c>
      <c r="H29" s="9">
        <v>0</v>
      </c>
      <c r="I29" s="9">
        <v>0</v>
      </c>
      <c r="J29" s="9">
        <v>0</v>
      </c>
      <c r="K29" s="9">
        <v>0</v>
      </c>
    </row>
    <row r="30" spans="1:11" x14ac:dyDescent="0.2">
      <c r="A30" s="176" t="s">
        <v>86</v>
      </c>
      <c r="B30" s="211"/>
      <c r="C30" s="211"/>
      <c r="D30" s="211"/>
      <c r="E30" s="211"/>
      <c r="F30" s="211"/>
      <c r="G30" s="7">
        <v>80</v>
      </c>
      <c r="H30" s="9">
        <v>0</v>
      </c>
      <c r="I30" s="9">
        <v>0</v>
      </c>
      <c r="J30" s="9">
        <v>0</v>
      </c>
      <c r="K30" s="9">
        <v>0</v>
      </c>
    </row>
    <row r="31" spans="1:11" x14ac:dyDescent="0.2">
      <c r="A31" s="176" t="s">
        <v>87</v>
      </c>
      <c r="B31" s="211"/>
      <c r="C31" s="211"/>
      <c r="D31" s="211"/>
      <c r="E31" s="211"/>
      <c r="F31" s="211"/>
      <c r="G31" s="7">
        <v>81</v>
      </c>
      <c r="H31" s="9">
        <v>912800</v>
      </c>
      <c r="I31" s="9">
        <v>231364</v>
      </c>
      <c r="J31" s="9">
        <v>593399</v>
      </c>
      <c r="K31" s="9">
        <v>7389</v>
      </c>
    </row>
    <row r="32" spans="1:11" x14ac:dyDescent="0.2">
      <c r="A32" s="176" t="s">
        <v>88</v>
      </c>
      <c r="B32" s="211"/>
      <c r="C32" s="211"/>
      <c r="D32" s="211"/>
      <c r="E32" s="211"/>
      <c r="F32" s="211"/>
      <c r="G32" s="7">
        <v>82</v>
      </c>
      <c r="H32" s="9">
        <v>6999356</v>
      </c>
      <c r="I32" s="9">
        <v>1425337</v>
      </c>
      <c r="J32" s="9">
        <v>13033705</v>
      </c>
      <c r="K32" s="9">
        <v>274427</v>
      </c>
    </row>
    <row r="33" spans="1:11" x14ac:dyDescent="0.2">
      <c r="A33" s="180" t="s">
        <v>182</v>
      </c>
      <c r="B33" s="207"/>
      <c r="C33" s="207"/>
      <c r="D33" s="207"/>
      <c r="E33" s="207"/>
      <c r="F33" s="207"/>
      <c r="G33" s="6">
        <v>83</v>
      </c>
      <c r="H33" s="28">
        <f>H20+H21+H22+H23+H24+H25+H26+H27</f>
        <v>21414007</v>
      </c>
      <c r="I33" s="28">
        <f>I20+I21+I22+I23+I24+I25+I26+I27</f>
        <v>15142624</v>
      </c>
      <c r="J33" s="28">
        <f>J20+J21+J22+J23+J24+J25+J26+J27</f>
        <v>13639448</v>
      </c>
      <c r="K33" s="28">
        <f>K20+K21+K22+K23+K24+K25+K26+K27</f>
        <v>283093</v>
      </c>
    </row>
    <row r="34" spans="1:11" x14ac:dyDescent="0.2">
      <c r="A34" s="174" t="s">
        <v>183</v>
      </c>
      <c r="B34" s="207"/>
      <c r="C34" s="207"/>
      <c r="D34" s="207"/>
      <c r="E34" s="207"/>
      <c r="F34" s="207"/>
      <c r="G34" s="6">
        <v>84</v>
      </c>
      <c r="H34" s="28">
        <f>H18-H33</f>
        <v>-19129480</v>
      </c>
      <c r="I34" s="28">
        <f>I18-I33</f>
        <v>-14822076</v>
      </c>
      <c r="J34" s="28">
        <f>J18-J33</f>
        <v>10850256</v>
      </c>
      <c r="K34" s="28">
        <f>K18-K33</f>
        <v>-229470</v>
      </c>
    </row>
    <row r="35" spans="1:11" x14ac:dyDescent="0.2">
      <c r="A35" s="173" t="s">
        <v>89</v>
      </c>
      <c r="B35" s="206"/>
      <c r="C35" s="206"/>
      <c r="D35" s="206"/>
      <c r="E35" s="206"/>
      <c r="F35" s="206"/>
      <c r="G35" s="7">
        <v>85</v>
      </c>
      <c r="H35" s="9">
        <v>0</v>
      </c>
      <c r="I35" s="9">
        <v>0</v>
      </c>
      <c r="J35" s="9">
        <v>0</v>
      </c>
      <c r="K35" s="9">
        <v>0</v>
      </c>
    </row>
    <row r="36" spans="1:11" x14ac:dyDescent="0.2">
      <c r="A36" s="174" t="s">
        <v>184</v>
      </c>
      <c r="B36" s="207"/>
      <c r="C36" s="207"/>
      <c r="D36" s="207"/>
      <c r="E36" s="207"/>
      <c r="F36" s="207"/>
      <c r="G36" s="6">
        <v>86</v>
      </c>
      <c r="H36" s="28">
        <f>H34-H35</f>
        <v>-19129480</v>
      </c>
      <c r="I36" s="28">
        <f>I34-I35</f>
        <v>-14822076</v>
      </c>
      <c r="J36" s="28">
        <f>J34-J35</f>
        <v>10850256</v>
      </c>
      <c r="K36" s="28">
        <f>K34-K35</f>
        <v>-229470</v>
      </c>
    </row>
    <row r="37" spans="1:11" x14ac:dyDescent="0.2">
      <c r="A37" s="182" t="s">
        <v>90</v>
      </c>
      <c r="B37" s="182"/>
      <c r="C37" s="182"/>
      <c r="D37" s="182"/>
      <c r="E37" s="182"/>
      <c r="F37" s="182"/>
      <c r="G37" s="214"/>
      <c r="H37" s="214"/>
      <c r="I37" s="214"/>
      <c r="J37" s="194"/>
      <c r="K37" s="194"/>
    </row>
    <row r="38" spans="1:11" ht="24" customHeight="1" x14ac:dyDescent="0.2">
      <c r="A38" s="181" t="s">
        <v>185</v>
      </c>
      <c r="B38" s="212"/>
      <c r="C38" s="212"/>
      <c r="D38" s="212"/>
      <c r="E38" s="212"/>
      <c r="F38" s="212"/>
      <c r="G38" s="6">
        <v>87</v>
      </c>
      <c r="H38" s="28">
        <f>H39+H44</f>
        <v>441808</v>
      </c>
      <c r="I38" s="28">
        <f>I39+I44</f>
        <v>99114</v>
      </c>
      <c r="J38" s="28">
        <f>J39+J44</f>
        <v>-66789</v>
      </c>
      <c r="K38" s="28">
        <f>K39+K44</f>
        <v>-25744</v>
      </c>
    </row>
    <row r="39" spans="1:11" ht="24" customHeight="1" x14ac:dyDescent="0.2">
      <c r="A39" s="181" t="s">
        <v>186</v>
      </c>
      <c r="B39" s="212"/>
      <c r="C39" s="212"/>
      <c r="D39" s="212"/>
      <c r="E39" s="212"/>
      <c r="F39" s="212"/>
      <c r="G39" s="6">
        <v>88</v>
      </c>
      <c r="H39" s="28">
        <f>H40+H41+H42+H43</f>
        <v>0</v>
      </c>
      <c r="I39" s="28">
        <f>I40+I41+I42+I43</f>
        <v>0</v>
      </c>
      <c r="J39" s="28">
        <f>J40+J41+J42+J43</f>
        <v>0</v>
      </c>
      <c r="K39" s="28">
        <f>K40+K41+K42+K43</f>
        <v>0</v>
      </c>
    </row>
    <row r="40" spans="1:11" ht="25.5" customHeight="1" x14ac:dyDescent="0.2">
      <c r="A40" s="173" t="s">
        <v>157</v>
      </c>
      <c r="B40" s="206"/>
      <c r="C40" s="206"/>
      <c r="D40" s="206"/>
      <c r="E40" s="206"/>
      <c r="F40" s="206"/>
      <c r="G40" s="7">
        <v>89</v>
      </c>
      <c r="H40" s="30">
        <v>0</v>
      </c>
      <c r="I40" s="30">
        <v>0</v>
      </c>
      <c r="J40" s="30">
        <v>0</v>
      </c>
      <c r="K40" s="30">
        <v>0</v>
      </c>
    </row>
    <row r="41" spans="1:11" x14ac:dyDescent="0.2">
      <c r="A41" s="173" t="s">
        <v>158</v>
      </c>
      <c r="B41" s="206"/>
      <c r="C41" s="206"/>
      <c r="D41" s="206"/>
      <c r="E41" s="206"/>
      <c r="F41" s="206"/>
      <c r="G41" s="7">
        <v>90</v>
      </c>
      <c r="H41" s="30">
        <v>0</v>
      </c>
      <c r="I41" s="30">
        <v>0</v>
      </c>
      <c r="J41" s="30">
        <v>0</v>
      </c>
      <c r="K41" s="30">
        <v>0</v>
      </c>
    </row>
    <row r="42" spans="1:11" ht="24.75" customHeight="1" x14ac:dyDescent="0.2">
      <c r="A42" s="173" t="s">
        <v>159</v>
      </c>
      <c r="B42" s="206"/>
      <c r="C42" s="206"/>
      <c r="D42" s="206"/>
      <c r="E42" s="206"/>
      <c r="F42" s="206"/>
      <c r="G42" s="7">
        <v>91</v>
      </c>
      <c r="H42" s="30">
        <v>0</v>
      </c>
      <c r="I42" s="30">
        <v>0</v>
      </c>
      <c r="J42" s="30">
        <v>0</v>
      </c>
      <c r="K42" s="30">
        <v>0</v>
      </c>
    </row>
    <row r="43" spans="1:11" ht="16.5" customHeight="1" x14ac:dyDescent="0.2">
      <c r="A43" s="173" t="s">
        <v>160</v>
      </c>
      <c r="B43" s="206"/>
      <c r="C43" s="206"/>
      <c r="D43" s="206"/>
      <c r="E43" s="206"/>
      <c r="F43" s="206"/>
      <c r="G43" s="7">
        <v>92</v>
      </c>
      <c r="H43" s="30">
        <v>0</v>
      </c>
      <c r="I43" s="30">
        <v>0</v>
      </c>
      <c r="J43" s="30">
        <v>0</v>
      </c>
      <c r="K43" s="30">
        <v>0</v>
      </c>
    </row>
    <row r="44" spans="1:11" ht="26.25" customHeight="1" x14ac:dyDescent="0.2">
      <c r="A44" s="181" t="s">
        <v>187</v>
      </c>
      <c r="B44" s="212"/>
      <c r="C44" s="212"/>
      <c r="D44" s="212"/>
      <c r="E44" s="212"/>
      <c r="F44" s="212"/>
      <c r="G44" s="6">
        <v>93</v>
      </c>
      <c r="H44" s="28">
        <f>H45+H48+H52+H51+H55</f>
        <v>441808</v>
      </c>
      <c r="I44" s="28">
        <f>I45+I48+I52+I51+I55</f>
        <v>99114</v>
      </c>
      <c r="J44" s="28">
        <f>J45+J48+J52+J51+J55</f>
        <v>-66789</v>
      </c>
      <c r="K44" s="28">
        <f>K45+K48+K52+K51+K55</f>
        <v>-25744</v>
      </c>
    </row>
    <row r="45" spans="1:11" ht="27.75" customHeight="1" x14ac:dyDescent="0.2">
      <c r="A45" s="174" t="s">
        <v>235</v>
      </c>
      <c r="B45" s="207"/>
      <c r="C45" s="207"/>
      <c r="D45" s="207"/>
      <c r="E45" s="207"/>
      <c r="F45" s="207"/>
      <c r="G45" s="6">
        <v>94</v>
      </c>
      <c r="H45" s="28">
        <f>H46+H47</f>
        <v>0</v>
      </c>
      <c r="I45" s="28">
        <f>I46+I47</f>
        <v>0</v>
      </c>
      <c r="J45" s="28">
        <f>J46+J47</f>
        <v>0</v>
      </c>
      <c r="K45" s="28">
        <f>K46+K47</f>
        <v>0</v>
      </c>
    </row>
    <row r="46" spans="1:11" ht="18" customHeight="1" x14ac:dyDescent="0.2">
      <c r="A46" s="173" t="s">
        <v>161</v>
      </c>
      <c r="B46" s="208"/>
      <c r="C46" s="208"/>
      <c r="D46" s="208"/>
      <c r="E46" s="208"/>
      <c r="F46" s="208"/>
      <c r="G46" s="7">
        <v>95</v>
      </c>
      <c r="H46" s="30">
        <v>0</v>
      </c>
      <c r="I46" s="30">
        <v>0</v>
      </c>
      <c r="J46" s="30">
        <v>0</v>
      </c>
      <c r="K46" s="30">
        <v>0</v>
      </c>
    </row>
    <row r="47" spans="1:11" ht="15.75" customHeight="1" x14ac:dyDescent="0.2">
      <c r="A47" s="173" t="s">
        <v>162</v>
      </c>
      <c r="B47" s="208"/>
      <c r="C47" s="208"/>
      <c r="D47" s="208"/>
      <c r="E47" s="208"/>
      <c r="F47" s="208"/>
      <c r="G47" s="7">
        <v>96</v>
      </c>
      <c r="H47" s="30">
        <v>0</v>
      </c>
      <c r="I47" s="30">
        <v>0</v>
      </c>
      <c r="J47" s="30">
        <v>0</v>
      </c>
      <c r="K47" s="30">
        <v>0</v>
      </c>
    </row>
    <row r="48" spans="1:11" ht="27.75" customHeight="1" x14ac:dyDescent="0.2">
      <c r="A48" s="174" t="s">
        <v>236</v>
      </c>
      <c r="B48" s="210"/>
      <c r="C48" s="210"/>
      <c r="D48" s="210"/>
      <c r="E48" s="210"/>
      <c r="F48" s="210"/>
      <c r="G48" s="6">
        <v>97</v>
      </c>
      <c r="H48" s="28">
        <f>H49+H50</f>
        <v>0</v>
      </c>
      <c r="I48" s="28">
        <f>I49+I50</f>
        <v>0</v>
      </c>
      <c r="J48" s="28">
        <f>J49+J50</f>
        <v>0</v>
      </c>
      <c r="K48" s="28">
        <f>K49+K50</f>
        <v>0</v>
      </c>
    </row>
    <row r="49" spans="1:11" ht="16.5" customHeight="1" x14ac:dyDescent="0.2">
      <c r="A49" s="173" t="s">
        <v>163</v>
      </c>
      <c r="B49" s="208"/>
      <c r="C49" s="208"/>
      <c r="D49" s="208"/>
      <c r="E49" s="208"/>
      <c r="F49" s="208"/>
      <c r="G49" s="7">
        <v>98</v>
      </c>
      <c r="H49" s="30">
        <v>0</v>
      </c>
      <c r="I49" s="30">
        <v>0</v>
      </c>
      <c r="J49" s="30">
        <v>0</v>
      </c>
      <c r="K49" s="30">
        <v>0</v>
      </c>
    </row>
    <row r="50" spans="1:11" ht="16.5" customHeight="1" x14ac:dyDescent="0.2">
      <c r="A50" s="173" t="s">
        <v>164</v>
      </c>
      <c r="B50" s="208"/>
      <c r="C50" s="208"/>
      <c r="D50" s="208"/>
      <c r="E50" s="208"/>
      <c r="F50" s="208"/>
      <c r="G50" s="7">
        <v>99</v>
      </c>
      <c r="H50" s="30">
        <v>0</v>
      </c>
      <c r="I50" s="30">
        <v>0</v>
      </c>
      <c r="J50" s="30">
        <v>0</v>
      </c>
      <c r="K50" s="30">
        <v>0</v>
      </c>
    </row>
    <row r="51" spans="1:11" ht="19.5" customHeight="1" x14ac:dyDescent="0.2">
      <c r="A51" s="173" t="s">
        <v>91</v>
      </c>
      <c r="B51" s="208"/>
      <c r="C51" s="208"/>
      <c r="D51" s="208"/>
      <c r="E51" s="208"/>
      <c r="F51" s="208"/>
      <c r="G51" s="7">
        <v>100</v>
      </c>
      <c r="H51" s="30">
        <v>441808</v>
      </c>
      <c r="I51" s="30">
        <v>99114</v>
      </c>
      <c r="J51" s="30">
        <v>-66789</v>
      </c>
      <c r="K51" s="30">
        <v>-25744</v>
      </c>
    </row>
    <row r="52" spans="1:11" ht="27.75" customHeight="1" x14ac:dyDescent="0.2">
      <c r="A52" s="174" t="s">
        <v>237</v>
      </c>
      <c r="B52" s="210"/>
      <c r="C52" s="210"/>
      <c r="D52" s="210"/>
      <c r="E52" s="210"/>
      <c r="F52" s="210"/>
      <c r="G52" s="6">
        <v>101</v>
      </c>
      <c r="H52" s="28">
        <f>H53+H54</f>
        <v>0</v>
      </c>
      <c r="I52" s="28">
        <f>I53+I54</f>
        <v>0</v>
      </c>
      <c r="J52" s="28">
        <f>J53+J54</f>
        <v>0</v>
      </c>
      <c r="K52" s="28">
        <f>K53+K54</f>
        <v>0</v>
      </c>
    </row>
    <row r="53" spans="1:11" ht="18.75" customHeight="1" x14ac:dyDescent="0.2">
      <c r="A53" s="173" t="s">
        <v>165</v>
      </c>
      <c r="B53" s="208"/>
      <c r="C53" s="208"/>
      <c r="D53" s="208"/>
      <c r="E53" s="208"/>
      <c r="F53" s="208"/>
      <c r="G53" s="7">
        <v>102</v>
      </c>
      <c r="H53" s="30">
        <v>0</v>
      </c>
      <c r="I53" s="30">
        <v>0</v>
      </c>
      <c r="J53" s="30">
        <v>0</v>
      </c>
      <c r="K53" s="30">
        <v>0</v>
      </c>
    </row>
    <row r="54" spans="1:11" ht="14.25" customHeight="1" x14ac:dyDescent="0.2">
      <c r="A54" s="173" t="s">
        <v>164</v>
      </c>
      <c r="B54" s="208"/>
      <c r="C54" s="208"/>
      <c r="D54" s="208"/>
      <c r="E54" s="208"/>
      <c r="F54" s="208"/>
      <c r="G54" s="7">
        <v>103</v>
      </c>
      <c r="H54" s="30">
        <v>0</v>
      </c>
      <c r="I54" s="30">
        <v>0</v>
      </c>
      <c r="J54" s="30">
        <v>0</v>
      </c>
      <c r="K54" s="30">
        <v>0</v>
      </c>
    </row>
    <row r="55" spans="1:11" ht="27" customHeight="1" x14ac:dyDescent="0.2">
      <c r="A55" s="173" t="s">
        <v>166</v>
      </c>
      <c r="B55" s="208"/>
      <c r="C55" s="208"/>
      <c r="D55" s="208"/>
      <c r="E55" s="208"/>
      <c r="F55" s="208"/>
      <c r="G55" s="7">
        <v>104</v>
      </c>
      <c r="H55" s="30">
        <v>0</v>
      </c>
      <c r="I55" s="30">
        <v>0</v>
      </c>
      <c r="J55" s="30">
        <v>0</v>
      </c>
      <c r="K55" s="30">
        <v>0</v>
      </c>
    </row>
    <row r="56" spans="1:11" x14ac:dyDescent="0.2">
      <c r="A56" s="180" t="s">
        <v>188</v>
      </c>
      <c r="B56" s="209"/>
      <c r="C56" s="209"/>
      <c r="D56" s="209"/>
      <c r="E56" s="209"/>
      <c r="F56" s="209"/>
      <c r="G56" s="6">
        <v>105</v>
      </c>
      <c r="H56" s="28">
        <f>H36+H38</f>
        <v>-18687672</v>
      </c>
      <c r="I56" s="28">
        <f>I36+I38</f>
        <v>-14722962</v>
      </c>
      <c r="J56" s="28">
        <f>J36+J38</f>
        <v>10783467</v>
      </c>
      <c r="K56" s="28">
        <f>K36+K38</f>
        <v>-255214</v>
      </c>
    </row>
    <row r="57" spans="1:11" x14ac:dyDescent="0.2">
      <c r="A57" s="182" t="s">
        <v>92</v>
      </c>
      <c r="B57" s="182"/>
      <c r="C57" s="182"/>
      <c r="D57" s="182"/>
      <c r="E57" s="182"/>
      <c r="F57" s="182"/>
      <c r="G57" s="214"/>
      <c r="H57" s="214"/>
      <c r="I57" s="214"/>
      <c r="J57" s="194"/>
      <c r="K57" s="194"/>
    </row>
    <row r="58" spans="1:11" x14ac:dyDescent="0.2">
      <c r="A58" s="173" t="s">
        <v>71</v>
      </c>
      <c r="B58" s="206"/>
      <c r="C58" s="206"/>
      <c r="D58" s="206"/>
      <c r="E58" s="206"/>
      <c r="F58" s="206"/>
      <c r="G58" s="7">
        <v>106</v>
      </c>
      <c r="H58" s="9">
        <v>-16183645</v>
      </c>
      <c r="I58" s="9">
        <v>-13872475</v>
      </c>
      <c r="J58" s="9">
        <v>-668579</v>
      </c>
      <c r="K58" s="9">
        <v>-255214</v>
      </c>
    </row>
    <row r="59" spans="1:11" x14ac:dyDescent="0.2">
      <c r="A59" s="173" t="s">
        <v>72</v>
      </c>
      <c r="B59" s="206"/>
      <c r="C59" s="206"/>
      <c r="D59" s="206"/>
      <c r="E59" s="206"/>
      <c r="F59" s="206"/>
      <c r="G59" s="7">
        <v>107</v>
      </c>
      <c r="H59" s="9">
        <v>-2504027</v>
      </c>
      <c r="I59" s="9">
        <v>-850487</v>
      </c>
      <c r="J59" s="9">
        <v>11452046</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zoomScaleNormal="100" zoomScaleSheetLayoutView="110" workbookViewId="0">
      <selection activeCell="L5" sqref="L5"/>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199" t="s">
        <v>7</v>
      </c>
      <c r="B1" s="218"/>
      <c r="C1" s="218"/>
      <c r="D1" s="218"/>
      <c r="E1" s="218"/>
      <c r="F1" s="218"/>
      <c r="G1" s="218"/>
      <c r="H1" s="218"/>
    </row>
    <row r="2" spans="1:9" x14ac:dyDescent="0.2">
      <c r="A2" s="198" t="s">
        <v>393</v>
      </c>
      <c r="B2" s="187"/>
      <c r="C2" s="187"/>
      <c r="D2" s="187"/>
      <c r="E2" s="187"/>
      <c r="F2" s="187"/>
      <c r="G2" s="187"/>
      <c r="H2" s="187"/>
    </row>
    <row r="3" spans="1:9" x14ac:dyDescent="0.2">
      <c r="A3" s="221" t="s">
        <v>18</v>
      </c>
      <c r="B3" s="222"/>
      <c r="C3" s="222"/>
      <c r="D3" s="222"/>
      <c r="E3" s="222"/>
      <c r="F3" s="222"/>
      <c r="G3" s="222"/>
      <c r="H3" s="222"/>
      <c r="I3" s="172"/>
    </row>
    <row r="4" spans="1:9" x14ac:dyDescent="0.2">
      <c r="A4" s="220" t="s">
        <v>303</v>
      </c>
      <c r="B4" s="168"/>
      <c r="C4" s="168"/>
      <c r="D4" s="168"/>
      <c r="E4" s="168"/>
      <c r="F4" s="168"/>
      <c r="G4" s="168"/>
      <c r="H4" s="168"/>
      <c r="I4" s="169"/>
    </row>
    <row r="5" spans="1:9" ht="24" thickBot="1" x14ac:dyDescent="0.25">
      <c r="A5" s="223" t="s">
        <v>2</v>
      </c>
      <c r="B5" s="224"/>
      <c r="C5" s="224"/>
      <c r="D5" s="224"/>
      <c r="E5" s="224"/>
      <c r="F5" s="225"/>
      <c r="G5" s="14" t="s">
        <v>6</v>
      </c>
      <c r="H5" s="32" t="s">
        <v>234</v>
      </c>
      <c r="I5" s="32" t="s">
        <v>17</v>
      </c>
    </row>
    <row r="6" spans="1:9" x14ac:dyDescent="0.2">
      <c r="A6" s="226">
        <v>1</v>
      </c>
      <c r="B6" s="227"/>
      <c r="C6" s="227"/>
      <c r="D6" s="227"/>
      <c r="E6" s="227"/>
      <c r="F6" s="228"/>
      <c r="G6" s="15">
        <v>2</v>
      </c>
      <c r="H6" s="33" t="s">
        <v>8</v>
      </c>
      <c r="I6" s="33" t="s">
        <v>9</v>
      </c>
    </row>
    <row r="7" spans="1:9" x14ac:dyDescent="0.2">
      <c r="A7" s="229" t="s">
        <v>238</v>
      </c>
      <c r="B7" s="229"/>
      <c r="C7" s="229"/>
      <c r="D7" s="229"/>
      <c r="E7" s="229"/>
      <c r="F7" s="229"/>
      <c r="G7" s="2">
        <v>1</v>
      </c>
      <c r="H7" s="34">
        <f>H8+H9+H10+H11+H12+H14+H13+H15+H16+H17+H18+H19+H20+H21+H22+H23+H24+H25+H26+H27+H28+H29+H30</f>
        <v>-44127291</v>
      </c>
      <c r="I7" s="34">
        <f>I8+I9+I10+I11+I12+I14+I13+I15+I16+I17+I18+I19+I20+I21+I22+I23+I24+I25+I26+I27+I28+I29+I30</f>
        <v>1056086</v>
      </c>
    </row>
    <row r="8" spans="1:9" x14ac:dyDescent="0.2">
      <c r="A8" s="219" t="s">
        <v>93</v>
      </c>
      <c r="B8" s="219"/>
      <c r="C8" s="219"/>
      <c r="D8" s="219"/>
      <c r="E8" s="219"/>
      <c r="F8" s="219"/>
      <c r="G8" s="3">
        <v>2</v>
      </c>
      <c r="H8" s="35">
        <v>-19129480</v>
      </c>
      <c r="I8" s="35">
        <v>-601790</v>
      </c>
    </row>
    <row r="9" spans="1:9" x14ac:dyDescent="0.2">
      <c r="A9" s="219" t="s">
        <v>169</v>
      </c>
      <c r="B9" s="219"/>
      <c r="C9" s="219"/>
      <c r="D9" s="219"/>
      <c r="E9" s="219"/>
      <c r="F9" s="219"/>
      <c r="G9" s="3">
        <v>3</v>
      </c>
      <c r="H9" s="35">
        <v>0</v>
      </c>
      <c r="I9" s="35">
        <v>0</v>
      </c>
    </row>
    <row r="10" spans="1:9" ht="12.75" customHeight="1" x14ac:dyDescent="0.2">
      <c r="A10" s="219" t="s">
        <v>167</v>
      </c>
      <c r="B10" s="219"/>
      <c r="C10" s="219"/>
      <c r="D10" s="219"/>
      <c r="E10" s="219"/>
      <c r="F10" s="219"/>
      <c r="G10" s="3">
        <v>4</v>
      </c>
      <c r="H10" s="35">
        <v>0</v>
      </c>
      <c r="I10" s="35">
        <v>0</v>
      </c>
    </row>
    <row r="11" spans="1:9" x14ac:dyDescent="0.2">
      <c r="A11" s="219" t="s">
        <v>168</v>
      </c>
      <c r="B11" s="219"/>
      <c r="C11" s="219"/>
      <c r="D11" s="219"/>
      <c r="E11" s="219"/>
      <c r="F11" s="219"/>
      <c r="G11" s="3">
        <v>5</v>
      </c>
      <c r="H11" s="35">
        <v>0</v>
      </c>
      <c r="I11" s="35">
        <v>0</v>
      </c>
    </row>
    <row r="12" spans="1:9" x14ac:dyDescent="0.2">
      <c r="A12" s="219" t="s">
        <v>94</v>
      </c>
      <c r="B12" s="219"/>
      <c r="C12" s="219"/>
      <c r="D12" s="219"/>
      <c r="E12" s="219"/>
      <c r="F12" s="219"/>
      <c r="G12" s="3">
        <v>6</v>
      </c>
      <c r="H12" s="35">
        <v>-61779</v>
      </c>
      <c r="I12" s="35">
        <v>-56005</v>
      </c>
    </row>
    <row r="13" spans="1:9" x14ac:dyDescent="0.2">
      <c r="A13" s="219" t="s">
        <v>95</v>
      </c>
      <c r="B13" s="219"/>
      <c r="C13" s="219"/>
      <c r="D13" s="219"/>
      <c r="E13" s="219"/>
      <c r="F13" s="219"/>
      <c r="G13" s="3">
        <v>7</v>
      </c>
      <c r="H13" s="35">
        <v>912800</v>
      </c>
      <c r="I13" s="35">
        <v>10693</v>
      </c>
    </row>
    <row r="14" spans="1:9" x14ac:dyDescent="0.2">
      <c r="A14" s="219" t="s">
        <v>96</v>
      </c>
      <c r="B14" s="219"/>
      <c r="C14" s="219"/>
      <c r="D14" s="219"/>
      <c r="E14" s="219"/>
      <c r="F14" s="219"/>
      <c r="G14" s="3">
        <v>8</v>
      </c>
      <c r="H14" s="35">
        <v>0</v>
      </c>
      <c r="I14" s="35">
        <v>0</v>
      </c>
    </row>
    <row r="15" spans="1:9" x14ac:dyDescent="0.2">
      <c r="A15" s="219" t="s">
        <v>97</v>
      </c>
      <c r="B15" s="219"/>
      <c r="C15" s="219"/>
      <c r="D15" s="219"/>
      <c r="E15" s="219"/>
      <c r="F15" s="219"/>
      <c r="G15" s="3">
        <v>9</v>
      </c>
      <c r="H15" s="35">
        <v>1076618</v>
      </c>
      <c r="I15" s="35">
        <v>0</v>
      </c>
    </row>
    <row r="16" spans="1:9" x14ac:dyDescent="0.2">
      <c r="A16" s="219" t="s">
        <v>98</v>
      </c>
      <c r="B16" s="219"/>
      <c r="C16" s="219"/>
      <c r="D16" s="219"/>
      <c r="E16" s="219"/>
      <c r="F16" s="219"/>
      <c r="G16" s="3">
        <v>10</v>
      </c>
      <c r="H16" s="35">
        <v>0</v>
      </c>
      <c r="I16" s="35">
        <v>0</v>
      </c>
    </row>
    <row r="17" spans="1:9" x14ac:dyDescent="0.2">
      <c r="A17" s="219" t="s">
        <v>99</v>
      </c>
      <c r="B17" s="219"/>
      <c r="C17" s="219"/>
      <c r="D17" s="219"/>
      <c r="E17" s="219"/>
      <c r="F17" s="219"/>
      <c r="G17" s="3">
        <v>11</v>
      </c>
      <c r="H17" s="35">
        <v>0</v>
      </c>
      <c r="I17" s="35">
        <v>0</v>
      </c>
    </row>
    <row r="18" spans="1:9" x14ac:dyDescent="0.2">
      <c r="A18" s="219" t="s">
        <v>100</v>
      </c>
      <c r="B18" s="219"/>
      <c r="C18" s="219"/>
      <c r="D18" s="219"/>
      <c r="E18" s="219"/>
      <c r="F18" s="219"/>
      <c r="G18" s="3">
        <v>12</v>
      </c>
      <c r="H18" s="35">
        <v>0</v>
      </c>
      <c r="I18" s="35">
        <v>0</v>
      </c>
    </row>
    <row r="19" spans="1:9" x14ac:dyDescent="0.2">
      <c r="A19" s="219" t="s">
        <v>101</v>
      </c>
      <c r="B19" s="219"/>
      <c r="C19" s="219"/>
      <c r="D19" s="219"/>
      <c r="E19" s="219"/>
      <c r="F19" s="219"/>
      <c r="G19" s="3">
        <v>13</v>
      </c>
      <c r="H19" s="35">
        <v>-3864636</v>
      </c>
      <c r="I19" s="35">
        <v>467941</v>
      </c>
    </row>
    <row r="20" spans="1:9" x14ac:dyDescent="0.2">
      <c r="A20" s="219" t="s">
        <v>102</v>
      </c>
      <c r="B20" s="219"/>
      <c r="C20" s="219"/>
      <c r="D20" s="219"/>
      <c r="E20" s="219"/>
      <c r="F20" s="219"/>
      <c r="G20" s="3">
        <v>14</v>
      </c>
      <c r="H20" s="35">
        <v>0</v>
      </c>
      <c r="I20" s="35">
        <v>0</v>
      </c>
    </row>
    <row r="21" spans="1:9" x14ac:dyDescent="0.2">
      <c r="A21" s="219" t="s">
        <v>103</v>
      </c>
      <c r="B21" s="219"/>
      <c r="C21" s="219"/>
      <c r="D21" s="219"/>
      <c r="E21" s="219"/>
      <c r="F21" s="219"/>
      <c r="G21" s="3">
        <v>15</v>
      </c>
      <c r="H21" s="35">
        <v>-8000000</v>
      </c>
      <c r="I21" s="35">
        <v>0</v>
      </c>
    </row>
    <row r="22" spans="1:9" x14ac:dyDescent="0.2">
      <c r="A22" s="219" t="s">
        <v>104</v>
      </c>
      <c r="B22" s="219"/>
      <c r="C22" s="219"/>
      <c r="D22" s="219"/>
      <c r="E22" s="219"/>
      <c r="F22" s="219"/>
      <c r="G22" s="3">
        <v>16</v>
      </c>
      <c r="H22" s="35">
        <v>48060</v>
      </c>
      <c r="I22" s="35">
        <v>76067</v>
      </c>
    </row>
    <row r="23" spans="1:9" x14ac:dyDescent="0.2">
      <c r="A23" s="219" t="s">
        <v>105</v>
      </c>
      <c r="B23" s="219"/>
      <c r="C23" s="219"/>
      <c r="D23" s="219"/>
      <c r="E23" s="219"/>
      <c r="F23" s="219"/>
      <c r="G23" s="3">
        <v>17</v>
      </c>
      <c r="H23" s="35">
        <v>-867605</v>
      </c>
      <c r="I23" s="35">
        <v>-8273</v>
      </c>
    </row>
    <row r="24" spans="1:9" x14ac:dyDescent="0.2">
      <c r="A24" s="219" t="s">
        <v>106</v>
      </c>
      <c r="B24" s="219"/>
      <c r="C24" s="219"/>
      <c r="D24" s="219"/>
      <c r="E24" s="219"/>
      <c r="F24" s="219"/>
      <c r="G24" s="3">
        <v>18</v>
      </c>
      <c r="H24" s="35">
        <v>0</v>
      </c>
      <c r="I24" s="35">
        <v>0</v>
      </c>
    </row>
    <row r="25" spans="1:9" x14ac:dyDescent="0.2">
      <c r="A25" s="219" t="s">
        <v>107</v>
      </c>
      <c r="B25" s="219"/>
      <c r="C25" s="219"/>
      <c r="D25" s="219"/>
      <c r="E25" s="219"/>
      <c r="F25" s="219"/>
      <c r="G25" s="3">
        <v>19</v>
      </c>
      <c r="H25" s="35">
        <v>-395000</v>
      </c>
      <c r="I25" s="35">
        <v>839773</v>
      </c>
    </row>
    <row r="26" spans="1:9" x14ac:dyDescent="0.2">
      <c r="A26" s="219" t="s">
        <v>108</v>
      </c>
      <c r="B26" s="219"/>
      <c r="C26" s="219"/>
      <c r="D26" s="219"/>
      <c r="E26" s="219"/>
      <c r="F26" s="219"/>
      <c r="G26" s="3">
        <v>20</v>
      </c>
      <c r="H26" s="35">
        <v>-26336195</v>
      </c>
      <c r="I26" s="35">
        <v>386583</v>
      </c>
    </row>
    <row r="27" spans="1:9" x14ac:dyDescent="0.2">
      <c r="A27" s="219" t="s">
        <v>109</v>
      </c>
      <c r="B27" s="219"/>
      <c r="C27" s="219"/>
      <c r="D27" s="219"/>
      <c r="E27" s="219"/>
      <c r="F27" s="219"/>
      <c r="G27" s="3">
        <v>21</v>
      </c>
      <c r="H27" s="35">
        <v>0</v>
      </c>
      <c r="I27" s="35">
        <v>0</v>
      </c>
    </row>
    <row r="28" spans="1:9" x14ac:dyDescent="0.2">
      <c r="A28" s="219" t="s">
        <v>110</v>
      </c>
      <c r="B28" s="219"/>
      <c r="C28" s="219"/>
      <c r="D28" s="219"/>
      <c r="E28" s="219"/>
      <c r="F28" s="219"/>
      <c r="G28" s="3">
        <v>22</v>
      </c>
      <c r="H28" s="35">
        <v>5730016</v>
      </c>
      <c r="I28" s="35">
        <v>1000000</v>
      </c>
    </row>
    <row r="29" spans="1:9" x14ac:dyDescent="0.2">
      <c r="A29" s="219" t="s">
        <v>111</v>
      </c>
      <c r="B29" s="219"/>
      <c r="C29" s="219"/>
      <c r="D29" s="219"/>
      <c r="E29" s="219"/>
      <c r="F29" s="219"/>
      <c r="G29" s="3">
        <v>23</v>
      </c>
      <c r="H29" s="35">
        <v>0</v>
      </c>
      <c r="I29" s="35">
        <v>0</v>
      </c>
    </row>
    <row r="30" spans="1:9" x14ac:dyDescent="0.2">
      <c r="A30" s="219" t="s">
        <v>112</v>
      </c>
      <c r="B30" s="219"/>
      <c r="C30" s="219"/>
      <c r="D30" s="219"/>
      <c r="E30" s="219"/>
      <c r="F30" s="219"/>
      <c r="G30" s="3">
        <v>24</v>
      </c>
      <c r="H30" s="35">
        <v>6759910</v>
      </c>
      <c r="I30" s="35">
        <v>-1058903</v>
      </c>
    </row>
    <row r="31" spans="1:9" x14ac:dyDescent="0.2">
      <c r="A31" s="229" t="s">
        <v>170</v>
      </c>
      <c r="B31" s="229"/>
      <c r="C31" s="229"/>
      <c r="D31" s="229"/>
      <c r="E31" s="229"/>
      <c r="F31" s="229"/>
      <c r="G31" s="2">
        <v>25</v>
      </c>
      <c r="H31" s="36">
        <f>H32+H33+H34+H35+H36</f>
        <v>43909729</v>
      </c>
      <c r="I31" s="36">
        <f>I32+I33+I34+I35+I36</f>
        <v>-26531</v>
      </c>
    </row>
    <row r="32" spans="1:9" x14ac:dyDescent="0.2">
      <c r="A32" s="219" t="s">
        <v>113</v>
      </c>
      <c r="B32" s="219"/>
      <c r="C32" s="219"/>
      <c r="D32" s="219"/>
      <c r="E32" s="219"/>
      <c r="F32" s="219"/>
      <c r="G32" s="3">
        <v>26</v>
      </c>
      <c r="H32" s="37">
        <v>0</v>
      </c>
      <c r="I32" s="37">
        <v>0</v>
      </c>
    </row>
    <row r="33" spans="1:9" x14ac:dyDescent="0.2">
      <c r="A33" s="219" t="s">
        <v>114</v>
      </c>
      <c r="B33" s="219"/>
      <c r="C33" s="219"/>
      <c r="D33" s="219"/>
      <c r="E33" s="219"/>
      <c r="F33" s="219"/>
      <c r="G33" s="3">
        <v>27</v>
      </c>
      <c r="H33" s="37">
        <v>0</v>
      </c>
      <c r="I33" s="37">
        <v>0</v>
      </c>
    </row>
    <row r="34" spans="1:9" x14ac:dyDescent="0.2">
      <c r="A34" s="219" t="s">
        <v>115</v>
      </c>
      <c r="B34" s="219"/>
      <c r="C34" s="219"/>
      <c r="D34" s="219"/>
      <c r="E34" s="219"/>
      <c r="F34" s="219"/>
      <c r="G34" s="3">
        <v>28</v>
      </c>
      <c r="H34" s="37">
        <v>0</v>
      </c>
      <c r="I34" s="37">
        <v>0</v>
      </c>
    </row>
    <row r="35" spans="1:9" x14ac:dyDescent="0.2">
      <c r="A35" s="219" t="s">
        <v>116</v>
      </c>
      <c r="B35" s="219"/>
      <c r="C35" s="219"/>
      <c r="D35" s="219"/>
      <c r="E35" s="219"/>
      <c r="F35" s="219"/>
      <c r="G35" s="3">
        <v>29</v>
      </c>
      <c r="H35" s="37">
        <v>0</v>
      </c>
      <c r="I35" s="37">
        <v>0</v>
      </c>
    </row>
    <row r="36" spans="1:9" x14ac:dyDescent="0.2">
      <c r="A36" s="219" t="s">
        <v>117</v>
      </c>
      <c r="B36" s="219"/>
      <c r="C36" s="219"/>
      <c r="D36" s="219"/>
      <c r="E36" s="219"/>
      <c r="F36" s="219"/>
      <c r="G36" s="3">
        <v>30</v>
      </c>
      <c r="H36" s="37">
        <v>43909729</v>
      </c>
      <c r="I36" s="37">
        <v>-26531</v>
      </c>
    </row>
    <row r="37" spans="1:9" x14ac:dyDescent="0.2">
      <c r="A37" s="231" t="s">
        <v>241</v>
      </c>
      <c r="B37" s="231"/>
      <c r="C37" s="231"/>
      <c r="D37" s="231"/>
      <c r="E37" s="231"/>
      <c r="F37" s="231"/>
      <c r="G37" s="2">
        <v>31</v>
      </c>
      <c r="H37" s="38">
        <f>H31+H7</f>
        <v>-217562</v>
      </c>
      <c r="I37" s="38">
        <f>I31+I7</f>
        <v>1029555</v>
      </c>
    </row>
    <row r="38" spans="1:9" x14ac:dyDescent="0.2">
      <c r="A38" s="232" t="s">
        <v>118</v>
      </c>
      <c r="B38" s="232"/>
      <c r="C38" s="232"/>
      <c r="D38" s="232"/>
      <c r="E38" s="232"/>
      <c r="F38" s="232"/>
      <c r="G38" s="3">
        <v>32</v>
      </c>
      <c r="H38" s="37">
        <v>495199</v>
      </c>
      <c r="I38" s="37">
        <v>50927</v>
      </c>
    </row>
    <row r="39" spans="1:9" x14ac:dyDescent="0.2">
      <c r="A39" s="230" t="s">
        <v>171</v>
      </c>
      <c r="B39" s="230"/>
      <c r="C39" s="230"/>
      <c r="D39" s="230"/>
      <c r="E39" s="230"/>
      <c r="F39" s="230"/>
      <c r="G39" s="16">
        <v>33</v>
      </c>
      <c r="H39" s="39">
        <f>H37+H38</f>
        <v>277637</v>
      </c>
      <c r="I39" s="39">
        <f>I37+I38</f>
        <v>1080482</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I42" sqref="I42"/>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9" t="s">
        <v>10</v>
      </c>
      <c r="B1" s="218"/>
      <c r="C1" s="218"/>
      <c r="D1" s="218"/>
      <c r="E1" s="218"/>
      <c r="F1" s="218"/>
      <c r="G1" s="218"/>
      <c r="H1" s="218"/>
    </row>
    <row r="2" spans="1:9" ht="12.75" customHeight="1" x14ac:dyDescent="0.2">
      <c r="A2" s="198" t="s">
        <v>264</v>
      </c>
      <c r="B2" s="187"/>
      <c r="C2" s="187"/>
      <c r="D2" s="187"/>
      <c r="E2" s="187"/>
      <c r="F2" s="187"/>
      <c r="G2" s="187"/>
      <c r="H2" s="187"/>
    </row>
    <row r="3" spans="1:9" x14ac:dyDescent="0.2">
      <c r="A3" s="221" t="s">
        <v>18</v>
      </c>
      <c r="B3" s="233"/>
      <c r="C3" s="233"/>
      <c r="D3" s="233"/>
      <c r="E3" s="233"/>
      <c r="F3" s="233"/>
      <c r="G3" s="233"/>
      <c r="H3" s="233"/>
      <c r="I3" s="172"/>
    </row>
    <row r="4" spans="1:9" x14ac:dyDescent="0.2">
      <c r="A4" s="220" t="s">
        <v>266</v>
      </c>
      <c r="B4" s="168"/>
      <c r="C4" s="168"/>
      <c r="D4" s="168"/>
      <c r="E4" s="168"/>
      <c r="F4" s="168"/>
      <c r="G4" s="168"/>
      <c r="H4" s="168"/>
      <c r="I4" s="169"/>
    </row>
    <row r="5" spans="1:9" ht="34.5" thickBot="1" x14ac:dyDescent="0.25">
      <c r="A5" s="223" t="s">
        <v>2</v>
      </c>
      <c r="B5" s="224"/>
      <c r="C5" s="224"/>
      <c r="D5" s="224"/>
      <c r="E5" s="224"/>
      <c r="F5" s="225"/>
      <c r="G5" s="14" t="s">
        <v>6</v>
      </c>
      <c r="H5" s="32" t="s">
        <v>234</v>
      </c>
      <c r="I5" s="32" t="s">
        <v>17</v>
      </c>
    </row>
    <row r="6" spans="1:9" x14ac:dyDescent="0.2">
      <c r="A6" s="226">
        <v>1</v>
      </c>
      <c r="B6" s="227"/>
      <c r="C6" s="227"/>
      <c r="D6" s="227"/>
      <c r="E6" s="227"/>
      <c r="F6" s="228"/>
      <c r="G6" s="15">
        <v>2</v>
      </c>
      <c r="H6" s="33" t="s">
        <v>8</v>
      </c>
      <c r="I6" s="33" t="s">
        <v>9</v>
      </c>
    </row>
    <row r="7" spans="1:9" x14ac:dyDescent="0.2">
      <c r="A7" s="231" t="s">
        <v>239</v>
      </c>
      <c r="B7" s="231"/>
      <c r="C7" s="231"/>
      <c r="D7" s="231"/>
      <c r="E7" s="231"/>
      <c r="F7" s="231"/>
      <c r="G7" s="2">
        <v>1</v>
      </c>
      <c r="H7" s="38">
        <f>SUM(H8:H33)</f>
        <v>0</v>
      </c>
      <c r="I7" s="38">
        <f>SUM(I8:I33)</f>
        <v>0</v>
      </c>
    </row>
    <row r="8" spans="1:9" x14ac:dyDescent="0.2">
      <c r="A8" s="219" t="s">
        <v>119</v>
      </c>
      <c r="B8" s="219"/>
      <c r="C8" s="219"/>
      <c r="D8" s="219"/>
      <c r="E8" s="219"/>
      <c r="F8" s="219"/>
      <c r="G8" s="3">
        <v>2</v>
      </c>
      <c r="H8" s="37">
        <v>0</v>
      </c>
      <c r="I8" s="37">
        <v>0</v>
      </c>
    </row>
    <row r="9" spans="1:9" x14ac:dyDescent="0.2">
      <c r="A9" s="219" t="s">
        <v>120</v>
      </c>
      <c r="B9" s="219"/>
      <c r="C9" s="219"/>
      <c r="D9" s="219"/>
      <c r="E9" s="219"/>
      <c r="F9" s="219"/>
      <c r="G9" s="3">
        <v>3</v>
      </c>
      <c r="H9" s="37">
        <v>0</v>
      </c>
      <c r="I9" s="37">
        <v>0</v>
      </c>
    </row>
    <row r="10" spans="1:9" x14ac:dyDescent="0.2">
      <c r="A10" s="219" t="s">
        <v>121</v>
      </c>
      <c r="B10" s="219"/>
      <c r="C10" s="219"/>
      <c r="D10" s="219"/>
      <c r="E10" s="219"/>
      <c r="F10" s="219"/>
      <c r="G10" s="3">
        <v>4</v>
      </c>
      <c r="H10" s="37">
        <v>0</v>
      </c>
      <c r="I10" s="37">
        <v>0</v>
      </c>
    </row>
    <row r="11" spans="1:9" x14ac:dyDescent="0.2">
      <c r="A11" s="219" t="s">
        <v>122</v>
      </c>
      <c r="B11" s="219"/>
      <c r="C11" s="219"/>
      <c r="D11" s="219"/>
      <c r="E11" s="219"/>
      <c r="F11" s="219"/>
      <c r="G11" s="3">
        <v>5</v>
      </c>
      <c r="H11" s="37">
        <v>0</v>
      </c>
      <c r="I11" s="37">
        <v>0</v>
      </c>
    </row>
    <row r="12" spans="1:9" x14ac:dyDescent="0.2">
      <c r="A12" s="219" t="s">
        <v>123</v>
      </c>
      <c r="B12" s="219"/>
      <c r="C12" s="219"/>
      <c r="D12" s="219"/>
      <c r="E12" s="219"/>
      <c r="F12" s="219"/>
      <c r="G12" s="3">
        <v>6</v>
      </c>
      <c r="H12" s="37">
        <v>0</v>
      </c>
      <c r="I12" s="37">
        <v>0</v>
      </c>
    </row>
    <row r="13" spans="1:9" x14ac:dyDescent="0.2">
      <c r="A13" s="219" t="s">
        <v>124</v>
      </c>
      <c r="B13" s="219"/>
      <c r="C13" s="219"/>
      <c r="D13" s="219"/>
      <c r="E13" s="219"/>
      <c r="F13" s="219"/>
      <c r="G13" s="3">
        <v>7</v>
      </c>
      <c r="H13" s="37">
        <v>0</v>
      </c>
      <c r="I13" s="37">
        <v>0</v>
      </c>
    </row>
    <row r="14" spans="1:9" x14ac:dyDescent="0.2">
      <c r="A14" s="219" t="s">
        <v>125</v>
      </c>
      <c r="B14" s="219"/>
      <c r="C14" s="219"/>
      <c r="D14" s="219"/>
      <c r="E14" s="219"/>
      <c r="F14" s="219"/>
      <c r="G14" s="3">
        <v>8</v>
      </c>
      <c r="H14" s="37">
        <v>0</v>
      </c>
      <c r="I14" s="37">
        <v>0</v>
      </c>
    </row>
    <row r="15" spans="1:9" x14ac:dyDescent="0.2">
      <c r="A15" s="219" t="s">
        <v>126</v>
      </c>
      <c r="B15" s="219"/>
      <c r="C15" s="219"/>
      <c r="D15" s="219"/>
      <c r="E15" s="219"/>
      <c r="F15" s="219"/>
      <c r="G15" s="3">
        <v>9</v>
      </c>
      <c r="H15" s="37">
        <v>0</v>
      </c>
      <c r="I15" s="37">
        <v>0</v>
      </c>
    </row>
    <row r="16" spans="1:9" x14ac:dyDescent="0.2">
      <c r="A16" s="219" t="s">
        <v>127</v>
      </c>
      <c r="B16" s="219"/>
      <c r="C16" s="219"/>
      <c r="D16" s="219"/>
      <c r="E16" s="219"/>
      <c r="F16" s="219"/>
      <c r="G16" s="3">
        <v>10</v>
      </c>
      <c r="H16" s="37">
        <v>0</v>
      </c>
      <c r="I16" s="37">
        <v>0</v>
      </c>
    </row>
    <row r="17" spans="1:9" x14ac:dyDescent="0.2">
      <c r="A17" s="219" t="s">
        <v>128</v>
      </c>
      <c r="B17" s="219"/>
      <c r="C17" s="219"/>
      <c r="D17" s="219"/>
      <c r="E17" s="219"/>
      <c r="F17" s="219"/>
      <c r="G17" s="3">
        <v>11</v>
      </c>
      <c r="H17" s="37">
        <v>0</v>
      </c>
      <c r="I17" s="37">
        <v>0</v>
      </c>
    </row>
    <row r="18" spans="1:9" x14ac:dyDescent="0.2">
      <c r="A18" s="219" t="s">
        <v>129</v>
      </c>
      <c r="B18" s="219"/>
      <c r="C18" s="219"/>
      <c r="D18" s="219"/>
      <c r="E18" s="219"/>
      <c r="F18" s="219"/>
      <c r="G18" s="3">
        <v>12</v>
      </c>
      <c r="H18" s="37">
        <v>0</v>
      </c>
      <c r="I18" s="37">
        <v>0</v>
      </c>
    </row>
    <row r="19" spans="1:9" x14ac:dyDescent="0.2">
      <c r="A19" s="219" t="s">
        <v>130</v>
      </c>
      <c r="B19" s="219"/>
      <c r="C19" s="219"/>
      <c r="D19" s="219"/>
      <c r="E19" s="219"/>
      <c r="F19" s="219"/>
      <c r="G19" s="3">
        <v>13</v>
      </c>
      <c r="H19" s="37">
        <v>0</v>
      </c>
      <c r="I19" s="37">
        <v>0</v>
      </c>
    </row>
    <row r="20" spans="1:9" x14ac:dyDescent="0.2">
      <c r="A20" s="219" t="s">
        <v>131</v>
      </c>
      <c r="B20" s="219"/>
      <c r="C20" s="219"/>
      <c r="D20" s="219"/>
      <c r="E20" s="219"/>
      <c r="F20" s="219"/>
      <c r="G20" s="3">
        <v>14</v>
      </c>
      <c r="H20" s="37">
        <v>0</v>
      </c>
      <c r="I20" s="37">
        <v>0</v>
      </c>
    </row>
    <row r="21" spans="1:9" x14ac:dyDescent="0.2">
      <c r="A21" s="219" t="s">
        <v>132</v>
      </c>
      <c r="B21" s="219"/>
      <c r="C21" s="219"/>
      <c r="D21" s="219"/>
      <c r="E21" s="219"/>
      <c r="F21" s="219"/>
      <c r="G21" s="3">
        <v>15</v>
      </c>
      <c r="H21" s="37">
        <v>0</v>
      </c>
      <c r="I21" s="37">
        <v>0</v>
      </c>
    </row>
    <row r="22" spans="1:9" x14ac:dyDescent="0.2">
      <c r="A22" s="219" t="s">
        <v>133</v>
      </c>
      <c r="B22" s="219"/>
      <c r="C22" s="219"/>
      <c r="D22" s="219"/>
      <c r="E22" s="219"/>
      <c r="F22" s="219"/>
      <c r="G22" s="3">
        <v>16</v>
      </c>
      <c r="H22" s="37">
        <v>0</v>
      </c>
      <c r="I22" s="37">
        <v>0</v>
      </c>
    </row>
    <row r="23" spans="1:9" x14ac:dyDescent="0.2">
      <c r="A23" s="219" t="s">
        <v>134</v>
      </c>
      <c r="B23" s="219"/>
      <c r="C23" s="219"/>
      <c r="D23" s="219"/>
      <c r="E23" s="219"/>
      <c r="F23" s="219"/>
      <c r="G23" s="3">
        <v>17</v>
      </c>
      <c r="H23" s="37">
        <v>0</v>
      </c>
      <c r="I23" s="37">
        <v>0</v>
      </c>
    </row>
    <row r="24" spans="1:9" x14ac:dyDescent="0.2">
      <c r="A24" s="219" t="s">
        <v>106</v>
      </c>
      <c r="B24" s="219"/>
      <c r="C24" s="219"/>
      <c r="D24" s="219"/>
      <c r="E24" s="219"/>
      <c r="F24" s="219"/>
      <c r="G24" s="3">
        <v>18</v>
      </c>
      <c r="H24" s="37">
        <v>0</v>
      </c>
      <c r="I24" s="37">
        <v>0</v>
      </c>
    </row>
    <row r="25" spans="1:9" x14ac:dyDescent="0.2">
      <c r="A25" s="219" t="s">
        <v>104</v>
      </c>
      <c r="B25" s="219"/>
      <c r="C25" s="219"/>
      <c r="D25" s="219"/>
      <c r="E25" s="219"/>
      <c r="F25" s="219"/>
      <c r="G25" s="3">
        <v>19</v>
      </c>
      <c r="H25" s="37">
        <v>0</v>
      </c>
      <c r="I25" s="37">
        <v>0</v>
      </c>
    </row>
    <row r="26" spans="1:9" x14ac:dyDescent="0.2">
      <c r="A26" s="219" t="s">
        <v>135</v>
      </c>
      <c r="B26" s="219"/>
      <c r="C26" s="219"/>
      <c r="D26" s="219"/>
      <c r="E26" s="219"/>
      <c r="F26" s="219"/>
      <c r="G26" s="3">
        <v>20</v>
      </c>
      <c r="H26" s="37">
        <v>0</v>
      </c>
      <c r="I26" s="37">
        <v>0</v>
      </c>
    </row>
    <row r="27" spans="1:9" ht="24.75" customHeight="1" x14ac:dyDescent="0.2">
      <c r="A27" s="219" t="s">
        <v>136</v>
      </c>
      <c r="B27" s="219"/>
      <c r="C27" s="219"/>
      <c r="D27" s="219"/>
      <c r="E27" s="219"/>
      <c r="F27" s="219"/>
      <c r="G27" s="3">
        <v>21</v>
      </c>
      <c r="H27" s="37">
        <v>0</v>
      </c>
      <c r="I27" s="37">
        <v>0</v>
      </c>
    </row>
    <row r="28" spans="1:9" ht="24.75" customHeight="1" x14ac:dyDescent="0.2">
      <c r="A28" s="219" t="s">
        <v>137</v>
      </c>
      <c r="B28" s="219"/>
      <c r="C28" s="219"/>
      <c r="D28" s="219"/>
      <c r="E28" s="219"/>
      <c r="F28" s="219"/>
      <c r="G28" s="3">
        <v>22</v>
      </c>
      <c r="H28" s="37">
        <v>0</v>
      </c>
      <c r="I28" s="37">
        <v>0</v>
      </c>
    </row>
    <row r="29" spans="1:9" x14ac:dyDescent="0.2">
      <c r="A29" s="219" t="s">
        <v>138</v>
      </c>
      <c r="B29" s="219"/>
      <c r="C29" s="219"/>
      <c r="D29" s="219"/>
      <c r="E29" s="219"/>
      <c r="F29" s="219"/>
      <c r="G29" s="3">
        <v>23</v>
      </c>
      <c r="H29" s="37">
        <v>0</v>
      </c>
      <c r="I29" s="37">
        <v>0</v>
      </c>
    </row>
    <row r="30" spans="1:9" x14ac:dyDescent="0.2">
      <c r="A30" s="219" t="s">
        <v>139</v>
      </c>
      <c r="B30" s="219"/>
      <c r="C30" s="219"/>
      <c r="D30" s="219"/>
      <c r="E30" s="219"/>
      <c r="F30" s="219"/>
      <c r="G30" s="3">
        <v>24</v>
      </c>
      <c r="H30" s="37">
        <v>0</v>
      </c>
      <c r="I30" s="37">
        <v>0</v>
      </c>
    </row>
    <row r="31" spans="1:9" x14ac:dyDescent="0.2">
      <c r="A31" s="219" t="s">
        <v>140</v>
      </c>
      <c r="B31" s="219"/>
      <c r="C31" s="219"/>
      <c r="D31" s="219"/>
      <c r="E31" s="219"/>
      <c r="F31" s="219"/>
      <c r="G31" s="3">
        <v>25</v>
      </c>
      <c r="H31" s="37">
        <v>0</v>
      </c>
      <c r="I31" s="37">
        <v>0</v>
      </c>
    </row>
    <row r="32" spans="1:9" x14ac:dyDescent="0.2">
      <c r="A32" s="219" t="s">
        <v>141</v>
      </c>
      <c r="B32" s="219"/>
      <c r="C32" s="219"/>
      <c r="D32" s="219"/>
      <c r="E32" s="219"/>
      <c r="F32" s="219"/>
      <c r="G32" s="3">
        <v>26</v>
      </c>
      <c r="H32" s="37">
        <v>0</v>
      </c>
      <c r="I32" s="37">
        <v>0</v>
      </c>
    </row>
    <row r="33" spans="1:9" x14ac:dyDescent="0.2">
      <c r="A33" s="219" t="s">
        <v>142</v>
      </c>
      <c r="B33" s="219"/>
      <c r="C33" s="219"/>
      <c r="D33" s="219"/>
      <c r="E33" s="219"/>
      <c r="F33" s="219"/>
      <c r="G33" s="3">
        <v>27</v>
      </c>
      <c r="H33" s="37">
        <v>0</v>
      </c>
      <c r="I33" s="37">
        <v>0</v>
      </c>
    </row>
    <row r="34" spans="1:9" x14ac:dyDescent="0.2">
      <c r="A34" s="231" t="s">
        <v>172</v>
      </c>
      <c r="B34" s="231"/>
      <c r="C34" s="231"/>
      <c r="D34" s="231"/>
      <c r="E34" s="231"/>
      <c r="F34" s="231"/>
      <c r="G34" s="2">
        <v>28</v>
      </c>
      <c r="H34" s="38">
        <f>H35+H36+H37+H38+H39+H40</f>
        <v>0</v>
      </c>
      <c r="I34" s="38">
        <f>I35+I36+I37+I38+I39+I40</f>
        <v>0</v>
      </c>
    </row>
    <row r="35" spans="1:9" x14ac:dyDescent="0.2">
      <c r="A35" s="219" t="s">
        <v>113</v>
      </c>
      <c r="B35" s="219"/>
      <c r="C35" s="219"/>
      <c r="D35" s="219"/>
      <c r="E35" s="219"/>
      <c r="F35" s="219"/>
      <c r="G35" s="3">
        <v>29</v>
      </c>
      <c r="H35" s="37">
        <v>0</v>
      </c>
      <c r="I35" s="37">
        <v>0</v>
      </c>
    </row>
    <row r="36" spans="1:9" x14ac:dyDescent="0.2">
      <c r="A36" s="219" t="s">
        <v>114</v>
      </c>
      <c r="B36" s="219"/>
      <c r="C36" s="219"/>
      <c r="D36" s="219"/>
      <c r="E36" s="219"/>
      <c r="F36" s="219"/>
      <c r="G36" s="3">
        <v>30</v>
      </c>
      <c r="H36" s="37">
        <v>0</v>
      </c>
      <c r="I36" s="37">
        <v>0</v>
      </c>
    </row>
    <row r="37" spans="1:9" x14ac:dyDescent="0.2">
      <c r="A37" s="219" t="s">
        <v>115</v>
      </c>
      <c r="B37" s="219"/>
      <c r="C37" s="219"/>
      <c r="D37" s="219"/>
      <c r="E37" s="219"/>
      <c r="F37" s="219"/>
      <c r="G37" s="3">
        <v>31</v>
      </c>
      <c r="H37" s="37">
        <v>0</v>
      </c>
      <c r="I37" s="37">
        <v>0</v>
      </c>
    </row>
    <row r="38" spans="1:9" x14ac:dyDescent="0.2">
      <c r="A38" s="219" t="s">
        <v>116</v>
      </c>
      <c r="B38" s="219"/>
      <c r="C38" s="219"/>
      <c r="D38" s="219"/>
      <c r="E38" s="219"/>
      <c r="F38" s="219"/>
      <c r="G38" s="3">
        <v>32</v>
      </c>
      <c r="H38" s="37">
        <v>0</v>
      </c>
      <c r="I38" s="37">
        <v>0</v>
      </c>
    </row>
    <row r="39" spans="1:9" x14ac:dyDescent="0.2">
      <c r="A39" s="219" t="s">
        <v>117</v>
      </c>
      <c r="B39" s="219"/>
      <c r="C39" s="219"/>
      <c r="D39" s="219"/>
      <c r="E39" s="219"/>
      <c r="F39" s="219"/>
      <c r="G39" s="3">
        <v>33</v>
      </c>
      <c r="H39" s="37">
        <v>0</v>
      </c>
      <c r="I39" s="37">
        <v>0</v>
      </c>
    </row>
    <row r="40" spans="1:9" x14ac:dyDescent="0.2">
      <c r="A40" s="232" t="s">
        <v>143</v>
      </c>
      <c r="B40" s="232"/>
      <c r="C40" s="232"/>
      <c r="D40" s="232"/>
      <c r="E40" s="232"/>
      <c r="F40" s="232"/>
      <c r="G40" s="3">
        <v>34</v>
      </c>
      <c r="H40" s="37">
        <v>0</v>
      </c>
      <c r="I40" s="37">
        <v>0</v>
      </c>
    </row>
    <row r="41" spans="1:9" ht="26.25" customHeight="1" x14ac:dyDescent="0.2">
      <c r="A41" s="231" t="s">
        <v>173</v>
      </c>
      <c r="B41" s="231"/>
      <c r="C41" s="231"/>
      <c r="D41" s="231"/>
      <c r="E41" s="231"/>
      <c r="F41" s="231"/>
      <c r="G41" s="2">
        <v>35</v>
      </c>
      <c r="H41" s="38">
        <f>H34+H7+H40</f>
        <v>0</v>
      </c>
      <c r="I41" s="38">
        <f>I34+I7+I40</f>
        <v>0</v>
      </c>
    </row>
    <row r="42" spans="1:9" x14ac:dyDescent="0.2">
      <c r="A42" s="232" t="s">
        <v>118</v>
      </c>
      <c r="B42" s="232"/>
      <c r="C42" s="232"/>
      <c r="D42" s="232"/>
      <c r="E42" s="232"/>
      <c r="F42" s="232"/>
      <c r="G42" s="3">
        <v>36</v>
      </c>
      <c r="H42" s="37">
        <v>0</v>
      </c>
      <c r="I42" s="37">
        <v>0</v>
      </c>
    </row>
    <row r="43" spans="1:9" x14ac:dyDescent="0.2">
      <c r="A43" s="230" t="s">
        <v>174</v>
      </c>
      <c r="B43" s="230"/>
      <c r="C43" s="230"/>
      <c r="D43" s="230"/>
      <c r="E43" s="230"/>
      <c r="F43" s="230"/>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topLeftCell="A13" zoomScaleNormal="100" zoomScaleSheetLayoutView="115" workbookViewId="0">
      <selection activeCell="J7" sqref="J7"/>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8" t="s">
        <v>11</v>
      </c>
      <c r="B1" s="239"/>
      <c r="C1" s="239"/>
      <c r="D1" s="239"/>
      <c r="E1" s="239"/>
      <c r="F1" s="239"/>
      <c r="G1" s="239"/>
      <c r="H1" s="239"/>
      <c r="I1" s="239"/>
      <c r="J1" s="40"/>
    </row>
    <row r="2" spans="1:21" ht="16.5" thickBot="1" x14ac:dyDescent="0.25">
      <c r="A2" s="18"/>
      <c r="B2" s="19"/>
      <c r="C2" s="240" t="s">
        <v>12</v>
      </c>
      <c r="D2" s="240"/>
      <c r="E2" s="25">
        <v>44197</v>
      </c>
      <c r="F2" s="24" t="s">
        <v>0</v>
      </c>
      <c r="G2" s="25">
        <v>44561</v>
      </c>
      <c r="H2" s="42"/>
      <c r="I2" s="42"/>
      <c r="J2" s="43"/>
      <c r="P2" s="44" t="s">
        <v>18</v>
      </c>
      <c r="U2" s="20"/>
    </row>
    <row r="3" spans="1:21" ht="79.5" thickBot="1" x14ac:dyDescent="0.25">
      <c r="A3" s="241" t="s">
        <v>13</v>
      </c>
      <c r="B3" s="224"/>
      <c r="C3" s="224"/>
      <c r="D3" s="224"/>
      <c r="E3" s="224"/>
      <c r="F3" s="242"/>
      <c r="G3" s="21" t="s">
        <v>3</v>
      </c>
      <c r="H3" s="45" t="s">
        <v>175</v>
      </c>
      <c r="I3" s="45" t="s">
        <v>15</v>
      </c>
      <c r="J3" s="45" t="s">
        <v>68</v>
      </c>
      <c r="K3" s="45" t="s">
        <v>189</v>
      </c>
      <c r="L3" s="45" t="s">
        <v>144</v>
      </c>
      <c r="M3" s="45" t="s">
        <v>145</v>
      </c>
      <c r="N3" s="45" t="s">
        <v>146</v>
      </c>
      <c r="O3" s="45" t="s">
        <v>147</v>
      </c>
      <c r="P3" s="45" t="s">
        <v>14</v>
      </c>
    </row>
    <row r="4" spans="1:21" x14ac:dyDescent="0.2">
      <c r="A4" s="243">
        <v>1</v>
      </c>
      <c r="B4" s="244"/>
      <c r="C4" s="244"/>
      <c r="D4" s="244"/>
      <c r="E4" s="244"/>
      <c r="F4" s="244"/>
      <c r="G4" s="22">
        <v>2</v>
      </c>
      <c r="H4" s="46" t="s">
        <v>8</v>
      </c>
      <c r="I4" s="47" t="s">
        <v>9</v>
      </c>
      <c r="J4" s="46" t="s">
        <v>190</v>
      </c>
      <c r="K4" s="47" t="s">
        <v>191</v>
      </c>
      <c r="L4" s="46" t="s">
        <v>192</v>
      </c>
      <c r="M4" s="47" t="s">
        <v>193</v>
      </c>
      <c r="N4" s="46" t="s">
        <v>194</v>
      </c>
      <c r="O4" s="47" t="s">
        <v>195</v>
      </c>
      <c r="P4" s="46" t="s">
        <v>196</v>
      </c>
    </row>
    <row r="5" spans="1:21" x14ac:dyDescent="0.2">
      <c r="A5" s="236" t="s">
        <v>16</v>
      </c>
      <c r="B5" s="236"/>
      <c r="C5" s="236"/>
      <c r="D5" s="236"/>
      <c r="E5" s="236"/>
      <c r="F5" s="236"/>
      <c r="G5" s="236"/>
      <c r="H5" s="236"/>
      <c r="I5" s="236"/>
      <c r="J5" s="236"/>
      <c r="K5" s="236"/>
      <c r="L5" s="236"/>
      <c r="M5" s="236"/>
      <c r="N5" s="245"/>
      <c r="O5" s="245"/>
      <c r="P5" s="245"/>
    </row>
    <row r="6" spans="1:21" ht="12.75" customHeight="1" x14ac:dyDescent="0.2">
      <c r="A6" s="246" t="s">
        <v>197</v>
      </c>
      <c r="B6" s="246"/>
      <c r="C6" s="246"/>
      <c r="D6" s="246"/>
      <c r="E6" s="246"/>
      <c r="F6" s="246"/>
      <c r="G6" s="23">
        <v>1</v>
      </c>
      <c r="H6" s="48">
        <v>60095160</v>
      </c>
      <c r="I6" s="48">
        <v>17860382</v>
      </c>
      <c r="J6" s="48">
        <v>-73088</v>
      </c>
      <c r="K6" s="48">
        <v>0</v>
      </c>
      <c r="L6" s="48">
        <v>0</v>
      </c>
      <c r="M6" s="48">
        <v>-20165115</v>
      </c>
      <c r="N6" s="99">
        <v>-2117561</v>
      </c>
      <c r="O6" s="48">
        <v>0</v>
      </c>
      <c r="P6" s="98">
        <f>H6+I6+J6+K6+L6+M6+N6+O6</f>
        <v>55599778</v>
      </c>
    </row>
    <row r="7" spans="1:21" ht="12.75" customHeight="1" x14ac:dyDescent="0.2">
      <c r="A7" s="234" t="s">
        <v>198</v>
      </c>
      <c r="B7" s="234"/>
      <c r="C7" s="234"/>
      <c r="D7" s="234"/>
      <c r="E7" s="234"/>
      <c r="F7" s="234"/>
      <c r="G7" s="23">
        <v>2</v>
      </c>
      <c r="H7" s="48">
        <v>0</v>
      </c>
      <c r="I7" s="48">
        <v>0</v>
      </c>
      <c r="J7" s="48">
        <v>0</v>
      </c>
      <c r="K7" s="48">
        <v>0</v>
      </c>
      <c r="L7" s="48">
        <v>0</v>
      </c>
      <c r="M7" s="48">
        <v>0</v>
      </c>
      <c r="N7" s="99">
        <v>0</v>
      </c>
      <c r="O7" s="48">
        <v>0</v>
      </c>
      <c r="P7" s="98">
        <f t="shared" ref="P7:P23" si="0">H7+I7+J7+K7+L7+M7+N7+O7</f>
        <v>0</v>
      </c>
    </row>
    <row r="8" spans="1:21" ht="12.75" customHeight="1" x14ac:dyDescent="0.2">
      <c r="A8" s="234" t="s">
        <v>199</v>
      </c>
      <c r="B8" s="234"/>
      <c r="C8" s="234"/>
      <c r="D8" s="234"/>
      <c r="E8" s="234"/>
      <c r="F8" s="234"/>
      <c r="G8" s="23">
        <v>3</v>
      </c>
      <c r="H8" s="48">
        <v>0</v>
      </c>
      <c r="I8" s="48">
        <v>0</v>
      </c>
      <c r="J8" s="48">
        <v>0</v>
      </c>
      <c r="K8" s="48">
        <v>0</v>
      </c>
      <c r="L8" s="48">
        <v>0</v>
      </c>
      <c r="M8" s="48">
        <v>0</v>
      </c>
      <c r="N8" s="99">
        <v>0</v>
      </c>
      <c r="O8" s="48">
        <v>0</v>
      </c>
      <c r="P8" s="98">
        <f t="shared" si="0"/>
        <v>0</v>
      </c>
    </row>
    <row r="9" spans="1:21" ht="24" customHeight="1" x14ac:dyDescent="0.2">
      <c r="A9" s="235" t="s">
        <v>242</v>
      </c>
      <c r="B9" s="235"/>
      <c r="C9" s="235"/>
      <c r="D9" s="235"/>
      <c r="E9" s="235"/>
      <c r="F9" s="235"/>
      <c r="G9" s="97">
        <v>4</v>
      </c>
      <c r="H9" s="98">
        <f>H6+H7+H8</f>
        <v>60095160</v>
      </c>
      <c r="I9" s="98">
        <f t="shared" ref="I9:N9" si="1">I6+I7+I8</f>
        <v>17860382</v>
      </c>
      <c r="J9" s="98">
        <f t="shared" si="1"/>
        <v>-73088</v>
      </c>
      <c r="K9" s="98">
        <f t="shared" si="1"/>
        <v>0</v>
      </c>
      <c r="L9" s="98">
        <f t="shared" si="1"/>
        <v>0</v>
      </c>
      <c r="M9" s="98">
        <f t="shared" si="1"/>
        <v>-20165115</v>
      </c>
      <c r="N9" s="98">
        <f t="shared" si="1"/>
        <v>-2117561</v>
      </c>
      <c r="O9" s="98">
        <f>O6+O7+O8</f>
        <v>0</v>
      </c>
      <c r="P9" s="98">
        <f t="shared" si="0"/>
        <v>55599778</v>
      </c>
    </row>
    <row r="10" spans="1:21" ht="12.75" customHeight="1" x14ac:dyDescent="0.2">
      <c r="A10" s="234" t="s">
        <v>200</v>
      </c>
      <c r="B10" s="234"/>
      <c r="C10" s="234"/>
      <c r="D10" s="234"/>
      <c r="E10" s="234"/>
      <c r="F10" s="234"/>
      <c r="G10" s="23">
        <v>5</v>
      </c>
      <c r="H10" s="48">
        <v>0</v>
      </c>
      <c r="I10" s="48">
        <v>0</v>
      </c>
      <c r="J10" s="48">
        <v>0</v>
      </c>
      <c r="K10" s="48">
        <v>0</v>
      </c>
      <c r="L10" s="48">
        <v>0</v>
      </c>
      <c r="M10" s="48">
        <v>0</v>
      </c>
      <c r="N10" s="99">
        <v>-16625453</v>
      </c>
      <c r="O10" s="48">
        <v>-2504027</v>
      </c>
      <c r="P10" s="98">
        <f t="shared" si="0"/>
        <v>-19129480</v>
      </c>
    </row>
    <row r="11" spans="1:21" ht="25.5" customHeight="1" x14ac:dyDescent="0.2">
      <c r="A11" s="234" t="s">
        <v>201</v>
      </c>
      <c r="B11" s="234"/>
      <c r="C11" s="234"/>
      <c r="D11" s="234"/>
      <c r="E11" s="234"/>
      <c r="F11" s="234"/>
      <c r="G11" s="23">
        <v>6</v>
      </c>
      <c r="H11" s="48">
        <v>0</v>
      </c>
      <c r="I11" s="48">
        <v>0</v>
      </c>
      <c r="J11" s="48">
        <v>0</v>
      </c>
      <c r="K11" s="48">
        <v>0</v>
      </c>
      <c r="L11" s="48">
        <v>0</v>
      </c>
      <c r="M11" s="48">
        <v>0</v>
      </c>
      <c r="N11" s="99">
        <v>0</v>
      </c>
      <c r="O11" s="48">
        <v>0</v>
      </c>
      <c r="P11" s="98">
        <f t="shared" si="0"/>
        <v>0</v>
      </c>
    </row>
    <row r="12" spans="1:21" ht="12.75" customHeight="1" x14ac:dyDescent="0.2">
      <c r="A12" s="234" t="s">
        <v>202</v>
      </c>
      <c r="B12" s="234"/>
      <c r="C12" s="234"/>
      <c r="D12" s="234"/>
      <c r="E12" s="234"/>
      <c r="F12" s="234"/>
      <c r="G12" s="23">
        <v>7</v>
      </c>
      <c r="H12" s="48">
        <v>0</v>
      </c>
      <c r="I12" s="48">
        <v>0</v>
      </c>
      <c r="J12" s="48">
        <v>0</v>
      </c>
      <c r="K12" s="48">
        <v>0</v>
      </c>
      <c r="L12" s="48">
        <v>0</v>
      </c>
      <c r="M12" s="48">
        <v>0</v>
      </c>
      <c r="N12" s="99">
        <v>0</v>
      </c>
      <c r="O12" s="48">
        <v>0</v>
      </c>
      <c r="P12" s="98">
        <f t="shared" si="0"/>
        <v>0</v>
      </c>
    </row>
    <row r="13" spans="1:21" ht="12.75" customHeight="1" x14ac:dyDescent="0.2">
      <c r="A13" s="234" t="s">
        <v>203</v>
      </c>
      <c r="B13" s="234"/>
      <c r="C13" s="234"/>
      <c r="D13" s="234"/>
      <c r="E13" s="234"/>
      <c r="F13" s="234"/>
      <c r="G13" s="23">
        <v>8</v>
      </c>
      <c r="H13" s="48">
        <v>0</v>
      </c>
      <c r="I13" s="48">
        <v>0</v>
      </c>
      <c r="J13" s="48">
        <v>0</v>
      </c>
      <c r="K13" s="48">
        <v>0</v>
      </c>
      <c r="L13" s="48">
        <v>0</v>
      </c>
      <c r="M13" s="48">
        <v>0</v>
      </c>
      <c r="N13" s="99">
        <v>0</v>
      </c>
      <c r="O13" s="48">
        <v>0</v>
      </c>
      <c r="P13" s="98">
        <f t="shared" si="0"/>
        <v>0</v>
      </c>
    </row>
    <row r="14" spans="1:21" ht="27" customHeight="1" x14ac:dyDescent="0.2">
      <c r="A14" s="234" t="s">
        <v>204</v>
      </c>
      <c r="B14" s="234"/>
      <c r="C14" s="234"/>
      <c r="D14" s="234"/>
      <c r="E14" s="234"/>
      <c r="F14" s="234"/>
      <c r="G14" s="23">
        <v>9</v>
      </c>
      <c r="H14" s="48">
        <v>0</v>
      </c>
      <c r="I14" s="48">
        <v>0</v>
      </c>
      <c r="J14" s="48">
        <v>0</v>
      </c>
      <c r="K14" s="48">
        <v>0</v>
      </c>
      <c r="L14" s="48">
        <v>0</v>
      </c>
      <c r="M14" s="48">
        <v>0</v>
      </c>
      <c r="N14" s="99">
        <v>0</v>
      </c>
      <c r="O14" s="48">
        <v>0</v>
      </c>
      <c r="P14" s="98">
        <f t="shared" si="0"/>
        <v>0</v>
      </c>
    </row>
    <row r="15" spans="1:21" ht="12.75" customHeight="1" x14ac:dyDescent="0.2">
      <c r="A15" s="234" t="s">
        <v>91</v>
      </c>
      <c r="B15" s="234"/>
      <c r="C15" s="234"/>
      <c r="D15" s="234"/>
      <c r="E15" s="234"/>
      <c r="F15" s="234"/>
      <c r="G15" s="23">
        <v>10</v>
      </c>
      <c r="H15" s="48">
        <v>0</v>
      </c>
      <c r="I15" s="48">
        <v>0</v>
      </c>
      <c r="J15" s="48">
        <v>0</v>
      </c>
      <c r="K15" s="48">
        <v>0</v>
      </c>
      <c r="L15" s="48">
        <v>0</v>
      </c>
      <c r="M15" s="48">
        <v>441808</v>
      </c>
      <c r="N15" s="99">
        <v>0</v>
      </c>
      <c r="O15" s="48">
        <v>0</v>
      </c>
      <c r="P15" s="98">
        <f t="shared" si="0"/>
        <v>441808</v>
      </c>
    </row>
    <row r="16" spans="1:21" ht="12.75" customHeight="1" x14ac:dyDescent="0.2">
      <c r="A16" s="234" t="s">
        <v>205</v>
      </c>
      <c r="B16" s="234"/>
      <c r="C16" s="234"/>
      <c r="D16" s="234"/>
      <c r="E16" s="234"/>
      <c r="F16" s="234"/>
      <c r="G16" s="23">
        <v>11</v>
      </c>
      <c r="H16" s="48">
        <v>0</v>
      </c>
      <c r="I16" s="48">
        <v>0</v>
      </c>
      <c r="J16" s="48">
        <v>0</v>
      </c>
      <c r="K16" s="48">
        <v>0</v>
      </c>
      <c r="L16" s="48">
        <v>0</v>
      </c>
      <c r="M16" s="48">
        <v>0</v>
      </c>
      <c r="N16" s="99">
        <v>0</v>
      </c>
      <c r="O16" s="48">
        <v>0</v>
      </c>
      <c r="P16" s="98">
        <f t="shared" si="0"/>
        <v>0</v>
      </c>
    </row>
    <row r="17" spans="1:16" ht="27" customHeight="1" x14ac:dyDescent="0.2">
      <c r="A17" s="235" t="s">
        <v>212</v>
      </c>
      <c r="B17" s="235"/>
      <c r="C17" s="235"/>
      <c r="D17" s="235"/>
      <c r="E17" s="235"/>
      <c r="F17" s="235"/>
      <c r="G17" s="97">
        <v>12</v>
      </c>
      <c r="H17" s="98">
        <f>H10+H11+H12+H13+H14+H15+H16</f>
        <v>0</v>
      </c>
      <c r="I17" s="98">
        <f t="shared" ref="I17:O17" si="2">I10+I11+I12+I13+I14+I15+I16</f>
        <v>0</v>
      </c>
      <c r="J17" s="98">
        <f t="shared" si="2"/>
        <v>0</v>
      </c>
      <c r="K17" s="98">
        <f t="shared" si="2"/>
        <v>0</v>
      </c>
      <c r="L17" s="98">
        <f t="shared" si="2"/>
        <v>0</v>
      </c>
      <c r="M17" s="98">
        <f t="shared" si="2"/>
        <v>441808</v>
      </c>
      <c r="N17" s="98">
        <f t="shared" si="2"/>
        <v>-16625453</v>
      </c>
      <c r="O17" s="98">
        <f t="shared" si="2"/>
        <v>-2504027</v>
      </c>
      <c r="P17" s="98">
        <f t="shared" si="0"/>
        <v>-18687672</v>
      </c>
    </row>
    <row r="18" spans="1:16" ht="12.75" customHeight="1" x14ac:dyDescent="0.2">
      <c r="A18" s="234" t="s">
        <v>206</v>
      </c>
      <c r="B18" s="234"/>
      <c r="C18" s="234"/>
      <c r="D18" s="234"/>
      <c r="E18" s="234"/>
      <c r="F18" s="234"/>
      <c r="G18" s="23">
        <v>13</v>
      </c>
      <c r="H18" s="48">
        <v>0</v>
      </c>
      <c r="I18" s="48">
        <v>0</v>
      </c>
      <c r="J18" s="48">
        <v>0</v>
      </c>
      <c r="K18" s="48">
        <v>0</v>
      </c>
      <c r="L18" s="48">
        <v>0</v>
      </c>
      <c r="M18" s="48">
        <v>0</v>
      </c>
      <c r="N18" s="99">
        <v>0</v>
      </c>
      <c r="O18" s="48">
        <v>22393045</v>
      </c>
      <c r="P18" s="98">
        <f t="shared" si="0"/>
        <v>22393045</v>
      </c>
    </row>
    <row r="19" spans="1:16" ht="12.75" customHeight="1" x14ac:dyDescent="0.2">
      <c r="A19" s="234" t="s">
        <v>207</v>
      </c>
      <c r="B19" s="234"/>
      <c r="C19" s="234"/>
      <c r="D19" s="234"/>
      <c r="E19" s="234"/>
      <c r="F19" s="234"/>
      <c r="G19" s="23">
        <v>14</v>
      </c>
      <c r="H19" s="48">
        <v>0</v>
      </c>
      <c r="I19" s="48">
        <v>0</v>
      </c>
      <c r="J19" s="48">
        <v>0</v>
      </c>
      <c r="K19" s="48">
        <v>0</v>
      </c>
      <c r="L19" s="48">
        <v>0</v>
      </c>
      <c r="M19" s="48">
        <v>0</v>
      </c>
      <c r="N19" s="99">
        <v>0</v>
      </c>
      <c r="O19" s="48">
        <v>7506162</v>
      </c>
      <c r="P19" s="98">
        <f t="shared" si="0"/>
        <v>7506162</v>
      </c>
    </row>
    <row r="20" spans="1:16" ht="12.75" customHeight="1" x14ac:dyDescent="0.2">
      <c r="A20" s="234" t="s">
        <v>208</v>
      </c>
      <c r="B20" s="234"/>
      <c r="C20" s="234"/>
      <c r="D20" s="234"/>
      <c r="E20" s="234"/>
      <c r="F20" s="234"/>
      <c r="G20" s="23">
        <v>15</v>
      </c>
      <c r="H20" s="48">
        <v>0</v>
      </c>
      <c r="I20" s="48">
        <v>0</v>
      </c>
      <c r="J20" s="48">
        <v>0</v>
      </c>
      <c r="K20" s="48">
        <v>0</v>
      </c>
      <c r="L20" s="48">
        <v>0</v>
      </c>
      <c r="M20" s="48">
        <v>0</v>
      </c>
      <c r="N20" s="99">
        <v>0</v>
      </c>
      <c r="O20" s="48">
        <v>0</v>
      </c>
      <c r="P20" s="98">
        <f t="shared" si="0"/>
        <v>0</v>
      </c>
    </row>
    <row r="21" spans="1:16" ht="12.75" customHeight="1" x14ac:dyDescent="0.2">
      <c r="A21" s="234" t="s">
        <v>210</v>
      </c>
      <c r="B21" s="234"/>
      <c r="C21" s="234"/>
      <c r="D21" s="234"/>
      <c r="E21" s="234"/>
      <c r="F21" s="234"/>
      <c r="G21" s="23">
        <v>16</v>
      </c>
      <c r="H21" s="48">
        <v>0</v>
      </c>
      <c r="I21" s="48">
        <v>0</v>
      </c>
      <c r="J21" s="48">
        <v>0</v>
      </c>
      <c r="K21" s="48">
        <v>0</v>
      </c>
      <c r="L21" s="48">
        <v>0</v>
      </c>
      <c r="M21" s="48">
        <v>0</v>
      </c>
      <c r="N21" s="99">
        <v>0</v>
      </c>
      <c r="O21" s="48">
        <v>0</v>
      </c>
      <c r="P21" s="98">
        <f t="shared" si="0"/>
        <v>0</v>
      </c>
    </row>
    <row r="22" spans="1:16" ht="12.75" customHeight="1" x14ac:dyDescent="0.2">
      <c r="A22" s="234" t="s">
        <v>209</v>
      </c>
      <c r="B22" s="234"/>
      <c r="C22" s="234"/>
      <c r="D22" s="234"/>
      <c r="E22" s="234"/>
      <c r="F22" s="234"/>
      <c r="G22" s="23">
        <v>17</v>
      </c>
      <c r="H22" s="48">
        <v>0</v>
      </c>
      <c r="I22" s="48">
        <v>0</v>
      </c>
      <c r="J22" s="48">
        <v>0</v>
      </c>
      <c r="K22" s="48">
        <v>0</v>
      </c>
      <c r="L22" s="48">
        <v>0</v>
      </c>
      <c r="M22" s="48">
        <v>17265641</v>
      </c>
      <c r="N22" s="99">
        <v>2117561</v>
      </c>
      <c r="O22" s="48">
        <v>-5287558</v>
      </c>
      <c r="P22" s="98">
        <f t="shared" si="0"/>
        <v>14095644</v>
      </c>
    </row>
    <row r="23" spans="1:16" ht="24.75" customHeight="1" x14ac:dyDescent="0.2">
      <c r="A23" s="247" t="s">
        <v>211</v>
      </c>
      <c r="B23" s="247"/>
      <c r="C23" s="247"/>
      <c r="D23" s="247"/>
      <c r="E23" s="247"/>
      <c r="F23" s="247"/>
      <c r="G23" s="97">
        <v>18</v>
      </c>
      <c r="H23" s="98">
        <f>H18+H19+H20+H21+H22+H17+H9</f>
        <v>60095160</v>
      </c>
      <c r="I23" s="98">
        <f t="shared" ref="I23:N23" si="3">I18+I19+I20+I21+I22+I17+I9</f>
        <v>17860382</v>
      </c>
      <c r="J23" s="98">
        <f t="shared" si="3"/>
        <v>-73088</v>
      </c>
      <c r="K23" s="98">
        <f t="shared" si="3"/>
        <v>0</v>
      </c>
      <c r="L23" s="98">
        <f t="shared" si="3"/>
        <v>0</v>
      </c>
      <c r="M23" s="98">
        <f t="shared" si="3"/>
        <v>-2457666</v>
      </c>
      <c r="N23" s="98">
        <f t="shared" si="3"/>
        <v>-16625453</v>
      </c>
      <c r="O23" s="98">
        <f>O18+O19+O20+O21+O22+O17+O9</f>
        <v>22107622</v>
      </c>
      <c r="P23" s="98">
        <f t="shared" si="0"/>
        <v>80906957</v>
      </c>
    </row>
    <row r="24" spans="1:16" x14ac:dyDescent="0.2">
      <c r="A24" s="236" t="s">
        <v>17</v>
      </c>
      <c r="B24" s="237"/>
      <c r="C24" s="237"/>
      <c r="D24" s="237"/>
      <c r="E24" s="237"/>
      <c r="F24" s="237"/>
      <c r="G24" s="237"/>
      <c r="H24" s="237"/>
      <c r="I24" s="237"/>
      <c r="J24" s="237"/>
      <c r="K24" s="237"/>
      <c r="L24" s="237"/>
      <c r="M24" s="237"/>
      <c r="N24" s="237"/>
      <c r="O24" s="237"/>
      <c r="P24" s="237"/>
    </row>
    <row r="25" spans="1:16" ht="12.75" customHeight="1" x14ac:dyDescent="0.2">
      <c r="A25" s="246" t="s">
        <v>213</v>
      </c>
      <c r="B25" s="246"/>
      <c r="C25" s="246"/>
      <c r="D25" s="246"/>
      <c r="E25" s="246"/>
      <c r="F25" s="246"/>
      <c r="G25" s="23">
        <v>19</v>
      </c>
      <c r="H25" s="48">
        <v>60095160</v>
      </c>
      <c r="I25" s="48">
        <v>17860382</v>
      </c>
      <c r="J25" s="48">
        <v>-73088</v>
      </c>
      <c r="K25" s="48">
        <v>0</v>
      </c>
      <c r="L25" s="48">
        <v>0</v>
      </c>
      <c r="M25" s="48">
        <v>-2457666</v>
      </c>
      <c r="N25" s="99">
        <v>-16625453</v>
      </c>
      <c r="O25" s="48">
        <v>22107622</v>
      </c>
      <c r="P25" s="98">
        <f>H25+I25+J25+K25+L25+M25+N25+O25</f>
        <v>80906957</v>
      </c>
    </row>
    <row r="26" spans="1:16" ht="12.75" customHeight="1" x14ac:dyDescent="0.2">
      <c r="A26" s="234" t="s">
        <v>198</v>
      </c>
      <c r="B26" s="234"/>
      <c r="C26" s="234"/>
      <c r="D26" s="234"/>
      <c r="E26" s="234"/>
      <c r="F26" s="234"/>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34" t="s">
        <v>199</v>
      </c>
      <c r="B27" s="234"/>
      <c r="C27" s="234"/>
      <c r="D27" s="234"/>
      <c r="E27" s="234"/>
      <c r="F27" s="234"/>
      <c r="G27" s="23">
        <v>21</v>
      </c>
      <c r="H27" s="48">
        <v>0</v>
      </c>
      <c r="I27" s="48">
        <v>0</v>
      </c>
      <c r="J27" s="48">
        <v>0</v>
      </c>
      <c r="K27" s="48">
        <v>0</v>
      </c>
      <c r="L27" s="48">
        <v>0</v>
      </c>
      <c r="M27" s="48">
        <v>0</v>
      </c>
      <c r="N27" s="48">
        <v>0</v>
      </c>
      <c r="O27" s="48">
        <v>0</v>
      </c>
      <c r="P27" s="98">
        <f t="shared" si="4"/>
        <v>0</v>
      </c>
    </row>
    <row r="28" spans="1:16" ht="24" customHeight="1" x14ac:dyDescent="0.2">
      <c r="A28" s="235" t="s">
        <v>214</v>
      </c>
      <c r="B28" s="235"/>
      <c r="C28" s="235"/>
      <c r="D28" s="235"/>
      <c r="E28" s="235"/>
      <c r="F28" s="235"/>
      <c r="G28" s="97">
        <v>22</v>
      </c>
      <c r="H28" s="98">
        <f>H25+H26+H27</f>
        <v>60095160</v>
      </c>
      <c r="I28" s="98">
        <f t="shared" ref="I28:O28" si="5">I25+I26+I27</f>
        <v>17860382</v>
      </c>
      <c r="J28" s="98">
        <f t="shared" si="5"/>
        <v>-73088</v>
      </c>
      <c r="K28" s="98">
        <f t="shared" si="5"/>
        <v>0</v>
      </c>
      <c r="L28" s="98">
        <f t="shared" si="5"/>
        <v>0</v>
      </c>
      <c r="M28" s="98">
        <f t="shared" si="5"/>
        <v>-2457666</v>
      </c>
      <c r="N28" s="98">
        <f t="shared" si="5"/>
        <v>-16625453</v>
      </c>
      <c r="O28" s="98">
        <f t="shared" si="5"/>
        <v>22107622</v>
      </c>
      <c r="P28" s="98">
        <f t="shared" si="4"/>
        <v>80906957</v>
      </c>
    </row>
    <row r="29" spans="1:16" ht="12.75" customHeight="1" x14ac:dyDescent="0.2">
      <c r="A29" s="234" t="s">
        <v>215</v>
      </c>
      <c r="B29" s="234"/>
      <c r="C29" s="234"/>
      <c r="D29" s="234"/>
      <c r="E29" s="234"/>
      <c r="F29" s="234"/>
      <c r="G29" s="23">
        <v>23</v>
      </c>
      <c r="H29" s="48">
        <v>0</v>
      </c>
      <c r="I29" s="48">
        <v>0</v>
      </c>
      <c r="J29" s="48">
        <v>0</v>
      </c>
      <c r="K29" s="48">
        <v>0</v>
      </c>
      <c r="L29" s="48">
        <v>0</v>
      </c>
      <c r="M29" s="48">
        <v>0</v>
      </c>
      <c r="N29" s="99">
        <v>-601790</v>
      </c>
      <c r="O29" s="48">
        <v>11452046</v>
      </c>
      <c r="P29" s="98">
        <f t="shared" si="4"/>
        <v>10850256</v>
      </c>
    </row>
    <row r="30" spans="1:16" ht="16.5" customHeight="1" x14ac:dyDescent="0.2">
      <c r="A30" s="234" t="s">
        <v>216</v>
      </c>
      <c r="B30" s="234"/>
      <c r="C30" s="234"/>
      <c r="D30" s="234"/>
      <c r="E30" s="234"/>
      <c r="F30" s="234"/>
      <c r="G30" s="23">
        <v>24</v>
      </c>
      <c r="H30" s="48">
        <v>0</v>
      </c>
      <c r="I30" s="48">
        <v>0</v>
      </c>
      <c r="J30" s="48">
        <v>0</v>
      </c>
      <c r="K30" s="48">
        <v>0</v>
      </c>
      <c r="L30" s="48">
        <v>0</v>
      </c>
      <c r="M30" s="48">
        <v>0</v>
      </c>
      <c r="N30" s="48">
        <v>0</v>
      </c>
      <c r="O30" s="48">
        <v>0</v>
      </c>
      <c r="P30" s="98">
        <f t="shared" si="4"/>
        <v>0</v>
      </c>
    </row>
    <row r="31" spans="1:16" ht="12.75" customHeight="1" x14ac:dyDescent="0.2">
      <c r="A31" s="234" t="s">
        <v>217</v>
      </c>
      <c r="B31" s="234"/>
      <c r="C31" s="234"/>
      <c r="D31" s="234"/>
      <c r="E31" s="234"/>
      <c r="F31" s="234"/>
      <c r="G31" s="23">
        <v>25</v>
      </c>
      <c r="H31" s="48">
        <v>0</v>
      </c>
      <c r="I31" s="48">
        <v>0</v>
      </c>
      <c r="J31" s="48">
        <v>0</v>
      </c>
      <c r="K31" s="48">
        <v>0</v>
      </c>
      <c r="L31" s="48">
        <v>0</v>
      </c>
      <c r="M31" s="48">
        <v>0</v>
      </c>
      <c r="N31" s="48">
        <v>0</v>
      </c>
      <c r="O31" s="48">
        <v>0</v>
      </c>
      <c r="P31" s="98">
        <f t="shared" si="4"/>
        <v>0</v>
      </c>
    </row>
    <row r="32" spans="1:16" ht="12.75" customHeight="1" x14ac:dyDescent="0.2">
      <c r="A32" s="234" t="s">
        <v>218</v>
      </c>
      <c r="B32" s="234"/>
      <c r="C32" s="234"/>
      <c r="D32" s="234"/>
      <c r="E32" s="234"/>
      <c r="F32" s="234"/>
      <c r="G32" s="23">
        <v>26</v>
      </c>
      <c r="H32" s="48">
        <v>0</v>
      </c>
      <c r="I32" s="48">
        <v>0</v>
      </c>
      <c r="J32" s="48">
        <v>0</v>
      </c>
      <c r="K32" s="48">
        <v>0</v>
      </c>
      <c r="L32" s="48">
        <v>0</v>
      </c>
      <c r="M32" s="48">
        <v>0</v>
      </c>
      <c r="N32" s="48">
        <v>0</v>
      </c>
      <c r="O32" s="48">
        <v>0</v>
      </c>
      <c r="P32" s="98">
        <f t="shared" si="4"/>
        <v>0</v>
      </c>
    </row>
    <row r="33" spans="1:16" ht="24.75" customHeight="1" x14ac:dyDescent="0.2">
      <c r="A33" s="234" t="s">
        <v>219</v>
      </c>
      <c r="B33" s="234"/>
      <c r="C33" s="234"/>
      <c r="D33" s="234"/>
      <c r="E33" s="234"/>
      <c r="F33" s="234"/>
      <c r="G33" s="23">
        <v>27</v>
      </c>
      <c r="H33" s="48">
        <v>0</v>
      </c>
      <c r="I33" s="48">
        <v>0</v>
      </c>
      <c r="J33" s="48">
        <v>0</v>
      </c>
      <c r="K33" s="48">
        <v>0</v>
      </c>
      <c r="L33" s="48">
        <v>0</v>
      </c>
      <c r="M33" s="48">
        <v>0</v>
      </c>
      <c r="N33" s="48">
        <v>0</v>
      </c>
      <c r="O33" s="48">
        <v>0</v>
      </c>
      <c r="P33" s="98">
        <f t="shared" si="4"/>
        <v>0</v>
      </c>
    </row>
    <row r="34" spans="1:16" ht="12.75" customHeight="1" x14ac:dyDescent="0.2">
      <c r="A34" s="234" t="s">
        <v>220</v>
      </c>
      <c r="B34" s="234"/>
      <c r="C34" s="234"/>
      <c r="D34" s="234"/>
      <c r="E34" s="234"/>
      <c r="F34" s="234"/>
      <c r="G34" s="23">
        <v>28</v>
      </c>
      <c r="H34" s="48">
        <v>0</v>
      </c>
      <c r="I34" s="48">
        <v>0</v>
      </c>
      <c r="J34" s="48">
        <v>0</v>
      </c>
      <c r="K34" s="48">
        <v>0</v>
      </c>
      <c r="L34" s="48">
        <v>0</v>
      </c>
      <c r="M34" s="48">
        <v>-66789</v>
      </c>
      <c r="N34" s="48">
        <v>0</v>
      </c>
      <c r="O34" s="48">
        <v>0</v>
      </c>
      <c r="P34" s="98">
        <f t="shared" si="4"/>
        <v>-66789</v>
      </c>
    </row>
    <row r="35" spans="1:16" ht="12.75" customHeight="1" x14ac:dyDescent="0.2">
      <c r="A35" s="234" t="s">
        <v>221</v>
      </c>
      <c r="B35" s="234"/>
      <c r="C35" s="234"/>
      <c r="D35" s="234"/>
      <c r="E35" s="234"/>
      <c r="F35" s="234"/>
      <c r="G35" s="23">
        <v>29</v>
      </c>
      <c r="H35" s="48">
        <v>0</v>
      </c>
      <c r="I35" s="48">
        <v>0</v>
      </c>
      <c r="J35" s="48">
        <v>0</v>
      </c>
      <c r="K35" s="48">
        <v>0</v>
      </c>
      <c r="L35" s="48">
        <v>0</v>
      </c>
      <c r="M35" s="48">
        <v>0</v>
      </c>
      <c r="N35" s="48">
        <v>0</v>
      </c>
      <c r="O35" s="48">
        <v>0</v>
      </c>
      <c r="P35" s="98">
        <f t="shared" si="4"/>
        <v>0</v>
      </c>
    </row>
    <row r="36" spans="1:16" ht="25.5" customHeight="1" x14ac:dyDescent="0.2">
      <c r="A36" s="235" t="s">
        <v>222</v>
      </c>
      <c r="B36" s="235"/>
      <c r="C36" s="235"/>
      <c r="D36" s="235"/>
      <c r="E36" s="235"/>
      <c r="F36" s="235"/>
      <c r="G36" s="97">
        <v>30</v>
      </c>
      <c r="H36" s="98">
        <f>H29+H30+H31+H32+H33+H34+H35</f>
        <v>0</v>
      </c>
      <c r="I36" s="98">
        <f t="shared" ref="I36:N36" si="6">I29+I30+I31+I32+I33+I34+I35</f>
        <v>0</v>
      </c>
      <c r="J36" s="98">
        <f t="shared" si="6"/>
        <v>0</v>
      </c>
      <c r="K36" s="98">
        <f t="shared" si="6"/>
        <v>0</v>
      </c>
      <c r="L36" s="98">
        <f t="shared" si="6"/>
        <v>0</v>
      </c>
      <c r="M36" s="98">
        <f t="shared" si="6"/>
        <v>-66789</v>
      </c>
      <c r="N36" s="98">
        <f t="shared" si="6"/>
        <v>-601790</v>
      </c>
      <c r="O36" s="98">
        <f>O29+O30+O31+O32+O33+O34+O35</f>
        <v>11452046</v>
      </c>
      <c r="P36" s="98">
        <f t="shared" si="4"/>
        <v>10783467</v>
      </c>
    </row>
    <row r="37" spans="1:16" ht="12.75" customHeight="1" x14ac:dyDescent="0.2">
      <c r="A37" s="234" t="s">
        <v>223</v>
      </c>
      <c r="B37" s="234"/>
      <c r="C37" s="234"/>
      <c r="D37" s="234"/>
      <c r="E37" s="234"/>
      <c r="F37" s="234"/>
      <c r="G37" s="23">
        <v>31</v>
      </c>
      <c r="H37" s="48">
        <v>0</v>
      </c>
      <c r="I37" s="48">
        <v>0</v>
      </c>
      <c r="J37" s="48">
        <v>0</v>
      </c>
      <c r="K37" s="48">
        <v>0</v>
      </c>
      <c r="L37" s="48">
        <v>0</v>
      </c>
      <c r="M37" s="48">
        <v>0</v>
      </c>
      <c r="N37" s="48">
        <v>0</v>
      </c>
      <c r="O37" s="48">
        <v>0</v>
      </c>
      <c r="P37" s="98">
        <f t="shared" si="4"/>
        <v>0</v>
      </c>
    </row>
    <row r="38" spans="1:16" ht="12.75" customHeight="1" x14ac:dyDescent="0.2">
      <c r="A38" s="234" t="s">
        <v>224</v>
      </c>
      <c r="B38" s="234"/>
      <c r="C38" s="234"/>
      <c r="D38" s="234"/>
      <c r="E38" s="234"/>
      <c r="F38" s="234"/>
      <c r="G38" s="23">
        <v>32</v>
      </c>
      <c r="H38" s="48">
        <v>0</v>
      </c>
      <c r="I38" s="48">
        <v>0</v>
      </c>
      <c r="J38" s="48">
        <v>0</v>
      </c>
      <c r="K38" s="48">
        <v>0</v>
      </c>
      <c r="L38" s="48">
        <v>0</v>
      </c>
      <c r="M38" s="48">
        <v>0</v>
      </c>
      <c r="N38" s="48">
        <v>0</v>
      </c>
      <c r="O38" s="48">
        <f>-8796+8796</f>
        <v>0</v>
      </c>
      <c r="P38" s="98">
        <f t="shared" si="4"/>
        <v>0</v>
      </c>
    </row>
    <row r="39" spans="1:16" ht="12.75" customHeight="1" x14ac:dyDescent="0.2">
      <c r="A39" s="234" t="s">
        <v>228</v>
      </c>
      <c r="B39" s="234"/>
      <c r="C39" s="234"/>
      <c r="D39" s="234"/>
      <c r="E39" s="234"/>
      <c r="F39" s="234"/>
      <c r="G39" s="23">
        <v>33</v>
      </c>
      <c r="H39" s="48">
        <v>0</v>
      </c>
      <c r="I39" s="48">
        <v>0</v>
      </c>
      <c r="J39" s="48">
        <v>0</v>
      </c>
      <c r="K39" s="48">
        <v>0</v>
      </c>
      <c r="L39" s="48">
        <v>0</v>
      </c>
      <c r="M39" s="48">
        <v>0</v>
      </c>
      <c r="N39" s="48">
        <v>0</v>
      </c>
      <c r="O39" s="48">
        <v>0</v>
      </c>
      <c r="P39" s="98">
        <f t="shared" si="4"/>
        <v>0</v>
      </c>
    </row>
    <row r="40" spans="1:16" ht="12.75" customHeight="1" x14ac:dyDescent="0.2">
      <c r="A40" s="234" t="s">
        <v>225</v>
      </c>
      <c r="B40" s="234"/>
      <c r="C40" s="234"/>
      <c r="D40" s="234"/>
      <c r="E40" s="234"/>
      <c r="F40" s="234"/>
      <c r="G40" s="23">
        <v>34</v>
      </c>
      <c r="H40" s="48">
        <v>0</v>
      </c>
      <c r="I40" s="48">
        <v>0</v>
      </c>
      <c r="J40" s="48">
        <v>0</v>
      </c>
      <c r="K40" s="48">
        <v>0</v>
      </c>
      <c r="L40" s="48">
        <v>0</v>
      </c>
      <c r="M40" s="48">
        <v>0</v>
      </c>
      <c r="N40" s="48">
        <v>0</v>
      </c>
      <c r="O40" s="48">
        <v>0</v>
      </c>
      <c r="P40" s="98">
        <f t="shared" si="4"/>
        <v>0</v>
      </c>
    </row>
    <row r="41" spans="1:16" ht="12.75" customHeight="1" x14ac:dyDescent="0.2">
      <c r="A41" s="246" t="s">
        <v>226</v>
      </c>
      <c r="B41" s="246"/>
      <c r="C41" s="246"/>
      <c r="D41" s="246"/>
      <c r="E41" s="246"/>
      <c r="F41" s="246"/>
      <c r="G41" s="23">
        <v>35</v>
      </c>
      <c r="H41" s="48">
        <v>0</v>
      </c>
      <c r="I41" s="48">
        <v>0</v>
      </c>
      <c r="J41" s="48">
        <v>0</v>
      </c>
      <c r="K41" s="48">
        <v>0</v>
      </c>
      <c r="L41" s="48">
        <v>0</v>
      </c>
      <c r="M41" s="48">
        <v>-16625453</v>
      </c>
      <c r="N41" s="99">
        <v>16625453</v>
      </c>
      <c r="O41" s="48">
        <v>-33559668</v>
      </c>
      <c r="P41" s="98">
        <f t="shared" si="4"/>
        <v>-33559668</v>
      </c>
    </row>
    <row r="42" spans="1:16" ht="20.25" customHeight="1" x14ac:dyDescent="0.2">
      <c r="A42" s="247" t="s">
        <v>227</v>
      </c>
      <c r="B42" s="247"/>
      <c r="C42" s="247"/>
      <c r="D42" s="247"/>
      <c r="E42" s="247"/>
      <c r="F42" s="247"/>
      <c r="G42" s="100">
        <v>36</v>
      </c>
      <c r="H42" s="101">
        <f>H28+H36+H37+H38+H39+H40+H41</f>
        <v>60095160</v>
      </c>
      <c r="I42" s="101">
        <f t="shared" ref="I42:O42" si="7">I28+I36+I37+I38+I39+I40+I41</f>
        <v>17860382</v>
      </c>
      <c r="J42" s="101">
        <f t="shared" si="7"/>
        <v>-73088</v>
      </c>
      <c r="K42" s="101">
        <f t="shared" si="7"/>
        <v>0</v>
      </c>
      <c r="L42" s="101">
        <f t="shared" si="7"/>
        <v>0</v>
      </c>
      <c r="M42" s="101">
        <f t="shared" si="7"/>
        <v>-19149908</v>
      </c>
      <c r="N42" s="101">
        <f t="shared" si="7"/>
        <v>-601790</v>
      </c>
      <c r="O42" s="101">
        <f t="shared" si="7"/>
        <v>0</v>
      </c>
      <c r="P42" s="98">
        <f t="shared" si="4"/>
        <v>58130756</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P161"/>
  <sheetViews>
    <sheetView topLeftCell="A49" zoomScaleNormal="100" workbookViewId="0">
      <selection activeCell="I66" sqref="I66"/>
    </sheetView>
  </sheetViews>
  <sheetFormatPr defaultRowHeight="12.75" x14ac:dyDescent="0.2"/>
  <cols>
    <col min="7" max="7" width="9.140625" customWidth="1"/>
    <col min="9" max="9" width="81.140625" customWidth="1"/>
  </cols>
  <sheetData>
    <row r="2" spans="1:6" ht="15" x14ac:dyDescent="0.2">
      <c r="A2" s="105" t="s">
        <v>307</v>
      </c>
    </row>
    <row r="3" spans="1:6" ht="15" x14ac:dyDescent="0.2">
      <c r="A3" s="105"/>
    </row>
    <row r="4" spans="1:6" ht="15" x14ac:dyDescent="0.2">
      <c r="A4" s="105" t="s">
        <v>308</v>
      </c>
    </row>
    <row r="5" spans="1:6" ht="15" x14ac:dyDescent="0.2">
      <c r="A5" s="105"/>
    </row>
    <row r="6" spans="1:6" ht="15" x14ac:dyDescent="0.2">
      <c r="A6" s="105" t="s">
        <v>372</v>
      </c>
      <c r="F6" s="103"/>
    </row>
    <row r="7" spans="1:6" ht="15" x14ac:dyDescent="0.2">
      <c r="A7" s="105"/>
    </row>
    <row r="8" spans="1:6" ht="15" x14ac:dyDescent="0.2">
      <c r="A8" s="105" t="s">
        <v>309</v>
      </c>
    </row>
    <row r="9" spans="1:6" ht="15" x14ac:dyDescent="0.2">
      <c r="A9" s="105"/>
    </row>
    <row r="10" spans="1:6" ht="15" x14ac:dyDescent="0.2">
      <c r="A10" s="105" t="s">
        <v>394</v>
      </c>
    </row>
    <row r="11" spans="1:6" ht="15" x14ac:dyDescent="0.2">
      <c r="A11" s="105"/>
    </row>
    <row r="12" spans="1:6" ht="15" x14ac:dyDescent="0.2">
      <c r="A12" s="105" t="s">
        <v>310</v>
      </c>
    </row>
    <row r="13" spans="1:6" ht="15" x14ac:dyDescent="0.2">
      <c r="A13" s="105"/>
    </row>
    <row r="14" spans="1:6" ht="15" x14ac:dyDescent="0.2">
      <c r="A14" s="105" t="s">
        <v>311</v>
      </c>
    </row>
    <row r="15" spans="1:6" ht="15" x14ac:dyDescent="0.2">
      <c r="A15" s="105" t="s">
        <v>312</v>
      </c>
    </row>
    <row r="16" spans="1:6" ht="15" x14ac:dyDescent="0.2">
      <c r="A16" s="105" t="s">
        <v>313</v>
      </c>
    </row>
    <row r="17" spans="1:1" ht="15" x14ac:dyDescent="0.2">
      <c r="A17" s="105"/>
    </row>
    <row r="18" spans="1:1" ht="15" x14ac:dyDescent="0.2">
      <c r="A18" s="104" t="s">
        <v>382</v>
      </c>
    </row>
    <row r="19" spans="1:1" ht="15" x14ac:dyDescent="0.2">
      <c r="A19" s="104" t="s">
        <v>385</v>
      </c>
    </row>
    <row r="20" spans="1:1" ht="15" x14ac:dyDescent="0.2">
      <c r="A20" s="104" t="s">
        <v>396</v>
      </c>
    </row>
    <row r="21" spans="1:1" ht="15" x14ac:dyDescent="0.2">
      <c r="A21" s="105"/>
    </row>
    <row r="22" spans="1:1" ht="15" x14ac:dyDescent="0.2">
      <c r="A22" s="105"/>
    </row>
    <row r="23" spans="1:1" ht="15" x14ac:dyDescent="0.2">
      <c r="A23" s="105" t="s">
        <v>314</v>
      </c>
    </row>
    <row r="24" spans="1:1" ht="15" x14ac:dyDescent="0.2">
      <c r="A24" s="105" t="s">
        <v>315</v>
      </c>
    </row>
    <row r="25" spans="1:1" ht="15" x14ac:dyDescent="0.2">
      <c r="A25" s="105"/>
    </row>
    <row r="26" spans="1:1" ht="15" x14ac:dyDescent="0.2">
      <c r="A26" s="104" t="s">
        <v>357</v>
      </c>
    </row>
    <row r="27" spans="1:1" ht="15" x14ac:dyDescent="0.2">
      <c r="A27" s="105"/>
    </row>
    <row r="28" spans="1:1" ht="15" x14ac:dyDescent="0.2">
      <c r="A28" s="105" t="s">
        <v>316</v>
      </c>
    </row>
    <row r="29" spans="1:1" ht="15" x14ac:dyDescent="0.2">
      <c r="A29" s="105" t="s">
        <v>317</v>
      </c>
    </row>
    <row r="30" spans="1:1" ht="15" x14ac:dyDescent="0.2">
      <c r="A30" s="105"/>
    </row>
    <row r="31" spans="1:1" ht="15" x14ac:dyDescent="0.2">
      <c r="A31" s="104" t="s">
        <v>379</v>
      </c>
    </row>
    <row r="32" spans="1:1" ht="15" x14ac:dyDescent="0.2">
      <c r="A32" s="105" t="s">
        <v>380</v>
      </c>
    </row>
    <row r="33" spans="1:16" ht="15" x14ac:dyDescent="0.2">
      <c r="A33" s="105"/>
    </row>
    <row r="34" spans="1:16" ht="15" x14ac:dyDescent="0.2">
      <c r="A34" s="105" t="s">
        <v>318</v>
      </c>
    </row>
    <row r="35" spans="1:16" ht="15" x14ac:dyDescent="0.2">
      <c r="A35" s="105"/>
    </row>
    <row r="36" spans="1:16" ht="15" x14ac:dyDescent="0.2">
      <c r="A36" s="104" t="s">
        <v>358</v>
      </c>
    </row>
    <row r="37" spans="1:16" ht="15" x14ac:dyDescent="0.2">
      <c r="A37" s="105"/>
    </row>
    <row r="38" spans="1:16" ht="15" x14ac:dyDescent="0.2">
      <c r="A38" s="105" t="s">
        <v>319</v>
      </c>
    </row>
    <row r="39" spans="1:16" ht="15" x14ac:dyDescent="0.2">
      <c r="A39" s="105"/>
    </row>
    <row r="40" spans="1:16" ht="15" x14ac:dyDescent="0.2">
      <c r="A40" s="104" t="s">
        <v>320</v>
      </c>
    </row>
    <row r="41" spans="1:16" ht="15" x14ac:dyDescent="0.2">
      <c r="A41" s="105"/>
    </row>
    <row r="42" spans="1:16" ht="15" x14ac:dyDescent="0.2">
      <c r="A42" s="105"/>
    </row>
    <row r="43" spans="1:16" ht="15" x14ac:dyDescent="0.2">
      <c r="A43" s="105" t="s">
        <v>321</v>
      </c>
    </row>
    <row r="44" spans="1:16" ht="15" x14ac:dyDescent="0.2">
      <c r="A44" s="105"/>
      <c r="B44" s="105"/>
      <c r="C44" s="105"/>
      <c r="D44" s="105"/>
      <c r="E44" s="105"/>
      <c r="F44" s="105"/>
      <c r="G44" s="105"/>
      <c r="H44" s="105"/>
      <c r="I44" s="105"/>
      <c r="J44" s="105"/>
      <c r="K44" s="105"/>
      <c r="L44" s="105"/>
      <c r="M44" s="105"/>
      <c r="N44" s="105"/>
      <c r="O44" s="105"/>
      <c r="P44" s="105"/>
    </row>
    <row r="45" spans="1:16" ht="15" x14ac:dyDescent="0.2">
      <c r="A45" s="105" t="s">
        <v>322</v>
      </c>
      <c r="B45" s="105"/>
      <c r="C45" s="105"/>
      <c r="D45" s="105"/>
      <c r="E45" s="105"/>
      <c r="F45" s="105"/>
      <c r="G45" s="105"/>
      <c r="H45" s="105"/>
      <c r="I45" s="105"/>
      <c r="J45" s="105"/>
      <c r="K45" s="105"/>
      <c r="L45" s="105"/>
      <c r="M45" s="105"/>
      <c r="N45" s="105"/>
      <c r="O45" s="105"/>
      <c r="P45" s="105"/>
    </row>
    <row r="46" spans="1:16" ht="15" x14ac:dyDescent="0.2">
      <c r="A46" s="105" t="s">
        <v>323</v>
      </c>
      <c r="B46" s="105"/>
      <c r="C46" s="105"/>
      <c r="D46" s="105"/>
      <c r="E46" s="105"/>
      <c r="F46" s="105"/>
      <c r="G46" s="105"/>
      <c r="H46" s="105"/>
      <c r="I46" s="105"/>
      <c r="J46" s="105"/>
      <c r="K46" s="105"/>
      <c r="L46" s="105"/>
      <c r="M46" s="105"/>
      <c r="N46" s="105"/>
      <c r="O46" s="105"/>
      <c r="P46" s="105"/>
    </row>
    <row r="47" spans="1:16" ht="15" x14ac:dyDescent="0.2">
      <c r="A47" s="105"/>
      <c r="B47" s="105"/>
      <c r="C47" s="105"/>
      <c r="D47" s="105"/>
      <c r="E47" s="105"/>
      <c r="F47" s="105"/>
      <c r="G47" s="105"/>
      <c r="H47" s="105"/>
      <c r="I47" s="105"/>
      <c r="J47" s="105"/>
      <c r="K47" s="105"/>
      <c r="L47" s="105"/>
      <c r="M47" s="105"/>
      <c r="N47" s="105"/>
      <c r="O47" s="105"/>
      <c r="P47" s="105"/>
    </row>
    <row r="48" spans="1:16" ht="15" x14ac:dyDescent="0.2">
      <c r="A48" s="105" t="s">
        <v>373</v>
      </c>
      <c r="B48" s="105"/>
      <c r="C48" s="105"/>
      <c r="D48" s="105"/>
      <c r="E48" s="105"/>
      <c r="F48" s="105"/>
      <c r="G48" s="105"/>
      <c r="H48" s="105"/>
      <c r="I48" s="105"/>
      <c r="J48" s="105"/>
      <c r="K48" s="105"/>
      <c r="L48" s="105"/>
      <c r="M48" s="105"/>
      <c r="N48" s="105"/>
      <c r="O48" s="105"/>
      <c r="P48" s="105"/>
    </row>
    <row r="49" spans="1:16" ht="15" x14ac:dyDescent="0.2">
      <c r="A49" s="105"/>
      <c r="B49" s="105"/>
      <c r="C49" s="105"/>
      <c r="D49" s="105"/>
      <c r="E49" s="105"/>
      <c r="F49" s="105"/>
      <c r="G49" s="105"/>
      <c r="H49" s="105"/>
      <c r="I49" s="105"/>
      <c r="J49" s="105"/>
      <c r="K49" s="105"/>
      <c r="L49" s="105"/>
      <c r="M49" s="105"/>
      <c r="N49" s="105"/>
      <c r="O49" s="105"/>
      <c r="P49" s="105"/>
    </row>
    <row r="50" spans="1:16" ht="15" x14ac:dyDescent="0.2">
      <c r="A50" s="104" t="s">
        <v>324</v>
      </c>
      <c r="B50" s="105"/>
      <c r="C50" s="105"/>
      <c r="D50" s="105"/>
      <c r="E50" s="105"/>
      <c r="F50" s="105"/>
      <c r="G50" s="105"/>
      <c r="H50" s="105"/>
      <c r="I50" s="105"/>
      <c r="J50" s="105"/>
      <c r="K50" s="105"/>
      <c r="L50" s="105"/>
      <c r="M50" s="105"/>
      <c r="N50" s="105"/>
      <c r="O50" s="105"/>
      <c r="P50" s="105"/>
    </row>
    <row r="51" spans="1:16" ht="15" x14ac:dyDescent="0.2">
      <c r="A51" s="104" t="s">
        <v>325</v>
      </c>
      <c r="B51" s="105"/>
      <c r="C51" s="105"/>
      <c r="D51" s="105"/>
      <c r="E51" s="105"/>
      <c r="F51" s="105"/>
      <c r="G51" s="105"/>
      <c r="H51" s="105"/>
      <c r="I51" s="105"/>
      <c r="J51" s="105"/>
      <c r="K51" s="105"/>
      <c r="L51" s="105"/>
      <c r="M51" s="105"/>
      <c r="N51" s="105"/>
      <c r="O51" s="105"/>
      <c r="P51" s="105"/>
    </row>
    <row r="52" spans="1:16" ht="15" x14ac:dyDescent="0.2">
      <c r="A52" s="104"/>
      <c r="B52" s="105"/>
      <c r="C52" s="105"/>
      <c r="D52" s="105"/>
      <c r="E52" s="105"/>
      <c r="F52" s="105"/>
      <c r="G52" s="105"/>
      <c r="H52" s="105"/>
      <c r="I52" s="105"/>
      <c r="J52" s="105"/>
      <c r="K52" s="105"/>
      <c r="L52" s="105"/>
      <c r="M52" s="105"/>
      <c r="N52" s="105"/>
      <c r="O52" s="105"/>
      <c r="P52" s="105"/>
    </row>
    <row r="53" spans="1:16" ht="15" x14ac:dyDescent="0.2">
      <c r="A53" s="104" t="s">
        <v>326</v>
      </c>
      <c r="B53" s="105"/>
      <c r="C53" s="105"/>
      <c r="D53" s="105"/>
      <c r="E53" s="105"/>
      <c r="F53" s="105"/>
      <c r="G53" s="105"/>
      <c r="H53" s="105"/>
      <c r="I53" s="105"/>
      <c r="J53" s="105"/>
      <c r="K53" s="105"/>
      <c r="L53" s="105"/>
      <c r="M53" s="105"/>
      <c r="N53" s="105"/>
      <c r="O53" s="105"/>
      <c r="P53" s="105"/>
    </row>
    <row r="54" spans="1:16" ht="15" x14ac:dyDescent="0.2">
      <c r="A54" s="104" t="s">
        <v>327</v>
      </c>
      <c r="B54" s="105"/>
      <c r="C54" s="105"/>
      <c r="D54" s="105"/>
      <c r="E54" s="105"/>
      <c r="F54" s="105"/>
      <c r="G54" s="105"/>
      <c r="H54" s="105"/>
      <c r="I54" s="105"/>
      <c r="J54" s="105"/>
      <c r="K54" s="105"/>
      <c r="L54" s="105"/>
      <c r="M54" s="105"/>
      <c r="N54" s="105"/>
      <c r="O54" s="105"/>
      <c r="P54" s="105"/>
    </row>
    <row r="55" spans="1:16" ht="15" x14ac:dyDescent="0.2">
      <c r="A55" s="104" t="s">
        <v>328</v>
      </c>
      <c r="B55" s="105"/>
      <c r="C55" s="105"/>
      <c r="D55" s="105"/>
      <c r="E55" s="105"/>
      <c r="F55" s="105"/>
      <c r="G55" s="105"/>
      <c r="H55" s="105"/>
      <c r="I55" s="105"/>
      <c r="J55" s="105"/>
      <c r="K55" s="105"/>
      <c r="L55" s="105"/>
      <c r="M55" s="105"/>
      <c r="N55" s="105"/>
      <c r="O55" s="105"/>
      <c r="P55" s="105"/>
    </row>
    <row r="56" spans="1:16" ht="15" x14ac:dyDescent="0.2">
      <c r="A56" s="104" t="s">
        <v>329</v>
      </c>
      <c r="B56" s="105"/>
      <c r="C56" s="105"/>
      <c r="D56" s="105"/>
      <c r="E56" s="105"/>
      <c r="F56" s="105"/>
      <c r="G56" s="105"/>
      <c r="H56" s="105"/>
      <c r="I56" s="105"/>
      <c r="J56" s="105"/>
      <c r="K56" s="105"/>
      <c r="L56" s="105"/>
      <c r="M56" s="105"/>
      <c r="N56" s="105"/>
      <c r="O56" s="105"/>
      <c r="P56" s="105"/>
    </row>
    <row r="57" spans="1:16" ht="15" x14ac:dyDescent="0.2">
      <c r="A57" s="104" t="s">
        <v>309</v>
      </c>
      <c r="B57" s="105"/>
      <c r="C57" s="105"/>
      <c r="D57" s="105"/>
      <c r="E57" s="105"/>
      <c r="F57" s="105"/>
      <c r="G57" s="105"/>
      <c r="H57" s="105"/>
      <c r="I57" s="105"/>
      <c r="J57" s="105"/>
      <c r="K57" s="105"/>
      <c r="L57" s="105"/>
      <c r="M57" s="105"/>
      <c r="N57" s="105"/>
      <c r="O57" s="105"/>
      <c r="P57" s="105"/>
    </row>
    <row r="58" spans="1:16" ht="15" x14ac:dyDescent="0.2">
      <c r="A58" s="104" t="s">
        <v>330</v>
      </c>
      <c r="B58" s="105"/>
      <c r="C58" s="105"/>
      <c r="D58" s="105"/>
      <c r="E58" s="105"/>
      <c r="F58" s="105"/>
      <c r="G58" s="105"/>
      <c r="H58" s="105"/>
      <c r="I58" s="105"/>
      <c r="J58" s="105"/>
      <c r="K58" s="105"/>
      <c r="L58" s="105"/>
      <c r="M58" s="105"/>
      <c r="N58" s="105"/>
      <c r="O58" s="105"/>
      <c r="P58" s="105"/>
    </row>
    <row r="59" spans="1:16" ht="15" x14ac:dyDescent="0.2">
      <c r="A59" s="104"/>
      <c r="B59" s="105"/>
      <c r="C59" s="105"/>
      <c r="D59" s="105"/>
      <c r="E59" s="105"/>
      <c r="F59" s="105"/>
      <c r="G59" s="105"/>
      <c r="H59" s="105"/>
      <c r="I59" s="105"/>
      <c r="J59" s="105"/>
      <c r="K59" s="105"/>
      <c r="L59" s="105"/>
      <c r="M59" s="105"/>
      <c r="N59" s="105"/>
      <c r="O59" s="105"/>
      <c r="P59" s="105"/>
    </row>
    <row r="60" spans="1:16" ht="15" x14ac:dyDescent="0.2">
      <c r="A60" s="104"/>
      <c r="B60" s="105"/>
      <c r="C60" s="105"/>
      <c r="D60" s="105"/>
      <c r="E60" s="105"/>
      <c r="F60" s="105"/>
      <c r="G60" s="105"/>
      <c r="H60" s="105"/>
      <c r="I60" s="105"/>
      <c r="J60" s="105"/>
      <c r="K60" s="105"/>
      <c r="L60" s="105"/>
      <c r="M60" s="105"/>
      <c r="N60" s="105"/>
      <c r="O60" s="105"/>
      <c r="P60" s="105"/>
    </row>
    <row r="61" spans="1:16" ht="15" x14ac:dyDescent="0.2">
      <c r="A61" s="104" t="s">
        <v>386</v>
      </c>
      <c r="B61" s="105"/>
      <c r="C61" s="105"/>
      <c r="D61" s="105"/>
      <c r="E61" s="105"/>
      <c r="F61" s="105"/>
      <c r="G61" s="105"/>
      <c r="H61" s="105"/>
      <c r="I61" s="105"/>
      <c r="J61" s="105"/>
      <c r="K61" s="105"/>
      <c r="L61" s="105"/>
      <c r="M61" s="105"/>
      <c r="N61" s="105"/>
      <c r="O61" s="105"/>
      <c r="P61" s="105"/>
    </row>
    <row r="62" spans="1:16" ht="15" x14ac:dyDescent="0.2">
      <c r="A62" s="104" t="s">
        <v>387</v>
      </c>
      <c r="B62" s="105"/>
      <c r="C62" s="105"/>
      <c r="D62" s="105"/>
      <c r="E62" s="105"/>
      <c r="F62" s="105"/>
      <c r="G62" s="105"/>
      <c r="H62" s="105"/>
      <c r="I62" s="105"/>
      <c r="J62" s="105"/>
      <c r="K62" s="105"/>
      <c r="L62" s="105"/>
      <c r="M62" s="105"/>
      <c r="N62" s="105"/>
      <c r="O62" s="105"/>
      <c r="P62" s="105"/>
    </row>
    <row r="63" spans="1:16" ht="15" x14ac:dyDescent="0.2">
      <c r="A63" s="104"/>
      <c r="B63" s="105"/>
      <c r="C63" s="105"/>
      <c r="D63" s="105"/>
      <c r="E63" s="105"/>
      <c r="F63" s="105"/>
      <c r="G63" s="105"/>
      <c r="H63" s="105"/>
      <c r="I63" s="105"/>
      <c r="J63" s="105"/>
      <c r="K63" s="105"/>
      <c r="L63" s="105"/>
      <c r="M63" s="105"/>
      <c r="N63" s="105"/>
      <c r="O63" s="105"/>
      <c r="P63" s="105"/>
    </row>
    <row r="64" spans="1:16" ht="15" x14ac:dyDescent="0.2">
      <c r="A64" s="104" t="s">
        <v>326</v>
      </c>
      <c r="B64" s="105"/>
      <c r="C64" s="105"/>
      <c r="D64" s="105"/>
      <c r="E64" s="105"/>
      <c r="F64" s="105"/>
      <c r="G64" s="105"/>
      <c r="H64" s="105"/>
      <c r="I64" s="105"/>
      <c r="J64" s="105"/>
      <c r="K64" s="105"/>
      <c r="L64" s="105"/>
      <c r="M64" s="105"/>
      <c r="N64" s="105"/>
      <c r="O64" s="105"/>
      <c r="P64" s="105"/>
    </row>
    <row r="65" spans="1:16" ht="15" x14ac:dyDescent="0.2">
      <c r="A65" s="104" t="s">
        <v>327</v>
      </c>
      <c r="B65" s="105"/>
      <c r="C65" s="105"/>
      <c r="D65" s="105"/>
      <c r="E65" s="105"/>
      <c r="F65" s="105"/>
      <c r="G65" s="105"/>
      <c r="H65" s="105"/>
      <c r="I65" s="105"/>
      <c r="J65" s="105"/>
      <c r="K65" s="105"/>
      <c r="L65" s="105"/>
      <c r="M65" s="105"/>
      <c r="N65" s="105"/>
      <c r="O65" s="105"/>
      <c r="P65" s="105"/>
    </row>
    <row r="66" spans="1:16" ht="15" x14ac:dyDescent="0.2">
      <c r="A66" s="104" t="s">
        <v>388</v>
      </c>
      <c r="B66" s="105"/>
      <c r="C66" s="105"/>
      <c r="D66" s="105"/>
      <c r="E66" s="105"/>
      <c r="F66" s="105"/>
      <c r="G66" s="105"/>
      <c r="H66" s="105"/>
      <c r="I66" s="105"/>
      <c r="J66" s="105"/>
      <c r="K66" s="105"/>
      <c r="L66" s="105"/>
      <c r="M66" s="105"/>
      <c r="N66" s="105"/>
      <c r="O66" s="105"/>
      <c r="P66" s="105"/>
    </row>
    <row r="67" spans="1:16" ht="15" x14ac:dyDescent="0.2">
      <c r="A67" s="104" t="s">
        <v>361</v>
      </c>
      <c r="B67" s="105"/>
      <c r="C67" s="105"/>
      <c r="D67" s="105"/>
      <c r="E67" s="105"/>
      <c r="F67" s="105"/>
      <c r="G67" s="105"/>
      <c r="H67" s="105"/>
      <c r="I67" s="105"/>
      <c r="J67" s="105"/>
      <c r="K67" s="105"/>
      <c r="L67" s="105"/>
      <c r="M67" s="105"/>
      <c r="N67" s="105"/>
      <c r="O67" s="105"/>
      <c r="P67" s="105"/>
    </row>
    <row r="68" spans="1:16" ht="15" x14ac:dyDescent="0.2">
      <c r="A68" s="104" t="s">
        <v>362</v>
      </c>
      <c r="B68" s="105"/>
      <c r="C68" s="105"/>
      <c r="D68" s="105"/>
      <c r="E68" s="105"/>
      <c r="F68" s="105"/>
      <c r="G68" s="105"/>
      <c r="H68" s="105"/>
      <c r="I68" s="105"/>
      <c r="J68" s="105"/>
      <c r="K68" s="105"/>
      <c r="L68" s="105"/>
      <c r="M68" s="105"/>
      <c r="N68" s="105"/>
      <c r="O68" s="105"/>
      <c r="P68" s="105"/>
    </row>
    <row r="69" spans="1:16" ht="15" x14ac:dyDescent="0.2">
      <c r="A69" s="104"/>
      <c r="B69" s="105"/>
      <c r="C69" s="105"/>
      <c r="D69" s="105"/>
      <c r="E69" s="105"/>
      <c r="F69" s="105"/>
      <c r="G69" s="105"/>
      <c r="H69" s="105"/>
      <c r="I69" s="105"/>
      <c r="J69" s="105"/>
      <c r="K69" s="105"/>
      <c r="L69" s="105"/>
      <c r="M69" s="105"/>
      <c r="N69" s="105"/>
      <c r="O69" s="105"/>
      <c r="P69" s="105"/>
    </row>
    <row r="70" spans="1:16" ht="15" x14ac:dyDescent="0.2">
      <c r="A70" s="104"/>
      <c r="B70" s="105"/>
      <c r="C70" s="105"/>
      <c r="D70" s="105"/>
      <c r="E70" s="105"/>
      <c r="F70" s="105"/>
      <c r="G70" s="105"/>
      <c r="H70" s="105"/>
      <c r="I70" s="105"/>
      <c r="J70" s="105"/>
      <c r="K70" s="105"/>
      <c r="L70" s="105"/>
      <c r="M70" s="105"/>
      <c r="N70" s="105"/>
      <c r="O70" s="105"/>
      <c r="P70" s="105"/>
    </row>
    <row r="71" spans="1:16" s="103" customFormat="1" ht="15" x14ac:dyDescent="0.2">
      <c r="A71" s="108" t="s">
        <v>368</v>
      </c>
      <c r="B71" s="105"/>
      <c r="C71" s="105"/>
      <c r="D71" s="105"/>
      <c r="E71" s="105"/>
      <c r="F71" s="105"/>
      <c r="G71" s="105"/>
      <c r="H71" s="105"/>
      <c r="I71" s="105"/>
      <c r="J71" s="105"/>
      <c r="K71" s="105"/>
      <c r="L71" s="105"/>
      <c r="M71" s="105"/>
      <c r="N71" s="105"/>
      <c r="O71" s="105"/>
      <c r="P71" s="105"/>
    </row>
    <row r="72" spans="1:16" ht="15" x14ac:dyDescent="0.2">
      <c r="A72" s="104"/>
      <c r="B72" s="105"/>
      <c r="C72" s="105"/>
      <c r="D72" s="105"/>
      <c r="E72" s="105"/>
      <c r="F72" s="105"/>
      <c r="G72" s="105"/>
      <c r="H72" s="105"/>
      <c r="I72" s="105"/>
      <c r="J72" s="105"/>
      <c r="K72" s="105"/>
      <c r="L72" s="105"/>
      <c r="M72" s="105"/>
      <c r="N72" s="105"/>
      <c r="O72" s="105"/>
      <c r="P72" s="105"/>
    </row>
    <row r="73" spans="1:16" ht="15" x14ac:dyDescent="0.2">
      <c r="A73" s="104" t="s">
        <v>369</v>
      </c>
      <c r="B73" s="105"/>
      <c r="C73" s="105"/>
      <c r="D73" s="105"/>
      <c r="E73" s="105"/>
      <c r="F73" s="105"/>
      <c r="G73" s="105"/>
      <c r="H73" s="105"/>
      <c r="I73" s="105"/>
      <c r="J73" s="105"/>
      <c r="K73" s="105"/>
      <c r="L73" s="105"/>
      <c r="M73" s="105"/>
      <c r="N73" s="105"/>
      <c r="O73" s="105"/>
      <c r="P73" s="105"/>
    </row>
    <row r="74" spans="1:16" ht="15" x14ac:dyDescent="0.2">
      <c r="A74" s="104" t="s">
        <v>370</v>
      </c>
      <c r="B74" s="105"/>
      <c r="C74" s="105"/>
      <c r="D74" s="105"/>
      <c r="E74" s="105"/>
      <c r="F74" s="105"/>
      <c r="G74" s="105"/>
      <c r="H74" s="105"/>
      <c r="I74" s="105"/>
      <c r="J74" s="105"/>
      <c r="K74" s="105"/>
      <c r="L74" s="105"/>
      <c r="M74" s="105"/>
      <c r="N74" s="105"/>
      <c r="O74" s="105"/>
      <c r="P74" s="105"/>
    </row>
    <row r="75" spans="1:16" ht="15" x14ac:dyDescent="0.2">
      <c r="A75" s="104" t="s">
        <v>360</v>
      </c>
      <c r="B75" s="105"/>
      <c r="C75" s="105"/>
      <c r="D75" s="105"/>
      <c r="E75" s="105"/>
      <c r="F75" s="105"/>
      <c r="G75" s="105"/>
      <c r="H75" s="105"/>
      <c r="I75" s="105"/>
      <c r="J75" s="105"/>
      <c r="K75" s="105"/>
      <c r="L75" s="105"/>
      <c r="M75" s="105"/>
      <c r="N75" s="105"/>
      <c r="O75" s="105"/>
      <c r="P75" s="105"/>
    </row>
    <row r="76" spans="1:16" ht="15" x14ac:dyDescent="0.2">
      <c r="A76" s="104" t="s">
        <v>371</v>
      </c>
      <c r="B76" s="105"/>
      <c r="C76" s="105"/>
      <c r="D76" s="105"/>
      <c r="E76" s="105"/>
      <c r="F76" s="105"/>
      <c r="G76" s="105"/>
      <c r="H76" s="105"/>
      <c r="I76" s="105"/>
      <c r="J76" s="105"/>
      <c r="K76" s="105"/>
      <c r="L76" s="105"/>
      <c r="M76" s="105"/>
      <c r="N76" s="105"/>
      <c r="O76" s="105"/>
      <c r="P76" s="105"/>
    </row>
    <row r="77" spans="1:16" ht="15" x14ac:dyDescent="0.2">
      <c r="A77" s="104"/>
      <c r="B77" s="105"/>
      <c r="C77" s="105"/>
      <c r="D77" s="105"/>
      <c r="E77" s="105"/>
      <c r="F77" s="105"/>
      <c r="G77" s="105"/>
      <c r="H77" s="105"/>
      <c r="I77" s="105"/>
      <c r="J77" s="105"/>
      <c r="K77" s="105"/>
      <c r="L77" s="105"/>
      <c r="M77" s="105"/>
      <c r="N77" s="105"/>
      <c r="O77" s="105"/>
      <c r="P77" s="105"/>
    </row>
    <row r="78" spans="1:16" ht="15" x14ac:dyDescent="0.2">
      <c r="A78" s="105"/>
      <c r="B78" s="105"/>
      <c r="C78" s="105"/>
      <c r="D78" s="105"/>
      <c r="E78" s="105"/>
      <c r="F78" s="105"/>
      <c r="G78" s="105"/>
      <c r="H78" s="105"/>
      <c r="I78" s="105"/>
      <c r="J78" s="105"/>
      <c r="K78" s="105"/>
      <c r="L78" s="105"/>
      <c r="M78" s="105"/>
      <c r="N78" s="105"/>
      <c r="O78" s="105"/>
      <c r="P78" s="105"/>
    </row>
    <row r="79" spans="1:16" ht="15" x14ac:dyDescent="0.2">
      <c r="A79" s="105" t="s">
        <v>331</v>
      </c>
      <c r="B79" s="105"/>
      <c r="C79" s="105"/>
      <c r="D79" s="105"/>
      <c r="E79" s="105"/>
      <c r="F79" s="105"/>
      <c r="G79" s="105"/>
      <c r="H79" s="105"/>
      <c r="I79" s="105"/>
      <c r="J79" s="105"/>
      <c r="K79" s="105"/>
      <c r="L79" s="105"/>
      <c r="M79" s="105"/>
      <c r="N79" s="105"/>
      <c r="O79" s="105"/>
      <c r="P79" s="105"/>
    </row>
    <row r="80" spans="1:16" ht="15" x14ac:dyDescent="0.2">
      <c r="A80" s="105"/>
      <c r="B80" s="105"/>
      <c r="C80" s="105"/>
      <c r="D80" s="105"/>
      <c r="E80" s="105"/>
      <c r="F80" s="105"/>
      <c r="G80" s="105"/>
      <c r="H80" s="105"/>
      <c r="I80" s="105"/>
      <c r="J80" s="105"/>
      <c r="K80" s="105"/>
      <c r="L80" s="105"/>
      <c r="M80" s="105"/>
      <c r="N80" s="105"/>
      <c r="O80" s="105"/>
      <c r="P80" s="105"/>
    </row>
    <row r="81" spans="1:16" ht="15" x14ac:dyDescent="0.2">
      <c r="A81" s="104" t="s">
        <v>332</v>
      </c>
      <c r="B81" s="104"/>
      <c r="C81" s="105"/>
      <c r="D81" s="105"/>
      <c r="E81" s="105"/>
      <c r="F81" s="105"/>
      <c r="G81" s="105"/>
      <c r="H81" s="105"/>
      <c r="I81" s="105"/>
      <c r="J81" s="105"/>
      <c r="K81" s="105"/>
      <c r="L81" s="105"/>
      <c r="M81" s="105"/>
      <c r="N81" s="105"/>
      <c r="O81" s="105"/>
      <c r="P81" s="105"/>
    </row>
    <row r="82" spans="1:16" ht="15" x14ac:dyDescent="0.2">
      <c r="A82" s="104" t="s">
        <v>333</v>
      </c>
      <c r="B82" s="104"/>
      <c r="C82" s="105"/>
      <c r="D82" s="105"/>
      <c r="E82" s="105"/>
      <c r="F82" s="105"/>
      <c r="G82" s="105"/>
      <c r="H82" s="105"/>
      <c r="I82" s="105"/>
      <c r="J82" s="105"/>
      <c r="K82" s="105"/>
      <c r="L82" s="105"/>
      <c r="M82" s="105"/>
      <c r="N82" s="105"/>
      <c r="O82" s="105"/>
      <c r="P82" s="105"/>
    </row>
    <row r="83" spans="1:16" ht="15" x14ac:dyDescent="0.2">
      <c r="A83" s="106" t="s">
        <v>334</v>
      </c>
      <c r="B83" s="104"/>
      <c r="C83" s="105"/>
      <c r="D83" s="105"/>
      <c r="E83" s="105"/>
      <c r="F83" s="105"/>
      <c r="G83" s="105"/>
      <c r="H83" s="105"/>
      <c r="I83" s="105"/>
      <c r="J83" s="105"/>
      <c r="K83" s="105"/>
      <c r="L83" s="105"/>
      <c r="M83" s="105"/>
      <c r="N83" s="105"/>
      <c r="O83" s="105"/>
      <c r="P83" s="105"/>
    </row>
    <row r="84" spans="1:16" ht="15" x14ac:dyDescent="0.2">
      <c r="A84" s="105"/>
      <c r="B84" s="105"/>
      <c r="C84" s="105"/>
      <c r="D84" s="105"/>
      <c r="E84" s="105"/>
      <c r="F84" s="105"/>
      <c r="G84" s="105"/>
      <c r="H84" s="105"/>
      <c r="I84" s="105"/>
      <c r="J84" s="105"/>
      <c r="K84" s="105"/>
      <c r="L84" s="105"/>
      <c r="M84" s="105"/>
      <c r="N84" s="105"/>
      <c r="O84" s="105"/>
      <c r="P84" s="105"/>
    </row>
    <row r="85" spans="1:16" ht="15" x14ac:dyDescent="0.2">
      <c r="A85" s="105" t="s">
        <v>335</v>
      </c>
      <c r="B85" s="105"/>
      <c r="C85" s="105"/>
      <c r="D85" s="105"/>
      <c r="E85" s="105"/>
      <c r="F85" s="105"/>
      <c r="G85" s="105"/>
      <c r="H85" s="105"/>
      <c r="I85" s="105"/>
      <c r="J85" s="105"/>
      <c r="K85" s="105"/>
      <c r="L85" s="105"/>
      <c r="M85" s="105"/>
      <c r="N85" s="105"/>
      <c r="O85" s="105"/>
      <c r="P85" s="105"/>
    </row>
    <row r="86" spans="1:16" ht="15" x14ac:dyDescent="0.2">
      <c r="A86" s="105" t="s">
        <v>336</v>
      </c>
      <c r="B86" s="105"/>
      <c r="C86" s="105"/>
      <c r="D86" s="105"/>
      <c r="E86" s="105"/>
      <c r="F86" s="105"/>
      <c r="G86" s="105"/>
      <c r="H86" s="105"/>
      <c r="I86" s="105"/>
      <c r="J86" s="105"/>
      <c r="K86" s="105"/>
      <c r="L86" s="105"/>
      <c r="M86" s="105"/>
      <c r="N86" s="105"/>
      <c r="O86" s="105"/>
      <c r="P86" s="105"/>
    </row>
    <row r="87" spans="1:16" ht="15" x14ac:dyDescent="0.2">
      <c r="A87" s="105"/>
      <c r="B87" s="105"/>
      <c r="C87" s="105"/>
      <c r="D87" s="105"/>
      <c r="E87" s="105"/>
      <c r="F87" s="105"/>
      <c r="G87" s="105"/>
      <c r="H87" s="105"/>
      <c r="I87" s="105"/>
      <c r="J87" s="105"/>
      <c r="K87" s="105"/>
      <c r="L87" s="105"/>
      <c r="M87" s="105"/>
      <c r="N87" s="105"/>
      <c r="O87" s="105"/>
      <c r="P87" s="105"/>
    </row>
    <row r="88" spans="1:16" ht="15" x14ac:dyDescent="0.2">
      <c r="A88" s="104" t="s">
        <v>363</v>
      </c>
      <c r="B88" s="105"/>
      <c r="C88" s="105"/>
      <c r="D88" s="105"/>
      <c r="E88" s="105"/>
      <c r="F88" s="105"/>
      <c r="G88" s="105"/>
      <c r="H88" s="105"/>
      <c r="I88" s="105"/>
      <c r="J88" s="105"/>
      <c r="K88" s="105"/>
      <c r="L88" s="105"/>
      <c r="M88" s="105"/>
      <c r="N88" s="105"/>
      <c r="O88" s="105"/>
      <c r="P88" s="105"/>
    </row>
    <row r="89" spans="1:16" ht="15" x14ac:dyDescent="0.2">
      <c r="A89" s="105"/>
      <c r="B89" s="105"/>
      <c r="C89" s="105"/>
      <c r="D89" s="105"/>
      <c r="E89" s="105"/>
      <c r="F89" s="105"/>
      <c r="G89" s="105"/>
      <c r="H89" s="105"/>
      <c r="I89" s="105"/>
      <c r="J89" s="105"/>
      <c r="K89" s="105"/>
      <c r="L89" s="105"/>
      <c r="M89" s="105"/>
      <c r="N89" s="105"/>
      <c r="O89" s="105"/>
      <c r="P89" s="105"/>
    </row>
    <row r="90" spans="1:16" ht="15" x14ac:dyDescent="0.2">
      <c r="A90" s="105" t="s">
        <v>337</v>
      </c>
      <c r="B90" s="105"/>
      <c r="C90" s="105"/>
      <c r="D90" s="105"/>
      <c r="E90" s="105"/>
      <c r="F90" s="105"/>
      <c r="G90" s="105"/>
      <c r="H90" s="105"/>
      <c r="I90" s="105"/>
      <c r="J90" s="105"/>
      <c r="K90" s="105"/>
      <c r="L90" s="105"/>
      <c r="M90" s="105"/>
      <c r="N90" s="105"/>
      <c r="O90" s="105"/>
      <c r="P90" s="105"/>
    </row>
    <row r="91" spans="1:16" ht="15" x14ac:dyDescent="0.2">
      <c r="A91" s="105"/>
      <c r="B91" s="105"/>
      <c r="C91" s="105"/>
      <c r="D91" s="105"/>
      <c r="E91" s="105"/>
      <c r="F91" s="105"/>
      <c r="G91" s="105"/>
      <c r="H91" s="105"/>
      <c r="I91" s="105"/>
      <c r="J91" s="105"/>
      <c r="K91" s="105"/>
      <c r="L91" s="105"/>
      <c r="M91" s="105"/>
      <c r="N91" s="105"/>
      <c r="O91" s="105"/>
      <c r="P91" s="105"/>
    </row>
    <row r="92" spans="1:16" ht="15" x14ac:dyDescent="0.2">
      <c r="A92" s="104" t="s">
        <v>374</v>
      </c>
      <c r="B92" s="105"/>
      <c r="C92" s="105"/>
      <c r="D92" s="105"/>
      <c r="E92" s="105"/>
      <c r="F92" s="105"/>
      <c r="G92" s="105"/>
      <c r="H92" s="105"/>
      <c r="I92" s="105"/>
      <c r="J92" s="105"/>
      <c r="K92" s="105"/>
      <c r="L92" s="105"/>
      <c r="M92" s="105"/>
      <c r="N92" s="105"/>
      <c r="O92" s="105"/>
      <c r="P92" s="105"/>
    </row>
    <row r="93" spans="1:16" ht="15" x14ac:dyDescent="0.2">
      <c r="A93" s="105"/>
      <c r="B93" s="105"/>
      <c r="C93" s="105"/>
      <c r="D93" s="105"/>
      <c r="E93" s="105"/>
      <c r="F93" s="105"/>
      <c r="G93" s="105"/>
      <c r="H93" s="105"/>
      <c r="I93" s="105"/>
      <c r="J93" s="105"/>
      <c r="K93" s="105"/>
      <c r="L93" s="105"/>
      <c r="M93" s="105"/>
      <c r="N93" s="105"/>
      <c r="O93" s="105"/>
      <c r="P93" s="105"/>
    </row>
    <row r="94" spans="1:16" ht="15" x14ac:dyDescent="0.2">
      <c r="A94" s="105" t="s">
        <v>375</v>
      </c>
      <c r="B94" s="105"/>
      <c r="C94" s="105"/>
      <c r="D94" s="105"/>
      <c r="E94" s="105"/>
      <c r="F94" s="105"/>
      <c r="G94" s="105"/>
      <c r="H94" s="105"/>
      <c r="I94" s="105"/>
      <c r="J94" s="105"/>
      <c r="K94" s="105"/>
      <c r="L94" s="105"/>
      <c r="M94" s="105"/>
      <c r="N94" s="105"/>
      <c r="O94" s="105"/>
      <c r="P94" s="105"/>
    </row>
    <row r="95" spans="1:16" ht="15" x14ac:dyDescent="0.2">
      <c r="A95" s="105" t="s">
        <v>376</v>
      </c>
      <c r="B95" s="105"/>
      <c r="C95" s="105"/>
      <c r="D95" s="105"/>
      <c r="E95" s="105"/>
      <c r="F95" s="105"/>
      <c r="G95" s="105"/>
      <c r="H95" s="105"/>
      <c r="I95" s="105"/>
      <c r="J95" s="105"/>
      <c r="K95" s="105"/>
      <c r="L95" s="105"/>
      <c r="M95" s="105"/>
      <c r="N95" s="105"/>
      <c r="O95" s="105"/>
      <c r="P95" s="105"/>
    </row>
    <row r="96" spans="1:16" ht="15" x14ac:dyDescent="0.2">
      <c r="A96" s="105"/>
      <c r="B96" s="105"/>
      <c r="C96" s="105"/>
      <c r="D96" s="105"/>
      <c r="E96" s="105"/>
      <c r="F96" s="105"/>
      <c r="G96" s="105"/>
      <c r="H96" s="105"/>
      <c r="I96" s="105"/>
      <c r="J96" s="105"/>
      <c r="K96" s="105"/>
      <c r="L96" s="105"/>
      <c r="M96" s="105"/>
      <c r="N96" s="105"/>
      <c r="O96" s="105"/>
      <c r="P96" s="105"/>
    </row>
    <row r="97" spans="1:16" ht="15" x14ac:dyDescent="0.2">
      <c r="A97" s="104" t="s">
        <v>383</v>
      </c>
      <c r="B97" s="105"/>
      <c r="C97" s="105"/>
      <c r="D97" s="105"/>
      <c r="E97" s="105"/>
      <c r="F97" s="105"/>
      <c r="G97" s="105"/>
      <c r="H97" s="105"/>
      <c r="I97" s="105"/>
      <c r="J97" s="105"/>
      <c r="K97" s="105"/>
      <c r="L97" s="105"/>
      <c r="M97" s="105"/>
      <c r="N97" s="105"/>
      <c r="O97" s="105"/>
      <c r="P97" s="105"/>
    </row>
    <row r="98" spans="1:16" ht="15" x14ac:dyDescent="0.2">
      <c r="A98" s="107"/>
      <c r="B98" s="105"/>
      <c r="C98" s="105"/>
      <c r="D98" s="105"/>
      <c r="E98" s="105"/>
      <c r="F98" s="105"/>
      <c r="G98" s="105"/>
      <c r="H98" s="105"/>
      <c r="I98" s="105"/>
      <c r="J98" s="105"/>
      <c r="K98" s="105"/>
      <c r="L98" s="105"/>
      <c r="M98" s="105"/>
      <c r="N98" s="105"/>
      <c r="O98" s="105"/>
      <c r="P98" s="105"/>
    </row>
    <row r="99" spans="1:16" ht="15" x14ac:dyDescent="0.2">
      <c r="A99" s="105"/>
      <c r="B99" s="105"/>
      <c r="C99" s="105"/>
      <c r="D99" s="105"/>
      <c r="E99" s="105"/>
      <c r="F99" s="105"/>
      <c r="G99" s="105"/>
      <c r="H99" s="105"/>
      <c r="I99" s="105"/>
      <c r="J99" s="105"/>
      <c r="K99" s="105"/>
      <c r="L99" s="105"/>
      <c r="M99" s="105"/>
      <c r="N99" s="105"/>
      <c r="O99" s="105"/>
      <c r="P99" s="105"/>
    </row>
    <row r="100" spans="1:16" ht="15" x14ac:dyDescent="0.2">
      <c r="A100" s="105" t="s">
        <v>338</v>
      </c>
      <c r="B100" s="105"/>
      <c r="C100" s="105"/>
      <c r="D100" s="105"/>
      <c r="E100" s="105"/>
      <c r="F100" s="105"/>
      <c r="G100" s="105"/>
      <c r="H100" s="105"/>
      <c r="I100" s="105"/>
      <c r="J100" s="105"/>
      <c r="K100" s="105"/>
      <c r="L100" s="105"/>
      <c r="M100" s="105"/>
      <c r="N100" s="105"/>
      <c r="O100" s="105"/>
      <c r="P100" s="105"/>
    </row>
    <row r="101" spans="1:16" ht="15" x14ac:dyDescent="0.2">
      <c r="A101" s="105"/>
      <c r="B101" s="105"/>
      <c r="C101" s="105"/>
      <c r="D101" s="105"/>
      <c r="E101" s="105"/>
      <c r="F101" s="105"/>
      <c r="G101" s="105"/>
      <c r="H101" s="105"/>
      <c r="I101" s="105"/>
      <c r="J101" s="105"/>
      <c r="K101" s="105"/>
      <c r="L101" s="105"/>
      <c r="M101" s="105"/>
      <c r="N101" s="105"/>
      <c r="O101" s="105"/>
      <c r="P101" s="105"/>
    </row>
    <row r="102" spans="1:16" ht="15" x14ac:dyDescent="0.2">
      <c r="A102" s="104" t="s">
        <v>381</v>
      </c>
      <c r="B102" s="105"/>
      <c r="C102" s="105"/>
      <c r="D102" s="105"/>
      <c r="E102" s="105"/>
      <c r="F102" s="105"/>
      <c r="G102" s="105"/>
      <c r="H102" s="105"/>
      <c r="I102" s="105"/>
      <c r="J102" s="105"/>
      <c r="K102" s="105"/>
      <c r="L102" s="105"/>
      <c r="M102" s="105"/>
      <c r="N102" s="105"/>
      <c r="O102" s="105"/>
      <c r="P102" s="105"/>
    </row>
    <row r="103" spans="1:16" ht="15" x14ac:dyDescent="0.2">
      <c r="A103" s="105"/>
      <c r="B103" s="105"/>
      <c r="C103" s="105"/>
      <c r="D103" s="105"/>
      <c r="E103" s="105"/>
      <c r="F103" s="105"/>
      <c r="G103" s="105"/>
      <c r="H103" s="105"/>
      <c r="I103" s="105"/>
      <c r="J103" s="105"/>
      <c r="K103" s="105"/>
      <c r="L103" s="105"/>
      <c r="M103" s="105"/>
      <c r="N103" s="105"/>
      <c r="O103" s="105"/>
      <c r="P103" s="105"/>
    </row>
    <row r="104" spans="1:16" ht="15" x14ac:dyDescent="0.2">
      <c r="A104" s="105" t="s">
        <v>339</v>
      </c>
      <c r="B104" s="105"/>
      <c r="C104" s="105"/>
      <c r="D104" s="105"/>
      <c r="E104" s="105"/>
      <c r="F104" s="105"/>
      <c r="G104" s="105"/>
      <c r="H104" s="105"/>
      <c r="I104" s="105"/>
      <c r="J104" s="105"/>
      <c r="K104" s="105"/>
      <c r="L104" s="105"/>
      <c r="M104" s="105"/>
      <c r="N104" s="105"/>
      <c r="O104" s="105"/>
      <c r="P104" s="105"/>
    </row>
    <row r="105" spans="1:16" ht="15" x14ac:dyDescent="0.2">
      <c r="A105" s="105" t="s">
        <v>340</v>
      </c>
      <c r="B105" s="105"/>
      <c r="C105" s="105"/>
      <c r="D105" s="105"/>
      <c r="E105" s="105"/>
      <c r="F105" s="105"/>
      <c r="G105" s="105"/>
      <c r="H105" s="105"/>
      <c r="I105" s="105"/>
      <c r="J105" s="105"/>
      <c r="K105" s="105"/>
      <c r="L105" s="105"/>
      <c r="M105" s="105"/>
      <c r="N105" s="105"/>
      <c r="O105" s="105"/>
      <c r="P105" s="105"/>
    </row>
    <row r="106" spans="1:16" ht="15" x14ac:dyDescent="0.2">
      <c r="A106" s="105" t="s">
        <v>341</v>
      </c>
      <c r="B106" s="105"/>
      <c r="C106" s="105"/>
      <c r="D106" s="105"/>
      <c r="E106" s="105"/>
      <c r="F106" s="105"/>
      <c r="G106" s="105"/>
      <c r="H106" s="105"/>
      <c r="I106" s="105"/>
      <c r="J106" s="105"/>
      <c r="K106" s="105"/>
      <c r="L106" s="105"/>
      <c r="M106" s="105"/>
      <c r="N106" s="105"/>
      <c r="O106" s="105"/>
      <c r="P106" s="105"/>
    </row>
    <row r="107" spans="1:16" ht="15" x14ac:dyDescent="0.2">
      <c r="A107" s="105"/>
      <c r="B107" s="105"/>
      <c r="C107" s="105"/>
      <c r="D107" s="105"/>
      <c r="E107" s="105"/>
      <c r="F107" s="105"/>
      <c r="G107" s="105"/>
      <c r="H107" s="105"/>
      <c r="I107" s="105"/>
      <c r="J107" s="105"/>
      <c r="K107" s="105"/>
      <c r="L107" s="105"/>
      <c r="M107" s="105"/>
      <c r="N107" s="105"/>
      <c r="O107" s="105"/>
      <c r="P107" s="105"/>
    </row>
    <row r="108" spans="1:16" ht="15" x14ac:dyDescent="0.2">
      <c r="A108" s="104" t="s">
        <v>359</v>
      </c>
      <c r="B108" s="105"/>
      <c r="C108" s="105"/>
      <c r="D108" s="105"/>
      <c r="E108" s="105"/>
      <c r="F108" s="105"/>
      <c r="G108" s="105"/>
      <c r="H108" s="105"/>
      <c r="I108" s="105"/>
      <c r="J108" s="105"/>
      <c r="K108" s="105"/>
      <c r="L108" s="105"/>
      <c r="M108" s="105"/>
      <c r="N108" s="105"/>
      <c r="O108" s="105"/>
      <c r="P108" s="105"/>
    </row>
    <row r="109" spans="1:16" ht="15" x14ac:dyDescent="0.2">
      <c r="A109" s="105"/>
      <c r="B109" s="105"/>
      <c r="C109" s="105"/>
      <c r="D109" s="105"/>
      <c r="E109" s="105"/>
      <c r="F109" s="105"/>
      <c r="G109" s="105"/>
      <c r="H109" s="105"/>
      <c r="I109" s="105"/>
      <c r="J109" s="105"/>
      <c r="K109" s="105"/>
      <c r="L109" s="105"/>
      <c r="M109" s="105"/>
      <c r="N109" s="105"/>
      <c r="O109" s="105"/>
      <c r="P109" s="105"/>
    </row>
    <row r="110" spans="1:16" ht="15" x14ac:dyDescent="0.2">
      <c r="A110" s="105" t="s">
        <v>342</v>
      </c>
      <c r="B110" s="105"/>
      <c r="C110" s="105"/>
      <c r="D110" s="105"/>
      <c r="E110" s="105"/>
      <c r="F110" s="105"/>
      <c r="G110" s="105"/>
      <c r="H110" s="105"/>
      <c r="I110" s="105"/>
      <c r="J110" s="105"/>
      <c r="K110" s="105"/>
      <c r="L110" s="105"/>
      <c r="M110" s="105"/>
      <c r="N110" s="105"/>
      <c r="O110" s="105"/>
      <c r="P110" s="105"/>
    </row>
    <row r="111" spans="1:16" ht="15" x14ac:dyDescent="0.2">
      <c r="A111" s="105"/>
      <c r="B111" s="105"/>
      <c r="C111" s="105"/>
      <c r="D111" s="105"/>
      <c r="E111" s="105"/>
      <c r="F111" s="105"/>
      <c r="G111" s="105"/>
      <c r="H111" s="105"/>
      <c r="I111" s="105"/>
      <c r="J111" s="105"/>
      <c r="K111" s="105"/>
      <c r="L111" s="105"/>
      <c r="M111" s="105"/>
      <c r="N111" s="105"/>
      <c r="O111" s="105"/>
      <c r="P111" s="105"/>
    </row>
    <row r="112" spans="1:16" ht="15" x14ac:dyDescent="0.2">
      <c r="A112" s="104" t="s">
        <v>343</v>
      </c>
      <c r="B112" s="105"/>
      <c r="C112" s="105"/>
      <c r="D112" s="105"/>
      <c r="E112" s="105"/>
      <c r="F112" s="105"/>
      <c r="G112" s="105"/>
      <c r="H112" s="105"/>
      <c r="I112" s="105"/>
      <c r="J112" s="105"/>
      <c r="K112" s="105"/>
      <c r="L112" s="105"/>
      <c r="M112" s="105"/>
      <c r="N112" s="105"/>
      <c r="O112" s="105"/>
      <c r="P112" s="105"/>
    </row>
    <row r="113" spans="1:16" ht="15" x14ac:dyDescent="0.2">
      <c r="A113" s="105"/>
      <c r="B113" s="105"/>
      <c r="C113" s="105"/>
      <c r="D113" s="105"/>
      <c r="E113" s="105"/>
      <c r="F113" s="105"/>
      <c r="G113" s="105"/>
      <c r="H113" s="105"/>
      <c r="I113" s="105"/>
      <c r="J113" s="105"/>
      <c r="K113" s="105"/>
      <c r="L113" s="105"/>
      <c r="M113" s="105"/>
      <c r="N113" s="105"/>
      <c r="O113" s="105"/>
      <c r="P113" s="105"/>
    </row>
    <row r="114" spans="1:16" ht="15" x14ac:dyDescent="0.2">
      <c r="A114" s="105" t="s">
        <v>344</v>
      </c>
      <c r="B114" s="105"/>
      <c r="C114" s="105"/>
      <c r="D114" s="105"/>
      <c r="E114" s="105"/>
      <c r="F114" s="105"/>
      <c r="G114" s="105"/>
      <c r="H114" s="105"/>
      <c r="I114" s="105"/>
      <c r="J114" s="105"/>
      <c r="K114" s="105"/>
      <c r="L114" s="105"/>
      <c r="M114" s="105"/>
      <c r="N114" s="105"/>
      <c r="O114" s="105"/>
      <c r="P114" s="105"/>
    </row>
    <row r="115" spans="1:16" ht="15" x14ac:dyDescent="0.2">
      <c r="A115" s="105" t="s">
        <v>345</v>
      </c>
      <c r="B115" s="105"/>
      <c r="C115" s="105"/>
      <c r="D115" s="105"/>
      <c r="E115" s="105"/>
      <c r="F115" s="105"/>
      <c r="G115" s="105"/>
      <c r="H115" s="105"/>
      <c r="I115" s="105"/>
      <c r="J115" s="105"/>
      <c r="K115" s="105"/>
      <c r="L115" s="105"/>
      <c r="M115" s="105"/>
      <c r="N115" s="105"/>
      <c r="O115" s="105"/>
      <c r="P115" s="105"/>
    </row>
    <row r="116" spans="1:16" ht="15" x14ac:dyDescent="0.2">
      <c r="A116" s="105" t="s">
        <v>346</v>
      </c>
      <c r="B116" s="105"/>
      <c r="C116" s="105"/>
      <c r="D116" s="105"/>
      <c r="E116" s="105"/>
      <c r="F116" s="105"/>
      <c r="G116" s="105"/>
      <c r="H116" s="105"/>
      <c r="I116" s="105"/>
      <c r="J116" s="105"/>
      <c r="K116" s="105"/>
      <c r="L116" s="105"/>
      <c r="M116" s="105"/>
      <c r="N116" s="105"/>
      <c r="O116" s="105"/>
      <c r="P116" s="105"/>
    </row>
    <row r="117" spans="1:16" ht="15" x14ac:dyDescent="0.2">
      <c r="A117" s="105"/>
      <c r="B117" s="105"/>
      <c r="C117" s="105"/>
      <c r="D117" s="105"/>
      <c r="E117" s="105"/>
      <c r="F117" s="105"/>
      <c r="G117" s="105"/>
      <c r="H117" s="105"/>
      <c r="I117" s="105"/>
      <c r="J117" s="105"/>
      <c r="K117" s="105"/>
      <c r="L117" s="105"/>
      <c r="M117" s="105"/>
      <c r="N117" s="105"/>
      <c r="O117" s="105"/>
      <c r="P117" s="105"/>
    </row>
    <row r="118" spans="1:16" ht="15" x14ac:dyDescent="0.2">
      <c r="A118" s="104" t="s">
        <v>389</v>
      </c>
      <c r="B118" s="105"/>
      <c r="C118" s="105"/>
      <c r="D118" s="105"/>
      <c r="E118" s="105"/>
      <c r="F118" s="105"/>
      <c r="G118" s="105"/>
      <c r="H118" s="105"/>
      <c r="I118" s="105"/>
      <c r="J118" s="105"/>
      <c r="K118" s="105"/>
      <c r="L118" s="105"/>
      <c r="M118" s="105"/>
      <c r="N118" s="105"/>
      <c r="O118" s="105"/>
      <c r="P118" s="105"/>
    </row>
    <row r="119" spans="1:16" ht="15" x14ac:dyDescent="0.2">
      <c r="A119" s="104" t="s">
        <v>384</v>
      </c>
      <c r="B119" s="105"/>
      <c r="C119" s="105"/>
      <c r="D119" s="105"/>
      <c r="E119" s="105"/>
      <c r="F119" s="105"/>
      <c r="G119" s="105"/>
      <c r="H119" s="105"/>
      <c r="I119" s="105"/>
      <c r="J119" s="105"/>
      <c r="K119" s="105"/>
      <c r="L119" s="105"/>
      <c r="M119" s="105"/>
      <c r="N119" s="105"/>
      <c r="O119" s="105"/>
      <c r="P119" s="105"/>
    </row>
    <row r="120" spans="1:16" ht="15" x14ac:dyDescent="0.2">
      <c r="A120" s="105"/>
      <c r="B120" s="105"/>
      <c r="C120" s="105"/>
      <c r="D120" s="105"/>
      <c r="E120" s="105"/>
      <c r="F120" s="105"/>
      <c r="G120" s="105"/>
      <c r="H120" s="105"/>
      <c r="I120" s="105"/>
      <c r="J120" s="105"/>
      <c r="K120" s="105"/>
      <c r="L120" s="105"/>
      <c r="M120" s="105"/>
      <c r="N120" s="105"/>
      <c r="O120" s="105"/>
      <c r="P120" s="105"/>
    </row>
    <row r="121" spans="1:16" ht="15" x14ac:dyDescent="0.2">
      <c r="A121" s="105" t="s">
        <v>347</v>
      </c>
      <c r="B121" s="105"/>
      <c r="C121" s="105"/>
      <c r="D121" s="105"/>
      <c r="E121" s="105"/>
      <c r="F121" s="105"/>
      <c r="G121" s="105"/>
      <c r="H121" s="105"/>
      <c r="I121" s="105"/>
      <c r="J121" s="105"/>
      <c r="K121" s="105"/>
      <c r="L121" s="105"/>
      <c r="M121" s="105"/>
      <c r="N121" s="105"/>
      <c r="O121" s="105"/>
      <c r="P121" s="105"/>
    </row>
    <row r="122" spans="1:16" ht="15" x14ac:dyDescent="0.2">
      <c r="A122" s="105"/>
      <c r="B122" s="105"/>
      <c r="C122" s="105"/>
      <c r="D122" s="105"/>
      <c r="E122" s="105"/>
      <c r="F122" s="105"/>
      <c r="G122" s="105"/>
      <c r="H122" s="105"/>
      <c r="I122" s="105"/>
      <c r="J122" s="105"/>
      <c r="K122" s="105"/>
      <c r="L122" s="105"/>
      <c r="M122" s="105"/>
      <c r="N122" s="105"/>
      <c r="O122" s="105"/>
      <c r="P122" s="105"/>
    </row>
    <row r="123" spans="1:16" ht="15" x14ac:dyDescent="0.2">
      <c r="A123" s="104" t="s">
        <v>377</v>
      </c>
      <c r="B123" s="105"/>
      <c r="C123" s="105"/>
      <c r="D123" s="105"/>
      <c r="E123" s="105"/>
      <c r="F123" s="105"/>
      <c r="G123" s="105"/>
      <c r="H123" s="105"/>
      <c r="I123" s="105"/>
      <c r="J123" s="105"/>
      <c r="K123" s="105"/>
      <c r="L123" s="105"/>
      <c r="M123" s="105"/>
      <c r="N123" s="105"/>
      <c r="O123" s="105"/>
      <c r="P123" s="105"/>
    </row>
    <row r="124" spans="1:16" ht="15" x14ac:dyDescent="0.2">
      <c r="A124" s="105" t="s">
        <v>378</v>
      </c>
      <c r="B124" s="105"/>
      <c r="C124" s="105"/>
      <c r="D124" s="105"/>
      <c r="E124" s="105"/>
      <c r="F124" s="105"/>
      <c r="G124" s="105"/>
      <c r="H124" s="105"/>
      <c r="I124" s="105"/>
      <c r="J124" s="105"/>
      <c r="K124" s="105"/>
      <c r="L124" s="105"/>
      <c r="M124" s="105"/>
      <c r="N124" s="105"/>
      <c r="O124" s="105"/>
      <c r="P124" s="105"/>
    </row>
    <row r="125" spans="1:16" ht="15" x14ac:dyDescent="0.2">
      <c r="A125" s="105"/>
      <c r="B125" s="105"/>
      <c r="C125" s="105"/>
      <c r="D125" s="105"/>
      <c r="E125" s="105"/>
      <c r="F125" s="105"/>
      <c r="G125" s="105"/>
      <c r="H125" s="105"/>
      <c r="I125" s="105"/>
      <c r="J125" s="105"/>
      <c r="K125" s="105"/>
      <c r="L125" s="105"/>
      <c r="M125" s="105"/>
      <c r="N125" s="105"/>
      <c r="O125" s="105"/>
      <c r="P125" s="105"/>
    </row>
    <row r="126" spans="1:16" ht="15" x14ac:dyDescent="0.2">
      <c r="A126" s="105" t="s">
        <v>348</v>
      </c>
      <c r="B126" s="105"/>
      <c r="C126" s="105"/>
      <c r="D126" s="105"/>
      <c r="E126" s="105"/>
      <c r="F126" s="105"/>
      <c r="G126" s="105"/>
      <c r="H126" s="105"/>
      <c r="I126" s="105"/>
      <c r="J126" s="105"/>
      <c r="K126" s="105"/>
      <c r="L126" s="105"/>
      <c r="M126" s="105"/>
      <c r="N126" s="105"/>
      <c r="O126" s="105"/>
      <c r="P126" s="105"/>
    </row>
    <row r="127" spans="1:16" ht="15" x14ac:dyDescent="0.2">
      <c r="A127" s="105"/>
      <c r="B127" s="105"/>
      <c r="C127" s="105"/>
      <c r="D127" s="105"/>
      <c r="E127" s="105"/>
      <c r="F127" s="105"/>
      <c r="G127" s="105"/>
      <c r="H127" s="105"/>
      <c r="I127" s="105"/>
      <c r="J127" s="105"/>
      <c r="K127" s="105"/>
      <c r="L127" s="105"/>
      <c r="M127" s="105"/>
      <c r="N127" s="105"/>
      <c r="O127" s="105"/>
      <c r="P127" s="105"/>
    </row>
    <row r="128" spans="1:16" ht="15" x14ac:dyDescent="0.2">
      <c r="A128" s="104" t="s">
        <v>364</v>
      </c>
      <c r="B128" s="105"/>
      <c r="C128" s="105"/>
      <c r="D128" s="105"/>
      <c r="E128" s="105"/>
      <c r="F128" s="105"/>
      <c r="G128" s="105"/>
      <c r="H128" s="105"/>
      <c r="I128" s="105"/>
      <c r="J128" s="105"/>
      <c r="K128" s="105"/>
      <c r="L128" s="105"/>
      <c r="M128" s="105"/>
      <c r="N128" s="105"/>
      <c r="O128" s="105"/>
      <c r="P128" s="105"/>
    </row>
    <row r="129" spans="1:16" ht="15" x14ac:dyDescent="0.2">
      <c r="A129" s="105"/>
      <c r="B129" s="105"/>
      <c r="C129" s="105"/>
      <c r="D129" s="105"/>
      <c r="E129" s="105"/>
      <c r="F129" s="105"/>
      <c r="G129" s="105"/>
      <c r="H129" s="105"/>
      <c r="I129" s="105"/>
      <c r="J129" s="105"/>
      <c r="K129" s="105"/>
      <c r="L129" s="105"/>
      <c r="M129" s="105"/>
      <c r="N129" s="105"/>
      <c r="O129" s="105"/>
      <c r="P129" s="105"/>
    </row>
    <row r="130" spans="1:16" ht="15" x14ac:dyDescent="0.2">
      <c r="A130" s="105" t="s">
        <v>349</v>
      </c>
      <c r="B130" s="105"/>
      <c r="C130" s="105"/>
      <c r="D130" s="105"/>
      <c r="E130" s="105"/>
      <c r="F130" s="105"/>
      <c r="G130" s="105"/>
      <c r="H130" s="105"/>
      <c r="I130" s="105"/>
      <c r="J130" s="105"/>
      <c r="K130" s="105"/>
      <c r="L130" s="105"/>
      <c r="M130" s="105"/>
      <c r="N130" s="105"/>
      <c r="O130" s="105"/>
      <c r="P130" s="105"/>
    </row>
    <row r="131" spans="1:16" ht="15" x14ac:dyDescent="0.2">
      <c r="A131" s="105"/>
      <c r="B131" s="105"/>
      <c r="C131" s="105"/>
      <c r="D131" s="105"/>
      <c r="E131" s="105"/>
      <c r="F131" s="105"/>
      <c r="G131" s="105"/>
      <c r="H131" s="105"/>
      <c r="I131" s="105"/>
      <c r="J131" s="105"/>
      <c r="K131" s="105"/>
      <c r="L131" s="105"/>
      <c r="M131" s="105"/>
      <c r="N131" s="105"/>
      <c r="O131" s="105"/>
      <c r="P131" s="105"/>
    </row>
    <row r="132" spans="1:16" ht="15" x14ac:dyDescent="0.2">
      <c r="A132" s="104" t="s">
        <v>365</v>
      </c>
      <c r="B132" s="105"/>
      <c r="C132" s="105"/>
      <c r="D132" s="105"/>
      <c r="E132" s="105"/>
      <c r="F132" s="105"/>
      <c r="G132" s="105"/>
      <c r="H132" s="105"/>
      <c r="I132" s="105"/>
      <c r="J132" s="105"/>
      <c r="K132" s="105"/>
      <c r="L132" s="105"/>
      <c r="M132" s="105"/>
      <c r="N132" s="105"/>
      <c r="O132" s="105"/>
      <c r="P132" s="105"/>
    </row>
    <row r="133" spans="1:16" ht="15" x14ac:dyDescent="0.2">
      <c r="A133" s="105"/>
      <c r="B133" s="105"/>
      <c r="C133" s="105"/>
      <c r="D133" s="105"/>
      <c r="E133" s="105"/>
      <c r="F133" s="105"/>
      <c r="G133" s="105"/>
      <c r="H133" s="105"/>
      <c r="I133" s="105"/>
      <c r="J133" s="105"/>
      <c r="K133" s="105"/>
      <c r="L133" s="105"/>
      <c r="M133" s="105"/>
      <c r="N133" s="105"/>
      <c r="O133" s="105"/>
      <c r="P133" s="105"/>
    </row>
    <row r="134" spans="1:16" ht="15" x14ac:dyDescent="0.2">
      <c r="A134" s="105" t="s">
        <v>350</v>
      </c>
      <c r="B134" s="105"/>
      <c r="C134" s="105"/>
      <c r="D134" s="105"/>
      <c r="E134" s="105"/>
      <c r="F134" s="105"/>
      <c r="G134" s="105"/>
      <c r="H134" s="105"/>
      <c r="I134" s="105"/>
      <c r="J134" s="105"/>
      <c r="K134" s="105"/>
      <c r="L134" s="105"/>
      <c r="M134" s="105"/>
      <c r="N134" s="105"/>
      <c r="O134" s="105"/>
      <c r="P134" s="105"/>
    </row>
    <row r="135" spans="1:16" ht="15" x14ac:dyDescent="0.2">
      <c r="A135" s="105"/>
      <c r="B135" s="105"/>
      <c r="C135" s="105"/>
      <c r="D135" s="105"/>
      <c r="E135" s="105"/>
      <c r="F135" s="105"/>
      <c r="G135" s="105"/>
      <c r="H135" s="105"/>
      <c r="I135" s="105"/>
      <c r="J135" s="105"/>
      <c r="K135" s="105"/>
      <c r="L135" s="105"/>
      <c r="M135" s="105"/>
      <c r="N135" s="105"/>
      <c r="O135" s="105"/>
      <c r="P135" s="105"/>
    </row>
    <row r="136" spans="1:16" ht="15" x14ac:dyDescent="0.2">
      <c r="A136" s="104" t="s">
        <v>367</v>
      </c>
      <c r="B136" s="105"/>
      <c r="C136" s="105"/>
      <c r="D136" s="105"/>
      <c r="E136" s="105"/>
      <c r="F136" s="105"/>
      <c r="G136" s="105"/>
      <c r="H136" s="105"/>
      <c r="I136" s="105"/>
      <c r="J136" s="105"/>
      <c r="K136" s="105"/>
      <c r="L136" s="105"/>
      <c r="M136" s="105"/>
      <c r="N136" s="105"/>
      <c r="O136" s="105"/>
      <c r="P136" s="105"/>
    </row>
    <row r="137" spans="1:16" ht="15" x14ac:dyDescent="0.2">
      <c r="A137" s="105"/>
      <c r="B137" s="105"/>
      <c r="C137" s="105"/>
      <c r="D137" s="105"/>
      <c r="E137" s="105"/>
      <c r="F137" s="105"/>
      <c r="G137" s="105"/>
      <c r="H137" s="105"/>
      <c r="I137" s="105"/>
      <c r="J137" s="105"/>
      <c r="K137" s="105"/>
      <c r="L137" s="105"/>
      <c r="M137" s="105"/>
      <c r="N137" s="105"/>
      <c r="O137" s="105"/>
      <c r="P137" s="105"/>
    </row>
    <row r="138" spans="1:16" ht="15" x14ac:dyDescent="0.2">
      <c r="A138" s="105" t="s">
        <v>351</v>
      </c>
      <c r="B138" s="105"/>
      <c r="C138" s="105"/>
      <c r="D138" s="105"/>
      <c r="E138" s="105"/>
      <c r="F138" s="105"/>
      <c r="G138" s="105"/>
      <c r="H138" s="105"/>
      <c r="I138" s="105"/>
      <c r="J138" s="105"/>
      <c r="K138" s="105"/>
      <c r="L138" s="105"/>
      <c r="M138" s="105"/>
      <c r="N138" s="105"/>
      <c r="O138" s="105"/>
      <c r="P138" s="105"/>
    </row>
    <row r="139" spans="1:16" ht="15" x14ac:dyDescent="0.2">
      <c r="A139" s="105" t="s">
        <v>352</v>
      </c>
      <c r="B139" s="105"/>
      <c r="C139" s="105"/>
      <c r="D139" s="105"/>
      <c r="E139" s="105"/>
      <c r="F139" s="105"/>
      <c r="G139" s="105"/>
      <c r="H139" s="105"/>
      <c r="I139" s="105"/>
      <c r="J139" s="105"/>
      <c r="K139" s="105"/>
      <c r="L139" s="105"/>
      <c r="M139" s="105"/>
      <c r="N139" s="105"/>
      <c r="O139" s="105"/>
      <c r="P139" s="105"/>
    </row>
    <row r="140" spans="1:16" ht="15" x14ac:dyDescent="0.2">
      <c r="A140" s="105"/>
      <c r="B140" s="105"/>
      <c r="C140" s="105"/>
      <c r="D140" s="105"/>
      <c r="E140" s="105"/>
      <c r="F140" s="105"/>
      <c r="G140" s="105"/>
      <c r="H140" s="105"/>
      <c r="I140" s="105"/>
      <c r="J140" s="105"/>
      <c r="K140" s="105"/>
      <c r="L140" s="105"/>
      <c r="M140" s="105"/>
      <c r="N140" s="105"/>
      <c r="O140" s="105"/>
      <c r="P140" s="105"/>
    </row>
    <row r="141" spans="1:16" ht="15" x14ac:dyDescent="0.2">
      <c r="A141" s="104" t="s">
        <v>366</v>
      </c>
      <c r="B141" s="105"/>
      <c r="C141" s="105"/>
      <c r="D141" s="105"/>
      <c r="E141" s="105"/>
      <c r="F141" s="105"/>
      <c r="G141" s="105"/>
      <c r="H141" s="105"/>
      <c r="I141" s="105"/>
      <c r="J141" s="105"/>
      <c r="K141" s="105"/>
      <c r="L141" s="105"/>
      <c r="M141" s="105"/>
      <c r="N141" s="105"/>
      <c r="O141" s="105"/>
      <c r="P141" s="105"/>
    </row>
    <row r="142" spans="1:16" ht="15" x14ac:dyDescent="0.2">
      <c r="A142" s="105"/>
      <c r="B142" s="105"/>
      <c r="C142" s="105"/>
      <c r="D142" s="105"/>
      <c r="E142" s="105"/>
      <c r="F142" s="105"/>
      <c r="G142" s="105"/>
      <c r="H142" s="105"/>
      <c r="I142" s="105"/>
      <c r="J142" s="105"/>
      <c r="K142" s="105"/>
      <c r="L142" s="105"/>
      <c r="M142" s="105"/>
      <c r="N142" s="105"/>
      <c r="O142" s="105"/>
      <c r="P142" s="105"/>
    </row>
    <row r="143" spans="1:16" ht="15" x14ac:dyDescent="0.2">
      <c r="A143" s="105" t="s">
        <v>353</v>
      </c>
      <c r="B143" s="105"/>
      <c r="C143" s="105"/>
      <c r="D143" s="105"/>
      <c r="E143" s="105"/>
      <c r="F143" s="105"/>
      <c r="G143" s="105"/>
      <c r="H143" s="105"/>
      <c r="I143" s="105"/>
      <c r="J143" s="105"/>
      <c r="K143" s="105"/>
      <c r="L143" s="105"/>
      <c r="M143" s="105"/>
      <c r="N143" s="105"/>
      <c r="O143" s="105"/>
      <c r="P143" s="105"/>
    </row>
    <row r="144" spans="1:16" ht="15" x14ac:dyDescent="0.2">
      <c r="A144" s="105"/>
      <c r="B144" s="105"/>
      <c r="C144" s="105"/>
      <c r="D144" s="105"/>
      <c r="E144" s="105"/>
      <c r="F144" s="105"/>
      <c r="G144" s="105"/>
      <c r="H144" s="105"/>
      <c r="I144" s="105"/>
      <c r="J144" s="105"/>
      <c r="K144" s="105"/>
      <c r="L144" s="105"/>
      <c r="M144" s="105"/>
      <c r="N144" s="105"/>
      <c r="O144" s="105"/>
      <c r="P144" s="105"/>
    </row>
    <row r="145" spans="1:16" ht="15" x14ac:dyDescent="0.2">
      <c r="A145" s="104" t="s">
        <v>366</v>
      </c>
      <c r="B145" s="105"/>
      <c r="C145" s="105"/>
      <c r="D145" s="105"/>
      <c r="E145" s="105"/>
      <c r="F145" s="105"/>
      <c r="G145" s="105"/>
      <c r="H145" s="105"/>
      <c r="I145" s="105"/>
      <c r="J145" s="105"/>
      <c r="K145" s="105"/>
      <c r="L145" s="105"/>
      <c r="M145" s="105"/>
      <c r="N145" s="105"/>
      <c r="O145" s="105"/>
      <c r="P145" s="105"/>
    </row>
    <row r="146" spans="1:16" ht="15" x14ac:dyDescent="0.2">
      <c r="A146" s="105"/>
      <c r="B146" s="105"/>
      <c r="C146" s="105"/>
      <c r="D146" s="105"/>
      <c r="E146" s="105"/>
      <c r="F146" s="105"/>
      <c r="G146" s="105"/>
      <c r="H146" s="105"/>
      <c r="I146" s="105"/>
      <c r="J146" s="105"/>
      <c r="K146" s="105"/>
      <c r="L146" s="105"/>
      <c r="M146" s="105"/>
      <c r="N146" s="105"/>
      <c r="O146" s="105"/>
      <c r="P146" s="105"/>
    </row>
    <row r="147" spans="1:16" ht="15" x14ac:dyDescent="0.2">
      <c r="A147" s="105" t="s">
        <v>354</v>
      </c>
      <c r="B147" s="105"/>
      <c r="C147" s="105"/>
      <c r="D147" s="105"/>
      <c r="E147" s="105"/>
      <c r="F147" s="105"/>
      <c r="G147" s="105"/>
      <c r="H147" s="105"/>
      <c r="I147" s="105"/>
      <c r="J147" s="105"/>
      <c r="K147" s="105"/>
      <c r="L147" s="105"/>
      <c r="M147" s="105"/>
      <c r="N147" s="105"/>
      <c r="O147" s="105"/>
      <c r="P147" s="105"/>
    </row>
    <row r="148" spans="1:16" ht="15" x14ac:dyDescent="0.2">
      <c r="A148" s="105" t="s">
        <v>355</v>
      </c>
      <c r="B148" s="105"/>
      <c r="C148" s="105"/>
      <c r="D148" s="105"/>
      <c r="E148" s="105"/>
      <c r="F148" s="105"/>
      <c r="G148" s="105"/>
      <c r="H148" s="105"/>
      <c r="I148" s="105"/>
      <c r="J148" s="105"/>
      <c r="K148" s="105"/>
      <c r="L148" s="105"/>
      <c r="M148" s="105"/>
      <c r="N148" s="105"/>
      <c r="O148" s="105"/>
      <c r="P148" s="105"/>
    </row>
    <row r="149" spans="1:16" ht="15" x14ac:dyDescent="0.2">
      <c r="A149" s="105"/>
      <c r="B149" s="105"/>
      <c r="C149" s="105"/>
      <c r="D149" s="105"/>
      <c r="E149" s="105"/>
      <c r="F149" s="105"/>
      <c r="G149" s="105"/>
      <c r="H149" s="105"/>
      <c r="I149" s="105"/>
      <c r="J149" s="105"/>
      <c r="K149" s="105"/>
      <c r="L149" s="105"/>
      <c r="M149" s="105"/>
      <c r="N149" s="105"/>
      <c r="O149" s="105"/>
      <c r="P149" s="105"/>
    </row>
    <row r="150" spans="1:16" ht="15" x14ac:dyDescent="0.2">
      <c r="A150" s="104" t="s">
        <v>366</v>
      </c>
      <c r="B150" s="105"/>
      <c r="C150" s="105"/>
      <c r="D150" s="105"/>
      <c r="E150" s="105"/>
      <c r="F150" s="105"/>
      <c r="G150" s="105"/>
      <c r="H150" s="105"/>
      <c r="I150" s="105"/>
      <c r="J150" s="105"/>
      <c r="K150" s="105"/>
      <c r="L150" s="105"/>
      <c r="M150" s="105"/>
      <c r="N150" s="105"/>
      <c r="O150" s="105"/>
      <c r="P150" s="105"/>
    </row>
    <row r="151" spans="1:16" ht="15" x14ac:dyDescent="0.2">
      <c r="A151" s="105"/>
      <c r="B151" s="105"/>
      <c r="C151" s="105"/>
      <c r="D151" s="105"/>
      <c r="E151" s="105"/>
      <c r="F151" s="105"/>
      <c r="G151" s="105"/>
      <c r="H151" s="105"/>
      <c r="I151" s="105"/>
      <c r="J151" s="105"/>
      <c r="K151" s="105"/>
      <c r="L151" s="105"/>
      <c r="M151" s="105"/>
      <c r="N151" s="105"/>
      <c r="O151" s="105"/>
      <c r="P151" s="105"/>
    </row>
    <row r="152" spans="1:16" ht="15" x14ac:dyDescent="0.2">
      <c r="A152" s="105" t="s">
        <v>356</v>
      </c>
      <c r="B152" s="105"/>
      <c r="C152" s="105"/>
      <c r="D152" s="105"/>
      <c r="E152" s="105"/>
      <c r="F152" s="105"/>
      <c r="G152" s="105"/>
      <c r="H152" s="105"/>
      <c r="I152" s="105"/>
      <c r="J152" s="105"/>
      <c r="K152" s="105"/>
      <c r="L152" s="105"/>
      <c r="M152" s="105"/>
      <c r="N152" s="105"/>
      <c r="O152" s="105"/>
      <c r="P152" s="105"/>
    </row>
    <row r="153" spans="1:16" ht="15" x14ac:dyDescent="0.2">
      <c r="A153" s="105"/>
      <c r="B153" s="105"/>
      <c r="C153" s="105"/>
      <c r="D153" s="105"/>
      <c r="E153" s="105"/>
      <c r="F153" s="105"/>
      <c r="G153" s="105"/>
      <c r="H153" s="105"/>
      <c r="I153" s="105"/>
      <c r="J153" s="105"/>
      <c r="K153" s="105"/>
      <c r="L153" s="105"/>
      <c r="M153" s="105"/>
      <c r="N153" s="105"/>
      <c r="O153" s="105"/>
      <c r="P153" s="105"/>
    </row>
    <row r="154" spans="1:16" ht="15" x14ac:dyDescent="0.2">
      <c r="A154" s="104" t="s">
        <v>395</v>
      </c>
      <c r="B154" s="105"/>
      <c r="C154" s="105"/>
      <c r="D154" s="105"/>
      <c r="E154" s="105"/>
      <c r="F154" s="105"/>
      <c r="G154" s="105"/>
      <c r="H154" s="105"/>
      <c r="I154" s="105"/>
      <c r="J154" s="105"/>
      <c r="K154" s="105"/>
      <c r="L154" s="105"/>
      <c r="M154" s="105"/>
      <c r="N154" s="105"/>
      <c r="O154" s="105"/>
      <c r="P154" s="105"/>
    </row>
    <row r="155" spans="1:16" ht="15" x14ac:dyDescent="0.2">
      <c r="A155" s="105"/>
      <c r="B155" s="105"/>
      <c r="C155" s="105"/>
      <c r="D155" s="105"/>
      <c r="E155" s="105"/>
      <c r="F155" s="105"/>
      <c r="G155" s="105"/>
      <c r="H155" s="105"/>
      <c r="I155" s="105"/>
      <c r="J155" s="105"/>
      <c r="K155" s="105"/>
      <c r="L155" s="105"/>
      <c r="M155" s="105"/>
      <c r="N155" s="105"/>
      <c r="O155" s="105"/>
      <c r="P155" s="105"/>
    </row>
    <row r="156" spans="1:16" ht="15" x14ac:dyDescent="0.2">
      <c r="A156" s="105"/>
      <c r="B156" s="105"/>
      <c r="C156" s="105"/>
      <c r="D156" s="105"/>
      <c r="E156" s="105"/>
      <c r="F156" s="105"/>
      <c r="G156" s="105"/>
      <c r="H156" s="105"/>
      <c r="I156" s="105"/>
      <c r="J156" s="105"/>
      <c r="K156" s="105"/>
      <c r="L156" s="105"/>
      <c r="M156" s="105"/>
      <c r="N156" s="105"/>
      <c r="O156" s="105"/>
      <c r="P156" s="105"/>
    </row>
    <row r="157" spans="1:16" ht="15" x14ac:dyDescent="0.2">
      <c r="A157" s="105"/>
      <c r="B157" s="105"/>
      <c r="C157" s="105"/>
      <c r="D157" s="105"/>
      <c r="E157" s="105"/>
      <c r="F157" s="105"/>
      <c r="G157" s="105"/>
      <c r="H157" s="105"/>
      <c r="I157" s="105"/>
      <c r="J157" s="105"/>
      <c r="K157" s="105"/>
      <c r="L157" s="105"/>
      <c r="M157" s="105"/>
      <c r="N157" s="105"/>
      <c r="O157" s="105"/>
      <c r="P157" s="105"/>
    </row>
    <row r="158" spans="1:16" ht="15" x14ac:dyDescent="0.2">
      <c r="A158" s="105"/>
      <c r="B158" s="105"/>
      <c r="C158" s="105"/>
      <c r="D158" s="105"/>
      <c r="E158" s="105"/>
      <c r="F158" s="105"/>
      <c r="G158" s="105"/>
      <c r="H158" s="105"/>
      <c r="I158" s="105"/>
      <c r="J158" s="105"/>
      <c r="K158" s="105"/>
      <c r="L158" s="105"/>
      <c r="M158" s="105"/>
      <c r="N158" s="105"/>
      <c r="O158" s="105"/>
      <c r="P158" s="105"/>
    </row>
    <row r="159" spans="1:16" ht="15" x14ac:dyDescent="0.2">
      <c r="A159" s="105"/>
      <c r="B159" s="105"/>
      <c r="C159" s="105"/>
      <c r="D159" s="105"/>
      <c r="E159" s="105"/>
      <c r="F159" s="105"/>
      <c r="G159" s="105"/>
      <c r="H159" s="105"/>
      <c r="I159" s="105"/>
      <c r="J159" s="105"/>
      <c r="K159" s="105"/>
      <c r="L159" s="105"/>
      <c r="M159" s="105"/>
      <c r="N159" s="105"/>
      <c r="O159" s="105"/>
      <c r="P159" s="105"/>
    </row>
    <row r="160" spans="1:16" ht="15" x14ac:dyDescent="0.2">
      <c r="A160" s="105"/>
      <c r="B160" s="105"/>
      <c r="C160" s="105"/>
      <c r="D160" s="105"/>
      <c r="E160" s="105"/>
      <c r="F160" s="105"/>
      <c r="G160" s="105"/>
      <c r="H160" s="105"/>
      <c r="I160" s="105"/>
      <c r="J160" s="105"/>
      <c r="K160" s="105"/>
      <c r="L160" s="105"/>
      <c r="M160" s="105"/>
      <c r="N160" s="105"/>
      <c r="O160" s="105"/>
      <c r="P160" s="105"/>
    </row>
    <row r="161" spans="1:16" ht="15" x14ac:dyDescent="0.2">
      <c r="A161" s="105"/>
      <c r="B161" s="105"/>
      <c r="C161" s="105"/>
      <c r="D161" s="105"/>
      <c r="E161" s="105"/>
      <c r="F161" s="105"/>
      <c r="G161" s="105"/>
      <c r="H161" s="105"/>
      <c r="I161" s="105"/>
      <c r="J161" s="105"/>
      <c r="K161" s="105"/>
      <c r="L161" s="105"/>
      <c r="M161" s="105"/>
      <c r="N161" s="105"/>
      <c r="O161" s="105"/>
      <c r="P161" s="105"/>
    </row>
  </sheetData>
  <hyperlinks>
    <hyperlink ref="A83" r:id="rId1" xr:uid="{00000000-0004-0000-0600-000000000000}"/>
  </hyperlinks>
  <pageMargins left="0.7" right="0.7" top="0.75" bottom="0.75" header="0.3" footer="0.3"/>
  <pageSetup paperSize="9" scale="73"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purl.org/dc/terms/"/>
    <ds:schemaRef ds:uri="http://schemas.microsoft.com/office/2006/documentManagement/types"/>
    <ds:schemaRef ds:uri="http://schemas.microsoft.com/office/infopath/2007/PartnerControls"/>
    <ds:schemaRef ds:uri="2090b57c-2e4d-4ed9-b313-510fc704fe75"/>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2022-02-28T11:23:10Z</cp:lastPrinted>
  <dcterms:created xsi:type="dcterms:W3CDTF">2008-10-17T11:51:54Z</dcterms:created>
  <dcterms:modified xsi:type="dcterms:W3CDTF">2022-02-28T11:31:19Z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