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3\"/>
    </mc:Choice>
  </mc:AlternateContent>
  <xr:revisionPtr revIDLastSave="0" documentId="13_ncr:1_{97D0C580-0BAA-4AEF-BFE9-6C6B21200B29}"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l="1"/>
  <c r="C63" i="24"/>
  <c r="C73" i="24" s="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<sst xmlns="http://schemas.openxmlformats.org/spreadsheetml/2006/main" count="639" uniqueCount="603">
  <si>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</si>
  <si>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</si>
  <si>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</si>
  <si>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</si>
  <si>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</si>
  <si>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</si>
  <si>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</si>
  <si>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</si>
  <si>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</si>
  <si>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</si>
  <si>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</si>
  <si>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</si>
  <si>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</si>
  <si>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</si>
  <si>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</si>
  <si>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</si>
  <si>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</si>
  <si>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</si>
  <si>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</si>
  <si>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</si>
  <si>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</si>
  <si>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</si>
  <si>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</si>
  <si>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</si>
  <si>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</si>
  <si>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</si>
  <si>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</si>
  <si>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</si>
  <si>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</si>
  <si>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</si>
  <si>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</si>
  <si>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</si>
  <si>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</si>
  <si>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</si>
  <si>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</si>
  <si>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</si>
  <si>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</si>
  <si>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</si>
  <si>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</si>
  <si>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</si>
  <si>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</si>
  <si>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</si>
  <si>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</si>
  <si>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</si>
  <si>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</si>
  <si>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</si>
  <si>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</si>
  <si>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</si>
  <si>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</si>
  <si>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</si>
  <si>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</si>
  <si>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</si>
  <si>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</si>
  <si>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</si>
  <si>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</si>
  <si>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</si>
  <si>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</si>
  <si>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</si>
  <si>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</si>
  <si>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</si>
  <si>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</si>
  <si>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</si>
  <si>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</si>
  <si>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</si>
  <si>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</si>
  <si>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</si>
  <si>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</si>
  <si>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</si>
  <si>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</si>
  <si>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</si>
  <si>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</si>
  <si>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</si>
  <si>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</si>
  <si>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</si>
  <si>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</si>
  <si>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</si>
  <si>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</si>
  <si>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</si>
  <si>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</si>
  <si>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</si>
  <si>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</si>
  <si>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</si>
  <si>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</si>
  <si>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</si>
  <si>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</si>
  <si>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</si>
  <si>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</si>
  <si>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</si>
  <si>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</si>
  <si>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</si>
  <si>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</si>
  <si>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</si>
  <si>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</si>
  <si>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</si>
  <si>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</si>
  <si>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</si>
  <si>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</si>
  <si>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</si>
  <si>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</si>
  <si>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</si>
  <si>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</si>
  <si>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</si>
  <si>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</si>
  <si>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</si>
  <si>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</si>
  <si>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</si>
  <si>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</si>
  <si>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</si>
  <si>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</si>
  <si>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</si>
  <si>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</si>
  <si>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</si>
  <si>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</si>
  <si>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</si>
  <si>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</si>
  <si>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</si>
  <si>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</si>
  <si>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</si>
  <si>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</si>
  <si>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</si>
  <si>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</si>
  <si>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</si>
  <si>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</si>
  <si>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</si>
  <si>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</si>
  <si>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</si>
  <si>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</si>
  <si>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</si>
  <si>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</si>
  <si>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</si>
  <si>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</si>
  <si>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</si>
  <si>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</si>
  <si>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</si>
  <si>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</si>
  <si>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</si>
  <si>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</si>
  <si>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</si>
  <si>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</si>
  <si>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</si>
  <si>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</si>
  <si>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</si>
  <si>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</si>
  <si>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</si>
  <si>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</si>
  <si>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</si>
  <si>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</si>
  <si>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</si>
  <si>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</si>
  <si>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</si>
  <si>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</si>
  <si>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</si>
  <si>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</si>
  <si>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</si>
  <si>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</si>
  <si>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</si>
  <si>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</si>
  <si>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</si>
  <si>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</si>
  <si>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</si>
  <si>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</si>
  <si>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</si>
  <si>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</si>
  <si>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</si>
  <si>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</si>
  <si>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</si>
  <si>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</si>
  <si>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</si>
  <si>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</si>
  <si>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</si>
  <si>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</si>
  <si>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</si>
  <si>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</si>
  <si>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</si>
  <si>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</si>
  <si>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</si>
  <si>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</si>
  <si>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</si>
  <si>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</si>
  <si>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</si>
  <si>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</si>
  <si>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</si>
  <si>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</si>
  <si>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</si>
  <si>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</si>
  <si>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</si>
  <si>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</si>
  <si>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</si>
  <si>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</si>
  <si>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</si>
  <si>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</si>
  <si>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</si>
  <si>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</si>
  <si>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</si>
  <si>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</si>
  <si>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</si>
  <si>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</si>
  <si>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</si>
  <si>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</si>
  <si>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</si>
  <si>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</si>
  <si>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</si>
  <si>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</si>
  <si>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</si>
  <si>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</si>
  <si>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</si>
  <si>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</si>
  <si>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</si>
  <si>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</si>
  <si>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</si>
  <si>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</si>
  <si>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</si>
  <si>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</si>
  <si>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</si>
  <si>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</si>
  <si>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</si>
  <si>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</si>
  <si>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</si>
  <si>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</si>
  <si>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</si>
  <si>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</si>
  <si>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</si>
  <si>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</si>
  <si>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</si>
  <si>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</si>
  <si>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</si>
  <si>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</si>
  <si>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</si>
  <si>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</si>
  <si>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</si>
  <si>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</si>
  <si>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</si>
  <si>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</si>
  <si>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</si>
  <si>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</si>
  <si>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</si>
  <si>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</si>
  <si>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</si>
  <si>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</si>
  <si>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</si>
  <si>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</si>
  <si>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</si>
  <si>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</si>
  <si>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</si>
  <si>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</si>
  <si>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</si>
  <si>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</si>
  <si>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</si>
  <si>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</si>
  <si>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</si>
  <si>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</si>
  <si>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</si>
  <si>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</si>
  <si>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</si>
  <si>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</si>
  <si>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</si>
  <si>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</si>
  <si>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</si>
  <si>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</si>
  <si>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</si>
  <si>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</si>
  <si>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</si>
  <si>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</si>
  <si>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</si>
  <si>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</si>
  <si>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</si>
  <si>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</si>
  <si>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</si>
  <si>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</si>
  <si>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</si>
  <si>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</si>
  <si>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</si>
  <si>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</si>
  <si>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</si>
  <si>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</si>
  <si>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</si>
  <si>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</si>
  <si>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</si>
  <si>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</si>
  <si>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</si>
  <si>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</si>
  <si>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</si>
  <si>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</si>
  <si>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</si>
  <si>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</si>
  <si>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</si>
  <si>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</si>
  <si>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</si>
  <si>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</si>
  <si>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</si>
  <si>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</si>
  <si>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</si>
  <si>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</si>
  <si>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</si>
  <si>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</si>
  <si>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</si>
  <si>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</si>
  <si>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</si>
  <si>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</si>
  <si>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</si>
  <si>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</si>
  <si>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</si>
  <si>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</si>
  <si>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</si>
  <si>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</si>
  <si>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</si>
  <si>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</si>
  <si>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</si>
  <si>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</si>
  <si>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</si>
  <si>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</si>
  <si>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</si>
  <si>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</si>
  <si>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</si>
  <si>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</si>
  <si>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</si>
  <si>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</si>
  <si>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</si>
  <si>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</si>
  <si>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</si>
  <si>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</si>
  <si>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</si>
  <si>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</si>
  <si>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</si>
  <si>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</si>
  <si>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</si>
  <si>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</si>
  <si>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</si>
  <si>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</si>
  <si>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</si>
  <si>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</si>
  <si>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</si>
  <si>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</si>
  <si>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</si>
  <si>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</si>
  <si>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</si>
  <si>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</si>
  <si>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</si>
  <si>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</si>
  <si>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</si>
  <si>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</si>
  <si>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</si>
  <si>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</si>
  <si>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</si>
  <si>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</si>
  <si>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</si>
  <si>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</si>
  <si>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</si>
  <si>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</si>
  <si>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</si>
  <si>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</si>
  <si>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</si>
  <si>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</si>
  <si>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</si>
  <si>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</si>
  <si>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</si>
  <si>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</si>
  <si>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</si>
  <si>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</si>
  <si>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</si>
  <si>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</si>
  <si>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</si>
  <si>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</si>
  <si>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</si>
  <si>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</si>
  <si>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</si>
  <si>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</si>
  <si>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</si>
  <si>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</si>
  <si>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</si>
  <si>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</si>
  <si>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</si>
  <si>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</si>
  <si>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</si>
  <si>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</si>
  <si>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</si>
  <si>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</si>
  <si>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</si>
  <si>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</si>
  <si>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</si>
  <si>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</si>
  <si>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</si>
  <si>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</si>
  <si>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</si>
  <si>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</si>
  <si>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</si>
  <si>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</si>
  <si>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</si>
  <si>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</si>
  <si>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</si>
  <si>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</si>
  <si>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</si>
  <si>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</si>
  <si>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</si>
  <si>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</si>
  <si>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</si>
  <si>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</si>
  <si>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</si>
  <si>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</si>
  <si>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</si>
  <si>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</si>
  <si>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</si>
  <si>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</si>
  <si>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</si>
  <si>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</si>
  <si>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</si>
  <si>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</si>
  <si>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</si>
  <si>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</si>
  <si>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</si>
  <si>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</si>
  <si>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</si>
  <si>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</si>
  <si>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</si>
  <si>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</si>
  <si>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</si>
  <si>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</si>
  <si>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</si>
  <si>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</si>
  <si>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</si>
  <si>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</si>
  <si>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</si>
  <si>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</si>
  <si>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</si>
  <si>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</si>
  <si>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</si>
  <si>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</si>
  <si>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</si>
  <si>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</si>
  <si>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</si>
  <si>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</si>
  <si>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</si>
  <si>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</si>
  <si>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</si>
  <si>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</si>
  <si>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</si>
  <si>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</si>
  <si>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</si>
  <si>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</si>
  <si>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</si>
  <si>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</si>
  <si>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</si>
  <si>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</si>
  <si>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</si>
  <si>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</si>
  <si>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</si>
  <si>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</si>
  <si>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</si>
  <si>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</si>
  <si>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</si>
  <si>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</si>
  <si>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</si>
  <si>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</si>
  <si>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</si>
  <si>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</si>
  <si>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</si>
  <si>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</si>
  <si>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</si>
  <si>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</si>
  <si>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</si>
  <si>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</si>
  <si>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</si>
  <si>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</si>
  <si>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</si>
  <si>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</si>
  <si>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</si>
  <si>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</si>
  <si>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</si>
  <si>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</si>
  <si>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</si>
  <si>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</si>
  <si>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</si>
  <si>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</si>
  <si>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</si>
  <si>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</si>
  <si>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</si>
  <si>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</si>
  <si>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</si>
  <si>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</si>
  <si>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</si>
  <si>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</si>
  <si>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</si>
  <si>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</si>
  <si>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</si>
  <si>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</si>
  <si>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</si>
  <si>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</si>
  <si>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</si>
  <si>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</si>
  <si>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</si>
  <si>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</si>
  <si>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</si>
  <si>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</si>
  <si>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</si>
  <si>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</si>
  <si>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</si>
  <si>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</si>
  <si>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</si>
  <si>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</si>
  <si>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</si>
  <si>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</si>
  <si>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</si>
  <si>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</si>
  <si>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</si>
  <si>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</si>
  <si>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</si>
  <si>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</si>
  <si>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</si>
  <si>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</si>
  <si>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</si>
  <si>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</si>
  <si>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</si>
  <si>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</si>
  <si>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</si>
  <si>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</si>
  <si>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</si>
  <si>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</si>
  <si>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Submitter: ERICSSON NIKOLA TESLA  D.D.</t>
  </si>
  <si>
    <t>Submitter: ERICSSON NIKOLA TESLA D.D.</t>
  </si>
  <si>
    <t>KD</t>
  </si>
  <si>
    <t>RN</t>
  </si>
  <si>
    <t>Libratel d.o.o.</t>
  </si>
  <si>
    <t>Zagreb, Selska 93</t>
  </si>
  <si>
    <t>ETK BH d.o.o</t>
  </si>
  <si>
    <t>Mostar, Kralja Petra Krešimira 4</t>
  </si>
  <si>
    <t>65-01-0996-11</t>
  </si>
  <si>
    <t>Ericsson Nikola Tesla Servisi d.o.o.</t>
  </si>
  <si>
    <t>Zagreb, Krapinska 45</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</si>
  <si>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</si>
  <si>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</si>
  <si>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</si>
  <si>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</si>
  <si>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</si>
  <si>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</si>
  <si>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</si>
  <si>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</si>
  <si>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</si>
  <si>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</si>
  <si>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</si>
  <si>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</si>
  <si>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</si>
  <si>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</si>
  <si>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</si>
  <si>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</si>
  <si>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</si>
  <si>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</si>
  <si>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</si>
  <si>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</si>
  <si>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</si>
  <si>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</si>
  <si>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</si>
  <si>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</si>
  <si>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</si>
  <si>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</si>
  <si>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</si>
  <si>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</si>
  <si>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</si>
  <si>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</si>
  <si>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</si>
  <si>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</si>
  <si>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</si>
  <si>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</si>
  <si>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</si>
  <si>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</si>
  <si>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</si>
  <si>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</si>
  <si>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</si>
  <si>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</si>
  <si>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</si>
  <si>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</si>
  <si>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</si>
  <si>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</si>
  <si>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</si>
  <si>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</si>
  <si>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</si>
  <si>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</si>
  <si>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</si>
  <si>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</si>
  <si>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</si>
  <si>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</si>
  <si>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</si>
  <si>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</si>
  <si>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</si>
  <si>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</si>
  <si>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</si>
  <si>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</si>
  <si>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</si>
  <si>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</si>
  <si>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</si>
  <si>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</si>
  <si>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</si>
  <si>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</si>
  <si>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</si>
  <si>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</si>
  <si>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</si>
  <si>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Provision for deferred tax is calculated annualy, at balance sheet date 31 December. There were no movement in deferred tax balances during reporting period.</t>
  </si>
  <si>
    <t>2891</t>
  </si>
  <si>
    <t xml:space="preserve">balance as at 30.09.2024  </t>
  </si>
  <si>
    <t>for the period 01.01.2024 to 30.09.2024</t>
  </si>
  <si>
    <t>NOTES TO FINANCIAL STATEMENTS - TFI
(drawn up for quarterly reporting periods)
Name of the issuer:   ERICSSON NIKOLA TESLA D.D.
Personal identification number (OIB):   84214771175
Reporting period: Q3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</si>
  <si>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30.09.2024</t>
  </si>
  <si>
    <t>30.09.2023</t>
  </si>
  <si>
    <t>The average number of employees during the reporting period is 2899 (Q3 2023: 3555). The Group does not categorise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</si>
</sst>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_);[Red]\(&quot;$&quot;#,##0.00\)"/>
    <numFmt numFmtId="165" formatCode="000"/>
    <numFmt numFmtId="166" formatCode="00"/>
    <numFmt numFmtId="167" formatCode="0.00_)"/>
    <numFmt numFmtId="168" formatCode="_-* #,##0.00\ _k_n_-;\-* #,##0.00\ _k_n_-;_-* &quot;-&quot;??\ _k_n_-;_-@_-"/>
    <numFmt numFmtId="169" formatCode="_-* #,##0.00_€_-;\-* #,##0.00_€_-;_-* &quot;-&quot;??_€_-;_-@_-"/>
    <numFmt numFmtId="170" formatCode="_-* #,##0.00\ _K_M_-;\-* #,##0.00\ _K_M_-;_-* &quot;-&quot;??\ _K_M_-;_-@_-"/>
  </numFmts>
  <fonts count="9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
      <sz val="11"/>
      <color rgb="FF4D5156"/>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theme="1"/>
      <name val="Calibri"/>
      <family val="2"/>
      <scheme val="minor"/>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indexed="8"/>
      <name val="Calibri"/>
      <family val="2"/>
      <charset val="238"/>
    </font>
    <font>
      <sz val="11"/>
      <color rgb="FF000000"/>
      <name val="Calibri"/>
      <family val="2"/>
      <charset val="238"/>
    </font>
    <font>
      <sz val="10"/>
      <color rgb="FF000000"/>
      <name val="Arial"/>
      <family val="2"/>
      <charset val="238"/>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0"/>
      </patternFill>
    </fill>
    <fill>
      <patternFill patternType="solid">
        <fgColor indexed="50"/>
      </patternFill>
    </fill>
    <fill>
      <patternFill patternType="solid">
        <fgColor indexed="41"/>
      </patternFill>
    </fill>
    <fill>
      <patternFill patternType="solid">
        <fgColor indexed="22"/>
      </patternFill>
    </fill>
    <fill>
      <patternFill patternType="solid">
        <fgColor indexed="57"/>
      </patternFill>
    </fill>
    <fill>
      <patternFill patternType="solid">
        <fgColor indexed="54"/>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7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75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42" fillId="0" borderId="0" applyNumberFormat="0" applyFill="0" applyBorder="0" applyAlignment="0" applyProtection="0"/>
    <xf numFmtId="0" fontId="9" fillId="0" borderId="0">
      <alignment vertical="top"/>
    </xf>
    <xf numFmtId="0" fontId="51" fillId="16" borderId="0"/>
    <xf numFmtId="0" fontId="60"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1" fillId="29" borderId="0" applyNumberFormat="0" applyBorder="0" applyAlignment="0" applyProtection="0"/>
    <xf numFmtId="0" fontId="61" fillId="37" borderId="0" applyNumberFormat="0" applyBorder="0" applyAlignment="0" applyProtection="0"/>
    <xf numFmtId="0" fontId="60" fillId="30" borderId="0" applyNumberFormat="0" applyBorder="0" applyAlignment="0" applyProtection="0"/>
    <xf numFmtId="0" fontId="60" fillId="2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0" fillId="43"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5"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70" fillId="42" borderId="0" applyNumberFormat="0" applyBorder="0" applyAlignment="0" applyProtection="0"/>
    <xf numFmtId="0" fontId="5" fillId="16" borderId="0"/>
    <xf numFmtId="0" fontId="52" fillId="16" borderId="0"/>
    <xf numFmtId="0" fontId="52" fillId="41" borderId="54" applyNumberFormat="0" applyFont="0" applyAlignment="0" applyProtection="0"/>
    <xf numFmtId="0" fontId="71" fillId="44" borderId="60" applyNumberFormat="0" applyAlignment="0" applyProtection="0"/>
    <xf numFmtId="9" fontId="4" fillId="0" borderId="0" applyFont="0" applyFill="0" applyBorder="0" applyAlignment="0" applyProtection="0"/>
    <xf numFmtId="4" fontId="52" fillId="48" borderId="54" applyNumberFormat="0" applyProtection="0">
      <alignment vertical="center"/>
    </xf>
    <xf numFmtId="4" fontId="52" fillId="48" borderId="54" applyNumberFormat="0" applyProtection="0">
      <alignment vertical="center"/>
    </xf>
    <xf numFmtId="4" fontId="74" fillId="49" borderId="54" applyNumberFormat="0" applyProtection="0">
      <alignment vertical="center"/>
    </xf>
    <xf numFmtId="4" fontId="52" fillId="49" borderId="54" applyNumberFormat="0" applyProtection="0">
      <alignment horizontal="left" vertical="center" indent="1"/>
    </xf>
    <xf numFmtId="4" fontId="52" fillId="49" borderId="54" applyNumberFormat="0" applyProtection="0">
      <alignment horizontal="left" vertical="center" indent="1"/>
    </xf>
    <xf numFmtId="0" fontId="57" fillId="48" borderId="61" applyNumberFormat="0" applyProtection="0">
      <alignment horizontal="left" vertical="top"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1" borderId="54" applyNumberFormat="0" applyProtection="0">
      <alignment horizontal="right" vertical="center"/>
    </xf>
    <xf numFmtId="4" fontId="52" fillId="52"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57" borderId="62"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52" fillId="17" borderId="54" applyNumberFormat="0" applyProtection="0">
      <alignment horizontal="right" vertical="center"/>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9" borderId="62" applyNumberFormat="0" applyProtection="0">
      <alignment horizontal="left" vertical="center" indent="1"/>
    </xf>
    <xf numFmtId="4" fontId="52" fillId="17"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20" borderId="54" applyNumberFormat="0" applyProtection="0">
      <alignment horizontal="left" vertical="center" indent="1"/>
    </xf>
    <xf numFmtId="0" fontId="52" fillId="22" borderId="61" applyNumberFormat="0" applyProtection="0">
      <alignment horizontal="left" vertical="top" indent="1"/>
    </xf>
    <xf numFmtId="0" fontId="52" fillId="58" borderId="54" applyNumberFormat="0" applyProtection="0">
      <alignment horizontal="left" vertical="center" indent="1"/>
    </xf>
    <xf numFmtId="0" fontId="52" fillId="58" borderId="54" applyNumberFormat="0" applyProtection="0">
      <alignment horizontal="left" vertical="center" indent="1"/>
    </xf>
    <xf numFmtId="0" fontId="52" fillId="17" borderId="61" applyNumberFormat="0" applyProtection="0">
      <alignment horizontal="left" vertical="top" indent="1"/>
    </xf>
    <xf numFmtId="0" fontId="52" fillId="59" borderId="54" applyNumberFormat="0" applyProtection="0">
      <alignment horizontal="left" vertical="center" indent="1"/>
    </xf>
    <xf numFmtId="0" fontId="52" fillId="59" borderId="54" applyNumberFormat="0" applyProtection="0">
      <alignment horizontal="left" vertical="center" indent="1"/>
    </xf>
    <xf numFmtId="0" fontId="52" fillId="59" borderId="61" applyNumberFormat="0" applyProtection="0">
      <alignment horizontal="left" vertical="top" indent="1"/>
    </xf>
    <xf numFmtId="0" fontId="52" fillId="19" borderId="54" applyNumberFormat="0" applyProtection="0">
      <alignment horizontal="left" vertical="center" indent="1"/>
    </xf>
    <xf numFmtId="0" fontId="52" fillId="19" borderId="54" applyNumberFormat="0" applyProtection="0">
      <alignment horizontal="left" vertical="center" indent="1"/>
    </xf>
    <xf numFmtId="0" fontId="52" fillId="19" borderId="61" applyNumberFormat="0" applyProtection="0">
      <alignment horizontal="left" vertical="top" indent="1"/>
    </xf>
    <xf numFmtId="0" fontId="52" fillId="60" borderId="63" applyNumberFormat="0">
      <protection locked="0"/>
    </xf>
    <xf numFmtId="0" fontId="54" fillId="22" borderId="64" applyBorder="0"/>
    <xf numFmtId="4" fontId="55" fillId="61" borderId="61" applyNumberFormat="0" applyProtection="0">
      <alignment vertical="center"/>
    </xf>
    <xf numFmtId="4" fontId="74" fillId="62" borderId="41" applyNumberFormat="0" applyProtection="0">
      <alignment vertical="center"/>
    </xf>
    <xf numFmtId="4" fontId="55" fillId="20" borderId="61" applyNumberFormat="0" applyProtection="0">
      <alignment horizontal="left" vertical="center" indent="1"/>
    </xf>
    <xf numFmtId="0" fontId="55" fillId="61" borderId="61" applyNumberFormat="0" applyProtection="0">
      <alignment horizontal="left" vertical="top" indent="1"/>
    </xf>
    <xf numFmtId="4" fontId="52" fillId="0" borderId="54" applyNumberFormat="0" applyProtection="0">
      <alignment horizontal="right" vertical="center"/>
    </xf>
    <xf numFmtId="4" fontId="52" fillId="0" borderId="54" applyNumberFormat="0" applyProtection="0">
      <alignment horizontal="right" vertical="center"/>
    </xf>
    <xf numFmtId="4" fontId="52" fillId="0" borderId="54" applyNumberFormat="0" applyProtection="0">
      <alignment horizontal="right" vertical="center"/>
    </xf>
    <xf numFmtId="4" fontId="74" fillId="63" borderId="54" applyNumberFormat="0" applyProtection="0">
      <alignment horizontal="right" vertical="center"/>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0" fontId="55" fillId="17" borderId="61" applyNumberFormat="0" applyProtection="0">
      <alignment horizontal="left" vertical="top" indent="1"/>
    </xf>
    <xf numFmtId="4" fontId="58" fillId="64" borderId="62" applyNumberFormat="0" applyProtection="0">
      <alignment horizontal="left" vertical="center" indent="1"/>
    </xf>
    <xf numFmtId="0" fontId="52" fillId="65" borderId="41"/>
    <xf numFmtId="0" fontId="52" fillId="65" borderId="41"/>
    <xf numFmtId="4" fontId="59" fillId="60" borderId="54" applyNumberFormat="0" applyProtection="0">
      <alignment horizontal="right" vertical="center"/>
    </xf>
    <xf numFmtId="0" fontId="72" fillId="0" borderId="0" applyNumberFormat="0" applyFill="0" applyBorder="0" applyAlignment="0" applyProtection="0"/>
    <xf numFmtId="0" fontId="4" fillId="0" borderId="0" applyNumberFormat="0" applyFill="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75" fillId="0" borderId="0"/>
    <xf numFmtId="0" fontId="56" fillId="0" borderId="0"/>
    <xf numFmtId="0" fontId="1"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0" fillId="24" borderId="0" applyNumberFormat="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52" fillId="16"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9" fontId="56" fillId="0" borderId="0" applyFont="0" applyFill="0" applyBorder="0" applyAlignment="0" applyProtection="0"/>
    <xf numFmtId="0" fontId="52" fillId="16" borderId="0"/>
    <xf numFmtId="0" fontId="50" fillId="0" borderId="0"/>
    <xf numFmtId="0" fontId="9" fillId="0" borderId="0">
      <alignment vertical="top"/>
    </xf>
    <xf numFmtId="0" fontId="60" fillId="24" borderId="0" applyNumberFormat="0" applyBorder="0" applyAlignment="0" applyProtection="0"/>
    <xf numFmtId="0" fontId="4" fillId="0" borderId="0"/>
    <xf numFmtId="0" fontId="1" fillId="0" borderId="0"/>
    <xf numFmtId="0" fontId="51" fillId="16" borderId="0"/>
    <xf numFmtId="0" fontId="4"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5" fillId="16" borderId="0"/>
    <xf numFmtId="4" fontId="56" fillId="22" borderId="62" applyNumberFormat="0" applyProtection="0">
      <alignment horizontal="left" vertical="center" indent="1"/>
    </xf>
    <xf numFmtId="0" fontId="4" fillId="0" borderId="0">
      <alignment vertical="top"/>
    </xf>
    <xf numFmtId="0" fontId="94" fillId="0" borderId="0"/>
    <xf numFmtId="0" fontId="89" fillId="0" borderId="0">
      <alignment vertical="top"/>
    </xf>
    <xf numFmtId="0" fontId="25" fillId="0" borderId="0"/>
    <xf numFmtId="0" fontId="82" fillId="31" borderId="0" applyNumberFormat="0" applyBorder="0" applyAlignment="0" applyProtection="0"/>
    <xf numFmtId="0" fontId="83" fillId="67" borderId="66" applyNumberFormat="0" applyAlignment="0" applyProtection="0"/>
    <xf numFmtId="0" fontId="64" fillId="37" borderId="55" applyNumberFormat="0" applyAlignment="0" applyProtection="0"/>
    <xf numFmtId="43" fontId="56" fillId="0" borderId="0" applyFont="0" applyFill="0" applyBorder="0" applyAlignment="0" applyProtection="0"/>
    <xf numFmtId="43" fontId="1" fillId="0" borderId="0" applyFont="0" applyFill="0" applyBorder="0" applyAlignment="0" applyProtection="0"/>
    <xf numFmtId="0" fontId="84" fillId="0" borderId="0" applyNumberFormat="0" applyFill="0" applyBorder="0" applyAlignment="0" applyProtection="0"/>
    <xf numFmtId="0" fontId="70" fillId="68" borderId="0" applyNumberFormat="0" applyBorder="0" applyAlignment="0" applyProtection="0"/>
    <xf numFmtId="38" fontId="52" fillId="4" borderId="0" applyNumberFormat="0" applyBorder="0" applyAlignment="0" applyProtection="0"/>
    <xf numFmtId="0" fontId="76" fillId="69" borderId="67"/>
    <xf numFmtId="0" fontId="53" fillId="49" borderId="68">
      <alignment vertical="center" wrapText="1"/>
    </xf>
    <xf numFmtId="0" fontId="67" fillId="0" borderId="69" applyNumberFormat="0" applyFill="0" applyAlignment="0" applyProtection="0"/>
    <xf numFmtId="0" fontId="68" fillId="0" borderId="70" applyNumberFormat="0" applyFill="0" applyAlignment="0" applyProtection="0"/>
    <xf numFmtId="0" fontId="69" fillId="42" borderId="66" applyNumberFormat="0" applyAlignment="0" applyProtection="0"/>
    <xf numFmtId="10" fontId="52" fillId="62" borderId="41" applyNumberFormat="0" applyBorder="0" applyAlignment="0" applyProtection="0"/>
    <xf numFmtId="0" fontId="85" fillId="0" borderId="71" applyNumberFormat="0" applyFill="0" applyAlignment="0" applyProtection="0"/>
    <xf numFmtId="0" fontId="86" fillId="42" borderId="0" applyNumberFormat="0" applyBorder="0" applyAlignment="0" applyProtection="0"/>
    <xf numFmtId="167" fontId="77" fillId="0" borderId="0"/>
    <xf numFmtId="0" fontId="52" fillId="16" borderId="0"/>
    <xf numFmtId="0" fontId="52" fillId="16" borderId="0"/>
    <xf numFmtId="0" fontId="52" fillId="16" borderId="0"/>
    <xf numFmtId="0" fontId="52" fillId="16" borderId="0"/>
    <xf numFmtId="0" fontId="52" fillId="16" borderId="0"/>
    <xf numFmtId="0" fontId="52" fillId="16" borderId="0"/>
    <xf numFmtId="0" fontId="52" fillId="16" borderId="0"/>
    <xf numFmtId="0" fontId="5" fillId="16" borderId="0"/>
    <xf numFmtId="0" fontId="5" fillId="16" borderId="0"/>
    <xf numFmtId="0" fontId="5" fillId="16" borderId="0"/>
    <xf numFmtId="0" fontId="1" fillId="0" borderId="0"/>
    <xf numFmtId="0" fontId="5" fillId="16" borderId="0"/>
    <xf numFmtId="0" fontId="4" fillId="41" borderId="72" applyNumberFormat="0" applyFont="0" applyAlignment="0" applyProtection="0"/>
    <xf numFmtId="0" fontId="7" fillId="0" borderId="0"/>
    <xf numFmtId="0" fontId="71" fillId="67" borderId="60" applyNumberFormat="0" applyAlignment="0" applyProtection="0"/>
    <xf numFmtId="9" fontId="4" fillId="0" borderId="0" applyFont="0" applyFill="0" applyBorder="0" applyAlignment="0" applyProtection="0"/>
    <xf numFmtId="10" fontId="4" fillId="0" borderId="0" applyFont="0" applyFill="0" applyBorder="0" applyAlignment="0" applyProtection="0"/>
    <xf numFmtId="4" fontId="87" fillId="48" borderId="61" applyNumberFormat="0" applyProtection="0">
      <alignment vertical="center"/>
    </xf>
    <xf numFmtId="4" fontId="52" fillId="48" borderId="54" applyNumberFormat="0" applyProtection="0">
      <alignment vertical="center"/>
    </xf>
    <xf numFmtId="4" fontId="88" fillId="48" borderId="61" applyNumberFormat="0" applyProtection="0">
      <alignment vertical="center"/>
    </xf>
    <xf numFmtId="4" fontId="74" fillId="49" borderId="54" applyNumberFormat="0" applyProtection="0">
      <alignment vertical="center"/>
    </xf>
    <xf numFmtId="4" fontId="74" fillId="49" borderId="54" applyNumberFormat="0" applyProtection="0">
      <alignment vertical="center"/>
    </xf>
    <xf numFmtId="4" fontId="87" fillId="48" borderId="61" applyNumberFormat="0" applyProtection="0">
      <alignment horizontal="left" vertical="center" indent="1"/>
    </xf>
    <xf numFmtId="4" fontId="52" fillId="49" borderId="54" applyNumberFormat="0" applyProtection="0">
      <alignment horizontal="left" vertical="center" indent="1"/>
    </xf>
    <xf numFmtId="0" fontId="87" fillId="48" borderId="61" applyNumberFormat="0" applyProtection="0">
      <alignment horizontal="left" vertical="top" indent="1"/>
    </xf>
    <xf numFmtId="4" fontId="87" fillId="17" borderId="0" applyNumberFormat="0" applyProtection="0">
      <alignment horizontal="left" vertical="center" indent="1"/>
    </xf>
    <xf numFmtId="4" fontId="89" fillId="51" borderId="61" applyNumberFormat="0" applyProtection="0">
      <alignment horizontal="right" vertical="center"/>
    </xf>
    <xf numFmtId="4" fontId="52" fillId="51" borderId="54" applyNumberFormat="0" applyProtection="0">
      <alignment horizontal="right" vertical="center"/>
    </xf>
    <xf numFmtId="4" fontId="89" fillId="66" borderId="61" applyNumberFormat="0" applyProtection="0">
      <alignment horizontal="right" vertical="center"/>
    </xf>
    <xf numFmtId="4" fontId="52" fillId="52" borderId="54" applyNumberFormat="0" applyProtection="0">
      <alignment horizontal="right" vertical="center"/>
    </xf>
    <xf numFmtId="4" fontId="89" fillId="53" borderId="61" applyNumberFormat="0" applyProtection="0">
      <alignment horizontal="right" vertical="center"/>
    </xf>
    <xf numFmtId="4" fontId="52" fillId="53" borderId="62" applyNumberFormat="0" applyProtection="0">
      <alignment horizontal="right" vertical="center"/>
    </xf>
    <xf numFmtId="4" fontId="89" fillId="23" borderId="61" applyNumberFormat="0" applyProtection="0">
      <alignment horizontal="right" vertical="center"/>
    </xf>
    <xf numFmtId="4" fontId="52" fillId="23" borderId="54" applyNumberFormat="0" applyProtection="0">
      <alignment horizontal="right" vertical="center"/>
    </xf>
    <xf numFmtId="4" fontId="89" fillId="54" borderId="61" applyNumberFormat="0" applyProtection="0">
      <alignment horizontal="right" vertical="center"/>
    </xf>
    <xf numFmtId="4" fontId="52" fillId="54" borderId="54" applyNumberFormat="0" applyProtection="0">
      <alignment horizontal="right" vertical="center"/>
    </xf>
    <xf numFmtId="4" fontId="89" fillId="55" borderId="61" applyNumberFormat="0" applyProtection="0">
      <alignment horizontal="right" vertical="center"/>
    </xf>
    <xf numFmtId="4" fontId="52" fillId="55" borderId="54" applyNumberFormat="0" applyProtection="0">
      <alignment horizontal="right" vertical="center"/>
    </xf>
    <xf numFmtId="4" fontId="89" fillId="21" borderId="61" applyNumberFormat="0" applyProtection="0">
      <alignment horizontal="right" vertical="center"/>
    </xf>
    <xf numFmtId="4" fontId="52" fillId="21" borderId="54" applyNumberFormat="0" applyProtection="0">
      <alignment horizontal="right" vertical="center"/>
    </xf>
    <xf numFmtId="4" fontId="89" fillId="18" borderId="61" applyNumberFormat="0" applyProtection="0">
      <alignment horizontal="right" vertical="center"/>
    </xf>
    <xf numFmtId="4" fontId="52" fillId="18" borderId="54" applyNumberFormat="0" applyProtection="0">
      <alignment horizontal="right" vertical="center"/>
    </xf>
    <xf numFmtId="4" fontId="89" fillId="56" borderId="61" applyNumberFormat="0" applyProtection="0">
      <alignment horizontal="right" vertical="center"/>
    </xf>
    <xf numFmtId="4" fontId="52" fillId="56" borderId="54" applyNumberFormat="0" applyProtection="0">
      <alignment horizontal="right" vertical="center"/>
    </xf>
    <xf numFmtId="4" fontId="87" fillId="57" borderId="73" applyNumberFormat="0" applyProtection="0">
      <alignment horizontal="left" vertical="center" indent="1"/>
    </xf>
    <xf numFmtId="4" fontId="52" fillId="57" borderId="62" applyNumberFormat="0" applyProtection="0">
      <alignment horizontal="left" vertical="center" indent="1"/>
    </xf>
    <xf numFmtId="4" fontId="89" fillId="19" borderId="0"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90" fillId="22" borderId="0" applyNumberFormat="0" applyProtection="0">
      <alignment horizontal="left" vertical="center" indent="1"/>
    </xf>
    <xf numFmtId="4" fontId="89" fillId="17" borderId="61" applyNumberFormat="0" applyProtection="0">
      <alignment horizontal="right" vertical="center"/>
    </xf>
    <xf numFmtId="4" fontId="52" fillId="17" borderId="54" applyNumberFormat="0" applyProtection="0">
      <alignment horizontal="right" vertical="center"/>
    </xf>
    <xf numFmtId="4" fontId="9" fillId="19" borderId="0" applyNumberFormat="0" applyProtection="0">
      <alignment horizontal="left" vertical="center" indent="1"/>
    </xf>
    <xf numFmtId="4" fontId="52" fillId="19" borderId="62" applyNumberFormat="0" applyProtection="0">
      <alignment horizontal="left" vertical="center" indent="1"/>
    </xf>
    <xf numFmtId="4" fontId="9" fillId="17" borderId="0" applyNumberFormat="0" applyProtection="0">
      <alignment horizontal="left" vertical="center" indent="1"/>
    </xf>
    <xf numFmtId="4" fontId="52" fillId="17" borderId="62" applyNumberFormat="0" applyProtection="0">
      <alignment horizontal="left" vertical="center" indent="1"/>
    </xf>
    <xf numFmtId="0" fontId="4" fillId="22" borderId="61" applyNumberFormat="0" applyProtection="0">
      <alignment horizontal="left" vertical="center" indent="1"/>
    </xf>
    <xf numFmtId="0" fontId="52" fillId="20" borderId="54"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center" indent="1"/>
    </xf>
    <xf numFmtId="0" fontId="52" fillId="58" borderId="54" applyNumberFormat="0" applyProtection="0">
      <alignment horizontal="left" vertical="center" indent="1"/>
    </xf>
    <xf numFmtId="0" fontId="4" fillId="17" borderId="61" applyNumberFormat="0" applyProtection="0">
      <alignment horizontal="left" vertical="top" indent="1"/>
    </xf>
    <xf numFmtId="0" fontId="4" fillId="59" borderId="61" applyNumberFormat="0" applyProtection="0">
      <alignment horizontal="left" vertical="center" indent="1"/>
    </xf>
    <xf numFmtId="0" fontId="52" fillId="59" borderId="54" applyNumberFormat="0" applyProtection="0">
      <alignment horizontal="left" vertical="center" indent="1"/>
    </xf>
    <xf numFmtId="0" fontId="4" fillId="59" borderId="61" applyNumberFormat="0" applyProtection="0">
      <alignment horizontal="left" vertical="top" indent="1"/>
    </xf>
    <xf numFmtId="0" fontId="4" fillId="19" borderId="61" applyNumberFormat="0" applyProtection="0">
      <alignment horizontal="left" vertical="center" indent="1"/>
    </xf>
    <xf numFmtId="0" fontId="52" fillId="19" borderId="54" applyNumberFormat="0" applyProtection="0">
      <alignment horizontal="left" vertical="center"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4" fontId="89" fillId="61" borderId="61" applyNumberFormat="0" applyProtection="0">
      <alignment horizontal="left" vertical="center" indent="1"/>
    </xf>
    <xf numFmtId="4" fontId="55" fillId="20" borderId="61" applyNumberFormat="0" applyProtection="0">
      <alignment horizontal="left" vertical="center" indent="1"/>
    </xf>
    <xf numFmtId="0" fontId="89" fillId="61" borderId="61" applyNumberFormat="0" applyProtection="0">
      <alignment horizontal="left" vertical="top" indent="1"/>
    </xf>
    <xf numFmtId="4" fontId="89" fillId="19" borderId="61" applyNumberFormat="0" applyProtection="0">
      <alignment horizontal="right" vertical="center"/>
    </xf>
    <xf numFmtId="4" fontId="91" fillId="19" borderId="61" applyNumberFormat="0" applyProtection="0">
      <alignment horizontal="right" vertical="center"/>
    </xf>
    <xf numFmtId="4" fontId="74" fillId="63" borderId="54" applyNumberFormat="0" applyProtection="0">
      <alignment horizontal="right" vertical="center"/>
    </xf>
    <xf numFmtId="4" fontId="74" fillId="63" borderId="54" applyNumberFormat="0" applyProtection="0">
      <alignment horizontal="right" vertical="center"/>
    </xf>
    <xf numFmtId="4" fontId="89" fillId="17" borderId="61" applyNumberFormat="0" applyProtection="0">
      <alignment horizontal="left" vertical="center" indent="1"/>
    </xf>
    <xf numFmtId="0" fontId="4" fillId="0" borderId="0">
      <alignment vertical="top"/>
    </xf>
    <xf numFmtId="0" fontId="89" fillId="17" borderId="61" applyNumberFormat="0" applyProtection="0">
      <alignment horizontal="left" vertical="top" indent="1"/>
    </xf>
    <xf numFmtId="4" fontId="92" fillId="64" borderId="0" applyNumberFormat="0" applyProtection="0">
      <alignment horizontal="left" vertical="center" indent="1"/>
    </xf>
    <xf numFmtId="0" fontId="52" fillId="65" borderId="41"/>
    <xf numFmtId="0" fontId="52" fillId="65" borderId="41"/>
    <xf numFmtId="4" fontId="81" fillId="19" borderId="61" applyNumberFormat="0" applyProtection="0">
      <alignment horizontal="right" vertical="center"/>
    </xf>
    <xf numFmtId="0" fontId="25" fillId="0" borderId="0"/>
    <xf numFmtId="0" fontId="5" fillId="16" borderId="0"/>
    <xf numFmtId="3" fontId="4" fillId="0" borderId="41" applyNumberFormat="0" applyFont="0" applyFill="0" applyAlignment="0" applyProtection="0">
      <alignment vertical="center"/>
    </xf>
    <xf numFmtId="0" fontId="72" fillId="0" borderId="0" applyNumberFormat="0" applyFill="0" applyBorder="0" applyAlignment="0" applyProtection="0"/>
    <xf numFmtId="4" fontId="4" fillId="0" borderId="74" applyNumberFormat="0" applyFont="0" applyFill="0" applyAlignment="0" applyProtection="0">
      <alignment vertical="center"/>
    </xf>
    <xf numFmtId="40" fontId="78" fillId="0" borderId="0" applyFont="0" applyFill="0" applyBorder="0" applyAlignment="0" applyProtection="0"/>
    <xf numFmtId="164" fontId="79" fillId="0" borderId="0" applyFont="0" applyFill="0" applyBorder="0" applyAlignment="0" applyProtection="0"/>
    <xf numFmtId="0" fontId="93" fillId="0" borderId="0" applyNumberFormat="0" applyFill="0" applyBorder="0" applyAlignment="0" applyProtection="0"/>
    <xf numFmtId="0" fontId="80" fillId="0" borderId="75"/>
    <xf numFmtId="0" fontId="69" fillId="42" borderId="66" applyNumberFormat="0" applyAlignment="0" applyProtection="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4" fontId="52" fillId="48" borderId="54" applyNumberFormat="0" applyProtection="0">
      <alignment vertical="center"/>
    </xf>
    <xf numFmtId="4" fontId="52" fillId="49"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58" borderId="54" applyNumberFormat="0" applyProtection="0">
      <alignment horizontal="left" vertical="center" indent="1"/>
    </xf>
    <xf numFmtId="0" fontId="52" fillId="59" borderId="54" applyNumberFormat="0" applyProtection="0">
      <alignment horizontal="left" vertical="center" indent="1"/>
    </xf>
    <xf numFmtId="0" fontId="52" fillId="19" borderId="54" applyNumberFormat="0" applyProtection="0">
      <alignment horizontal="left" vertical="center" indent="1"/>
    </xf>
    <xf numFmtId="4" fontId="52" fillId="0" borderId="54" applyNumberFormat="0" applyProtection="0">
      <alignment horizontal="right" vertical="center"/>
    </xf>
    <xf numFmtId="4" fontId="52" fillId="50" borderId="54" applyNumberFormat="0" applyProtection="0">
      <alignment horizontal="left" vertical="center" indent="1"/>
    </xf>
    <xf numFmtId="0" fontId="52" fillId="65" borderId="41"/>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25"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25" fillId="0" borderId="0"/>
    <xf numFmtId="9" fontId="2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9" fontId="25" fillId="0" borderId="0" applyFont="0" applyFill="0" applyBorder="0" applyAlignment="0" applyProtection="0"/>
    <xf numFmtId="0" fontId="60" fillId="27" borderId="0" applyNumberFormat="0" applyBorder="0" applyAlignment="0" applyProtection="0"/>
    <xf numFmtId="0" fontId="25" fillId="0" borderId="0"/>
    <xf numFmtId="0" fontId="69" fillId="42" borderId="54" applyNumberFormat="0" applyAlignment="0" applyProtection="0"/>
    <xf numFmtId="9" fontId="25" fillId="0" borderId="0" applyFont="0" applyFill="0" applyBorder="0" applyAlignment="0" applyProtection="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60" fillId="28" borderId="0" applyNumberFormat="0" applyBorder="0" applyAlignment="0" applyProtection="0"/>
    <xf numFmtId="0" fontId="1" fillId="0" borderId="0"/>
    <xf numFmtId="43" fontId="1"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57" fillId="48" borderId="61" applyNumberFormat="0" applyProtection="0">
      <alignment horizontal="left" vertical="top" indent="1"/>
    </xf>
    <xf numFmtId="4" fontId="56" fillId="22" borderId="62" applyNumberFormat="0" applyProtection="0">
      <alignment horizontal="left" vertical="center" indent="1"/>
    </xf>
    <xf numFmtId="0" fontId="52" fillId="22" borderId="61" applyNumberFormat="0" applyProtection="0">
      <alignment horizontal="left" vertical="top" indent="1"/>
    </xf>
    <xf numFmtId="0" fontId="52" fillId="17" borderId="61" applyNumberFormat="0" applyProtection="0">
      <alignment horizontal="left" vertical="top" indent="1"/>
    </xf>
    <xf numFmtId="0" fontId="52" fillId="59" borderId="61" applyNumberFormat="0" applyProtection="0">
      <alignment horizontal="left" vertical="top" indent="1"/>
    </xf>
    <xf numFmtId="0" fontId="52" fillId="19" borderId="61" applyNumberFormat="0" applyProtection="0">
      <alignment horizontal="left" vertical="top" indent="1"/>
    </xf>
    <xf numFmtId="0" fontId="52" fillId="60" borderId="63" applyNumberFormat="0">
      <protection locked="0"/>
    </xf>
    <xf numFmtId="4" fontId="55" fillId="61" borderId="61" applyNumberFormat="0" applyProtection="0">
      <alignment vertical="center"/>
    </xf>
    <xf numFmtId="4" fontId="74" fillId="62" borderId="41" applyNumberFormat="0" applyProtection="0">
      <alignment vertical="center"/>
    </xf>
    <xf numFmtId="0" fontId="55" fillId="61" borderId="61" applyNumberFormat="0" applyProtection="0">
      <alignment horizontal="left" vertical="top" indent="1"/>
    </xf>
    <xf numFmtId="0" fontId="55" fillId="17" borderId="61" applyNumberFormat="0" applyProtection="0">
      <alignment horizontal="left" vertical="top" indent="1"/>
    </xf>
    <xf numFmtId="4" fontId="58" fillId="64" borderId="62" applyNumberFormat="0" applyProtection="0">
      <alignment horizontal="left" vertical="center" indent="1"/>
    </xf>
    <xf numFmtId="4" fontId="59" fillId="60" borderId="54" applyNumberFormat="0" applyProtection="0">
      <alignment horizontal="right" vertical="center"/>
    </xf>
    <xf numFmtId="0" fontId="65" fillId="0" borderId="65" applyNumberFormat="0" applyFill="0" applyAlignment="0" applyProtection="0"/>
    <xf numFmtId="0" fontId="73" fillId="0" borderId="0" applyNumberFormat="0" applyFill="0" applyBorder="0" applyAlignment="0" applyProtection="0"/>
    <xf numFmtId="0" fontId="5" fillId="16" borderId="0"/>
    <xf numFmtId="0" fontId="60" fillId="24"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1" fillId="0" borderId="0"/>
    <xf numFmtId="0" fontId="4" fillId="41" borderId="72" applyNumberFormat="0" applyFont="0" applyAlignment="0" applyProtection="0"/>
    <xf numFmtId="10" fontId="4" fillId="0" borderId="0" applyFont="0" applyFill="0" applyBorder="0" applyAlignment="0" applyProtection="0"/>
    <xf numFmtId="0" fontId="25" fillId="0" borderId="0"/>
    <xf numFmtId="0" fontId="87" fillId="48" borderId="61" applyNumberFormat="0" applyProtection="0">
      <alignment horizontal="left" vertical="top" indent="1"/>
    </xf>
    <xf numFmtId="4" fontId="90" fillId="22" borderId="0"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top" indent="1"/>
    </xf>
    <xf numFmtId="0" fontId="4" fillId="59" borderId="61" applyNumberFormat="0" applyProtection="0">
      <alignment horizontal="left" vertical="top"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0" fontId="89" fillId="61" borderId="61" applyNumberFormat="0" applyProtection="0">
      <alignment horizontal="left" vertical="top" indent="1"/>
    </xf>
    <xf numFmtId="0" fontId="89" fillId="17" borderId="61" applyNumberFormat="0" applyProtection="0">
      <alignment horizontal="left" vertical="top" indent="1"/>
    </xf>
    <xf numFmtId="4" fontId="92" fillId="64" borderId="0" applyNumberFormat="0" applyProtection="0">
      <alignment horizontal="left" vertical="center" indent="1"/>
    </xf>
    <xf numFmtId="4" fontId="81" fillId="19" borderId="61" applyNumberFormat="0" applyProtection="0">
      <alignment horizontal="right" vertical="center"/>
    </xf>
    <xf numFmtId="0" fontId="25" fillId="0" borderId="0"/>
    <xf numFmtId="0" fontId="60" fillId="32" borderId="0" applyNumberFormat="0" applyBorder="0" applyAlignment="0" applyProtection="0"/>
    <xf numFmtId="3" fontId="4" fillId="0" borderId="41" applyNumberFormat="0" applyFont="0" applyFill="0" applyAlignment="0" applyProtection="0">
      <alignment vertical="center"/>
    </xf>
    <xf numFmtId="4" fontId="4" fillId="0" borderId="74" applyNumberFormat="0" applyFont="0" applyFill="0" applyAlignment="0" applyProtection="0">
      <alignment vertical="center"/>
    </xf>
    <xf numFmtId="0" fontId="60" fillId="28" borderId="0" applyNumberFormat="0" applyBorder="0" applyAlignment="0" applyProtection="0"/>
    <xf numFmtId="0" fontId="5" fillId="16" borderId="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0" fontId="60" fillId="36"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60" fillId="32"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25" fillId="0" borderId="0"/>
    <xf numFmtId="9" fontId="25" fillId="0" borderId="0" applyFont="0" applyFill="0" applyBorder="0" applyAlignment="0" applyProtection="0"/>
    <xf numFmtId="0" fontId="60" fillId="40" borderId="0" applyNumberFormat="0" applyBorder="0" applyAlignment="0" applyProtection="0"/>
    <xf numFmtId="9" fontId="25" fillId="0" borderId="0" applyFont="0" applyFill="0" applyBorder="0" applyAlignment="0" applyProtection="0"/>
    <xf numFmtId="0" fontId="60" fillId="36" borderId="0" applyNumberFormat="0" applyBorder="0" applyAlignment="0" applyProtection="0"/>
    <xf numFmtId="0" fontId="60" fillId="24" borderId="0" applyNumberFormat="0" applyBorder="0" applyAlignment="0" applyProtection="0"/>
    <xf numFmtId="0" fontId="5"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0" fontId="5" fillId="16"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60" fillId="28" borderId="0" applyNumberFormat="0" applyBorder="0" applyAlignment="0" applyProtection="0"/>
    <xf numFmtId="0" fontId="60" fillId="32"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60" fillId="40"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60" fillId="27" borderId="0" applyNumberFormat="0" applyBorder="0" applyAlignment="0" applyProtection="0"/>
    <xf numFmtId="0" fontId="60" fillId="36"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9" fontId="25" fillId="0" borderId="0" applyFont="0" applyFill="0" applyBorder="0" applyAlignment="0" applyProtection="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25" fillId="0" borderId="0"/>
    <xf numFmtId="9"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0" fontId="52"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52" fillId="16" borderId="0"/>
    <xf numFmtId="43" fontId="56" fillId="0" borderId="0" applyFont="0" applyFill="0" applyBorder="0" applyAlignment="0" applyProtection="0"/>
    <xf numFmtId="0" fontId="52" fillId="16"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4" fillId="0" borderId="0"/>
    <xf numFmtId="0" fontId="69" fillId="42" borderId="54" applyNumberFormat="0" applyAlignment="0" applyProtection="0"/>
    <xf numFmtId="0" fontId="69" fillId="42" borderId="54" applyNumberFormat="0" applyAlignment="0" applyProtection="0"/>
    <xf numFmtId="0" fontId="5" fillId="16" borderId="0"/>
    <xf numFmtId="0" fontId="60" fillId="40"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4"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52" fillId="16" borderId="0"/>
    <xf numFmtId="0" fontId="1" fillId="0" borderId="0"/>
    <xf numFmtId="0" fontId="1" fillId="0" borderId="0"/>
    <xf numFmtId="0" fontId="1" fillId="0" borderId="0"/>
    <xf numFmtId="0" fontId="1" fillId="0" borderId="0"/>
    <xf numFmtId="0" fontId="97" fillId="0" borderId="0" applyNumberFormat="0" applyBorder="0" applyProtection="0"/>
    <xf numFmtId="0" fontId="96"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5"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9" fontId="25" fillId="0" borderId="0" applyFont="0" applyFill="0" applyBorder="0" applyAlignment="0" applyProtection="0"/>
    <xf numFmtId="0" fontId="1" fillId="0"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4" fillId="0" borderId="0"/>
    <xf numFmtId="0" fontId="56"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56"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28"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5" fillId="16" borderId="0"/>
    <xf numFmtId="0" fontId="60" fillId="32" borderId="0" applyNumberFormat="0" applyBorder="0" applyAlignment="0" applyProtection="0"/>
    <xf numFmtId="0" fontId="60" fillId="24" borderId="0" applyNumberFormat="0" applyBorder="0" applyAlignment="0" applyProtection="0"/>
    <xf numFmtId="0" fontId="56" fillId="0" borderId="0"/>
    <xf numFmtId="0" fontId="1" fillId="0" borderId="0"/>
    <xf numFmtId="0" fontId="56" fillId="0" borderId="0"/>
    <xf numFmtId="0" fontId="56" fillId="0"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 fontId="89" fillId="66" borderId="61" applyNumberFormat="0" applyProtection="0">
      <alignment horizontal="right" vertical="center"/>
    </xf>
    <xf numFmtId="0" fontId="60" fillId="40"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24"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32" borderId="0" applyNumberFormat="0" applyBorder="0" applyAlignment="0" applyProtection="0"/>
    <xf numFmtId="0" fontId="51" fillId="16" borderId="0"/>
    <xf numFmtId="0" fontId="60" fillId="24"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60" fillId="28" borderId="0" applyNumberFormat="0" applyBorder="0" applyAlignment="0" applyProtection="0"/>
    <xf numFmtId="0" fontId="60" fillId="40" borderId="0" applyNumberFormat="0" applyBorder="0" applyAlignment="0" applyProtection="0"/>
    <xf numFmtId="0" fontId="51" fillId="16" borderId="0"/>
    <xf numFmtId="0" fontId="60" fillId="40" borderId="0" applyNumberFormat="0" applyBorder="0" applyAlignment="0" applyProtection="0"/>
    <xf numFmtId="0" fontId="69" fillId="42" borderId="54" applyNumberFormat="0" applyAlignment="0" applyProtection="0"/>
    <xf numFmtId="0" fontId="1" fillId="0" borderId="0"/>
    <xf numFmtId="4" fontId="87" fillId="48" borderId="61" applyNumberFormat="0" applyProtection="0">
      <alignment horizontal="left" vertical="center" indent="1"/>
    </xf>
    <xf numFmtId="0" fontId="60" fillId="27"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4" fontId="89" fillId="19" borderId="61" applyNumberFormat="0" applyProtection="0">
      <alignment horizontal="right" vertical="center"/>
    </xf>
    <xf numFmtId="9" fontId="5" fillId="0" borderId="0" applyFont="0" applyFill="0" applyBorder="0" applyAlignment="0" applyProtection="0"/>
    <xf numFmtId="0" fontId="1" fillId="0" borderId="0"/>
    <xf numFmtId="0" fontId="1" fillId="0" borderId="0"/>
    <xf numFmtId="0" fontId="1" fillId="0" borderId="0"/>
    <xf numFmtId="0" fontId="4" fillId="22" borderId="61" applyNumberFormat="0" applyProtection="0">
      <alignment horizontal="left" vertical="center" indent="1"/>
    </xf>
    <xf numFmtId="0" fontId="1" fillId="0" borderId="0"/>
    <xf numFmtId="0" fontId="60" fillId="32" borderId="0" applyNumberFormat="0" applyBorder="0" applyAlignment="0" applyProtection="0"/>
    <xf numFmtId="0" fontId="60" fillId="24" borderId="0" applyNumberFormat="0" applyBorder="0" applyAlignment="0" applyProtection="0"/>
    <xf numFmtId="9" fontId="5" fillId="0" borderId="0" applyFont="0" applyFill="0" applyBorder="0" applyAlignment="0" applyProtection="0"/>
    <xf numFmtId="0" fontId="1" fillId="0" borderId="0"/>
    <xf numFmtId="0" fontId="60" fillId="28" borderId="0" applyNumberFormat="0" applyBorder="0" applyAlignment="0" applyProtection="0"/>
    <xf numFmtId="0" fontId="1" fillId="0" borderId="0"/>
    <xf numFmtId="0" fontId="60" fillId="24" borderId="0" applyNumberFormat="0" applyBorder="0" applyAlignment="0" applyProtection="0"/>
    <xf numFmtId="4" fontId="89" fillId="56" borderId="61" applyNumberFormat="0" applyProtection="0">
      <alignment horizontal="right" vertical="center"/>
    </xf>
    <xf numFmtId="0" fontId="52" fillId="16" borderId="0"/>
    <xf numFmtId="4" fontId="52" fillId="0" borderId="54" applyNumberFormat="0" applyProtection="0">
      <alignment horizontal="right" vertical="center"/>
    </xf>
    <xf numFmtId="0" fontId="52" fillId="16" borderId="0"/>
    <xf numFmtId="0" fontId="1" fillId="0" borderId="0"/>
    <xf numFmtId="0" fontId="69" fillId="42" borderId="54" applyNumberFormat="0" applyAlignment="0" applyProtection="0"/>
    <xf numFmtId="0" fontId="1" fillId="0" borderId="0"/>
    <xf numFmtId="0" fontId="60" fillId="27" borderId="0" applyNumberFormat="0" applyBorder="0" applyAlignment="0" applyProtection="0"/>
    <xf numFmtId="0" fontId="4" fillId="17" borderId="61" applyNumberFormat="0" applyProtection="0">
      <alignment horizontal="left" vertical="center" indent="1"/>
    </xf>
    <xf numFmtId="0" fontId="69" fillId="42" borderId="54" applyNumberFormat="0" applyAlignment="0" applyProtection="0"/>
    <xf numFmtId="0" fontId="1" fillId="0" borderId="0"/>
    <xf numFmtId="4" fontId="89" fillId="21" borderId="61" applyNumberFormat="0" applyProtection="0">
      <alignment horizontal="right" vertical="center"/>
    </xf>
    <xf numFmtId="0" fontId="1" fillId="0" borderId="0"/>
    <xf numFmtId="0" fontId="69" fillId="42" borderId="54" applyNumberFormat="0" applyAlignment="0" applyProtection="0"/>
    <xf numFmtId="0" fontId="60" fillId="40" borderId="0" applyNumberFormat="0" applyBorder="0" applyAlignment="0" applyProtection="0"/>
    <xf numFmtId="169" fontId="75" fillId="0" borderId="0" applyFont="0" applyFill="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1" fillId="0" borderId="0"/>
    <xf numFmtId="0" fontId="60" fillId="36" borderId="0" applyNumberFormat="0" applyBorder="0" applyAlignment="0" applyProtection="0"/>
    <xf numFmtId="0" fontId="52" fillId="16" borderId="0"/>
    <xf numFmtId="0" fontId="1" fillId="0" borderId="0"/>
    <xf numFmtId="0" fontId="1" fillId="0" borderId="0"/>
    <xf numFmtId="0" fontId="60" fillId="36" borderId="0" applyNumberFormat="0" applyBorder="0" applyAlignment="0" applyProtection="0"/>
    <xf numFmtId="0" fontId="1" fillId="0" borderId="0"/>
    <xf numFmtId="9" fontId="5" fillId="0" borderId="0" applyFont="0" applyFill="0" applyBorder="0" applyAlignment="0" applyProtection="0"/>
    <xf numFmtId="0" fontId="60" fillId="28" borderId="0" applyNumberFormat="0" applyBorder="0" applyAlignment="0" applyProtection="0"/>
    <xf numFmtId="0" fontId="75" fillId="0" borderId="0"/>
    <xf numFmtId="0" fontId="60" fillId="32" borderId="0" applyNumberFormat="0" applyBorder="0" applyAlignment="0" applyProtection="0"/>
    <xf numFmtId="0" fontId="1" fillId="0" borderId="0"/>
    <xf numFmtId="0" fontId="60" fillId="27" borderId="0" applyNumberFormat="0" applyBorder="0" applyAlignment="0" applyProtection="0"/>
    <xf numFmtId="4" fontId="87" fillId="48" borderId="61" applyNumberFormat="0" applyProtection="0">
      <alignment vertical="center"/>
    </xf>
    <xf numFmtId="0" fontId="69" fillId="42" borderId="54" applyNumberFormat="0" applyAlignment="0" applyProtection="0"/>
    <xf numFmtId="0" fontId="69" fillId="42" borderId="54" applyNumberFormat="0" applyAlignment="0" applyProtection="0"/>
    <xf numFmtId="0" fontId="4" fillId="19" borderId="61" applyNumberFormat="0" applyProtection="0">
      <alignment horizontal="left" vertical="center" indent="1"/>
    </xf>
    <xf numFmtId="0" fontId="1" fillId="0" borderId="0"/>
    <xf numFmtId="0" fontId="60" fillId="36" borderId="0" applyNumberFormat="0" applyBorder="0" applyAlignment="0" applyProtection="0"/>
    <xf numFmtId="4" fontId="87" fillId="57" borderId="73" applyNumberFormat="0" applyProtection="0">
      <alignment horizontal="left" vertical="center" indent="1"/>
    </xf>
    <xf numFmtId="0" fontId="1" fillId="0" borderId="0"/>
    <xf numFmtId="0" fontId="60" fillId="28" borderId="0" applyNumberFormat="0" applyBorder="0" applyAlignment="0" applyProtection="0"/>
    <xf numFmtId="0" fontId="51" fillId="16" borderId="0"/>
    <xf numFmtId="0" fontId="1" fillId="0" borderId="0"/>
    <xf numFmtId="0" fontId="60" fillId="32" borderId="0" applyNumberFormat="0" applyBorder="0" applyAlignment="0" applyProtection="0"/>
    <xf numFmtId="4" fontId="89" fillId="55" borderId="61" applyNumberFormat="0" applyProtection="0">
      <alignment horizontal="right" vertical="center"/>
    </xf>
    <xf numFmtId="0" fontId="52" fillId="16" borderId="0"/>
    <xf numFmtId="0" fontId="4" fillId="59" borderId="61" applyNumberFormat="0" applyProtection="0">
      <alignment horizontal="left" vertical="center" indent="1"/>
    </xf>
    <xf numFmtId="0" fontId="51" fillId="16" borderId="0"/>
    <xf numFmtId="0" fontId="51" fillId="16" borderId="0"/>
    <xf numFmtId="0" fontId="60" fillId="32" borderId="0" applyNumberFormat="0" applyBorder="0" applyAlignment="0" applyProtection="0"/>
    <xf numFmtId="0" fontId="1" fillId="0" borderId="0"/>
    <xf numFmtId="0" fontId="69" fillId="42" borderId="54" applyNumberFormat="0" applyAlignment="0" applyProtection="0"/>
    <xf numFmtId="0" fontId="60" fillId="28" borderId="0" applyNumberFormat="0" applyBorder="0" applyAlignment="0" applyProtection="0"/>
    <xf numFmtId="0" fontId="1" fillId="0" borderId="0"/>
    <xf numFmtId="0" fontId="4" fillId="0" borderId="0"/>
    <xf numFmtId="0" fontId="60" fillId="40" borderId="0" applyNumberFormat="0" applyBorder="0" applyAlignment="0" applyProtection="0"/>
    <xf numFmtId="0" fontId="1" fillId="0" borderId="0"/>
    <xf numFmtId="0" fontId="69" fillId="42" borderId="54" applyNumberFormat="0" applyAlignment="0" applyProtection="0"/>
    <xf numFmtId="4" fontId="89" fillId="17" borderId="61" applyNumberFormat="0" applyProtection="0">
      <alignment horizontal="left" vertical="center" indent="1"/>
    </xf>
    <xf numFmtId="0" fontId="4" fillId="0" borderId="0"/>
    <xf numFmtId="4" fontId="9" fillId="19" borderId="0" applyNumberFormat="0" applyProtection="0">
      <alignment horizontal="left" vertical="center" indent="1"/>
    </xf>
    <xf numFmtId="0" fontId="60" fillId="32" borderId="0" applyNumberFormat="0" applyBorder="0" applyAlignment="0" applyProtection="0"/>
    <xf numFmtId="0" fontId="60" fillId="32" borderId="0" applyNumberFormat="0" applyBorder="0" applyAlignment="0" applyProtection="0"/>
    <xf numFmtId="0" fontId="1" fillId="0" borderId="0"/>
    <xf numFmtId="0" fontId="60" fillId="27" borderId="0" applyNumberFormat="0" applyBorder="0" applyAlignment="0" applyProtection="0"/>
    <xf numFmtId="4" fontId="89" fillId="18" borderId="61" applyNumberFormat="0" applyProtection="0">
      <alignment horizontal="right" vertical="center"/>
    </xf>
    <xf numFmtId="0" fontId="60" fillId="32" borderId="0" applyNumberFormat="0" applyBorder="0" applyAlignment="0" applyProtection="0"/>
    <xf numFmtId="0" fontId="60" fillId="24" borderId="0" applyNumberFormat="0" applyBorder="0" applyAlignment="0" applyProtection="0"/>
    <xf numFmtId="0" fontId="1" fillId="0" borderId="0"/>
    <xf numFmtId="9" fontId="56" fillId="0" borderId="0" applyFont="0" applyFill="0" applyBorder="0" applyAlignment="0" applyProtection="0"/>
    <xf numFmtId="0" fontId="1" fillId="0" borderId="0"/>
    <xf numFmtId="0" fontId="1" fillId="0" borderId="0"/>
    <xf numFmtId="0" fontId="1" fillId="0" borderId="0"/>
    <xf numFmtId="4" fontId="89" fillId="61" borderId="61" applyNumberFormat="0" applyProtection="0">
      <alignment horizontal="left" vertical="center" indent="1"/>
    </xf>
    <xf numFmtId="4" fontId="91" fillId="19" borderId="61" applyNumberFormat="0" applyProtection="0">
      <alignment horizontal="right" vertical="center"/>
    </xf>
    <xf numFmtId="0" fontId="1" fillId="0" borderId="0"/>
    <xf numFmtId="0" fontId="60" fillId="24" borderId="0" applyNumberFormat="0" applyBorder="0" applyAlignment="0" applyProtection="0"/>
    <xf numFmtId="0" fontId="60" fillId="28" borderId="0" applyNumberFormat="0" applyBorder="0" applyAlignment="0" applyProtection="0"/>
    <xf numFmtId="4" fontId="89" fillId="53" borderId="61" applyNumberFormat="0" applyProtection="0">
      <alignment horizontal="right" vertical="center"/>
    </xf>
    <xf numFmtId="0" fontId="60" fillId="36" borderId="0" applyNumberFormat="0" applyBorder="0" applyAlignment="0" applyProtection="0"/>
    <xf numFmtId="0" fontId="1" fillId="0" borderId="0"/>
    <xf numFmtId="0" fontId="60" fillId="28" borderId="0" applyNumberFormat="0" applyBorder="0" applyAlignment="0" applyProtection="0"/>
    <xf numFmtId="4" fontId="89" fillId="19" borderId="0" applyNumberFormat="0" applyProtection="0">
      <alignment horizontal="left" vertical="center" indent="1"/>
    </xf>
    <xf numFmtId="0" fontId="60" fillId="32" borderId="0" applyNumberFormat="0" applyBorder="0" applyAlignment="0" applyProtection="0"/>
    <xf numFmtId="4" fontId="89" fillId="51" borderId="61" applyNumberFormat="0" applyProtection="0">
      <alignment horizontal="right" vertical="center"/>
    </xf>
    <xf numFmtId="0" fontId="1" fillId="0" borderId="0"/>
    <xf numFmtId="0" fontId="60" fillId="40" borderId="0" applyNumberFormat="0" applyBorder="0" applyAlignment="0" applyProtection="0"/>
    <xf numFmtId="0" fontId="60" fillId="40" borderId="0" applyNumberFormat="0" applyBorder="0" applyAlignment="0" applyProtection="0"/>
    <xf numFmtId="0" fontId="60" fillId="28" borderId="0" applyNumberFormat="0" applyBorder="0" applyAlignment="0" applyProtection="0"/>
    <xf numFmtId="4" fontId="89" fillId="23" borderId="61" applyNumberFormat="0" applyProtection="0">
      <alignment horizontal="right" vertical="center"/>
    </xf>
    <xf numFmtId="0" fontId="1" fillId="0" borderId="0"/>
    <xf numFmtId="0" fontId="60" fillId="32" borderId="0" applyNumberFormat="0" applyBorder="0" applyAlignment="0" applyProtection="0"/>
    <xf numFmtId="0" fontId="60" fillId="32" borderId="0" applyNumberFormat="0" applyBorder="0" applyAlignment="0" applyProtection="0"/>
    <xf numFmtId="0" fontId="52" fillId="16" borderId="0"/>
    <xf numFmtId="0" fontId="1" fillId="0" borderId="0"/>
    <xf numFmtId="0" fontId="60" fillId="40" borderId="0" applyNumberFormat="0" applyBorder="0" applyAlignment="0" applyProtection="0"/>
    <xf numFmtId="0" fontId="69" fillId="42" borderId="54" applyNumberFormat="0" applyAlignment="0" applyProtection="0"/>
    <xf numFmtId="0" fontId="9" fillId="0" borderId="0">
      <alignment vertical="top"/>
    </xf>
    <xf numFmtId="0" fontId="60" fillId="36" borderId="0" applyNumberFormat="0" applyBorder="0" applyAlignment="0" applyProtection="0"/>
    <xf numFmtId="0" fontId="51" fillId="16" borderId="0"/>
    <xf numFmtId="0" fontId="60" fillId="24" borderId="0" applyNumberFormat="0" applyBorder="0" applyAlignment="0" applyProtection="0"/>
    <xf numFmtId="0" fontId="1" fillId="0" borderId="0"/>
    <xf numFmtId="0" fontId="1" fillId="0" borderId="0"/>
    <xf numFmtId="0" fontId="60" fillId="27" borderId="0" applyNumberFormat="0" applyBorder="0" applyAlignment="0" applyProtection="0"/>
    <xf numFmtId="4" fontId="88" fillId="48" borderId="61" applyNumberFormat="0" applyProtection="0">
      <alignment vertical="center"/>
    </xf>
    <xf numFmtId="0" fontId="1" fillId="0" borderId="0"/>
    <xf numFmtId="0" fontId="1" fillId="0" borderId="0"/>
    <xf numFmtId="0" fontId="52" fillId="16" borderId="0"/>
    <xf numFmtId="0" fontId="79" fillId="0" borderId="0"/>
    <xf numFmtId="4" fontId="87" fillId="17" borderId="0" applyNumberFormat="0" applyProtection="0">
      <alignment horizontal="left" vertical="center" indent="1"/>
    </xf>
    <xf numFmtId="0" fontId="1" fillId="0" borderId="0"/>
    <xf numFmtId="0" fontId="60" fillId="24" borderId="0" applyNumberFormat="0" applyBorder="0" applyAlignment="0" applyProtection="0"/>
    <xf numFmtId="0" fontId="60" fillId="24" borderId="0" applyNumberFormat="0" applyBorder="0" applyAlignment="0" applyProtection="0"/>
    <xf numFmtId="0" fontId="1" fillId="0" borderId="0"/>
    <xf numFmtId="0" fontId="60" fillId="24" borderId="0" applyNumberFormat="0" applyBorder="0" applyAlignment="0" applyProtection="0"/>
    <xf numFmtId="4" fontId="89" fillId="54" borderId="61" applyNumberFormat="0" applyProtection="0">
      <alignment horizontal="right" vertical="center"/>
    </xf>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4" borderId="0" applyNumberFormat="0" applyBorder="0" applyAlignment="0" applyProtection="0"/>
    <xf numFmtId="0" fontId="51" fillId="16" borderId="0"/>
    <xf numFmtId="0" fontId="69" fillId="42" borderId="54" applyNumberFormat="0" applyAlignment="0" applyProtection="0"/>
    <xf numFmtId="0" fontId="52" fillId="16" borderId="0"/>
    <xf numFmtId="9" fontId="5" fillId="0" borderId="0" applyFont="0" applyFill="0" applyBorder="0" applyAlignment="0" applyProtection="0"/>
    <xf numFmtId="0" fontId="60" fillId="28"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1" fillId="0" borderId="0"/>
    <xf numFmtId="0" fontId="60" fillId="32" borderId="0" applyNumberFormat="0" applyBorder="0" applyAlignment="0" applyProtection="0"/>
    <xf numFmtId="0" fontId="52" fillId="16" borderId="0"/>
    <xf numFmtId="0" fontId="1" fillId="0" borderId="0"/>
    <xf numFmtId="4" fontId="89" fillId="17" borderId="61" applyNumberFormat="0" applyProtection="0">
      <alignment horizontal="right" vertical="center"/>
    </xf>
    <xf numFmtId="0" fontId="1" fillId="0" borderId="0"/>
    <xf numFmtId="0" fontId="1" fillId="0" borderId="0"/>
    <xf numFmtId="0" fontId="1" fillId="0" borderId="0"/>
    <xf numFmtId="4" fontId="9" fillId="17" borderId="0" applyNumberFormat="0" applyProtection="0">
      <alignment horizontal="left" vertical="center" indent="1"/>
    </xf>
    <xf numFmtId="170" fontId="5" fillId="0" borderId="0" applyFont="0" applyFill="0" applyBorder="0" applyAlignment="0" applyProtection="0"/>
    <xf numFmtId="0" fontId="4" fillId="0" borderId="0"/>
    <xf numFmtId="0" fontId="60" fillId="24" borderId="0" applyNumberFormat="0" applyBorder="0" applyAlignment="0" applyProtection="0"/>
    <xf numFmtId="0" fontId="1" fillId="0" borderId="0"/>
    <xf numFmtId="0" fontId="69" fillId="42" borderId="54" applyNumberFormat="0" applyAlignment="0" applyProtection="0"/>
    <xf numFmtId="0" fontId="1" fillId="0" borderId="0"/>
    <xf numFmtId="0" fontId="1" fillId="0" borderId="0"/>
    <xf numFmtId="0" fontId="60" fillId="36" borderId="0" applyNumberFormat="0" applyBorder="0" applyAlignment="0" applyProtection="0"/>
    <xf numFmtId="0" fontId="51" fillId="16" borderId="0"/>
    <xf numFmtId="0" fontId="1" fillId="0" borderId="0"/>
    <xf numFmtId="0" fontId="60" fillId="28" borderId="0" applyNumberFormat="0" applyBorder="0" applyAlignment="0" applyProtection="0"/>
    <xf numFmtId="0" fontId="1" fillId="0" borderId="0"/>
    <xf numFmtId="0" fontId="1" fillId="0" borderId="0"/>
    <xf numFmtId="0" fontId="60" fillId="27" borderId="0" applyNumberFormat="0" applyBorder="0" applyAlignment="0" applyProtection="0"/>
    <xf numFmtId="0" fontId="1" fillId="0" borderId="0"/>
    <xf numFmtId="0" fontId="1" fillId="0" borderId="0"/>
  </cellStyleXfs>
  <cellXfs count="38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18" fillId="0" borderId="38" xfId="0" applyNumberFormat="1" applyFont="1" applyBorder="1" applyAlignment="1">
      <alignment horizontal="center" vertical="center"/>
    </xf>
    <xf numFmtId="166" fontId="18" fillId="9" borderId="38" xfId="0" applyNumberFormat="1" applyFont="1" applyFill="1" applyBorder="1" applyAlignment="1">
      <alignment horizontal="center" vertical="center"/>
    </xf>
    <xf numFmtId="166" fontId="18" fillId="9" borderId="39" xfId="0" applyNumberFormat="1" applyFont="1" applyFill="1" applyBorder="1" applyAlignment="1">
      <alignment horizontal="center" vertical="center"/>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5" fontId="6" fillId="0" borderId="41" xfId="0" applyNumberFormat="1" applyFont="1" applyBorder="1" applyAlignment="1">
      <alignment horizontal="center" vertical="center"/>
    </xf>
    <xf numFmtId="165"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165" fontId="6" fillId="10" borderId="12" xfId="0" applyNumberFormat="1"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165"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5" fontId="6" fillId="0" borderId="27" xfId="0" applyNumberFormat="1" applyFont="1" applyBorder="1" applyAlignment="1">
      <alignment horizontal="center" vertical="center"/>
    </xf>
    <xf numFmtId="165" fontId="6" fillId="0" borderId="12" xfId="0" applyNumberFormat="1" applyFont="1" applyBorder="1" applyAlignment="1">
      <alignment horizontal="center" vertical="center"/>
    </xf>
    <xf numFmtId="165" fontId="6" fillId="10" borderId="12" xfId="0" applyNumberFormat="1" applyFont="1" applyFill="1" applyBorder="1" applyAlignment="1">
      <alignment horizontal="center" vertical="center"/>
    </xf>
    <xf numFmtId="165"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5"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5"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22" fillId="9" borderId="48" xfId="0" applyNumberFormat="1" applyFont="1" applyFill="1" applyBorder="1" applyAlignment="1">
      <alignment vertical="center" shrinkToFit="1"/>
    </xf>
    <xf numFmtId="0" fontId="2" fillId="0" borderId="0" xfId="4" applyFont="1"/>
    <xf numFmtId="0" fontId="6" fillId="12" borderId="50"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6" fillId="12" borderId="52" xfId="4" applyFont="1" applyFill="1" applyBorder="1" applyAlignment="1" applyProtection="1">
      <alignment horizontal="center" vertical="center"/>
      <protection locked="0"/>
    </xf>
    <xf numFmtId="0" fontId="28" fillId="11" borderId="0" xfId="4" applyFont="1" applyFill="1" applyAlignment="1">
      <alignment vertical="top" wrapText="1"/>
    </xf>
    <xf numFmtId="3" fontId="7" fillId="0" borderId="41" xfId="5"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vertical="center"/>
      <protection locked="0"/>
    </xf>
    <xf numFmtId="0" fontId="28" fillId="0" borderId="0" xfId="0" applyFont="1"/>
    <xf numFmtId="0" fontId="28" fillId="0" borderId="0" xfId="0" applyFont="1" applyAlignment="1">
      <alignment horizontal="left" vertical="top" wrapText="1"/>
    </xf>
    <xf numFmtId="0" fontId="43" fillId="0" borderId="0" xfId="6" applyFont="1" applyAlignment="1">
      <alignment vertical="top"/>
    </xf>
    <xf numFmtId="0" fontId="28" fillId="0" borderId="0" xfId="0" applyFont="1" applyAlignment="1">
      <alignment horizontal="left" vertical="top"/>
    </xf>
    <xf numFmtId="0" fontId="28" fillId="0" borderId="0" xfId="0" applyFont="1" applyAlignment="1">
      <alignment vertical="top" wrapText="1"/>
    </xf>
    <xf numFmtId="0" fontId="44" fillId="0" borderId="0" xfId="1" quotePrefix="1" applyFont="1" applyAlignment="1">
      <alignment horizontal="left" vertical="top"/>
    </xf>
    <xf numFmtId="0" fontId="25" fillId="0" borderId="0" xfId="0" applyFont="1" applyAlignment="1">
      <alignment horizontal="left" vertical="top" wrapText="1"/>
    </xf>
    <xf numFmtId="0" fontId="25" fillId="0" borderId="0" xfId="0" applyFont="1"/>
    <xf numFmtId="0" fontId="44" fillId="0" borderId="41" xfId="1" applyFont="1" applyBorder="1" applyAlignment="1">
      <alignment horizontal="center"/>
    </xf>
    <xf numFmtId="0" fontId="44" fillId="0" borderId="41" xfId="1" applyFont="1" applyBorder="1" applyAlignment="1">
      <alignment horizontal="right" vertical="top"/>
    </xf>
    <xf numFmtId="14" fontId="44" fillId="0" borderId="41" xfId="7" quotePrefix="1" applyNumberFormat="1" applyFont="1" applyBorder="1" applyAlignment="1">
      <alignment horizontal="right"/>
    </xf>
    <xf numFmtId="0" fontId="44" fillId="0" borderId="41" xfId="1" applyFont="1" applyBorder="1" applyAlignment="1">
      <alignment horizontal="right"/>
    </xf>
    <xf numFmtId="0" fontId="44" fillId="0" borderId="41" xfId="1" applyFont="1" applyBorder="1" applyAlignment="1">
      <alignment horizontal="right" wrapText="1"/>
    </xf>
    <xf numFmtId="0" fontId="25" fillId="0" borderId="41" xfId="1" applyFont="1" applyBorder="1">
      <alignment vertical="top"/>
    </xf>
    <xf numFmtId="0" fontId="45" fillId="0" borderId="0" xfId="1" applyFont="1">
      <alignment vertical="top"/>
    </xf>
    <xf numFmtId="3" fontId="45" fillId="0" borderId="0" xfId="7" applyNumberFormat="1" applyFont="1" applyAlignment="1">
      <alignment horizontal="right"/>
    </xf>
    <xf numFmtId="3" fontId="45" fillId="0" borderId="0" xfId="7" applyNumberFormat="1" applyFont="1" applyAlignment="1">
      <alignment horizontal="right" wrapText="1"/>
    </xf>
    <xf numFmtId="3" fontId="46" fillId="0" borderId="0" xfId="0" applyNumberFormat="1" applyFont="1" applyAlignment="1">
      <alignment horizontal="right" vertical="top"/>
    </xf>
    <xf numFmtId="0" fontId="45" fillId="0" borderId="0" xfId="0" applyFont="1"/>
    <xf numFmtId="0" fontId="44" fillId="0" borderId="0" xfId="1" applyFont="1" applyAlignment="1">
      <alignment horizontal="left" vertical="top"/>
    </xf>
    <xf numFmtId="0" fontId="25" fillId="0" borderId="0" xfId="1" applyFont="1" applyAlignment="1">
      <alignment vertical="top" wrapText="1"/>
    </xf>
    <xf numFmtId="14" fontId="44" fillId="0" borderId="0" xfId="1" applyNumberFormat="1" applyFont="1" applyAlignment="1">
      <alignment horizontal="right" wrapText="1"/>
    </xf>
    <xf numFmtId="0" fontId="44" fillId="0" borderId="0" xfId="1" applyFont="1" applyAlignment="1">
      <alignment horizontal="right" wrapText="1"/>
    </xf>
    <xf numFmtId="0" fontId="25" fillId="0" borderId="0" xfId="1" applyFont="1" applyAlignment="1">
      <alignment horizontal="right" vertical="top" wrapText="1"/>
    </xf>
    <xf numFmtId="0" fontId="28" fillId="0" borderId="0" xfId="0" applyFont="1" applyAlignment="1">
      <alignment horizontal="center" vertical="top" wrapText="1"/>
    </xf>
    <xf numFmtId="0" fontId="28" fillId="0" borderId="0" xfId="0" applyFont="1" applyAlignment="1">
      <alignment horizontal="center"/>
    </xf>
    <xf numFmtId="0" fontId="28" fillId="0" borderId="0" xfId="0" applyFont="1" applyAlignment="1">
      <alignment vertical="top"/>
    </xf>
    <xf numFmtId="0" fontId="28" fillId="0" borderId="0" xfId="0" applyFont="1" applyAlignment="1">
      <alignment horizontal="left" wrapText="1"/>
    </xf>
    <xf numFmtId="0" fontId="43" fillId="0" borderId="0" xfId="6" applyFont="1" applyAlignment="1">
      <alignment horizontal="left" vertical="top"/>
    </xf>
    <xf numFmtId="0" fontId="27" fillId="0" borderId="0" xfId="0" applyFont="1"/>
    <xf numFmtId="3" fontId="25" fillId="0" borderId="0" xfId="0" applyNumberFormat="1" applyFont="1" applyAlignment="1">
      <alignment horizontal="right" vertical="top" wrapText="1"/>
    </xf>
    <xf numFmtId="14" fontId="44" fillId="0" borderId="0" xfId="1" applyNumberFormat="1" applyFont="1" applyAlignment="1">
      <alignment horizontal="right" vertical="top" wrapText="1"/>
    </xf>
    <xf numFmtId="3" fontId="25" fillId="0" borderId="0" xfId="1" applyNumberFormat="1" applyFont="1" applyAlignment="1">
      <alignment horizontal="right" vertical="top" wrapText="1"/>
    </xf>
    <xf numFmtId="0" fontId="49" fillId="0" borderId="0" xfId="0" applyFont="1"/>
    <xf numFmtId="0" fontId="5" fillId="0" borderId="0" xfId="0" applyFont="1" applyAlignment="1">
      <alignment horizontal="left" vertical="top" wrapText="1"/>
    </xf>
    <xf numFmtId="0" fontId="41" fillId="0" borderId="0" xfId="4" applyFont="1" applyProtection="1">
      <protection locked="0"/>
    </xf>
    <xf numFmtId="3" fontId="25" fillId="0" borderId="41" xfId="7" applyNumberFormat="1" applyFont="1" applyBorder="1" applyAlignment="1">
      <alignment horizontal="right"/>
    </xf>
    <xf numFmtId="3" fontId="25" fillId="0" borderId="41" xfId="7" applyNumberFormat="1" applyFont="1" applyBorder="1" applyAlignment="1">
      <alignment horizontal="right" wrapText="1"/>
    </xf>
    <xf numFmtId="3" fontId="44" fillId="0" borderId="41" xfId="0" applyNumberFormat="1" applyFont="1" applyBorder="1" applyAlignment="1">
      <alignment horizontal="right" vertical="top"/>
    </xf>
    <xf numFmtId="3" fontId="28" fillId="0" borderId="41" xfId="0" applyNumberFormat="1" applyFont="1" applyBorder="1" applyAlignment="1">
      <alignment horizontal="right" vertical="top"/>
    </xf>
    <xf numFmtId="3" fontId="25" fillId="0" borderId="53" xfId="7" applyNumberFormat="1" applyFont="1" applyBorder="1" applyAlignment="1">
      <alignment horizontal="right" vertical="top" wrapText="1"/>
    </xf>
    <xf numFmtId="3" fontId="28" fillId="0" borderId="53" xfId="7" applyNumberFormat="1" applyFont="1" applyBorder="1" applyAlignment="1">
      <alignment horizontal="right" vertical="top" wrapText="1"/>
    </xf>
    <xf numFmtId="0" fontId="48" fillId="0" borderId="0" xfId="7" applyFont="1" applyAlignment="1">
      <alignment horizontal="right" vertical="top" wrapText="1"/>
    </xf>
    <xf numFmtId="0" fontId="47" fillId="0" borderId="0" xfId="7" applyFont="1" applyAlignment="1">
      <alignment horizontal="right" vertical="top" wrapText="1"/>
    </xf>
    <xf numFmtId="0" fontId="47" fillId="0" borderId="0" xfId="1" applyFont="1" applyAlignment="1">
      <alignment horizontal="right" vertical="top" wrapText="1"/>
    </xf>
    <xf numFmtId="0" fontId="7" fillId="11" borderId="42" xfId="4" applyFont="1" applyFill="1" applyBorder="1" applyAlignment="1">
      <alignment horizontal="right" vertical="center" wrapText="1"/>
    </xf>
    <xf numFmtId="0" fontId="7" fillId="11" borderId="0" xfId="4" applyFont="1" applyFill="1" applyAlignment="1">
      <alignment horizontal="right" vertical="center" wrapText="1"/>
    </xf>
    <xf numFmtId="0" fontId="28" fillId="12" borderId="49" xfId="4" applyFont="1" applyFill="1" applyBorder="1" applyAlignment="1" applyProtection="1">
      <alignment vertical="center"/>
      <protection locked="0"/>
    </xf>
    <xf numFmtId="0" fontId="28" fillId="12" borderId="51" xfId="4" applyFont="1" applyFill="1" applyBorder="1" applyAlignment="1" applyProtection="1">
      <alignment vertical="center"/>
      <protection locked="0"/>
    </xf>
    <xf numFmtId="0" fontId="28" fillId="12" borderId="50"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28" fillId="11" borderId="0" xfId="4" applyFont="1" applyFill="1"/>
    <xf numFmtId="0" fontId="6" fillId="12" borderId="49" xfId="4" applyFont="1" applyFill="1" applyBorder="1" applyAlignment="1" applyProtection="1">
      <alignment vertical="center"/>
      <protection locked="0"/>
    </xf>
    <xf numFmtId="0" fontId="6" fillId="12" borderId="51" xfId="4" applyFont="1" applyFill="1" applyBorder="1" applyAlignment="1" applyProtection="1">
      <alignment vertical="center"/>
      <protection locked="0"/>
    </xf>
    <xf numFmtId="0" fontId="6" fillId="12" borderId="50" xfId="4" applyFont="1" applyFill="1" applyBorder="1" applyAlignment="1" applyProtection="1">
      <alignment vertical="center"/>
      <protection locked="0"/>
    </xf>
    <xf numFmtId="0" fontId="7" fillId="11" borderId="0" xfId="4" applyFont="1" applyFill="1" applyAlignment="1">
      <alignment vertical="center"/>
    </xf>
    <xf numFmtId="49" fontId="6" fillId="12" borderId="49" xfId="4" applyNumberFormat="1" applyFont="1" applyFill="1" applyBorder="1" applyAlignment="1" applyProtection="1">
      <alignment vertical="center"/>
      <protection locked="0"/>
    </xf>
    <xf numFmtId="49" fontId="6" fillId="12" borderId="51" xfId="4" applyNumberFormat="1" applyFont="1" applyFill="1" applyBorder="1" applyAlignment="1" applyProtection="1">
      <alignment vertical="center"/>
      <protection locked="0"/>
    </xf>
    <xf numFmtId="49" fontId="6" fillId="12" borderId="50" xfId="4"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43"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28"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4" xfId="4" applyFont="1" applyFill="1" applyBorder="1" applyAlignment="1" applyProtection="1">
      <alignment horizontal="right" vertical="center"/>
      <protection locked="0"/>
    </xf>
    <xf numFmtId="0" fontId="6" fillId="12" borderId="49" xfId="4" applyFont="1" applyFill="1" applyBorder="1" applyAlignment="1" applyProtection="1">
      <alignment horizontal="right" vertical="center"/>
      <protection locked="0"/>
    </xf>
    <xf numFmtId="0" fontId="6" fillId="12" borderId="51" xfId="4" applyFont="1" applyFill="1" applyBorder="1" applyAlignment="1" applyProtection="1">
      <alignment horizontal="right" vertical="center"/>
      <protection locked="0"/>
    </xf>
    <xf numFmtId="0" fontId="6" fillId="12" borderId="50" xfId="4" applyFont="1" applyFill="1" applyBorder="1" applyAlignment="1" applyProtection="1">
      <alignment horizontal="right" vertical="center"/>
      <protection locked="0"/>
    </xf>
    <xf numFmtId="0" fontId="28" fillId="11" borderId="0" xfId="4" applyFont="1" applyFill="1" applyProtection="1">
      <protection locked="0"/>
    </xf>
    <xf numFmtId="0" fontId="28" fillId="11" borderId="0" xfId="4" applyFont="1" applyFill="1" applyAlignment="1">
      <alignment vertical="top" wrapText="1"/>
    </xf>
    <xf numFmtId="0" fontId="7" fillId="11" borderId="42" xfId="4" applyFont="1" applyFill="1" applyBorder="1" applyAlignment="1">
      <alignment horizontal="center" vertical="center"/>
    </xf>
    <xf numFmtId="0" fontId="7" fillId="11" borderId="42" xfId="4" applyFont="1" applyFill="1" applyBorder="1" applyAlignment="1">
      <alignment horizontal="right" vertical="center"/>
    </xf>
    <xf numFmtId="0" fontId="7" fillId="11" borderId="0" xfId="4" applyFont="1" applyFill="1" applyAlignment="1">
      <alignment horizontal="right" vertical="center"/>
    </xf>
    <xf numFmtId="0" fontId="29" fillId="11" borderId="0" xfId="4" applyFont="1" applyFill="1" applyAlignment="1">
      <alignment vertical="center"/>
    </xf>
    <xf numFmtId="0" fontId="28" fillId="12" borderId="49" xfId="4" applyFont="1" applyFill="1" applyBorder="1" applyProtection="1">
      <protection locked="0"/>
    </xf>
    <xf numFmtId="0" fontId="28" fillId="12" borderId="51" xfId="4" applyFont="1" applyFill="1" applyBorder="1" applyProtection="1">
      <protection locked="0"/>
    </xf>
    <xf numFmtId="0" fontId="28" fillId="12" borderId="50" xfId="4" applyFont="1" applyFill="1" applyBorder="1" applyProtection="1">
      <protection locked="0"/>
    </xf>
    <xf numFmtId="0" fontId="28" fillId="11" borderId="1" xfId="4" applyFont="1" applyFill="1" applyBorder="1"/>
    <xf numFmtId="0" fontId="6" fillId="12" borderId="49" xfId="4" applyFont="1" applyFill="1" applyBorder="1" applyAlignment="1" applyProtection="1">
      <alignment horizontal="center" vertical="center"/>
      <protection locked="0"/>
    </xf>
    <xf numFmtId="0" fontId="6" fillId="12" borderId="50" xfId="4" applyFont="1" applyFill="1" applyBorder="1" applyAlignment="1" applyProtection="1">
      <alignment horizontal="center" vertical="center"/>
      <protection locked="0"/>
    </xf>
    <xf numFmtId="0" fontId="28" fillId="11" borderId="42" xfId="4" applyFont="1" applyFill="1" applyBorder="1"/>
    <xf numFmtId="0" fontId="28" fillId="11" borderId="43" xfId="4" applyFont="1" applyFill="1" applyBorder="1"/>
    <xf numFmtId="49" fontId="6" fillId="12" borderId="49" xfId="4" applyNumberFormat="1" applyFont="1" applyFill="1" applyBorder="1" applyAlignment="1" applyProtection="1">
      <alignment horizontal="center" vertical="center"/>
      <protection locked="0"/>
    </xf>
    <xf numFmtId="49" fontId="6"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43" xfId="4" applyFont="1" applyFill="1" applyBorder="1" applyAlignment="1">
      <alignment horizontal="right" vertical="center" wrapText="1"/>
    </xf>
    <xf numFmtId="0" fontId="29" fillId="11" borderId="42" xfId="4" applyFont="1" applyFill="1" applyBorder="1" applyAlignment="1">
      <alignment vertical="center"/>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3" xfId="4" applyFont="1" applyFill="1" applyBorder="1" applyAlignment="1">
      <alignment horizontal="right" vertical="center"/>
    </xf>
    <xf numFmtId="0" fontId="28" fillId="11" borderId="0" xfId="4" applyFont="1" applyFill="1" applyAlignment="1">
      <alignment wrapText="1"/>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49" xfId="4" applyNumberFormat="1" applyFont="1" applyFill="1" applyBorder="1" applyAlignment="1" applyProtection="1">
      <alignment horizontal="center" vertical="center"/>
      <protection locked="0"/>
    </xf>
    <xf numFmtId="14" fontId="6" fillId="12" borderId="50"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28" fillId="11" borderId="42" xfId="4" applyFont="1" applyFill="1" applyBorder="1" applyAlignment="1">
      <alignment wrapText="1"/>
    </xf>
    <xf numFmtId="0" fontId="7" fillId="0" borderId="41" xfId="0" applyFont="1" applyBorder="1" applyAlignment="1">
      <alignment horizontal="left" vertical="center" wrapText="1"/>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7" fillId="11" borderId="41" xfId="0" applyFont="1" applyFill="1" applyBorder="1" applyAlignment="1">
      <alignment horizontal="left" vertical="center" wrapText="1"/>
    </xf>
    <xf numFmtId="0" fontId="7" fillId="9"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41" xfId="0" applyFont="1" applyBorder="1" applyAlignment="1">
      <alignment horizontal="left" vertical="center" wrapText="1" indent="1"/>
    </xf>
    <xf numFmtId="0" fontId="14" fillId="4" borderId="41" xfId="0" applyFont="1" applyFill="1" applyBorder="1" applyAlignment="1">
      <alignment vertical="center" wrapText="1"/>
    </xf>
    <xf numFmtId="0" fontId="0" fillId="0" borderId="41" xfId="0" applyBorder="1"/>
    <xf numFmtId="0" fontId="7" fillId="9" borderId="41" xfId="0" applyFont="1" applyFill="1" applyBorder="1" applyAlignment="1">
      <alignment horizontal="left" vertical="center" wrapText="1" indent="1"/>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8" fillId="3" borderId="41" xfId="3" applyFont="1" applyFill="1" applyBorder="1" applyAlignment="1">
      <alignment horizontal="center" vertical="center"/>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7" fillId="0" borderId="12" xfId="0" applyFont="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7" fillId="0" borderId="27" xfId="0" applyFont="1" applyBorder="1" applyAlignment="1">
      <alignment horizontal="left" vertical="center" wrapText="1" indent="1"/>
    </xf>
    <xf numFmtId="0" fontId="7" fillId="0" borderId="27" xfId="0" applyFont="1" applyBorder="1" applyAlignment="1">
      <alignment horizontal="left" vertical="center" wrapText="1"/>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5" fillId="0" borderId="40" xfId="0" applyFont="1" applyBorder="1"/>
    <xf numFmtId="0" fontId="18"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0" fontId="5" fillId="0" borderId="0" xfId="0" applyFont="1" applyAlignment="1">
      <alignment horizontal="left" vertical="top" wrapText="1"/>
    </xf>
    <xf numFmtId="0" fontId="5" fillId="0" borderId="0" xfId="0" applyFont="1" applyAlignment="1">
      <alignment horizontal="left" vertical="top"/>
    </xf>
    <xf numFmtId="0" fontId="28" fillId="0" borderId="0" xfId="0" applyFont="1" applyAlignment="1">
      <alignment horizontal="left" wrapText="1"/>
    </xf>
    <xf numFmtId="0" fontId="28" fillId="0" borderId="0" xfId="0" applyFont="1" applyAlignment="1">
      <alignment horizontal="left" vertical="top" wrapText="1"/>
    </xf>
    <xf numFmtId="0" fontId="44" fillId="0" borderId="4" xfId="1" applyFont="1" applyBorder="1" applyAlignment="1">
      <alignment horizontal="center" wrapText="1"/>
    </xf>
    <xf numFmtId="0" fontId="44" fillId="0" borderId="6" xfId="1" applyFont="1" applyBorder="1" applyAlignment="1">
      <alignment horizontal="center" wrapText="1"/>
    </xf>
    <xf numFmtId="0" fontId="25" fillId="0" borderId="0" xfId="1" applyFont="1" applyAlignment="1">
      <alignment horizontal="left" vertical="center" wrapText="1"/>
    </xf>
    <xf numFmtId="0" fontId="25" fillId="0" borderId="0" xfId="0" applyFont="1" applyAlignment="1">
      <alignment horizontal="left" vertical="center" wrapText="1"/>
    </xf>
  </cellXfs>
  <cellStyles count="7512">
    <cellStyle name="_Annual Report Income Statement 2011 restated" xfId="200" xr:uid="{1A9B0622-3E3C-4D8A-92F9-53880ED7258B}"/>
    <cellStyle name="_ERNT TFI-POD Q4 2011_EN" xfId="201" xr:uid="{8418A8C1-266E-4341-9166-57116D152093}"/>
    <cellStyle name="_Raspodjela 07 2007 EGS" xfId="7468" xr:uid="{69F8BEF9-3BDB-4C1E-BB45-2752BAE60DA7}"/>
    <cellStyle name="Accent1 - 20%" xfId="10" xr:uid="{B9802143-C0DA-4161-8C28-C2988942CF0B}"/>
    <cellStyle name="Accent1 - 40%" xfId="11" xr:uid="{CEF3F89C-E7C3-4136-A465-87F221A633FE}"/>
    <cellStyle name="Accent1 - 60%" xfId="12" xr:uid="{5C2D3166-F9AD-487B-903F-8697BB773D50}"/>
    <cellStyle name="Accent1 10" xfId="522" xr:uid="{6B02E89C-A31A-4FE0-9DA8-73EA603517FC}"/>
    <cellStyle name="Accent1 11" xfId="525" xr:uid="{410C948F-FF67-433E-B9E1-144F63081D01}"/>
    <cellStyle name="Accent1 12" xfId="528" xr:uid="{E1F6CDD5-802C-4E31-B422-938FCA53329A}"/>
    <cellStyle name="Accent1 13" xfId="538" xr:uid="{A65FD005-B432-433F-AE43-54907470B636}"/>
    <cellStyle name="Accent1 14" xfId="645" xr:uid="{B64031BA-8CFE-44A9-944B-C79CA765DB4E}"/>
    <cellStyle name="Accent1 15" xfId="651" xr:uid="{E61756B9-D474-47AC-904F-1E260492D8E7}"/>
    <cellStyle name="Accent1 16" xfId="735" xr:uid="{28C91205-0E6C-40FA-9279-C7BD0834B7FC}"/>
    <cellStyle name="Accent1 17" xfId="792" xr:uid="{7EBC392D-102C-49B8-9D29-82A7623BB9A4}"/>
    <cellStyle name="Accent1 18" xfId="914" xr:uid="{DD8E0C5D-F548-476F-8ED9-BB513E1B02AC}"/>
    <cellStyle name="Accent1 19" xfId="1104" xr:uid="{A319365E-23E4-4C0C-8C41-52F49F58BA7A}"/>
    <cellStyle name="Accent1 2" xfId="128" xr:uid="{2F2A8CCE-AA39-4545-9EB2-79FDF8D42241}"/>
    <cellStyle name="Accent1 20" xfId="1421" xr:uid="{9FB6C2A8-C4C5-481A-8993-09BB957FEAC1}"/>
    <cellStyle name="Accent1 21" xfId="1738" xr:uid="{46CEAF12-E525-417B-B674-BA206DE981AD}"/>
    <cellStyle name="Accent1 22" xfId="1746" xr:uid="{38FCE55E-D38C-41D4-8880-2292283C17AF}"/>
    <cellStyle name="Accent1 23" xfId="1755" xr:uid="{30110179-8E67-46F7-8EB9-E73F9A54D51C}"/>
    <cellStyle name="Accent1 24" xfId="1763" xr:uid="{3CEC6B98-402F-43FA-8D01-759FD15306FC}"/>
    <cellStyle name="Accent1 25" xfId="1771" xr:uid="{F7C09F9F-E775-4BFD-AD82-D4AC3EF92AC6}"/>
    <cellStyle name="Accent1 26" xfId="1779" xr:uid="{0FF89765-C262-427F-B8E0-6AA737776731}"/>
    <cellStyle name="Accent1 27" xfId="1787" xr:uid="{50A5E017-D3F6-4658-BDE1-54FC7C7BD90B}"/>
    <cellStyle name="Accent1 28" xfId="1800" xr:uid="{01684556-3E9D-4F5F-83EB-24D0ED67691F}"/>
    <cellStyle name="Accent1 29" xfId="1803" xr:uid="{5524703B-3F71-4DB3-8A6D-D0BE888A07F1}"/>
    <cellStyle name="Accent1 3" xfId="145" xr:uid="{63F1196B-BE28-4BDC-BE9D-1A38B6DF940A}"/>
    <cellStyle name="Accent1 30" xfId="1811" xr:uid="{2705F169-E883-460B-88CB-239C9E869952}"/>
    <cellStyle name="Accent1 31" xfId="1819" xr:uid="{C061A88F-BD03-4867-AB30-AE887C975FCA}"/>
    <cellStyle name="Accent1 32" xfId="1827" xr:uid="{7598F3B9-DEB8-4807-A2BF-7A3617F91D9F}"/>
    <cellStyle name="Accent1 33" xfId="1835" xr:uid="{7985FA31-B0CA-4D77-A9F6-85FF4D83894F}"/>
    <cellStyle name="Accent1 34" xfId="1843" xr:uid="{9E346285-1AB4-4D59-ACEF-CCC8F76B7313}"/>
    <cellStyle name="Accent1 35" xfId="1861" xr:uid="{2CC0D78D-1C9F-46E2-AD26-E9FFCD77D8F9}"/>
    <cellStyle name="Accent1 36" xfId="1863" xr:uid="{3D76B09D-A6A2-47FC-9162-FC4265B853A7}"/>
    <cellStyle name="Accent1 37" xfId="1869" xr:uid="{EFAA562C-2B53-4CFB-86B4-C7D38B12DC9B}"/>
    <cellStyle name="Accent1 38" xfId="1880" xr:uid="{7F646A3A-45F6-4CC7-833B-001B0A2F99BA}"/>
    <cellStyle name="Accent1 39" xfId="1888" xr:uid="{F59B30C4-072D-4E1A-B435-EF1A08BCD765}"/>
    <cellStyle name="Accent1 4" xfId="159" xr:uid="{C68EE1B0-A04B-4FCF-A6A2-63A280BA666A}"/>
    <cellStyle name="Accent1 40" xfId="1901" xr:uid="{447375F9-DFDB-4912-938D-41CF5B9E6462}"/>
    <cellStyle name="Accent1 41" xfId="1904" xr:uid="{12440DAE-3332-4BC3-A5AE-7539EDE07E31}"/>
    <cellStyle name="Accent1 42" xfId="1912" xr:uid="{6DB5D4D2-2760-428A-BBCD-92D0AFC6568A}"/>
    <cellStyle name="Accent1 43" xfId="1921" xr:uid="{F73F0FBF-D56A-4775-A087-1CC89B63790A}"/>
    <cellStyle name="Accent1 44" xfId="1929" xr:uid="{91D8F999-2D08-4FA1-8244-BCD7DDAFB74D}"/>
    <cellStyle name="Accent1 45" xfId="2995" xr:uid="{0529FF3A-55AB-4B28-8923-0069B9CA3029}"/>
    <cellStyle name="Accent1 46" xfId="170" xr:uid="{9D8EF363-7FB4-4AD3-B01B-0921F20AA0D1}"/>
    <cellStyle name="Accent1 47" xfId="7295" xr:uid="{0BC3E093-FF97-4AEA-BF6C-D549980C0A96}"/>
    <cellStyle name="Accent1 48" xfId="7309" xr:uid="{1585D62E-46EB-42F8-AF99-C6F20BC3DEA4}"/>
    <cellStyle name="Accent1 49" xfId="9" xr:uid="{4E924D29-2064-49C1-8FD2-A551A459E696}"/>
    <cellStyle name="Accent1 5" xfId="342" xr:uid="{BC207764-0356-4972-8453-D9AF444F2EBC}"/>
    <cellStyle name="Accent1 50" xfId="164" xr:uid="{77F27174-BE62-403D-89AA-6154959649FE}"/>
    <cellStyle name="Accent1 51" xfId="7325" xr:uid="{95DC8D97-0956-40CA-8501-753EAE80AE34}"/>
    <cellStyle name="Accent1 52" xfId="7332" xr:uid="{5F6899A1-F4EA-4402-A1FE-61EE45AF2FE5}"/>
    <cellStyle name="Accent1 53" xfId="7436" xr:uid="{8D332410-58C4-418F-8AA1-673BC4E35AFF}"/>
    <cellStyle name="Accent1 54" xfId="7498" xr:uid="{C86219E2-0864-4452-A7E3-0C4B37F90F3F}"/>
    <cellStyle name="Accent1 55" xfId="7472" xr:uid="{2AD03297-D950-45AE-BB08-70191FB24A42}"/>
    <cellStyle name="Accent1 56" xfId="7427" xr:uid="{56D27755-229B-4261-9A55-3647758A1A4D}"/>
    <cellStyle name="Accent1 57" xfId="7471" xr:uid="{8D9E8091-93EE-45D0-8F52-D435ABC0F256}"/>
    <cellStyle name="Accent1 58" xfId="7354" xr:uid="{99A738E2-C43F-4588-B2E9-02DB8F9697CB}"/>
    <cellStyle name="Accent1 59" xfId="7460" xr:uid="{4B563606-C063-4EDA-895A-207DE4CF5DEC}"/>
    <cellStyle name="Accent1 6" xfId="343" xr:uid="{0B278C3A-7EAB-415D-BB7E-6F5675F4ADCF}"/>
    <cellStyle name="Accent1 60" xfId="7474" xr:uid="{9479CB2F-E1CF-402D-A276-0BB5E9628E48}"/>
    <cellStyle name="Accent1 61" xfId="7479" xr:uid="{9AE7AF68-3013-4F47-83A8-5E12112456B7}"/>
    <cellStyle name="Accent1 62" xfId="7359" xr:uid="{102FD70A-6EE4-4955-BCEA-A88029453D79}"/>
    <cellStyle name="Accent1 7" xfId="344" xr:uid="{22D497E2-6BAA-427B-8CBA-259A13EEBF59}"/>
    <cellStyle name="Accent1 8" xfId="448" xr:uid="{F1099784-8122-414D-A4FF-CFB6056067F7}"/>
    <cellStyle name="Accent1 9" xfId="504" xr:uid="{226B5657-16E9-4668-BFB6-8A201FA8092E}"/>
    <cellStyle name="Accent2 - 20%" xfId="14" xr:uid="{AAEA2ED0-C38A-4D2A-BC4B-6420891D4DA4}"/>
    <cellStyle name="Accent2 - 40%" xfId="15" xr:uid="{D82C86E0-71DB-4E26-89C2-464082F99357}"/>
    <cellStyle name="Accent2 - 60%" xfId="16" xr:uid="{93A304C6-B6B8-4E36-9048-8202A5393A94}"/>
    <cellStyle name="Accent2 10" xfId="521" xr:uid="{2DED491E-1C2E-4EAD-866E-B206465F6951}"/>
    <cellStyle name="Accent2 11" xfId="524" xr:uid="{E5F2FA80-4664-4F8E-94D4-C10E8627F197}"/>
    <cellStyle name="Accent2 12" xfId="529" xr:uid="{A14A9509-1E9A-4A7D-8CEC-7456A9B7C078}"/>
    <cellStyle name="Accent2 13" xfId="539" xr:uid="{15C9FCD5-F604-49A8-9227-C187ECDD7096}"/>
    <cellStyle name="Accent2 14" xfId="579" xr:uid="{1BB89F9E-8BAC-4668-97FC-3FCB38E465A3}"/>
    <cellStyle name="Accent2 15" xfId="475" xr:uid="{0F93A077-0B13-4906-B597-BE0C1DB959FA}"/>
    <cellStyle name="Accent2 16" xfId="672" xr:uid="{217D9704-A365-4E29-B871-F59749563DC2}"/>
    <cellStyle name="Accent2 17" xfId="793" xr:uid="{C09F826C-DA96-4E0A-9E6F-0C85B4F9C2EB}"/>
    <cellStyle name="Accent2 18" xfId="915" xr:uid="{56B38705-0E80-48BF-9775-0F1D081E6170}"/>
    <cellStyle name="Accent2 19" xfId="1105" xr:uid="{2733FFDA-CBB9-42CD-B479-E727D9BCE6D0}"/>
    <cellStyle name="Accent2 2" xfId="129" xr:uid="{0DF56C95-252A-4871-AF8B-3AEE677F1989}"/>
    <cellStyle name="Accent2 20" xfId="1422" xr:uid="{9069BA5B-BFB0-4285-8479-31317A815A74}"/>
    <cellStyle name="Accent2 21" xfId="1739" xr:uid="{EC56A81D-4890-4939-A993-64F115D20A87}"/>
    <cellStyle name="Accent2 22" xfId="1747" xr:uid="{BB850D4D-6AAF-4E7D-A722-D693F9040845}"/>
    <cellStyle name="Accent2 23" xfId="1756" xr:uid="{DF2F2FC6-4A8F-49AE-BB3B-E69D34407DAC}"/>
    <cellStyle name="Accent2 24" xfId="1764" xr:uid="{B1AB1E0B-F1ED-4A21-BABF-EC241DEFAFFC}"/>
    <cellStyle name="Accent2 25" xfId="1772" xr:uid="{7870A1D8-B072-457B-9B23-6DBCD579E545}"/>
    <cellStyle name="Accent2 26" xfId="1780" xr:uid="{0E06C8BC-415F-44B7-B117-02FB6070C373}"/>
    <cellStyle name="Accent2 27" xfId="1788" xr:uid="{53A08BB3-B46A-433F-ACED-A7033A9923CF}"/>
    <cellStyle name="Accent2 28" xfId="1799" xr:uid="{218C3033-1AE0-47AF-84EC-3C6BAAE64E46}"/>
    <cellStyle name="Accent2 29" xfId="1804" xr:uid="{4D59461F-F616-4837-A193-AFBB9930F9C0}"/>
    <cellStyle name="Accent2 3" xfId="149" xr:uid="{2ED40EFF-D52B-4AFC-AEFE-C63E6720955A}"/>
    <cellStyle name="Accent2 30" xfId="1812" xr:uid="{ACCB5388-1242-4A73-9DEE-A9D198B82B2E}"/>
    <cellStyle name="Accent2 31" xfId="1820" xr:uid="{0FB03A8B-3C8B-4E76-8B28-8E2E53C87F26}"/>
    <cellStyle name="Accent2 32" xfId="1828" xr:uid="{09A1A047-20F2-46C3-B99B-EA2ABEE8F232}"/>
    <cellStyle name="Accent2 33" xfId="1836" xr:uid="{CF8ECD33-8841-47EC-97B6-7F61786C5ABC}"/>
    <cellStyle name="Accent2 34" xfId="1844" xr:uid="{A4BC80A8-F308-4B0B-B5CC-3E893832FF78}"/>
    <cellStyle name="Accent2 35" xfId="1860" xr:uid="{78875375-F1CD-435C-8648-F8676AF60980}"/>
    <cellStyle name="Accent2 36" xfId="1856" xr:uid="{2083ACE3-671B-4084-8788-56604940D20B}"/>
    <cellStyle name="Accent2 37" xfId="1870" xr:uid="{77117CE1-341A-480D-900F-A97576E0FCB7}"/>
    <cellStyle name="Accent2 38" xfId="1881" xr:uid="{D0E90B30-C314-409D-B8B7-4EA54C9E5303}"/>
    <cellStyle name="Accent2 39" xfId="1889" xr:uid="{D3045AD6-7B8A-471A-B65F-7F33444EBC66}"/>
    <cellStyle name="Accent2 4" xfId="158" xr:uid="{8C1D3160-897C-4F38-80EA-46F78A11C868}"/>
    <cellStyle name="Accent2 40" xfId="1900" xr:uid="{01ADFB88-56F3-46AE-8E01-A1C793549943}"/>
    <cellStyle name="Accent2 41" xfId="1905" xr:uid="{AA025165-D2A5-4FBB-829E-19B3EB3020C7}"/>
    <cellStyle name="Accent2 42" xfId="1913" xr:uid="{258C48FB-737B-40C5-B336-9483BFF6F869}"/>
    <cellStyle name="Accent2 43" xfId="1922" xr:uid="{7CF22279-ED15-4219-BACA-09C9DF999611}"/>
    <cellStyle name="Accent2 44" xfId="1930" xr:uid="{7008E6B9-8BE5-4BCE-A2E0-BD91C8EC2AA5}"/>
    <cellStyle name="Accent2 45" xfId="2996" xr:uid="{1D134BFF-EC59-4DD2-B058-AFAF15D0A422}"/>
    <cellStyle name="Accent2 46" xfId="171" xr:uid="{8F09C4AC-05D2-4AC7-99C1-57D96C87DFE1}"/>
    <cellStyle name="Accent2 47" xfId="7296" xr:uid="{273AE068-D06D-48F9-8D52-BA2DD8BBC4DD}"/>
    <cellStyle name="Accent2 48" xfId="7303" xr:uid="{E512F9B8-0278-4D1F-9194-0B067C152E6E}"/>
    <cellStyle name="Accent2 49" xfId="13" xr:uid="{551090EE-9E7E-4990-9C19-66C40AD26F65}"/>
    <cellStyle name="Accent2 5" xfId="345" xr:uid="{E42EBE6F-CD10-4D45-8B66-9F67F16453AF}"/>
    <cellStyle name="Accent2 50" xfId="7314" xr:uid="{6C2CDD2A-26D1-4920-8D80-44FCF9585D07}"/>
    <cellStyle name="Accent2 51" xfId="7336" xr:uid="{C258B93E-7A2B-4E41-90C3-39F7E33CD1F1}"/>
    <cellStyle name="Accent2 52" xfId="7400" xr:uid="{951830A7-9513-4A7D-8AA4-401FAB16EB41}"/>
    <cellStyle name="Accent2 53" xfId="7387" xr:uid="{8E80E464-134B-4A88-937E-D7CF39738AB4}"/>
    <cellStyle name="Accent2 54" xfId="7412" xr:uid="{4B43823C-B376-433B-B6F2-5C2F9988B366}"/>
    <cellStyle name="Accent2 55" xfId="7506" xr:uid="{4AA7B5F7-1537-4456-A50D-3D8C94644449}"/>
    <cellStyle name="Accent2 56" xfId="7377" xr:uid="{614D1FC3-EDDD-4150-BAF2-BE895172CC9C}"/>
    <cellStyle name="Accent2 57" xfId="7357" xr:uid="{1A0299D5-AEF4-48CC-B95E-E9818B9EB24E}"/>
    <cellStyle name="Accent2 58" xfId="7441" xr:uid="{A9E888A7-DC1C-4DE7-B37F-282C9DB91257}"/>
    <cellStyle name="Accent2 59" xfId="7378" xr:uid="{68D7F7DC-77BB-4DB5-85AA-3F351F20D327}"/>
    <cellStyle name="Accent2 6" xfId="346" xr:uid="{5C962DB6-DD58-4F68-A7F5-E69655BA06B9}"/>
    <cellStyle name="Accent2 60" xfId="7448" xr:uid="{5A130247-5B3F-410B-B151-87779132176C}"/>
    <cellStyle name="Accent2 61" xfId="7484" xr:uid="{0739FB19-A293-447C-88AA-C17D61AB31A3}"/>
    <cellStyle name="Accent2 62" xfId="7437" xr:uid="{766807A5-E43D-4408-9405-DB7B9E25AF71}"/>
    <cellStyle name="Accent2 7" xfId="347" xr:uid="{2BA3007B-AF22-4015-ACBF-FFDBC69930A1}"/>
    <cellStyle name="Accent2 8" xfId="447" xr:uid="{A67B77EA-B2B5-4CA9-87C3-94597576B09F}"/>
    <cellStyle name="Accent2 9" xfId="506" xr:uid="{B32F56C1-C9F3-4410-97BE-71DFCDF10B9B}"/>
    <cellStyle name="Accent3 - 20%" xfId="18" xr:uid="{AD0A894B-D0E7-4E22-865D-BC000D797C61}"/>
    <cellStyle name="Accent3 - 40%" xfId="19" xr:uid="{FA46032F-51E5-4899-908B-843BEC5BC1BC}"/>
    <cellStyle name="Accent3 - 60%" xfId="20" xr:uid="{4F59C940-3A1B-4D60-A279-998ED5CE9F5D}"/>
    <cellStyle name="Accent3 10" xfId="520" xr:uid="{BA6CE61E-DDC9-4604-8EC1-0BC1A4A9A529}"/>
    <cellStyle name="Accent3 11" xfId="505" xr:uid="{F9B4C025-17BC-4287-A2A0-32E15E0131B8}"/>
    <cellStyle name="Accent3 12" xfId="530" xr:uid="{AF6D95D5-77CF-4565-987B-8940D52B1053}"/>
    <cellStyle name="Accent3 13" xfId="540" xr:uid="{1148A7A3-D749-4AFB-8739-DC917671FA0C}"/>
    <cellStyle name="Accent3 14" xfId="576" xr:uid="{E57051B7-109A-4E97-9BFE-86118564C66A}"/>
    <cellStyle name="Accent3 15" xfId="634" xr:uid="{D17D6ECD-AA29-4D8A-9F80-DC62F073D666}"/>
    <cellStyle name="Accent3 16" xfId="673" xr:uid="{71BD90B1-DF03-470C-8DAA-CF425EB70D50}"/>
    <cellStyle name="Accent3 17" xfId="794" xr:uid="{597CC04A-BD26-45E6-8299-CFEB89147714}"/>
    <cellStyle name="Accent3 18" xfId="916" xr:uid="{AB7605EE-2A74-4552-8A51-13C4145E6ED2}"/>
    <cellStyle name="Accent3 19" xfId="1106" xr:uid="{AAF552F9-8410-422B-81B0-09FBA29593B2}"/>
    <cellStyle name="Accent3 2" xfId="130" xr:uid="{F5F8D610-AB33-45D4-890C-756FCA9E9119}"/>
    <cellStyle name="Accent3 20" xfId="1423" xr:uid="{E8897428-A64F-410A-AC5D-9BF54403FCFE}"/>
    <cellStyle name="Accent3 21" xfId="1740" xr:uid="{04845CC8-F3DD-481C-A965-DC381D4CAA6F}"/>
    <cellStyle name="Accent3 22" xfId="1748" xr:uid="{8E6B3CCD-8A48-4831-97A3-AC183378A931}"/>
    <cellStyle name="Accent3 23" xfId="1757" xr:uid="{CDB4CDD1-A07A-4948-96CE-32119A584AAB}"/>
    <cellStyle name="Accent3 24" xfId="1765" xr:uid="{4C68CDF7-5848-4DA1-AADC-4B7E8A497C06}"/>
    <cellStyle name="Accent3 25" xfId="1773" xr:uid="{57EFF8B1-D2B2-4AD1-9CC9-A50F05A30429}"/>
    <cellStyle name="Accent3 26" xfId="1781" xr:uid="{1267582C-2126-4270-8040-22BF602CF91D}"/>
    <cellStyle name="Accent3 27" xfId="1789" xr:uid="{A86E2D4B-FB3F-4358-86E4-A92EF17B12D5}"/>
    <cellStyle name="Accent3 28" xfId="1798" xr:uid="{E0C62C3C-C464-4509-AF69-46722064BA95}"/>
    <cellStyle name="Accent3 29" xfId="1805" xr:uid="{FBA34D80-5DD7-4D97-837D-B977B928760B}"/>
    <cellStyle name="Accent3 3" xfId="150" xr:uid="{548FC448-0884-485C-877C-6519FA7B756E}"/>
    <cellStyle name="Accent3 30" xfId="1813" xr:uid="{5790530D-DD28-452D-A322-76E4406D961D}"/>
    <cellStyle name="Accent3 31" xfId="1821" xr:uid="{F71F8C4D-CE63-4EEE-9409-EB86814DA42A}"/>
    <cellStyle name="Accent3 32" xfId="1829" xr:uid="{DA0922FC-5F98-4259-9075-EA638E07B839}"/>
    <cellStyle name="Accent3 33" xfId="1837" xr:uid="{10D116FA-224D-4A11-9038-F6CCCF677679}"/>
    <cellStyle name="Accent3 34" xfId="1845" xr:uid="{EC9B7B3F-7910-483F-A5A3-7D1DF5C81D7D}"/>
    <cellStyle name="Accent3 35" xfId="1859" xr:uid="{77DE6946-D6CB-4F33-A1F2-06D59218D849}"/>
    <cellStyle name="Accent3 36" xfId="1858" xr:uid="{30F00551-AFE0-43A0-9C7C-73DB7853A163}"/>
    <cellStyle name="Accent3 37" xfId="1871" xr:uid="{7C1F90B2-3FFD-448E-A4C6-2C695E084A8E}"/>
    <cellStyle name="Accent3 38" xfId="1882" xr:uid="{AF6A7291-DA29-4D7B-ABED-4E1EF5820468}"/>
    <cellStyle name="Accent3 39" xfId="1890" xr:uid="{B65C8247-5296-45EE-AC41-659E28F09473}"/>
    <cellStyle name="Accent3 4" xfId="157" xr:uid="{36B62A32-B20F-4862-913C-E17191E5E503}"/>
    <cellStyle name="Accent3 40" xfId="1899" xr:uid="{33A542C8-68FE-4814-9140-C87A5C769C43}"/>
    <cellStyle name="Accent3 41" xfId="1906" xr:uid="{6A1176B8-25BE-4867-AE8F-51F8D2E45D6E}"/>
    <cellStyle name="Accent3 42" xfId="1914" xr:uid="{96E1BFE1-D7F3-495B-A2B0-539242B49738}"/>
    <cellStyle name="Accent3 43" xfId="1923" xr:uid="{D4CFA144-94A4-43D6-9633-F2B9160C1729}"/>
    <cellStyle name="Accent3 44" xfId="1931" xr:uid="{452E9FBB-FF77-4701-B928-C57495F2052A}"/>
    <cellStyle name="Accent3 45" xfId="2997" xr:uid="{7C1E36EF-F95B-46C8-A874-5559EA2F975B}"/>
    <cellStyle name="Accent3 46" xfId="172" xr:uid="{3490E91F-3E2B-4DDA-A6B6-704A1E3864CA}"/>
    <cellStyle name="Accent3 47" xfId="7297" xr:uid="{7A423D32-4A6A-4C5F-BEB7-A0B4C3F5D5C2}"/>
    <cellStyle name="Accent3 48" xfId="7308" xr:uid="{593B0892-BA28-4737-BDD7-217CDB8BB157}"/>
    <cellStyle name="Accent3 49" xfId="17" xr:uid="{ACD42500-07BC-4BBB-A713-E1838B7808BB}"/>
    <cellStyle name="Accent3 5" xfId="348" xr:uid="{CCA11E61-121C-4E0B-ADE3-72261D7594FD}"/>
    <cellStyle name="Accent3 50" xfId="7315" xr:uid="{26EAD02B-05C8-4FC8-B7CF-8C531E22C4BC}"/>
    <cellStyle name="Accent3 51" xfId="7330" xr:uid="{0F391C1E-917D-4A60-B138-9DA6F1282B85}"/>
    <cellStyle name="Accent3 52" xfId="7403" xr:uid="{0CD2B431-504C-4433-8FCE-5A9329F9E8C6}"/>
    <cellStyle name="Accent3 53" xfId="7452" xr:uid="{DA128412-F5F6-4EFE-8DCB-3D0FCCDA9D05}"/>
    <cellStyle name="Accent3 54" xfId="7353" xr:uid="{9B455BC1-D245-49B7-8F08-CDA088DB6F08}"/>
    <cellStyle name="Accent3 55" xfId="7389" xr:uid="{7DFAD609-0FED-4EB1-A8A5-7AE26994BCBC}"/>
    <cellStyle name="Accent3 56" xfId="7409" xr:uid="{C2890C36-1C47-45C3-9451-410FBB0DD37A}"/>
    <cellStyle name="Accent3 57" xfId="7451" xr:uid="{D84D5355-2268-43C2-B563-987A5920650D}"/>
    <cellStyle name="Accent3 58" xfId="7443" xr:uid="{6479747A-142B-481F-B160-4E83AD78C9C5}"/>
    <cellStyle name="Accent3 59" xfId="7422" xr:uid="{DCB55EFD-19F3-4D52-AFBB-32C01746140F}"/>
    <cellStyle name="Accent3 6" xfId="349" xr:uid="{130B1805-DFC8-44BA-8150-1C9A4F5DE821}"/>
    <cellStyle name="Accent3 60" xfId="7488" xr:uid="{76ED2598-6757-4ABE-820F-1D123E60DD7B}"/>
    <cellStyle name="Accent3 61" xfId="7421" xr:uid="{029F5B46-FC57-4F29-85AA-E19EA348F44B}"/>
    <cellStyle name="Accent3 62" xfId="7426" xr:uid="{349D32B3-E7E6-4D62-A3A6-504C8DF631D6}"/>
    <cellStyle name="Accent3 7" xfId="350" xr:uid="{278ED09D-BC00-45B0-805C-3E4B708734B3}"/>
    <cellStyle name="Accent3 8" xfId="446" xr:uid="{D6C17FF3-D6BF-465F-A8CE-69F990E49159}"/>
    <cellStyle name="Accent3 9" xfId="508" xr:uid="{BB07080E-D757-43F6-A082-6FE1E5F0ADD4}"/>
    <cellStyle name="Accent4 - 20%" xfId="22" xr:uid="{9EC2F231-BF3C-4CAF-A401-FEBE5BBF702D}"/>
    <cellStyle name="Accent4 - 40%" xfId="23" xr:uid="{2E59C1B9-7D24-4EBA-A257-1C16D2F163C9}"/>
    <cellStyle name="Accent4 - 60%" xfId="24" xr:uid="{7D1674B4-3F75-4D94-8AF4-009CF44D9691}"/>
    <cellStyle name="Accent4 10" xfId="519" xr:uid="{8E4BCE6C-2119-4FA6-96FB-7CA7EB257229}"/>
    <cellStyle name="Accent4 11" xfId="507" xr:uid="{8D7860DE-4C11-46DD-AC77-806C184CBA5F}"/>
    <cellStyle name="Accent4 12" xfId="531" xr:uid="{4B81101C-7F85-42AF-9ED9-334A8CF44635}"/>
    <cellStyle name="Accent4 13" xfId="541" xr:uid="{0323ED45-2DC6-475E-BBBE-8B8283BE8FFE}"/>
    <cellStyle name="Accent4 14" xfId="585" xr:uid="{558C444B-A555-426A-913E-EFD42192EDEE}"/>
    <cellStyle name="Accent4 15" xfId="650" xr:uid="{2933EA54-52B1-4F2A-9581-61F87109BAFE}"/>
    <cellStyle name="Accent4 16" xfId="743" xr:uid="{DF965359-2318-4A01-B55C-2A3060ADCC1F}"/>
    <cellStyle name="Accent4 17" xfId="795" xr:uid="{C0DC3E73-F9A4-4F40-B821-25A4EA7F7D13}"/>
    <cellStyle name="Accent4 18" xfId="917" xr:uid="{29B4855C-B6A2-4E69-BFD2-DBFA45C62636}"/>
    <cellStyle name="Accent4 19" xfId="1107" xr:uid="{11CEF25D-2AB2-405A-A502-07C465071EF8}"/>
    <cellStyle name="Accent4 2" xfId="131" xr:uid="{F381F898-4ED4-4A0E-86F3-550E9D870800}"/>
    <cellStyle name="Accent4 20" xfId="1424" xr:uid="{985346B6-0C46-45D2-B952-3F2ABB65DCE7}"/>
    <cellStyle name="Accent4 21" xfId="1741" xr:uid="{EF4E89C2-26C1-4A38-8C3F-D18490D20137}"/>
    <cellStyle name="Accent4 22" xfId="1749" xr:uid="{FB5C900F-6C73-4D63-B3FE-1A76BA23C4D8}"/>
    <cellStyle name="Accent4 23" xfId="1758" xr:uid="{A9212A59-A4C2-4BF2-B805-4611A3002CDA}"/>
    <cellStyle name="Accent4 24" xfId="1766" xr:uid="{119B3DA0-74AD-4A65-AF1C-DDAE109DBE03}"/>
    <cellStyle name="Accent4 25" xfId="1774" xr:uid="{B513C3BB-A82D-4583-8684-AC61963CC229}"/>
    <cellStyle name="Accent4 26" xfId="1782" xr:uid="{CF635AA5-0362-4A35-8039-A990AFC415FF}"/>
    <cellStyle name="Accent4 27" xfId="1790" xr:uid="{A5F85242-4321-4421-A6F3-F4FD9FFB4021}"/>
    <cellStyle name="Accent4 28" xfId="1797" xr:uid="{2007A45A-077C-4B99-82D9-F47D0C820CDA}"/>
    <cellStyle name="Accent4 29" xfId="1806" xr:uid="{9E5E48A3-2B43-4C5E-B0D3-E60178B4CE59}"/>
    <cellStyle name="Accent4 3" xfId="151" xr:uid="{129F933A-07BF-404F-806D-54941462604E}"/>
    <cellStyle name="Accent4 30" xfId="1814" xr:uid="{0BDD856A-6326-477B-9545-5140BF24F042}"/>
    <cellStyle name="Accent4 31" xfId="1822" xr:uid="{4BAD1992-DA03-46C8-A126-E3DD1459A387}"/>
    <cellStyle name="Accent4 32" xfId="1830" xr:uid="{A6295208-1D34-4758-81A8-1F74E7DBB23B}"/>
    <cellStyle name="Accent4 33" xfId="1838" xr:uid="{38BDD7C4-0DF9-49C3-BC21-D9D16360A81F}"/>
    <cellStyle name="Accent4 34" xfId="1846" xr:uid="{554C822F-58B0-407C-A828-5B13B7237FDB}"/>
    <cellStyle name="Accent4 35" xfId="1857" xr:uid="{533936A1-53F4-4F20-A6D3-D1D0786CB99D}"/>
    <cellStyle name="Accent4 36" xfId="1864" xr:uid="{F00D60B1-5D43-427D-8E06-20951509AB8C}"/>
    <cellStyle name="Accent4 37" xfId="1872" xr:uid="{0D8923C4-1E4B-4D2D-87E2-06A522651A1D}"/>
    <cellStyle name="Accent4 38" xfId="1883" xr:uid="{BDA9C2A2-A94A-480B-92D3-97567C6C4CA3}"/>
    <cellStyle name="Accent4 39" xfId="1891" xr:uid="{D6D5EAA1-1A15-4E7A-8CB3-35E9E660BD82}"/>
    <cellStyle name="Accent4 4" xfId="156" xr:uid="{8707F4D4-0FE1-49BC-A18D-2ADC12CDF684}"/>
    <cellStyle name="Accent4 40" xfId="1898" xr:uid="{4413D693-460C-4099-B733-48D73148099C}"/>
    <cellStyle name="Accent4 41" xfId="1907" xr:uid="{AA96C913-C95E-43A4-A4D4-01DAF7705FB6}"/>
    <cellStyle name="Accent4 42" xfId="1915" xr:uid="{282BD10A-EE79-4D1B-A8D4-DAD34210573C}"/>
    <cellStyle name="Accent4 43" xfId="1924" xr:uid="{9CFB9EDC-2093-4030-9A3F-AA141567EEA1}"/>
    <cellStyle name="Accent4 44" xfId="1932" xr:uid="{66C4BD4A-7A42-4B5D-9572-10B328603267}"/>
    <cellStyle name="Accent4 45" xfId="2998" xr:uid="{3D602331-AB0B-4342-AC78-3D12442DE642}"/>
    <cellStyle name="Accent4 46" xfId="173" xr:uid="{5974DA0E-0F3C-47B8-B924-E6075F3B0527}"/>
    <cellStyle name="Accent4 47" xfId="7298" xr:uid="{572B23A7-0E75-4214-BAE1-8A0BDE781E35}"/>
    <cellStyle name="Accent4 48" xfId="7302" xr:uid="{6A0072AE-1523-49FB-B59D-DB8B89D2D4E0}"/>
    <cellStyle name="Accent4 49" xfId="21" xr:uid="{63F812C5-C8B1-4518-A248-077BCB2CB56C}"/>
    <cellStyle name="Accent4 5" xfId="351" xr:uid="{248C2511-E273-42D2-A9D2-7FD2844035A3}"/>
    <cellStyle name="Accent4 50" xfId="7316" xr:uid="{065264D8-6079-499C-B0BC-6B085B0CA663}"/>
    <cellStyle name="Accent4 51" xfId="7329" xr:uid="{872C2546-F19E-4FFD-9CC0-256E310CFA8F}"/>
    <cellStyle name="Accent4 52" xfId="7458" xr:uid="{C2821E5E-8926-4842-92A6-76B63ABE80B3}"/>
    <cellStyle name="Accent4 53" xfId="7439" xr:uid="{F90650BF-DCC0-442D-9615-ED3649A3E2B4}"/>
    <cellStyle name="Accent4 54" xfId="7384" xr:uid="{D7D356DC-6F03-4939-8170-9B81585DB443}"/>
    <cellStyle name="Accent4 55" xfId="7345" xr:uid="{BBEC14F8-4F6D-446B-9C7E-6525903771EC}"/>
    <cellStyle name="Accent4 56" xfId="7397" xr:uid="{68501274-D9B2-4E6F-A4B8-57DFC31284FF}"/>
    <cellStyle name="Accent4 57" xfId="7503" xr:uid="{A44D5FB1-8CAF-4085-9D3A-B0AF3C509465}"/>
    <cellStyle name="Accent4 58" xfId="7344" xr:uid="{B2D1D7BD-89A1-4160-B339-FF9144C65C3F}"/>
    <cellStyle name="Accent4 59" xfId="7380" xr:uid="{73C33AA9-4385-4394-A955-A5E141E2D622}"/>
    <cellStyle name="Accent4 6" xfId="352" xr:uid="{D0073462-B3C3-4370-BA6A-1E0BF02333DC}"/>
    <cellStyle name="Accent4 60" xfId="7486" xr:uid="{E74F089A-26C9-46C6-9F11-8052A850885C}"/>
    <cellStyle name="Accent4 61" xfId="7476" xr:uid="{245CD467-9405-4DF3-9169-2A0459B2A874}"/>
    <cellStyle name="Accent4 62" xfId="7477" xr:uid="{908CF685-AC32-40D2-B010-87828D9DEE44}"/>
    <cellStyle name="Accent4 7" xfId="353" xr:uid="{646164CE-B272-4C37-9EE6-0BE146B543CC}"/>
    <cellStyle name="Accent4 8" xfId="445" xr:uid="{160FD9ED-404D-4403-8F9B-FF4C42E488A9}"/>
    <cellStyle name="Accent4 9" xfId="509" xr:uid="{6FCA8632-99BB-4BBD-9EBB-49A93BCB3358}"/>
    <cellStyle name="Accent5 - 20%" xfId="26" xr:uid="{D108E394-8408-4628-B43B-C13795B50759}"/>
    <cellStyle name="Accent5 - 40%" xfId="27" xr:uid="{93F4D09A-E6D1-4353-A39C-1EE7A635952C}"/>
    <cellStyle name="Accent5 - 60%" xfId="28" xr:uid="{6656E923-5D3B-412C-936A-559462612D25}"/>
    <cellStyle name="Accent5 10" xfId="518" xr:uid="{D36979E7-580E-44A2-A1AB-09523891B40C}"/>
    <cellStyle name="Accent5 11" xfId="510" xr:uid="{07C92CB6-CA2C-4C3D-82AE-56700488DA52}"/>
    <cellStyle name="Accent5 12" xfId="532" xr:uid="{88FAE810-BDB5-4558-9B37-C874E6470650}"/>
    <cellStyle name="Accent5 13" xfId="542" xr:uid="{ED4C0A10-4862-4AB6-A0B9-68855F0F3010}"/>
    <cellStyle name="Accent5 14" xfId="547" xr:uid="{3C66D2FA-C70C-4DFC-88ED-ECA5B6E575A8}"/>
    <cellStyle name="Accent5 15" xfId="464" xr:uid="{8C78B6B1-21C1-423A-BFC3-782CA695CC2B}"/>
    <cellStyle name="Accent5 16" xfId="742" xr:uid="{33EDBCDD-12D6-4211-A4F5-4971DC992872}"/>
    <cellStyle name="Accent5 17" xfId="796" xr:uid="{A0AAA61E-8262-4C56-BCE2-9761FF27787E}"/>
    <cellStyle name="Accent5 18" xfId="918" xr:uid="{B65C8617-E1A3-45A8-BBEC-2A950D079DDC}"/>
    <cellStyle name="Accent5 19" xfId="1108" xr:uid="{3088E956-FA0A-4999-BCB1-784117AB0976}"/>
    <cellStyle name="Accent5 2" xfId="132" xr:uid="{A58D6298-14BD-43F8-83D1-057363073494}"/>
    <cellStyle name="Accent5 20" xfId="1425" xr:uid="{C8051AA1-6487-48E1-9073-8CE3673DA181}"/>
    <cellStyle name="Accent5 21" xfId="1742" xr:uid="{3529A7B0-6A5C-4CEE-A015-9574800B6D8A}"/>
    <cellStyle name="Accent5 22" xfId="1750" xr:uid="{38A01134-E127-474F-B51F-CFE29667F3DC}"/>
    <cellStyle name="Accent5 23" xfId="1759" xr:uid="{A8A48359-3B5D-497B-A2A6-7F086ED70FA7}"/>
    <cellStyle name="Accent5 24" xfId="1767" xr:uid="{EE38353A-8590-44F1-A9A9-FCD36B27B5D6}"/>
    <cellStyle name="Accent5 25" xfId="1775" xr:uid="{83D932E5-6D57-4378-A393-8F9AF41F6B0B}"/>
    <cellStyle name="Accent5 26" xfId="1783" xr:uid="{42D28CA7-7048-4F35-BAF9-316C68EE2FA7}"/>
    <cellStyle name="Accent5 27" xfId="1791" xr:uid="{7930007D-22BB-47B1-9DFC-D947871A646C}"/>
    <cellStyle name="Accent5 28" xfId="1796" xr:uid="{53E57255-4785-46DC-AB5F-ECAC2EB1A185}"/>
    <cellStyle name="Accent5 29" xfId="1807" xr:uid="{28E3C094-DBA4-4FCB-9A06-F6FD4A097185}"/>
    <cellStyle name="Accent5 3" xfId="152" xr:uid="{D00EBFCB-5A9E-41E2-8953-DEDF856CF259}"/>
    <cellStyle name="Accent5 30" xfId="1815" xr:uid="{A8941709-931C-4A72-9F76-CCF895D8175B}"/>
    <cellStyle name="Accent5 31" xfId="1823" xr:uid="{93957255-F5D9-4076-9A6B-EED92248ABAD}"/>
    <cellStyle name="Accent5 32" xfId="1831" xr:uid="{05AEB23B-1F22-4D04-8B70-073AF7DD672C}"/>
    <cellStyle name="Accent5 33" xfId="1839" xr:uid="{602905BD-F633-4DB0-8125-804C4E0BF0B0}"/>
    <cellStyle name="Accent5 34" xfId="1847" xr:uid="{E5645FE1-B631-494A-BBF1-D08D7FF51F6B}"/>
    <cellStyle name="Accent5 35" xfId="1855" xr:uid="{EC989475-09A3-43FF-8E1F-B4FD27EF9198}"/>
    <cellStyle name="Accent5 36" xfId="1865" xr:uid="{89E90B8B-C373-40C2-9A53-845B2BD28D28}"/>
    <cellStyle name="Accent5 37" xfId="1873" xr:uid="{68A82A9F-4B31-4113-8737-0923118DD5D2}"/>
    <cellStyle name="Accent5 38" xfId="1884" xr:uid="{7B40F309-496D-4990-8F30-064FA1209358}"/>
    <cellStyle name="Accent5 39" xfId="1892" xr:uid="{44E9494C-3688-4332-BCB4-A54C10E7BB91}"/>
    <cellStyle name="Accent5 4" xfId="155" xr:uid="{EB5DF595-7139-49CD-9AE5-1C71DD1B8E13}"/>
    <cellStyle name="Accent5 40" xfId="1897" xr:uid="{30F7F871-6843-41F4-8C97-6D58E48B520E}"/>
    <cellStyle name="Accent5 41" xfId="1908" xr:uid="{0655353C-87CD-4B1B-9355-010D9009F419}"/>
    <cellStyle name="Accent5 42" xfId="1916" xr:uid="{3752CD7B-B886-4655-A604-B353539ECD57}"/>
    <cellStyle name="Accent5 43" xfId="1925" xr:uid="{BFCE3241-649C-4017-8307-A7BD361F39BF}"/>
    <cellStyle name="Accent5 44" xfId="1933" xr:uid="{818D1CA4-51A4-4FE6-9878-9DF914FB3A82}"/>
    <cellStyle name="Accent5 45" xfId="2999" xr:uid="{5573B03A-8632-4E94-BAA6-E0FF90F68EC4}"/>
    <cellStyle name="Accent5 46" xfId="174" xr:uid="{58BD99C0-1DD2-4200-80BD-BC95AF22A0F9}"/>
    <cellStyle name="Accent5 47" xfId="7299" xr:uid="{98B757F2-2CEF-45EF-BD8F-7910E87B3ECD}"/>
    <cellStyle name="Accent5 48" xfId="7306" xr:uid="{DE3F07F9-CD6E-42E2-8835-DFDBDECB9667}"/>
    <cellStyle name="Accent5 49" xfId="25" xr:uid="{A416847E-FC7B-4A05-B30A-6CC94E482AF5}"/>
    <cellStyle name="Accent5 5" xfId="354" xr:uid="{8EBD124B-52C7-41B1-9D38-90685341D506}"/>
    <cellStyle name="Accent5 50" xfId="7317" xr:uid="{D2D1F11E-C88C-4339-BCD0-1C6464D14FDB}"/>
    <cellStyle name="Accent5 51" xfId="7323" xr:uid="{01C22E78-C266-4372-8C25-A00AB5A58DE5}"/>
    <cellStyle name="Accent5 52" xfId="7322" xr:uid="{851C8B83-DE08-4275-AA07-DAD4A0D7AEAA}"/>
    <cellStyle name="Accent5 53" xfId="7333" xr:uid="{F1B6A566-8E47-4FE4-8D56-45870E5A4ECC}"/>
    <cellStyle name="Accent5 54" xfId="7509" xr:uid="{B6DA96D0-CAB5-49E0-98BD-2102D9FEE428}"/>
    <cellStyle name="Accent5 55" xfId="7376" xr:uid="{2259093B-AF80-429C-8451-094F1A11E26C}"/>
    <cellStyle name="Accent5 56" xfId="7391" xr:uid="{C76E9723-7B6E-450B-A302-FE4BD9BD0954}"/>
    <cellStyle name="Accent5 57" xfId="7424" xr:uid="{8E0F11E1-6530-4BCF-8A8F-0023336CDF69}"/>
    <cellStyle name="Accent5 58" xfId="7367" xr:uid="{DE411705-4B58-49FB-B74B-6B112855638D}"/>
    <cellStyle name="Accent5 59" xfId="7485" xr:uid="{6252F280-8ACB-4633-8EF4-C73F9F0F1C8B}"/>
    <cellStyle name="Accent5 6" xfId="355" xr:uid="{3DCA3237-47CA-4111-8CE4-CD333D1319A9}"/>
    <cellStyle name="Accent5 60" xfId="7478" xr:uid="{461D2643-C204-4D40-A37F-BEDD486C1BE0}"/>
    <cellStyle name="Accent5 61" xfId="7343" xr:uid="{7F18DECD-DC25-4F0C-A6E2-AAE8DD330EF7}"/>
    <cellStyle name="Accent5 62" xfId="7463" xr:uid="{8900DC06-D6FD-4260-AE32-BA99E1E44B9E}"/>
    <cellStyle name="Accent5 7" xfId="356" xr:uid="{2A03E375-495F-4395-BC34-FC53CA172CB6}"/>
    <cellStyle name="Accent5 8" xfId="444" xr:uid="{205E2DA1-110E-406E-AC1D-8362A44ECE7C}"/>
    <cellStyle name="Accent5 9" xfId="511" xr:uid="{F101A69F-B7AA-4518-8E31-F58272484316}"/>
    <cellStyle name="Accent6 - 20%" xfId="30" xr:uid="{B4A9E694-F6DF-4C8A-89ED-8775B2CDB901}"/>
    <cellStyle name="Accent6 - 40%" xfId="31" xr:uid="{09B4205D-CF06-4636-89B9-CFAAADFD1F3F}"/>
    <cellStyle name="Accent6 - 60%" xfId="32" xr:uid="{3F8DE602-75AE-412F-B387-EA7DB043D737}"/>
    <cellStyle name="Accent6 10" xfId="517" xr:uid="{03495F50-1B4A-47BA-B443-4A460CB2DAFA}"/>
    <cellStyle name="Accent6 11" xfId="512" xr:uid="{3D865401-8B29-439A-88D7-023B4EAA4CBB}"/>
    <cellStyle name="Accent6 12" xfId="533" xr:uid="{E070BEAD-9DFC-4CF0-8C8C-27DA24A0E9F4}"/>
    <cellStyle name="Accent6 13" xfId="543" xr:uid="{DBCF8C6B-4955-49F2-B5F1-853B6A46CE7D}"/>
    <cellStyle name="Accent6 14" xfId="546" xr:uid="{E60628D7-C3D8-4F1F-8CBB-713AFC04FA6A}"/>
    <cellStyle name="Accent6 15" xfId="648" xr:uid="{C841D6F7-A7C9-414C-B93E-A75FD2794A89}"/>
    <cellStyle name="Accent6 16" xfId="678" xr:uid="{32109ADA-7CF0-4E3E-87D3-EC299AC83F43}"/>
    <cellStyle name="Accent6 17" xfId="797" xr:uid="{4615D6DF-C628-431A-A8B2-11DD49AD5C23}"/>
    <cellStyle name="Accent6 18" xfId="919" xr:uid="{62D00A36-AD3F-4E46-B084-290F7ECA15B4}"/>
    <cellStyle name="Accent6 19" xfId="1109" xr:uid="{803A02FA-D215-4061-B25C-938197DBA931}"/>
    <cellStyle name="Accent6 2" xfId="133" xr:uid="{351F32A6-B68A-421C-A968-B6F4DCBB9DF1}"/>
    <cellStyle name="Accent6 20" xfId="1426" xr:uid="{7092460D-0992-44F9-B6EC-BBA9AA3D175C}"/>
    <cellStyle name="Accent6 21" xfId="1743" xr:uid="{FD8462CE-9658-4CBF-AC83-CC9DA116E715}"/>
    <cellStyle name="Accent6 22" xfId="1751" xr:uid="{F8D9E11F-8EB8-49CE-AEDC-C7301A7A0C50}"/>
    <cellStyle name="Accent6 23" xfId="1760" xr:uid="{B85575E5-C15D-4A13-8B82-0227D13FF8A4}"/>
    <cellStyle name="Accent6 24" xfId="1768" xr:uid="{23DDA6A4-44E4-4765-9A94-2239461E0DA8}"/>
    <cellStyle name="Accent6 25" xfId="1776" xr:uid="{A6981C2C-FFBF-4AA5-84ED-1B89F1B126A7}"/>
    <cellStyle name="Accent6 26" xfId="1784" xr:uid="{0A8E24B4-1472-403E-AE75-C4A0396886AD}"/>
    <cellStyle name="Accent6 27" xfId="1793" xr:uid="{A004CD5A-844B-4C67-9C6D-733EC37CF226}"/>
    <cellStyle name="Accent6 28" xfId="1794" xr:uid="{5B81275C-58C5-4147-9EA7-700F62F1E135}"/>
    <cellStyle name="Accent6 29" xfId="1808" xr:uid="{1C1CF072-3D3E-468F-856F-BD3257F175D2}"/>
    <cellStyle name="Accent6 3" xfId="153" xr:uid="{D581E426-6472-4EBD-8ED0-34BECAFD4588}"/>
    <cellStyle name="Accent6 30" xfId="1816" xr:uid="{CAAD9010-AD92-4CE1-A2C0-E1BC4EA85749}"/>
    <cellStyle name="Accent6 31" xfId="1824" xr:uid="{0E633BFF-0885-440B-8BD3-1568A39AA307}"/>
    <cellStyle name="Accent6 32" xfId="1832" xr:uid="{1EF04BCE-78AC-4EF9-AA81-C1F368EA07A5}"/>
    <cellStyle name="Accent6 33" xfId="1840" xr:uid="{56A6CF7B-44B5-49D2-BE28-18F0A14AAB84}"/>
    <cellStyle name="Accent6 34" xfId="1848" xr:uid="{62DA3883-2F30-467F-B58C-AC25D6C01C87}"/>
    <cellStyle name="Accent6 35" xfId="1854" xr:uid="{75137E83-261E-408D-9EC9-2438074F0C5F}"/>
    <cellStyle name="Accent6 36" xfId="1866" xr:uid="{96CBBC5E-CB93-41ED-A584-271CCECBC67C}"/>
    <cellStyle name="Accent6 37" xfId="1874" xr:uid="{74304368-248D-4B60-A526-4BF217BEAB42}"/>
    <cellStyle name="Accent6 38" xfId="1885" xr:uid="{F596BCBA-CF75-4E73-8464-6C36077F2027}"/>
    <cellStyle name="Accent6 39" xfId="1893" xr:uid="{34E60793-A450-4761-B4D0-EAA5DC5B006D}"/>
    <cellStyle name="Accent6 4" xfId="154" xr:uid="{A4A37B99-8B73-4D3D-BF89-BD45B2A8F80C}"/>
    <cellStyle name="Accent6 40" xfId="1896" xr:uid="{FD984B7C-524D-42B9-80C0-E3A4CE4E21D2}"/>
    <cellStyle name="Accent6 41" xfId="1909" xr:uid="{DF7B144D-3B34-46B2-9315-2688A0437A46}"/>
    <cellStyle name="Accent6 42" xfId="1917" xr:uid="{30F7A56E-1EBB-4496-A244-9004F6389A03}"/>
    <cellStyle name="Accent6 43" xfId="1926" xr:uid="{B8394784-3DFF-4AB9-B894-5722C322897C}"/>
    <cellStyle name="Accent6 44" xfId="1934" xr:uid="{711532BB-6159-4B1E-9DC4-DCD7AEAC6AA0}"/>
    <cellStyle name="Accent6 45" xfId="3000" xr:uid="{1624EC9A-9BAE-4F80-AA97-22F9328F2BE7}"/>
    <cellStyle name="Accent6 46" xfId="175" xr:uid="{F03A3251-D7E9-46BB-B454-DF92F1D10B66}"/>
    <cellStyle name="Accent6 47" xfId="7300" xr:uid="{88C4452C-062B-43E5-BA97-CD4FD4E240AD}"/>
    <cellStyle name="Accent6 48" xfId="7305" xr:uid="{53628253-32F4-4A47-B1D1-63658766EEF6}"/>
    <cellStyle name="Accent6 49" xfId="29" xr:uid="{3DBA1AB3-6A31-47B5-B9CF-80ABDFF7A84A}"/>
    <cellStyle name="Accent6 5" xfId="357" xr:uid="{02FA21B4-EB89-4F64-906F-3808F73497A9}"/>
    <cellStyle name="Accent6 50" xfId="7318" xr:uid="{8F07396F-EDC7-4D5F-B628-6B0A4F917411}"/>
    <cellStyle name="Accent6 51" xfId="7324" xr:uid="{980B7D4D-0111-4FF6-BAED-59D4801708AE}"/>
    <cellStyle name="Accent6 52" xfId="7327" xr:uid="{B43E1378-CF1A-4D40-968E-0040949113D0}"/>
    <cellStyle name="Accent6 53" xfId="7326" xr:uid="{29828A2A-8F76-4532-BA1B-BD76D0FA06B3}"/>
    <cellStyle name="Accent6 54" xfId="7321" xr:uid="{D2AAF2B7-7E4A-4D5E-AFA5-58392E5B3E18}"/>
    <cellStyle name="Accent6 55" xfId="7339" xr:uid="{6BE729BE-8EE8-48E4-A402-47A73389C7EC}"/>
    <cellStyle name="Accent6 56" xfId="7447" xr:uid="{CCCF5469-6B3D-4CE9-964F-FC9CA31ACF4E}"/>
    <cellStyle name="Accent6 57" xfId="7415" xr:uid="{F681EAA5-FB31-4E58-86E5-9DC286A61A5E}"/>
    <cellStyle name="Accent6 58" xfId="7446" xr:uid="{FACFBAEB-2D9C-4475-95BF-8BF8F0862368}"/>
    <cellStyle name="Accent6 59" xfId="7334" xr:uid="{3FDADFED-8723-43DA-9079-1A21E5D3082F}"/>
    <cellStyle name="Accent6 6" xfId="358" xr:uid="{CBCD6066-6402-4EBF-97FD-4CE29899A9BD}"/>
    <cellStyle name="Accent6 60" xfId="7337" xr:uid="{2AC4C3BB-E4CF-450C-8350-C0A17F41486B}"/>
    <cellStyle name="Accent6 61" xfId="7374" xr:uid="{7C5B9692-C692-461C-82C9-A9BFFABAD513}"/>
    <cellStyle name="Accent6 62" xfId="7455" xr:uid="{C07FF6E3-1F06-4208-8B78-F4F8885B017F}"/>
    <cellStyle name="Accent6 7" xfId="359" xr:uid="{6084A87D-D3A4-475D-941B-FFBF10CF3B99}"/>
    <cellStyle name="Accent6 8" xfId="443" xr:uid="{4F1F97F7-235C-4D99-B558-ABD576050D80}"/>
    <cellStyle name="Accent6 9" xfId="513" xr:uid="{223EB516-B626-4A68-8B93-54021DE04201}"/>
    <cellStyle name="Bad 2" xfId="134" xr:uid="{1C80F683-765A-4EDC-B923-C77DCA7303CF}"/>
    <cellStyle name="Bad 2 2" xfId="432" xr:uid="{51AADA6E-38E3-4A74-B679-7B5BFD40E2B5}"/>
    <cellStyle name="Bad 2 3" xfId="203" xr:uid="{B7157BAB-70AE-4C70-AA6D-C7689CC8C832}"/>
    <cellStyle name="Bad 3" xfId="479" xr:uid="{D28EBE6D-BA67-4EB1-9F67-573DFE21A770}"/>
    <cellStyle name="Bad 4" xfId="3001" xr:uid="{834CAC25-C2A3-45F6-9703-04441BD7E582}"/>
    <cellStyle name="Bad 5" xfId="176" xr:uid="{0744263A-8CE1-4ECF-950D-7559E09971C0}"/>
    <cellStyle name="Bad 6" xfId="33" xr:uid="{7DD9CC14-F434-4F8B-8D5B-4413A2745C9D}"/>
    <cellStyle name="Calculation 2" xfId="135" xr:uid="{E0EE2B4A-32BF-4E1A-8BAF-4C3DC2D8DE9C}"/>
    <cellStyle name="Calculation 2 2" xfId="433" xr:uid="{4CDED687-F224-4D5F-B1D0-196692554241}"/>
    <cellStyle name="Calculation 2 3" xfId="204" xr:uid="{5CDD1CEA-7C92-4EB3-8F44-703118DBCDCD}"/>
    <cellStyle name="Calculation 3" xfId="480" xr:uid="{5313E514-9CF0-4DBA-A545-BD8B7F5E3B38}"/>
    <cellStyle name="Calculation 4" xfId="3002" xr:uid="{2A3DEF3A-6C07-4A12-A0BC-54EED8D80053}"/>
    <cellStyle name="Calculation 5" xfId="177" xr:uid="{62E9DDFF-3441-438B-B682-03DE7D1E867D}"/>
    <cellStyle name="Calculation 6" xfId="34" xr:uid="{79B1CDB4-6F36-4255-AA23-02ABBF0F52F9}"/>
    <cellStyle name="Check Cell 2" xfId="136" xr:uid="{40FF8770-77F1-4E4C-9404-961EAC38335D}"/>
    <cellStyle name="Check Cell 2 2" xfId="434" xr:uid="{B3331626-4377-4903-8187-AD0B6AF60E78}"/>
    <cellStyle name="Check Cell 2 3" xfId="205" xr:uid="{D7241EE5-FF30-48C8-A064-F016817E155B}"/>
    <cellStyle name="Check Cell 3" xfId="481" xr:uid="{C85629B6-7391-49E3-8421-467F6DF6347A}"/>
    <cellStyle name="Check Cell 4" xfId="3003" xr:uid="{20C85AE6-667E-45A7-8D58-E1F82D82578B}"/>
    <cellStyle name="Check Cell 5" xfId="178" xr:uid="{D94889AE-7DD2-4F05-A3EE-10D838A5E9BB}"/>
    <cellStyle name="Check Cell 6" xfId="35" xr:uid="{7DD5429D-88A8-42ED-8AD3-8CD99B66E95F}"/>
    <cellStyle name="Comma 10" xfId="403" xr:uid="{4D2E632B-13BA-4C5B-AEFF-0A3547292015}"/>
    <cellStyle name="Comma 10 10" xfId="5124" xr:uid="{4E1EAEC5-41AE-43C6-A6DE-EFBDE0DD819B}"/>
    <cellStyle name="Comma 10 2" xfId="614" xr:uid="{D7EB351B-698A-4592-A62C-DDB2EF6FCA45}"/>
    <cellStyle name="Comma 10 2 2" xfId="763" xr:uid="{8FAD3379-6E5F-4C61-8405-000CC9A10269}"/>
    <cellStyle name="Comma 10 2 2 2" xfId="1075" xr:uid="{86A7CA47-57B6-49A5-882E-58F0937749D1}"/>
    <cellStyle name="Comma 10 2 2 2 2" xfId="3515" xr:uid="{E64D95FF-6FE4-4EA6-86BF-324C6A79834E}"/>
    <cellStyle name="Comma 10 2 2 2 3" xfId="5618" xr:uid="{18D6A73B-BA5F-4C99-A7A6-06BCC0E22826}"/>
    <cellStyle name="Comma 10 2 2 3" xfId="1393" xr:uid="{FE28A434-4A90-4B0E-82EA-1195A0FC5B7D}"/>
    <cellStyle name="Comma 10 2 2 4" xfId="1708" xr:uid="{2DE3FEA6-97E5-47E8-98BC-EB62A0756B57}"/>
    <cellStyle name="Comma 10 2 2 4 2" xfId="4010" xr:uid="{2A912AFF-AFC4-4A4B-BAEA-E862574D2855}"/>
    <cellStyle name="Comma 10 2 2 4 3" xfId="6133" xr:uid="{49714FFE-4300-4768-9241-14C763AD9CF9}"/>
    <cellStyle name="Comma 10 2 2 5" xfId="2219" xr:uid="{8D954302-3BEB-4488-BE01-9D9C2B1D3E88}"/>
    <cellStyle name="Comma 10 2 2 5 2" xfId="4318" xr:uid="{39DFB805-4BE3-4686-95D9-BF1CE958E1A8}"/>
    <cellStyle name="Comma 10 2 2 5 3" xfId="6482" xr:uid="{AB06BA04-AD9B-42EB-BEB5-3CAF2CE601D0}"/>
    <cellStyle name="Comma 10 2 2 6" xfId="2529" xr:uid="{DB1D5D48-60F7-4B81-B029-E4E2586FC9EA}"/>
    <cellStyle name="Comma 10 2 2 6 2" xfId="4626" xr:uid="{55497D92-7A13-4A39-851B-AA6EFB07B4E4}"/>
    <cellStyle name="Comma 10 2 2 6 3" xfId="6790" xr:uid="{61DB18A6-C992-43E0-9CF5-8FC445A23793}"/>
    <cellStyle name="Comma 10 2 2 7" xfId="3222" xr:uid="{1AD3F237-AB83-43A4-91AA-13EB826EB81B}"/>
    <cellStyle name="Comma 10 2 2 8" xfId="5322" xr:uid="{F6DA0CC0-F158-447C-AF3E-C7A58D518C60}"/>
    <cellStyle name="Comma 10 2 3" xfId="886" xr:uid="{981BE3F7-5758-45CF-B37B-EE6F3136A8A6}"/>
    <cellStyle name="Comma 10 2 3 2" xfId="3334" xr:uid="{53C1B1BB-8793-4085-91BA-5340EEB6BBEA}"/>
    <cellStyle name="Comma 10 2 3 3" xfId="5434" xr:uid="{5BA30B77-9C56-4564-86FD-69F22AEB1249}"/>
    <cellStyle name="Comma 10 2 4" xfId="1212" xr:uid="{7FDACCC5-2869-476A-9326-A92EAB983DAF}"/>
    <cellStyle name="Comma 10 2 5" xfId="1525" xr:uid="{1B62D1FE-E3E4-4F7A-85D6-F204D4F09289}"/>
    <cellStyle name="Comma 10 2 5 2" xfId="3829" xr:uid="{0AEAF69C-FA36-4A61-904B-C0B66963A09D}"/>
    <cellStyle name="Comma 10 2 5 3" xfId="5952" xr:uid="{0A4FD1F7-0013-4C0D-9087-AA629890E9AA}"/>
    <cellStyle name="Comma 10 2 6" xfId="2038" xr:uid="{8E6CA639-CE07-485F-9B15-EB0F464647E6}"/>
    <cellStyle name="Comma 10 2 6 2" xfId="4137" xr:uid="{247689A4-B61A-4928-968F-A20144CD48A1}"/>
    <cellStyle name="Comma 10 2 6 3" xfId="6301" xr:uid="{4E9056E6-591E-4B78-B46E-A2766D4FA5EF}"/>
    <cellStyle name="Comma 10 2 7" xfId="2348" xr:uid="{554C69BA-52C5-4928-A80B-FA4CC81724BB}"/>
    <cellStyle name="Comma 10 2 7 2" xfId="4445" xr:uid="{88AFC12E-7E86-4232-B4E8-FF6D4E9F8D26}"/>
    <cellStyle name="Comma 10 2 7 3" xfId="6609" xr:uid="{A1A12C63-3ACE-43C5-AA73-FE41B889F842}"/>
    <cellStyle name="Comma 10 2 8" xfId="3100" xr:uid="{8C36F659-C9A4-491D-A6D0-107D33535BAF}"/>
    <cellStyle name="Comma 10 2 9" xfId="5197" xr:uid="{DC529841-A6FA-4C41-9C61-F1A61F1FA054}"/>
    <cellStyle name="Comma 10 3" xfId="703" xr:uid="{B5C53081-58DC-4E80-AEEF-9C6796521085}"/>
    <cellStyle name="Comma 10 3 2" xfId="1021" xr:uid="{619E2B4A-EA16-4183-A770-15D4DD113DBD}"/>
    <cellStyle name="Comma 10 3 2 2" xfId="3461" xr:uid="{CC6C2FF3-BABD-4BF5-BF4E-47CF0C036A1D}"/>
    <cellStyle name="Comma 10 3 2 3" xfId="5564" xr:uid="{88DCD02D-A8D4-4E1B-BF63-B3A0D9D08AB8}"/>
    <cellStyle name="Comma 10 3 3" xfId="1339" xr:uid="{20DABB30-CDC3-4A87-8323-F4EE9A8E4065}"/>
    <cellStyle name="Comma 10 3 4" xfId="1654" xr:uid="{CD3F4AF7-36EE-4AA2-9C9E-74326ED48163}"/>
    <cellStyle name="Comma 10 3 4 2" xfId="3956" xr:uid="{E7615405-58E1-48FA-B2AC-A91AB760889F}"/>
    <cellStyle name="Comma 10 3 4 3" xfId="6079" xr:uid="{C495E36A-A5A8-43CB-BF6F-14CC72FE4523}"/>
    <cellStyle name="Comma 10 3 5" xfId="2165" xr:uid="{836AFD6F-2B44-49B7-ABC4-77BCADAF51E1}"/>
    <cellStyle name="Comma 10 3 5 2" xfId="4264" xr:uid="{2E75EE3E-A252-47EC-8F85-EE4EB5D1CBDE}"/>
    <cellStyle name="Comma 10 3 5 3" xfId="6428" xr:uid="{2AA76B85-F527-43E4-9674-738FC3421F33}"/>
    <cellStyle name="Comma 10 3 6" xfId="2475" xr:uid="{12CAA28D-0025-4047-A07D-82944947DC72}"/>
    <cellStyle name="Comma 10 3 6 2" xfId="4572" xr:uid="{67B0FBD0-5BD7-4A22-A513-3CC4397886CE}"/>
    <cellStyle name="Comma 10 3 6 3" xfId="6736" xr:uid="{B8CF78B8-7C77-40EE-9BF1-D24D175C7281}"/>
    <cellStyle name="Comma 10 3 7" xfId="3168" xr:uid="{FB5C0978-11EC-4021-B301-DCFF76B8E1F4}"/>
    <cellStyle name="Comma 10 3 8" xfId="5267" xr:uid="{879BE704-5D9C-4E0B-9CFD-B941E088C9B5}"/>
    <cellStyle name="Comma 10 4" xfId="832" xr:uid="{9E93CE0D-C32A-436A-9C3C-94CA90A39F07}"/>
    <cellStyle name="Comma 10 4 2" xfId="3280" xr:uid="{07286F9B-ADF0-4AF3-884B-733DA65665AC}"/>
    <cellStyle name="Comma 10 4 3" xfId="5380" xr:uid="{9570CB85-7575-449D-994E-310D8695B16E}"/>
    <cellStyle name="Comma 10 5" xfId="1156" xr:uid="{7DAAEEE4-5E10-4AC9-BA04-10A0356C77BE}"/>
    <cellStyle name="Comma 10 6" xfId="1469" xr:uid="{D43AC328-12DB-4563-ACD4-5F7245E449CB}"/>
    <cellStyle name="Comma 10 6 2" xfId="3775" xr:uid="{3DCE1FC4-79BF-4DF0-AAC9-FB8510CADC88}"/>
    <cellStyle name="Comma 10 6 3" xfId="5898" xr:uid="{4880B4CC-F4DD-417F-99BB-725A75AD1829}"/>
    <cellStyle name="Comma 10 7" xfId="1984" xr:uid="{F8EB4110-382D-4739-9FEA-BEDB229A4CD3}"/>
    <cellStyle name="Comma 10 7 2" xfId="4083" xr:uid="{F95F456F-688B-47AD-90A3-B77183CBF9FD}"/>
    <cellStyle name="Comma 10 7 3" xfId="6247" xr:uid="{9F2D4334-A4BA-441E-867E-FBACA53000C0}"/>
    <cellStyle name="Comma 10 8" xfId="2294" xr:uid="{46A0EA21-3D12-4C30-B09B-F8BAFE5448A9}"/>
    <cellStyle name="Comma 10 8 2" xfId="4391" xr:uid="{9917C018-4C01-4614-BEF9-AA8927D10C6D}"/>
    <cellStyle name="Comma 10 8 3" xfId="6555" xr:uid="{1454DC77-F2AB-498C-8166-AB41C319E5B5}"/>
    <cellStyle name="Comma 10 9" xfId="3044" xr:uid="{9CFEA402-285F-4208-95CB-C34E505A93C6}"/>
    <cellStyle name="Comma 11" xfId="420" xr:uid="{F3796B36-AC8C-4474-8FAB-A8A7D8271288}"/>
    <cellStyle name="Comma 11 10" xfId="2596" xr:uid="{57C9F42F-5B2F-4DE4-94E6-974D90F6FADA}"/>
    <cellStyle name="Comma 11 10 2" xfId="4689" xr:uid="{0350FE93-D84B-41AB-A641-085C556548CC}"/>
    <cellStyle name="Comma 11 10 3" xfId="6853" xr:uid="{AAFBBCEB-49DE-49D4-A507-C4488D06DBFD}"/>
    <cellStyle name="Comma 11 11" xfId="2808" xr:uid="{C5C5FE73-0ED8-453D-B91E-49A78B0187B7}"/>
    <cellStyle name="Comma 11 11 2" xfId="4894" xr:uid="{7D0D302D-FC4E-48F7-A70D-B7372A31F441}"/>
    <cellStyle name="Comma 11 11 3" xfId="7058" xr:uid="{14F82BD3-64A2-4198-8075-AC7513B9B6F1}"/>
    <cellStyle name="Comma 11 12" xfId="3052" xr:uid="{B92DD196-4DA9-46EA-A250-6A36CCC6D7BF}"/>
    <cellStyle name="Comma 11 13" xfId="5133" xr:uid="{31C97CC4-5710-432F-BDA0-40089FF7D8D6}"/>
    <cellStyle name="Comma 11 14" xfId="5167" xr:uid="{0D132EAA-7FF7-473E-A494-DA2C90CDB0BC}"/>
    <cellStyle name="Comma 11 2" xfId="622" xr:uid="{C8265496-2583-4AE4-8B3C-DCEDE8AD8515}"/>
    <cellStyle name="Comma 11 2 10" xfId="2839" xr:uid="{493C2D2E-304A-4D00-AE24-AA715EF672C4}"/>
    <cellStyle name="Comma 11 2 10 2" xfId="4924" xr:uid="{719502CD-8E6B-4341-B506-68F951E4B2DD}"/>
    <cellStyle name="Comma 11 2 10 3" xfId="7088" xr:uid="{738AC7BA-FE1D-4EF8-9962-ED526B7BE9A3}"/>
    <cellStyle name="Comma 11 2 11" xfId="3108" xr:uid="{30A3AE5F-AED7-44C1-BF9E-3A59BB226FC9}"/>
    <cellStyle name="Comma 11 2 12" xfId="5205" xr:uid="{37E5DFB6-EDC3-464F-8B65-A0FFDD1A60F5}"/>
    <cellStyle name="Comma 11 2 13" xfId="5719" xr:uid="{A4A2CFFC-402B-464A-91D8-525827E3EE52}"/>
    <cellStyle name="Comma 11 2 2" xfId="771" xr:uid="{CFC53087-4266-49AF-9E06-F98333E08815}"/>
    <cellStyle name="Comma 11 2 2 10" xfId="5330" xr:uid="{38E8DDE3-8026-4195-8F06-83F596225DC2}"/>
    <cellStyle name="Comma 11 2 2 11" xfId="5078" xr:uid="{30FB7D06-0E8D-48E1-A17B-792A69F8630D}"/>
    <cellStyle name="Comma 11 2 2 2" xfId="1083" xr:uid="{8AADD496-AABC-4FBD-9FEA-C6A00657CD65}"/>
    <cellStyle name="Comma 11 2 2 2 2" xfId="3523" xr:uid="{7F40CD9A-87D8-4651-8FD4-174AC5C25CB0}"/>
    <cellStyle name="Comma 11 2 2 2 3" xfId="5626" xr:uid="{C0016EFA-BBFF-4D94-AEB5-1CB31DE5F476}"/>
    <cellStyle name="Comma 11 2 2 3" xfId="1401" xr:uid="{9D1F26C9-1DFB-41EF-B446-9A04DF372B48}"/>
    <cellStyle name="Comma 11 2 2 3 2" xfId="3730" xr:uid="{E3601195-6A82-4EAC-8C3B-8A3458E691FC}"/>
    <cellStyle name="Comma 11 2 2 3 3" xfId="5848" xr:uid="{4171CCF2-75C6-4F49-BE50-7B771BCEE967}"/>
    <cellStyle name="Comma 11 2 2 4" xfId="1716" xr:uid="{F056E066-D04F-4F8F-9A42-E77058B3BE98}"/>
    <cellStyle name="Comma 11 2 2 4 2" xfId="4018" xr:uid="{AD7F4E77-D44B-4060-A4F7-B8E474F4EE83}"/>
    <cellStyle name="Comma 11 2 2 4 3" xfId="6141" xr:uid="{D0C86FC5-D01C-4962-B367-3DEC49403AD0}"/>
    <cellStyle name="Comma 11 2 2 5" xfId="2227" xr:uid="{7B3213DD-9712-4F5B-8541-52E0C60B4449}"/>
    <cellStyle name="Comma 11 2 2 5 2" xfId="4326" xr:uid="{B055AEE8-90F3-4B09-8C07-E19CDC91E4C0}"/>
    <cellStyle name="Comma 11 2 2 5 3" xfId="6490" xr:uid="{0C401651-D4AB-4D05-99D8-16423B8043C1}"/>
    <cellStyle name="Comma 11 2 2 6" xfId="2537" xr:uid="{90AC4B34-4505-4820-A469-D9E0F4F6BCD4}"/>
    <cellStyle name="Comma 11 2 2 6 2" xfId="4634" xr:uid="{981494C2-6F26-4BDE-B986-04549F2EEE44}"/>
    <cellStyle name="Comma 11 2 2 6 3" xfId="6798" xr:uid="{1F117FCA-B4C5-4F62-9935-3A856F70D90E}"/>
    <cellStyle name="Comma 11 2 2 7" xfId="2755" xr:uid="{DB552A97-3DA7-45B9-A6AE-73239058F827}"/>
    <cellStyle name="Comma 11 2 2 7 2" xfId="4848" xr:uid="{7616BB98-2478-4241-B4DD-C8765C66D849}"/>
    <cellStyle name="Comma 11 2 2 7 3" xfId="7012" xr:uid="{2144699B-B9BE-41B7-AF85-E5B4BA1CD6EB}"/>
    <cellStyle name="Comma 11 2 2 8" xfId="2968" xr:uid="{E194C719-406E-4A2C-89CB-1D17FB580F29}"/>
    <cellStyle name="Comma 11 2 2 8 2" xfId="5053" xr:uid="{8951FF79-1DC5-4129-8C47-68DB41F6A279}"/>
    <cellStyle name="Comma 11 2 2 8 3" xfId="7217" xr:uid="{A395313C-8113-4D86-BB26-77E99C35B5EA}"/>
    <cellStyle name="Comma 11 2 2 9" xfId="3230" xr:uid="{0C61AC3E-B6BC-4272-93C4-E457E7483732}"/>
    <cellStyle name="Comma 11 2 3" xfId="972" xr:uid="{6218C6F4-7257-4D55-A169-36D41BE92AB5}"/>
    <cellStyle name="Comma 11 2 3 10" xfId="5101" xr:uid="{AD5F5309-59A2-419D-A510-84796CD02626}"/>
    <cellStyle name="Comma 11 2 3 2" xfId="1290" xr:uid="{3B0E6586-3177-42A6-85AF-40498007EA15}"/>
    <cellStyle name="Comma 11 2 3 2 2" xfId="3663" xr:uid="{D7905C0B-1325-46CA-97F7-5DC308ED5ABA}"/>
    <cellStyle name="Comma 11 2 3 2 3" xfId="5775" xr:uid="{A988967D-87CB-4062-A250-DD0CD0E8C1BC}"/>
    <cellStyle name="Comma 11 2 3 3" xfId="1605" xr:uid="{8D23BF90-6ED7-4013-9943-3EDEBEE95948}"/>
    <cellStyle name="Comma 11 2 3 3 2" xfId="3907" xr:uid="{E8AA171E-18DA-45D2-9F00-9849F08EA267}"/>
    <cellStyle name="Comma 11 2 3 3 3" xfId="6030" xr:uid="{823E6675-C74B-41A4-A484-E36D22B36AE8}"/>
    <cellStyle name="Comma 11 2 3 4" xfId="2116" xr:uid="{E08480F1-838C-4B9B-A9BE-58B1A129F178}"/>
    <cellStyle name="Comma 11 2 3 4 2" xfId="4215" xr:uid="{D08D6585-CC64-4B89-A2B7-8D0271D8B9C7}"/>
    <cellStyle name="Comma 11 2 3 4 3" xfId="6379" xr:uid="{C0094618-D016-472F-A8E0-89CB8AE8AA11}"/>
    <cellStyle name="Comma 11 2 3 5" xfId="2426" xr:uid="{E895C01E-8C6A-48C8-BEDB-F0B42940A187}"/>
    <cellStyle name="Comma 11 2 3 5 2" xfId="4523" xr:uid="{362360CD-548E-42A5-8DE9-2F1060255147}"/>
    <cellStyle name="Comma 11 2 3 5 3" xfId="6687" xr:uid="{5DD3F4A3-7B76-4C82-BB77-F5B9899C8502}"/>
    <cellStyle name="Comma 11 2 3 6" xfId="2688" xr:uid="{48CAA170-76F1-4104-9977-2BDCE71AEFC8}"/>
    <cellStyle name="Comma 11 2 3 6 2" xfId="4781" xr:uid="{4FC76CF1-1D02-4222-BA11-8F68119340EB}"/>
    <cellStyle name="Comma 11 2 3 6 3" xfId="6945" xr:uid="{9D02E52D-E097-4ACB-AB82-7348B33FF0D8}"/>
    <cellStyle name="Comma 11 2 3 7" xfId="2901" xr:uid="{8C03FF8F-EE8B-4422-A309-91C2BCA303D7}"/>
    <cellStyle name="Comma 11 2 3 7 2" xfId="4986" xr:uid="{8996AAAA-9EF5-4824-82A0-1B1AF4050FDC}"/>
    <cellStyle name="Comma 11 2 3 7 3" xfId="7150" xr:uid="{6D2D7211-030C-44F5-A173-328CA3D73AA6}"/>
    <cellStyle name="Comma 11 2 3 8" xfId="3412" xr:uid="{56234D0E-9487-4025-9813-09AF0ADA25B1}"/>
    <cellStyle name="Comma 11 2 3 9" xfId="5515" xr:uid="{7ED6BD3A-C6BE-4613-8F37-BFC263E8D97A}"/>
    <cellStyle name="Comma 11 2 4" xfId="894" xr:uid="{BFC62CDB-F2E9-44A5-8D04-F4DB72B498CF}"/>
    <cellStyle name="Comma 11 2 4 2" xfId="3342" xr:uid="{E7905F5A-6303-4E79-961E-0C79FE21FD37}"/>
    <cellStyle name="Comma 11 2 4 3" xfId="5442" xr:uid="{D21D9018-A474-459C-9BFB-93DC36F71DE6}"/>
    <cellStyle name="Comma 11 2 5" xfId="1220" xr:uid="{82D82F74-BFE0-4A45-9957-899ED8A545C0}"/>
    <cellStyle name="Comma 11 2 5 2" xfId="3601" xr:uid="{D042C547-DB3B-4BB0-B365-32903D8F7A76}"/>
    <cellStyle name="Comma 11 2 5 3" xfId="5711" xr:uid="{F4BAF359-97A0-4AFE-B32E-DC5A26324691}"/>
    <cellStyle name="Comma 11 2 6" xfId="1533" xr:uid="{BF100004-6C5F-4A79-A1C4-1CE539B06339}"/>
    <cellStyle name="Comma 11 2 6 2" xfId="3837" xr:uid="{7A4E3B90-220B-4173-A2F2-0E6BA774CFF7}"/>
    <cellStyle name="Comma 11 2 6 3" xfId="5960" xr:uid="{EE19EE01-39BA-4BD7-9144-69159E430CCA}"/>
    <cellStyle name="Comma 11 2 7" xfId="2046" xr:uid="{BCEADD00-32CC-4C92-97D3-DFAD7BD3B089}"/>
    <cellStyle name="Comma 11 2 7 2" xfId="4145" xr:uid="{E52E28D4-B6DA-4C43-B172-8E8046CD668A}"/>
    <cellStyle name="Comma 11 2 7 3" xfId="6309" xr:uid="{1EBA1FE7-34C5-41F4-9FB7-6F7BF1BE3F38}"/>
    <cellStyle name="Comma 11 2 8" xfId="2356" xr:uid="{2A7736BE-BA6B-4DD4-A436-2AAE4F056C15}"/>
    <cellStyle name="Comma 11 2 8 2" xfId="4453" xr:uid="{6933259D-F006-42D5-A057-1A717EAEA14D}"/>
    <cellStyle name="Comma 11 2 8 3" xfId="6617" xr:uid="{7F35B094-82C8-497E-BB21-504B54200D26}"/>
    <cellStyle name="Comma 11 2 9" xfId="2626" xr:uid="{F2581D31-ACAF-43A6-A1A2-1FCDFDE70E81}"/>
    <cellStyle name="Comma 11 2 9 2" xfId="4719" xr:uid="{19FDF6CB-1DB4-4555-BA45-2A92D011719B}"/>
    <cellStyle name="Comma 11 2 9 3" xfId="6883" xr:uid="{01A441D6-DC06-4646-A700-6E418EDA31F0}"/>
    <cellStyle name="Comma 11 3" xfId="711" xr:uid="{CD71E025-DD07-4292-9743-46B795521A9D}"/>
    <cellStyle name="Comma 11 3 10" xfId="5275" xr:uid="{8411F4A1-3986-44C2-B57F-51FC4B884AD7}"/>
    <cellStyle name="Comma 11 3 11" xfId="5302" xr:uid="{2DE4CE86-8252-465C-B56D-44B5A5523D14}"/>
    <cellStyle name="Comma 11 3 2" xfId="1029" xr:uid="{E334165C-FF48-4AC5-93E2-77B79C7EECD4}"/>
    <cellStyle name="Comma 11 3 2 2" xfId="3469" xr:uid="{1B6ED641-CB07-4871-BAC9-F623E3051CA5}"/>
    <cellStyle name="Comma 11 3 2 3" xfId="5572" xr:uid="{FE05A63B-F64A-46C9-8484-B68C3D0A669B}"/>
    <cellStyle name="Comma 11 3 3" xfId="1347" xr:uid="{1D4637B0-CDB9-4A54-888D-5DB6247AF362}"/>
    <cellStyle name="Comma 11 3 3 2" xfId="3700" xr:uid="{6F518121-8D9A-4DCA-8955-2C543784E8D8}"/>
    <cellStyle name="Comma 11 3 3 3" xfId="5814" xr:uid="{0CBCF981-55A5-4DD6-B210-2291EB0AF9EA}"/>
    <cellStyle name="Comma 11 3 4" xfId="1662" xr:uid="{408C895D-6FE8-4AD9-B6F9-0B93E13BAA77}"/>
    <cellStyle name="Comma 11 3 4 2" xfId="3964" xr:uid="{60871F8E-EA50-4EC6-9B5F-936F63226C51}"/>
    <cellStyle name="Comma 11 3 4 3" xfId="6087" xr:uid="{370AD98E-57CF-420B-863B-797ECE732F76}"/>
    <cellStyle name="Comma 11 3 5" xfId="2173" xr:uid="{5B8D3D92-D161-48A9-AADC-B81BFF29AD3A}"/>
    <cellStyle name="Comma 11 3 5 2" xfId="4272" xr:uid="{633B4446-C86A-463B-97A9-E1C200587664}"/>
    <cellStyle name="Comma 11 3 5 3" xfId="6436" xr:uid="{DBF75B44-47BD-4B94-9F05-A92B079B2165}"/>
    <cellStyle name="Comma 11 3 6" xfId="2483" xr:uid="{778CAD5C-1C6E-4AC2-AE12-F27364AB77A9}"/>
    <cellStyle name="Comma 11 3 6 2" xfId="4580" xr:uid="{A6133787-AE9E-41BB-88E8-C28EE4B008B3}"/>
    <cellStyle name="Comma 11 3 6 3" xfId="6744" xr:uid="{6556B0C5-0FC8-430E-8A23-872353D4E887}"/>
    <cellStyle name="Comma 11 3 7" xfId="2725" xr:uid="{25EEAD42-DAFC-4339-AA54-88AF02C13092}"/>
    <cellStyle name="Comma 11 3 7 2" xfId="4818" xr:uid="{4FB7B32A-EB23-4430-A2CD-E2E69D0A931C}"/>
    <cellStyle name="Comma 11 3 7 3" xfId="6982" xr:uid="{934D8F01-34A7-4F1C-803B-7E843216B2A2}"/>
    <cellStyle name="Comma 11 3 8" xfId="2938" xr:uid="{202C7136-ABDF-40A9-A983-F2DF90966E9E}"/>
    <cellStyle name="Comma 11 3 8 2" xfId="5023" xr:uid="{0E2D3122-237D-4E73-97C9-AEC591FAD3F3}"/>
    <cellStyle name="Comma 11 3 8 3" xfId="7187" xr:uid="{272475B8-96F8-4B23-947E-1BB835684407}"/>
    <cellStyle name="Comma 11 3 9" xfId="3176" xr:uid="{4D1EE962-6DB8-4488-9873-DC860D13B6F8}"/>
    <cellStyle name="Comma 11 4" xfId="940" xr:uid="{62DA22F2-169E-4223-9721-6DA2D3351691}"/>
    <cellStyle name="Comma 11 4 10" xfId="5243" xr:uid="{26146DF4-2098-46D5-9834-821C5E0462E4}"/>
    <cellStyle name="Comma 11 4 2" xfId="1258" xr:uid="{71F85CF7-0EDC-48C6-8F08-BC2CE2E99AFD}"/>
    <cellStyle name="Comma 11 4 2 2" xfId="3631" xr:uid="{81BCBA38-4BE1-48D2-A6F7-A34554ADEDDC}"/>
    <cellStyle name="Comma 11 4 2 3" xfId="5743" xr:uid="{4EA40390-B97E-4A3D-98C1-BED7530E877F}"/>
    <cellStyle name="Comma 11 4 3" xfId="1573" xr:uid="{7233D71B-F116-4D46-92EF-430D8F429CC0}"/>
    <cellStyle name="Comma 11 4 3 2" xfId="3875" xr:uid="{46FB8A8B-02C8-4091-8B2B-D33BF5CCC6F3}"/>
    <cellStyle name="Comma 11 4 3 3" xfId="5998" xr:uid="{5BB03EFA-5039-4EB7-9776-5D0CAE5967A9}"/>
    <cellStyle name="Comma 11 4 4" xfId="2084" xr:uid="{F74856C7-D48F-45C9-B615-8132E6995BDA}"/>
    <cellStyle name="Comma 11 4 4 2" xfId="4183" xr:uid="{D6E0A4CA-D197-4CBB-BBBB-0AA99AE3326C}"/>
    <cellStyle name="Comma 11 4 4 3" xfId="6347" xr:uid="{0C8DC0C8-289E-44A8-80C6-ECA768BBEAAC}"/>
    <cellStyle name="Comma 11 4 5" xfId="2394" xr:uid="{51DC1DDE-9F22-408A-956B-7F67CAAA4390}"/>
    <cellStyle name="Comma 11 4 5 2" xfId="4491" xr:uid="{BD6311E1-8B37-4CC7-BE68-74EC3259422B}"/>
    <cellStyle name="Comma 11 4 5 3" xfId="6655" xr:uid="{9E2F178D-88F4-4586-B8DA-62B3A506758B}"/>
    <cellStyle name="Comma 11 4 6" xfId="2656" xr:uid="{FB24EF99-AD1F-4E4E-8F9B-836993BA546F}"/>
    <cellStyle name="Comma 11 4 6 2" xfId="4749" xr:uid="{1CE41743-A333-4F1A-B083-E757468AE830}"/>
    <cellStyle name="Comma 11 4 6 3" xfId="6913" xr:uid="{D7506925-3082-4285-AB16-3B6F8B7A1C8B}"/>
    <cellStyle name="Comma 11 4 7" xfId="2869" xr:uid="{E1AE0F7F-2808-459B-840A-28FB72D8282C}"/>
    <cellStyle name="Comma 11 4 7 2" xfId="4954" xr:uid="{7FA62589-173C-4BAB-83D7-7E2A7338FB36}"/>
    <cellStyle name="Comma 11 4 7 3" xfId="7118" xr:uid="{418819AC-350C-4DFA-82CA-70544824783F}"/>
    <cellStyle name="Comma 11 4 8" xfId="3380" xr:uid="{CAA7B660-A3FE-4B07-A14C-1730E5246E7F}"/>
    <cellStyle name="Comma 11 4 9" xfId="5483" xr:uid="{67EACA9E-D287-4B79-8178-E49A7F7246EB}"/>
    <cellStyle name="Comma 11 5" xfId="840" xr:uid="{F99D3DD1-6DF5-48CF-B631-5C98D331B997}"/>
    <cellStyle name="Comma 11 5 2" xfId="3288" xr:uid="{DF520A57-3590-4AB6-8B40-FC1844CD0EBF}"/>
    <cellStyle name="Comma 11 5 3" xfId="5388" xr:uid="{39ABACF1-FEB0-4672-B07F-A497A9F9106C}"/>
    <cellStyle name="Comma 11 6" xfId="1164" xr:uid="{87E558F2-938E-4554-9F4A-A9002B045BE4}"/>
    <cellStyle name="Comma 11 6 2" xfId="3571" xr:uid="{CD1282B9-33D8-46DE-9195-0C50C54E7AD7}"/>
    <cellStyle name="Comma 11 6 3" xfId="5674" xr:uid="{C47405D8-6F1E-446A-AD23-B62372CFCC97}"/>
    <cellStyle name="Comma 11 7" xfId="1477" xr:uid="{E803D3E9-907D-443A-90CD-B1FB1418E888}"/>
    <cellStyle name="Comma 11 7 2" xfId="3783" xr:uid="{9FA5B9F5-1F8E-4BBA-8B0B-636C71E33C35}"/>
    <cellStyle name="Comma 11 7 3" xfId="5906" xr:uid="{C5A8E175-68B7-45D1-A2F4-81EBED86792A}"/>
    <cellStyle name="Comma 11 8" xfId="1992" xr:uid="{94E09905-B77E-4D2B-AA2D-E09EEF5903FF}"/>
    <cellStyle name="Comma 11 8 2" xfId="4091" xr:uid="{6C3FDE56-8A2E-4ECF-9178-842EC57440EE}"/>
    <cellStyle name="Comma 11 8 3" xfId="6255" xr:uid="{A23C88DA-3C0A-4D6C-9D52-DBE9BD122D67}"/>
    <cellStyle name="Comma 11 9" xfId="2302" xr:uid="{A6B58263-55C5-4696-9E7E-CC4F3F2B03A3}"/>
    <cellStyle name="Comma 11 9 2" xfId="4399" xr:uid="{40C38B4F-CECD-454C-8962-E1FACAF6CE7B}"/>
    <cellStyle name="Comma 11 9 3" xfId="6563" xr:uid="{1D287D17-8BB4-407D-9280-C2BF30449BD0}"/>
    <cellStyle name="Comma 12" xfId="423" xr:uid="{FC477178-3D37-4974-B527-38CE29FBDF16}"/>
    <cellStyle name="Comma 12 10" xfId="2598" xr:uid="{57D44E33-C314-4B8A-A77F-292564E79906}"/>
    <cellStyle name="Comma 12 10 2" xfId="4691" xr:uid="{18AE667B-0323-41EA-A58E-2C2FB9ACFABB}"/>
    <cellStyle name="Comma 12 10 3" xfId="6855" xr:uid="{0168C241-87AF-4959-AD75-2F2DB6372B23}"/>
    <cellStyle name="Comma 12 11" xfId="2810" xr:uid="{1C9F49F6-AAF0-4BCB-80D4-B1291E1806A4}"/>
    <cellStyle name="Comma 12 11 2" xfId="4896" xr:uid="{8625ED72-E6D3-496D-B3B2-CDE8EC826E31}"/>
    <cellStyle name="Comma 12 11 3" xfId="7060" xr:uid="{37E771BA-936F-4FDA-87DA-8BECC5313896}"/>
    <cellStyle name="Comma 12 12" xfId="3055" xr:uid="{D2C4154C-D2B6-4E87-9C32-FFCFC9F56B19}"/>
    <cellStyle name="Comma 12 13" xfId="5136" xr:uid="{34C74AB2-2F2C-4C46-9AD3-B21F1E6C3C31}"/>
    <cellStyle name="Comma 12 14" xfId="5090" xr:uid="{FB9937FB-1512-4210-9981-5E96B1FBFE36}"/>
    <cellStyle name="Comma 12 2" xfId="625" xr:uid="{47402534-FC79-4A74-91D2-BC2C35D665E2}"/>
    <cellStyle name="Comma 12 2 10" xfId="2841" xr:uid="{12530B21-60A7-409D-92F1-FB37C5072390}"/>
    <cellStyle name="Comma 12 2 10 2" xfId="4926" xr:uid="{D9E99740-478F-48F7-84F9-2F3B8CCBED26}"/>
    <cellStyle name="Comma 12 2 10 3" xfId="7090" xr:uid="{05EAC9C2-3CB8-472A-BD56-55045C7F663D}"/>
    <cellStyle name="Comma 12 2 11" xfId="3111" xr:uid="{F57B14A9-5FCD-4271-9B8F-0EA4AC9D4AA6}"/>
    <cellStyle name="Comma 12 2 12" xfId="5208" xr:uid="{224EB956-3493-44A5-9C66-A56DB7613974}"/>
    <cellStyle name="Comma 12 2 13" xfId="5687" xr:uid="{A6A52666-4156-4A65-BD67-3D9FD686A8ED}"/>
    <cellStyle name="Comma 12 2 2" xfId="774" xr:uid="{2F90C7D0-D0DD-429E-B65F-0370A172E896}"/>
    <cellStyle name="Comma 12 2 2 10" xfId="5333" xr:uid="{D3009338-99CA-4AB6-9A50-B5926138CC4E}"/>
    <cellStyle name="Comma 12 2 2 11" xfId="5095" xr:uid="{14184A57-24C1-4EA1-AC7F-CE5945493C18}"/>
    <cellStyle name="Comma 12 2 2 2" xfId="1086" xr:uid="{CD814D87-0936-4029-95F6-0D9DA0470B0C}"/>
    <cellStyle name="Comma 12 2 2 2 2" xfId="3526" xr:uid="{D08FDF1B-7167-41D0-A7FD-DCA20E7BA65D}"/>
    <cellStyle name="Comma 12 2 2 2 3" xfId="5629" xr:uid="{00637BE1-E483-4484-9E41-4246DCA66061}"/>
    <cellStyle name="Comma 12 2 2 3" xfId="1404" xr:uid="{18C11934-0C87-4C62-A4D3-2691D26010F2}"/>
    <cellStyle name="Comma 12 2 2 3 2" xfId="3732" xr:uid="{F8BFCA08-8C63-4184-B468-4EB9625F87B0}"/>
    <cellStyle name="Comma 12 2 2 3 3" xfId="5850" xr:uid="{01492635-6FEC-4153-97C8-54B3DA6A8184}"/>
    <cellStyle name="Comma 12 2 2 4" xfId="1719" xr:uid="{AC9CD920-03BA-44D8-BEB9-6EA371633B8F}"/>
    <cellStyle name="Comma 12 2 2 4 2" xfId="4021" xr:uid="{AB3DF414-8047-4D87-BB74-7C02E126B243}"/>
    <cellStyle name="Comma 12 2 2 4 3" xfId="6144" xr:uid="{DA4E2624-0B43-4916-A0FF-B08AC459911C}"/>
    <cellStyle name="Comma 12 2 2 5" xfId="2230" xr:uid="{6175C549-8540-4179-B165-98E343F5C04D}"/>
    <cellStyle name="Comma 12 2 2 5 2" xfId="4329" xr:uid="{D14DF370-2C0F-44A8-9F45-75B57C494964}"/>
    <cellStyle name="Comma 12 2 2 5 3" xfId="6493" xr:uid="{6391A87B-0EA6-4A17-9C62-167ABBF31016}"/>
    <cellStyle name="Comma 12 2 2 6" xfId="2540" xr:uid="{DACAE85B-8F90-458A-AA8B-8B1870C24850}"/>
    <cellStyle name="Comma 12 2 2 6 2" xfId="4637" xr:uid="{593E699C-A690-4EFD-BD74-F335BEB36C78}"/>
    <cellStyle name="Comma 12 2 2 6 3" xfId="6801" xr:uid="{FA9702BB-F8AA-4ED8-A007-CBB95884B81A}"/>
    <cellStyle name="Comma 12 2 2 7" xfId="2757" xr:uid="{28976739-202C-455A-99AC-8FEED1C36DF2}"/>
    <cellStyle name="Comma 12 2 2 7 2" xfId="4850" xr:uid="{0D142B52-3447-48E0-AEA5-B8523380539E}"/>
    <cellStyle name="Comma 12 2 2 7 3" xfId="7014" xr:uid="{2611C858-A5CC-4E6B-8B65-07AE4DDF9356}"/>
    <cellStyle name="Comma 12 2 2 8" xfId="2970" xr:uid="{325A034C-ADE9-4C70-B2B8-36C2668A3D6E}"/>
    <cellStyle name="Comma 12 2 2 8 2" xfId="5055" xr:uid="{F6A921AD-A66C-43AC-8F75-FA3A3CFB793B}"/>
    <cellStyle name="Comma 12 2 2 8 3" xfId="7219" xr:uid="{EFCF894B-3280-45D4-9512-627E3F2ABBBE}"/>
    <cellStyle name="Comma 12 2 2 9" xfId="3233" xr:uid="{08B6F71B-556E-48E6-83C6-8780C2D3F148}"/>
    <cellStyle name="Comma 12 2 3" xfId="974" xr:uid="{1C915FDE-60A8-4AAC-9B2C-E050CBA58718}"/>
    <cellStyle name="Comma 12 2 3 10" xfId="6173" xr:uid="{D3EE374E-9FE5-4880-A0E8-63E979EF4CA0}"/>
    <cellStyle name="Comma 12 2 3 2" xfId="1292" xr:uid="{2471A518-AF6D-4144-B658-EFE647AA85B8}"/>
    <cellStyle name="Comma 12 2 3 2 2" xfId="3665" xr:uid="{53BAD05B-B573-46C7-9BF4-3295A80383F6}"/>
    <cellStyle name="Comma 12 2 3 2 3" xfId="5777" xr:uid="{CC13CA12-B9E2-4CC7-9F4E-529116708A39}"/>
    <cellStyle name="Comma 12 2 3 3" xfId="1607" xr:uid="{414E67FD-F998-48A7-8656-AC0DE2582ECB}"/>
    <cellStyle name="Comma 12 2 3 3 2" xfId="3909" xr:uid="{65A646C5-8C87-4032-8011-BE05EA1EF7B7}"/>
    <cellStyle name="Comma 12 2 3 3 3" xfId="6032" xr:uid="{1B823A92-FDC3-41B8-9038-DDA8F17975D5}"/>
    <cellStyle name="Comma 12 2 3 4" xfId="2118" xr:uid="{11EA9205-1394-4ADB-8BEB-0DACA3220503}"/>
    <cellStyle name="Comma 12 2 3 4 2" xfId="4217" xr:uid="{93AE5868-0621-4D27-A6E8-079F40A594B8}"/>
    <cellStyle name="Comma 12 2 3 4 3" xfId="6381" xr:uid="{7F7D54A1-B202-471D-B2A3-35B3F7568FFD}"/>
    <cellStyle name="Comma 12 2 3 5" xfId="2428" xr:uid="{09B651E9-6C4B-42E0-B5F6-B989F425C546}"/>
    <cellStyle name="Comma 12 2 3 5 2" xfId="4525" xr:uid="{3A64866E-4B7F-4A45-B7B1-87DC41792763}"/>
    <cellStyle name="Comma 12 2 3 5 3" xfId="6689" xr:uid="{76BA57B7-C7C7-44EF-BE7B-AFCC59016796}"/>
    <cellStyle name="Comma 12 2 3 6" xfId="2690" xr:uid="{C4E86C75-D3BD-425B-845C-CC4D3C8B46D5}"/>
    <cellStyle name="Comma 12 2 3 6 2" xfId="4783" xr:uid="{227A6023-B8C6-4BD8-AE96-D168288987D0}"/>
    <cellStyle name="Comma 12 2 3 6 3" xfId="6947" xr:uid="{60275D1F-B202-4CF1-A229-09181C17E4B6}"/>
    <cellStyle name="Comma 12 2 3 7" xfId="2903" xr:uid="{EDB298D4-E1F5-44B7-9F26-7A5FCFCF170A}"/>
    <cellStyle name="Comma 12 2 3 7 2" xfId="4988" xr:uid="{E5DB3569-5708-43DA-92F4-92A3B4EC677E}"/>
    <cellStyle name="Comma 12 2 3 7 3" xfId="7152" xr:uid="{0051C196-9F95-4342-B575-4AA0085CCD34}"/>
    <cellStyle name="Comma 12 2 3 8" xfId="3414" xr:uid="{A9AF72DA-7495-4D84-B221-62004DCD1B4E}"/>
    <cellStyle name="Comma 12 2 3 9" xfId="5517" xr:uid="{03436146-07F1-46DB-8D35-FA05EECC9C1D}"/>
    <cellStyle name="Comma 12 2 4" xfId="897" xr:uid="{9595C739-8855-40EA-B082-34093BF3EF02}"/>
    <cellStyle name="Comma 12 2 4 2" xfId="3345" xr:uid="{4F2DC101-FC04-4E58-96C2-A735AE66C147}"/>
    <cellStyle name="Comma 12 2 4 3" xfId="5445" xr:uid="{B0F8B5A5-2FB5-4732-B6C0-27AB36BF29C6}"/>
    <cellStyle name="Comma 12 2 5" xfId="1223" xr:uid="{ABBA8D25-6D19-4F13-9954-280935103216}"/>
    <cellStyle name="Comma 12 2 5 2" xfId="3603" xr:uid="{0E356DD7-E224-44BB-AFE1-5E9FAB001087}"/>
    <cellStyle name="Comma 12 2 5 3" xfId="5714" xr:uid="{5271D6BF-B77E-40CE-B74E-52E0B040FBC1}"/>
    <cellStyle name="Comma 12 2 6" xfId="1536" xr:uid="{0F5C3DEE-A934-4BEB-B75D-58F742E29B79}"/>
    <cellStyle name="Comma 12 2 6 2" xfId="3840" xr:uid="{C38DB46C-963C-48EB-9317-A17DE82819F1}"/>
    <cellStyle name="Comma 12 2 6 3" xfId="5963" xr:uid="{67BA0FB2-3EDC-4843-976C-8838D6E8C7C6}"/>
    <cellStyle name="Comma 12 2 7" xfId="2049" xr:uid="{C16A2B3A-1657-4B3A-8129-5F49D7FBAD4A}"/>
    <cellStyle name="Comma 12 2 7 2" xfId="4148" xr:uid="{D87B307E-D0F5-4E3D-BD6B-92B36ED46574}"/>
    <cellStyle name="Comma 12 2 7 3" xfId="6312" xr:uid="{83ED0D4A-F798-495B-9D21-3B30A8F604C2}"/>
    <cellStyle name="Comma 12 2 8" xfId="2359" xr:uid="{9FA75D2B-705F-45DF-BFC9-B8E118D8A1A1}"/>
    <cellStyle name="Comma 12 2 8 2" xfId="4456" xr:uid="{9BF0B153-9CDB-45E6-A8AF-D7CDA1B6E32F}"/>
    <cellStyle name="Comma 12 2 8 3" xfId="6620" xr:uid="{BA5D2DC6-1F78-4B6C-B46C-1464D57578DF}"/>
    <cellStyle name="Comma 12 2 9" xfId="2628" xr:uid="{45BA0E12-6E29-4ADE-9B77-C081E2AE5A8D}"/>
    <cellStyle name="Comma 12 2 9 2" xfId="4721" xr:uid="{BE908A33-4023-475F-936B-5F27F67CA97C}"/>
    <cellStyle name="Comma 12 2 9 3" xfId="6885" xr:uid="{91DACFB8-F5CA-4FA4-8034-14F4E8AAC504}"/>
    <cellStyle name="Comma 12 3" xfId="714" xr:uid="{EFC69CD8-6DF2-47A6-B625-0AE426A2C474}"/>
    <cellStyle name="Comma 12 3 10" xfId="5278" xr:uid="{39502C07-7611-4D77-87E1-63DB07ADF86C}"/>
    <cellStyle name="Comma 12 3 11" xfId="5165" xr:uid="{BBDA393C-5521-4225-8E71-24E81C839410}"/>
    <cellStyle name="Comma 12 3 2" xfId="1032" xr:uid="{FB556E10-7B2D-438C-821A-EC1B89B2299E}"/>
    <cellStyle name="Comma 12 3 2 2" xfId="3472" xr:uid="{FB13E39B-2318-47EF-B533-E6BA8124D04C}"/>
    <cellStyle name="Comma 12 3 2 3" xfId="5575" xr:uid="{86683AC3-76AD-4CAC-A964-D366C3D657D0}"/>
    <cellStyle name="Comma 12 3 3" xfId="1350" xr:uid="{83611091-5FFB-4ADE-9EA2-3BBACD694EE6}"/>
    <cellStyle name="Comma 12 3 3 2" xfId="3702" xr:uid="{ACE3602B-5F6A-49AB-BCA6-062BBF7FD08C}"/>
    <cellStyle name="Comma 12 3 3 3" xfId="5816" xr:uid="{9D070F81-CBCF-45D8-8744-822C40C2F4A8}"/>
    <cellStyle name="Comma 12 3 4" xfId="1665" xr:uid="{7F8C46B4-4FBA-4763-9A27-771057E9E5B2}"/>
    <cellStyle name="Comma 12 3 4 2" xfId="3967" xr:uid="{AE39395E-2950-4EF8-A795-EF15043224DD}"/>
    <cellStyle name="Comma 12 3 4 3" xfId="6090" xr:uid="{BA465B61-5E75-4391-9B55-1E7FC9977824}"/>
    <cellStyle name="Comma 12 3 5" xfId="2176" xr:uid="{EADD7158-3300-4296-96E3-A0373ADE2D08}"/>
    <cellStyle name="Comma 12 3 5 2" xfId="4275" xr:uid="{9AF38548-B62B-46A7-A6CF-43BD887E85DD}"/>
    <cellStyle name="Comma 12 3 5 3" xfId="6439" xr:uid="{4295F539-D718-48E5-864D-19C8BBC7F915}"/>
    <cellStyle name="Comma 12 3 6" xfId="2486" xr:uid="{C8E99AC8-87BB-4730-8231-F73E259B6FD0}"/>
    <cellStyle name="Comma 12 3 6 2" xfId="4583" xr:uid="{392A04DD-D454-490E-A658-2C887AB699F4}"/>
    <cellStyle name="Comma 12 3 6 3" xfId="6747" xr:uid="{FD0D57BC-722F-44C1-8142-3D6FF7B46630}"/>
    <cellStyle name="Comma 12 3 7" xfId="2727" xr:uid="{CB148B4A-5C35-4754-98A9-888C1EB549B7}"/>
    <cellStyle name="Comma 12 3 7 2" xfId="4820" xr:uid="{C42E4BFB-4BAF-44A8-BEB7-B9970BF33B27}"/>
    <cellStyle name="Comma 12 3 7 3" xfId="6984" xr:uid="{6679132D-C4CF-4D1C-8D27-2A7001A59687}"/>
    <cellStyle name="Comma 12 3 8" xfId="2940" xr:uid="{D737D608-D092-4A19-8912-F9329562C64A}"/>
    <cellStyle name="Comma 12 3 8 2" xfId="5025" xr:uid="{137D2D4C-40AB-421B-A0AD-E160790A0457}"/>
    <cellStyle name="Comma 12 3 8 3" xfId="7189" xr:uid="{0555C01E-8B7C-4594-9503-4439B8959655}"/>
    <cellStyle name="Comma 12 3 9" xfId="3179" xr:uid="{2AC4E5DD-84AC-4A02-82BC-B480B89CCE4D}"/>
    <cellStyle name="Comma 12 4" xfId="942" xr:uid="{289F4E90-08A0-49E7-9236-47CDBDF7134B}"/>
    <cellStyle name="Comma 12 4 10" xfId="5168" xr:uid="{333B8450-E479-49D0-8A34-11AC1006B245}"/>
    <cellStyle name="Comma 12 4 2" xfId="1260" xr:uid="{BFE9A2E0-8311-4891-8C04-D949787C9F0A}"/>
    <cellStyle name="Comma 12 4 2 2" xfId="3633" xr:uid="{E7D3042A-5B97-422D-BB85-1975D2972ED7}"/>
    <cellStyle name="Comma 12 4 2 3" xfId="5745" xr:uid="{7ED0A44F-3E82-4D74-A778-F095DCC0C603}"/>
    <cellStyle name="Comma 12 4 3" xfId="1575" xr:uid="{67958960-4B59-4C1A-BB2E-48228EAA14F4}"/>
    <cellStyle name="Comma 12 4 3 2" xfId="3877" xr:uid="{4219D9F6-ABE3-4A58-84CC-8BD8B2C621FE}"/>
    <cellStyle name="Comma 12 4 3 3" xfId="6000" xr:uid="{0F99014D-D3CC-4579-90CD-6408E0E39176}"/>
    <cellStyle name="Comma 12 4 4" xfId="2086" xr:uid="{EB18386B-F56A-4388-B020-C4435E08FFAD}"/>
    <cellStyle name="Comma 12 4 4 2" xfId="4185" xr:uid="{E6369EA2-ADCA-4B7E-9095-AD112DCBF02D}"/>
    <cellStyle name="Comma 12 4 4 3" xfId="6349" xr:uid="{B5ED5B0D-D2E4-4312-8DDF-A54CDB9CE0A2}"/>
    <cellStyle name="Comma 12 4 5" xfId="2396" xr:uid="{393EFF57-B896-4921-B07B-264B4B6BAA92}"/>
    <cellStyle name="Comma 12 4 5 2" xfId="4493" xr:uid="{0FA3CDF8-60C7-40B4-ACDC-C263584872FE}"/>
    <cellStyle name="Comma 12 4 5 3" xfId="6657" xr:uid="{BB6EBC0A-2091-421C-9DF1-E704EC955965}"/>
    <cellStyle name="Comma 12 4 6" xfId="2658" xr:uid="{E413D672-C11F-437A-8497-39430C8E6E5C}"/>
    <cellStyle name="Comma 12 4 6 2" xfId="4751" xr:uid="{A4E3146C-8674-4975-B2CB-4D3CA07232F7}"/>
    <cellStyle name="Comma 12 4 6 3" xfId="6915" xr:uid="{5630D1C2-E38A-4759-B69A-7A6F0038FD4E}"/>
    <cellStyle name="Comma 12 4 7" xfId="2871" xr:uid="{CF43B0AA-D28B-495E-9A64-5F52E60BF350}"/>
    <cellStyle name="Comma 12 4 7 2" xfId="4956" xr:uid="{41679CD0-E7C5-492A-953D-243F01644B72}"/>
    <cellStyle name="Comma 12 4 7 3" xfId="7120" xr:uid="{0B16C9BA-5F9D-436A-A2E7-C4B94534910D}"/>
    <cellStyle name="Comma 12 4 8" xfId="3382" xr:uid="{B32BFDAF-8C79-4576-97A0-2731AD58BDCC}"/>
    <cellStyle name="Comma 12 4 9" xfId="5485" xr:uid="{7A1E5B89-A5E5-4BED-AD6F-252A82B01BF0}"/>
    <cellStyle name="Comma 12 5" xfId="843" xr:uid="{A29D5206-76BD-4060-9336-2AA36F4CDDC7}"/>
    <cellStyle name="Comma 12 5 2" xfId="3291" xr:uid="{C0817171-AE57-4192-BB72-2B02AC5B2152}"/>
    <cellStyle name="Comma 12 5 3" xfId="5391" xr:uid="{F80CBC74-A4A9-447F-8B2C-2CC2086AD1CD}"/>
    <cellStyle name="Comma 12 6" xfId="1167" xr:uid="{851A79DE-CB26-46EC-A735-C548D937160C}"/>
    <cellStyle name="Comma 12 6 2" xfId="3573" xr:uid="{B902E316-5C0D-4E8A-8008-D0FE266F517F}"/>
    <cellStyle name="Comma 12 6 3" xfId="5677" xr:uid="{BFBE5649-7BDE-4270-870F-DE94A098CCFA}"/>
    <cellStyle name="Comma 12 7" xfId="1480" xr:uid="{86499063-681C-4951-A80C-5D829BFB8D5F}"/>
    <cellStyle name="Comma 12 7 2" xfId="3786" xr:uid="{B39280AF-3CD9-48A9-A0E7-F381E12F541A}"/>
    <cellStyle name="Comma 12 7 3" xfId="5909" xr:uid="{03625B1E-6230-4FFA-827F-5D9EB2A08132}"/>
    <cellStyle name="Comma 12 8" xfId="1995" xr:uid="{31EBE91E-81A8-475D-8485-3985E859F552}"/>
    <cellStyle name="Comma 12 8 2" xfId="4094" xr:uid="{BF4F82A1-49F1-48B7-B985-BCB3554A721E}"/>
    <cellStyle name="Comma 12 8 3" xfId="6258" xr:uid="{7799A029-800D-4D09-AB19-8AF704BBCA57}"/>
    <cellStyle name="Comma 12 9" xfId="2305" xr:uid="{063842BA-F2B7-4C07-B12E-220E0C655C22}"/>
    <cellStyle name="Comma 12 9 2" xfId="4402" xr:uid="{73D89268-4367-46A5-8F1D-EA68B12707FC}"/>
    <cellStyle name="Comma 12 9 3" xfId="6566" xr:uid="{32E7C367-8F96-40A9-B32B-29F602D1AB84}"/>
    <cellStyle name="Comma 13" xfId="426" xr:uid="{5BD373CE-BAC2-48AD-B809-BA008026C437}"/>
    <cellStyle name="Comma 13 10" xfId="2600" xr:uid="{B5A95EEE-ABFB-445E-8737-64E05E704029}"/>
    <cellStyle name="Comma 13 10 2" xfId="4693" xr:uid="{9628380D-9477-468A-9307-CADF39323522}"/>
    <cellStyle name="Comma 13 10 3" xfId="6857" xr:uid="{4E6A3E8C-0157-4D7D-A0DC-4CF23E065A45}"/>
    <cellStyle name="Comma 13 11" xfId="2812" xr:uid="{1BF8F450-BE06-42A7-9FC3-87543B6A8625}"/>
    <cellStyle name="Comma 13 11 2" xfId="4898" xr:uid="{075BA397-3866-4BB1-BECC-4EFBF967A35E}"/>
    <cellStyle name="Comma 13 11 3" xfId="7062" xr:uid="{9780FC1B-0E48-4661-81EE-A6A527395C8C}"/>
    <cellStyle name="Comma 13 12" xfId="3058" xr:uid="{F6CF2AD0-45B8-44C5-98F9-53A4E3B36635}"/>
    <cellStyle name="Comma 13 13" xfId="5139" xr:uid="{CD821AEF-7A6D-4CA6-B426-31EB730E81CA}"/>
    <cellStyle name="Comma 13 14" xfId="5146" xr:uid="{1A557B9F-72B8-46EB-846B-87D605A72E5E}"/>
    <cellStyle name="Comma 13 2" xfId="628" xr:uid="{843796BE-3122-4865-98DC-42217A7A1EC6}"/>
    <cellStyle name="Comma 13 2 10" xfId="2843" xr:uid="{E1C6B5A5-FDFC-468A-B3AA-1ADB908F57AC}"/>
    <cellStyle name="Comma 13 2 10 2" xfId="4928" xr:uid="{AC231E95-E54B-4977-9623-0C5B120A290C}"/>
    <cellStyle name="Comma 13 2 10 3" xfId="7092" xr:uid="{B80EA679-07C8-4DC5-A223-3BD4109EE5C0}"/>
    <cellStyle name="Comma 13 2 11" xfId="3114" xr:uid="{5628B73B-7DE7-4E50-924C-74EB7EF7AF05}"/>
    <cellStyle name="Comma 13 2 12" xfId="5211" xr:uid="{55CDF7D7-3E7F-41CD-A405-E1CC3C5E60C6}"/>
    <cellStyle name="Comma 13 2 13" xfId="5857" xr:uid="{7D0FB012-6E4A-459D-9104-A781687D82A5}"/>
    <cellStyle name="Comma 13 2 2" xfId="777" xr:uid="{60C1497C-22A5-427C-A91A-4595418BB361}"/>
    <cellStyle name="Comma 13 2 2 10" xfId="5336" xr:uid="{A6EE586E-A267-47B1-AABC-2CAB5A01209A}"/>
    <cellStyle name="Comma 13 2 2 11" xfId="5077" xr:uid="{FC68040A-24A2-42A5-8AC6-139F511DD047}"/>
    <cellStyle name="Comma 13 2 2 2" xfId="1089" xr:uid="{0C504BC2-EE10-485F-8AB7-C1296264D86C}"/>
    <cellStyle name="Comma 13 2 2 2 2" xfId="3529" xr:uid="{691F9595-F732-43FB-BC86-5F4ECA7A927B}"/>
    <cellStyle name="Comma 13 2 2 2 3" xfId="5632" xr:uid="{2E0FA3A4-23FE-4768-8371-023FE5D1EF59}"/>
    <cellStyle name="Comma 13 2 2 3" xfId="1407" xr:uid="{FEF4BD2A-EB7F-4348-8A57-FB43E17C8859}"/>
    <cellStyle name="Comma 13 2 2 3 2" xfId="3734" xr:uid="{A6941689-786A-41F6-8307-744B8C1634E5}"/>
    <cellStyle name="Comma 13 2 2 3 3" xfId="5852" xr:uid="{22B051F7-EDE2-465C-8C86-7D0C85193A4D}"/>
    <cellStyle name="Comma 13 2 2 4" xfId="1722" xr:uid="{ACFC6C0E-61BA-4DEE-BB11-BD80E6877B30}"/>
    <cellStyle name="Comma 13 2 2 4 2" xfId="4024" xr:uid="{4225DB74-E127-4F67-A688-31B4328BA98A}"/>
    <cellStyle name="Comma 13 2 2 4 3" xfId="6147" xr:uid="{145B66EB-D36B-4003-85C7-97725F6273C3}"/>
    <cellStyle name="Comma 13 2 2 5" xfId="2233" xr:uid="{41108036-3B7E-4C0E-B97F-84F9F8556FA8}"/>
    <cellStyle name="Comma 13 2 2 5 2" xfId="4332" xr:uid="{B4A2146E-44B0-438D-A040-0FD008704EC6}"/>
    <cellStyle name="Comma 13 2 2 5 3" xfId="6496" xr:uid="{2962592B-7BE7-433B-9475-F817BD626E96}"/>
    <cellStyle name="Comma 13 2 2 6" xfId="2543" xr:uid="{2E37697E-C0F7-4BBC-8A33-19777C1939E8}"/>
    <cellStyle name="Comma 13 2 2 6 2" xfId="4640" xr:uid="{A0269D31-1082-42EB-97A4-7B006A59B070}"/>
    <cellStyle name="Comma 13 2 2 6 3" xfId="6804" xr:uid="{88A6D000-1EB4-4C04-81DD-F43E647C6F1B}"/>
    <cellStyle name="Comma 13 2 2 7" xfId="2759" xr:uid="{2F724A30-3744-4B71-8680-225A419C36B3}"/>
    <cellStyle name="Comma 13 2 2 7 2" xfId="4852" xr:uid="{7F35C113-C94C-45B3-8DAA-27AFA576F76A}"/>
    <cellStyle name="Comma 13 2 2 7 3" xfId="7016" xr:uid="{9F2C1A22-EA6E-40E5-B086-1BDFF3E3F79B}"/>
    <cellStyle name="Comma 13 2 2 8" xfId="2972" xr:uid="{4C242115-A457-4652-88ED-626D93D1C5A6}"/>
    <cellStyle name="Comma 13 2 2 8 2" xfId="5057" xr:uid="{13A7DFD4-CFE0-47F6-BAA9-850E5249CCA4}"/>
    <cellStyle name="Comma 13 2 2 8 3" xfId="7221" xr:uid="{70BAA6CC-B854-42FC-8370-C20D24F4646D}"/>
    <cellStyle name="Comma 13 2 2 9" xfId="3236" xr:uid="{D86ABE29-B684-47D7-A575-DF46CA404A6A}"/>
    <cellStyle name="Comma 13 2 3" xfId="976" xr:uid="{882CFA21-FA3E-4A1C-B756-5756990FF499}"/>
    <cellStyle name="Comma 13 2 3 10" xfId="6170" xr:uid="{C192D257-5525-44D5-AD2D-9A11B8504ACE}"/>
    <cellStyle name="Comma 13 2 3 2" xfId="1294" xr:uid="{52C2E86D-921F-4C43-9D42-38EAD2A1BCAF}"/>
    <cellStyle name="Comma 13 2 3 2 2" xfId="3667" xr:uid="{D8A54F04-B076-4660-B0E4-E5552313793A}"/>
    <cellStyle name="Comma 13 2 3 2 3" xfId="5779" xr:uid="{4D13ECD5-55BA-4BF3-AE83-46CEB36BEDA7}"/>
    <cellStyle name="Comma 13 2 3 3" xfId="1609" xr:uid="{86E58134-252E-456B-A8EF-F312DAEC0D01}"/>
    <cellStyle name="Comma 13 2 3 3 2" xfId="3911" xr:uid="{D9FF05B6-1F83-46D2-A65F-B0B2EF55097A}"/>
    <cellStyle name="Comma 13 2 3 3 3" xfId="6034" xr:uid="{20194683-5A71-4331-9513-773D9E12EC12}"/>
    <cellStyle name="Comma 13 2 3 4" xfId="2120" xr:uid="{165A3C6B-48EA-4C89-B729-6D6731F04EE9}"/>
    <cellStyle name="Comma 13 2 3 4 2" xfId="4219" xr:uid="{F5512BE7-D610-4990-8EC0-57B8CA296916}"/>
    <cellStyle name="Comma 13 2 3 4 3" xfId="6383" xr:uid="{AAF634CB-CA9F-4FB1-AA3E-CF1AC73A9CD3}"/>
    <cellStyle name="Comma 13 2 3 5" xfId="2430" xr:uid="{A17F2D91-9D22-4883-A09D-3F15DE7F6815}"/>
    <cellStyle name="Comma 13 2 3 5 2" xfId="4527" xr:uid="{9BE1AB38-2A6D-452A-B1F8-A0BF35A0123A}"/>
    <cellStyle name="Comma 13 2 3 5 3" xfId="6691" xr:uid="{2FE1C27D-CF17-4489-ACAE-4B968091F2B9}"/>
    <cellStyle name="Comma 13 2 3 6" xfId="2692" xr:uid="{DE60F6FF-B4D8-407D-8DCA-87D469BACC35}"/>
    <cellStyle name="Comma 13 2 3 6 2" xfId="4785" xr:uid="{DB40B615-404F-4973-9D85-564E0E26C789}"/>
    <cellStyle name="Comma 13 2 3 6 3" xfId="6949" xr:uid="{95F74253-6047-4F2F-A182-8285EC0F612B}"/>
    <cellStyle name="Comma 13 2 3 7" xfId="2905" xr:uid="{172575A3-3AA6-4124-ABA2-4452ED1BE959}"/>
    <cellStyle name="Comma 13 2 3 7 2" xfId="4990" xr:uid="{8E813C3C-D603-43F4-AC4F-EF49F4A76A0C}"/>
    <cellStyle name="Comma 13 2 3 7 3" xfId="7154" xr:uid="{AF743FD9-360C-4945-9BF4-4C34C534172A}"/>
    <cellStyle name="Comma 13 2 3 8" xfId="3416" xr:uid="{8BBA8FA1-8903-47D0-97DD-767AB08530B1}"/>
    <cellStyle name="Comma 13 2 3 9" xfId="5519" xr:uid="{F7FD0A53-00A2-41BF-B83F-94235C7C88FD}"/>
    <cellStyle name="Comma 13 2 4" xfId="900" xr:uid="{B2BE4810-C756-461D-80BE-623EB11AA97D}"/>
    <cellStyle name="Comma 13 2 4 2" xfId="3348" xr:uid="{7FF41160-2329-463D-B679-E302FE38DD31}"/>
    <cellStyle name="Comma 13 2 4 3" xfId="5448" xr:uid="{BF6EB8EC-E4E8-4069-A022-ABAD5AEE4E36}"/>
    <cellStyle name="Comma 13 2 5" xfId="1226" xr:uid="{713D79A2-D2CD-4B92-AC3B-D133C4A8307B}"/>
    <cellStyle name="Comma 13 2 5 2" xfId="3605" xr:uid="{1E2596BF-699A-44C2-BF1E-CD973763137E}"/>
    <cellStyle name="Comma 13 2 5 3" xfId="5716" xr:uid="{8CF3CAD3-E775-4250-8B3F-97191BBE24F6}"/>
    <cellStyle name="Comma 13 2 6" xfId="1539" xr:uid="{AD836AF0-8C9B-4AB8-A4D7-59237853D011}"/>
    <cellStyle name="Comma 13 2 6 2" xfId="3843" xr:uid="{E6E98617-14F1-4A20-A796-416DDE83989F}"/>
    <cellStyle name="Comma 13 2 6 3" xfId="5966" xr:uid="{F0759983-3EF9-4AB5-939B-12EDEA10A99B}"/>
    <cellStyle name="Comma 13 2 7" xfId="2052" xr:uid="{A1A71C91-584F-4039-8951-44C4FAD45928}"/>
    <cellStyle name="Comma 13 2 7 2" xfId="4151" xr:uid="{3524DCA5-52E5-46B0-B14F-B5863DBDA98F}"/>
    <cellStyle name="Comma 13 2 7 3" xfId="6315" xr:uid="{0A7104C7-193C-401A-9780-3BE61E3BE451}"/>
    <cellStyle name="Comma 13 2 8" xfId="2362" xr:uid="{F8CE3E4A-D303-4F56-9872-6C1A5E9E554D}"/>
    <cellStyle name="Comma 13 2 8 2" xfId="4459" xr:uid="{174FE407-8D51-4542-A9C6-05CA0ED28E25}"/>
    <cellStyle name="Comma 13 2 8 3" xfId="6623" xr:uid="{5D674F46-D540-4AA3-85A4-96844CFB0AC5}"/>
    <cellStyle name="Comma 13 2 9" xfId="2630" xr:uid="{3570C89F-021D-44CB-9528-5D4B5F760909}"/>
    <cellStyle name="Comma 13 2 9 2" xfId="4723" xr:uid="{B5572361-7927-43D2-9B5B-3216D6E8D48A}"/>
    <cellStyle name="Comma 13 2 9 3" xfId="6887" xr:uid="{C8370893-AF38-4B12-8EA8-158545C61DAF}"/>
    <cellStyle name="Comma 13 3" xfId="717" xr:uid="{3900C42A-C74C-4B6A-A328-9826165B001B}"/>
    <cellStyle name="Comma 13 3 10" xfId="5281" xr:uid="{6799C215-683D-4765-96FC-79400BFB91DD}"/>
    <cellStyle name="Comma 13 3 11" xfId="5162" xr:uid="{863A8660-1996-481C-91C2-34D865E153CD}"/>
    <cellStyle name="Comma 13 3 2" xfId="1035" xr:uid="{98F6F3A5-19E6-460F-A016-3CCD8EBDC7C3}"/>
    <cellStyle name="Comma 13 3 2 2" xfId="3475" xr:uid="{AE6EFB07-279F-4419-A981-2AD970DE55FD}"/>
    <cellStyle name="Comma 13 3 2 3" xfId="5578" xr:uid="{5F64F106-4401-449D-AB0F-B56B392A210E}"/>
    <cellStyle name="Comma 13 3 3" xfId="1353" xr:uid="{758D3A68-6A4B-472C-80C3-E9F83BF82566}"/>
    <cellStyle name="Comma 13 3 3 2" xfId="3704" xr:uid="{E5863493-A877-4CED-959D-3BC6B7819502}"/>
    <cellStyle name="Comma 13 3 3 3" xfId="5818" xr:uid="{3A5FC623-7F67-4C91-8D9D-B9DAD4456144}"/>
    <cellStyle name="Comma 13 3 4" xfId="1668" xr:uid="{587165F9-54BC-4FB1-8938-8220B543CFD0}"/>
    <cellStyle name="Comma 13 3 4 2" xfId="3970" xr:uid="{672AE8B6-1101-4A10-96F2-A4B0D2716035}"/>
    <cellStyle name="Comma 13 3 4 3" xfId="6093" xr:uid="{0EEEE9F9-F49F-457E-B1D3-9D720D3111AC}"/>
    <cellStyle name="Comma 13 3 5" xfId="2179" xr:uid="{8149E212-9A4A-427D-9117-91190A06AE2F}"/>
    <cellStyle name="Comma 13 3 5 2" xfId="4278" xr:uid="{9B15CA86-D9A0-433D-8AF4-E409910FB3FC}"/>
    <cellStyle name="Comma 13 3 5 3" xfId="6442" xr:uid="{9D385D8D-4F45-4993-B684-303F3DBF2008}"/>
    <cellStyle name="Comma 13 3 6" xfId="2489" xr:uid="{0AE47146-7316-4346-A0EF-F4919E147670}"/>
    <cellStyle name="Comma 13 3 6 2" xfId="4586" xr:uid="{D466573D-05F1-486C-BD79-6CD695E384A4}"/>
    <cellStyle name="Comma 13 3 6 3" xfId="6750" xr:uid="{C33F4B6F-1D04-4234-B5C2-7BE143949FDA}"/>
    <cellStyle name="Comma 13 3 7" xfId="2729" xr:uid="{69A80B5D-D3DA-4232-9436-372EEFFB23CB}"/>
    <cellStyle name="Comma 13 3 7 2" xfId="4822" xr:uid="{821BC057-D8A7-47B5-A583-784124F59C5D}"/>
    <cellStyle name="Comma 13 3 7 3" xfId="6986" xr:uid="{0A4CBEAA-35F5-48D2-B698-3CBE3C5EEF13}"/>
    <cellStyle name="Comma 13 3 8" xfId="2942" xr:uid="{D4572710-B057-485A-A355-54CC86C4ECEC}"/>
    <cellStyle name="Comma 13 3 8 2" xfId="5027" xr:uid="{90843874-6C95-4F5D-BD48-D30508A53A36}"/>
    <cellStyle name="Comma 13 3 8 3" xfId="7191" xr:uid="{3117BC6D-EF6E-405A-840D-3EE952DF94FB}"/>
    <cellStyle name="Comma 13 3 9" xfId="3182" xr:uid="{9C6405ED-6EFE-49E8-A0F0-6F3A8C5811BF}"/>
    <cellStyle name="Comma 13 4" xfId="944" xr:uid="{872D8336-3D63-48EB-90B2-C73AA11FE78E}"/>
    <cellStyle name="Comma 13 4 10" xfId="5163" xr:uid="{E6A763C5-28A5-424D-ACA2-D3FCD9297311}"/>
    <cellStyle name="Comma 13 4 2" xfId="1262" xr:uid="{3E98EB2B-F157-41EB-BC71-49419FAA9288}"/>
    <cellStyle name="Comma 13 4 2 2" xfId="3635" xr:uid="{02C73A7F-5151-4E4A-B7D3-E8176706127D}"/>
    <cellStyle name="Comma 13 4 2 3" xfId="5747" xr:uid="{9D54B65E-D96C-481F-AA77-5D440F7EB516}"/>
    <cellStyle name="Comma 13 4 3" xfId="1577" xr:uid="{4C640D57-75CA-47A7-86AC-FBDB0885CF4F}"/>
    <cellStyle name="Comma 13 4 3 2" xfId="3879" xr:uid="{16DEBA67-595C-407C-81C9-CD53452FF47D}"/>
    <cellStyle name="Comma 13 4 3 3" xfId="6002" xr:uid="{D4665010-7FB2-4F23-9DEB-A9616BE39AEE}"/>
    <cellStyle name="Comma 13 4 4" xfId="2088" xr:uid="{90E3780E-E4B1-4918-B869-1E43DED505BD}"/>
    <cellStyle name="Comma 13 4 4 2" xfId="4187" xr:uid="{F6C7079B-7D8E-4499-857A-54BF81A18610}"/>
    <cellStyle name="Comma 13 4 4 3" xfId="6351" xr:uid="{1D48D82E-6BD5-4D49-9E79-D3D990D0ECA1}"/>
    <cellStyle name="Comma 13 4 5" xfId="2398" xr:uid="{BCF48318-458F-4910-A391-0437EE924C9B}"/>
    <cellStyle name="Comma 13 4 5 2" xfId="4495" xr:uid="{CD1253DA-F586-4B78-B03D-1621BB7B5616}"/>
    <cellStyle name="Comma 13 4 5 3" xfId="6659" xr:uid="{67BE2FAD-B5C3-41D8-A0AB-93B1F46C8900}"/>
    <cellStyle name="Comma 13 4 6" xfId="2660" xr:uid="{00CE4C9D-7518-4F41-8945-099B45AA5A44}"/>
    <cellStyle name="Comma 13 4 6 2" xfId="4753" xr:uid="{A818D5A7-41C7-41E6-BE14-A90C4F366222}"/>
    <cellStyle name="Comma 13 4 6 3" xfId="6917" xr:uid="{75BE067E-EA68-458D-9548-9EC645BB3EAA}"/>
    <cellStyle name="Comma 13 4 7" xfId="2873" xr:uid="{AA634EC9-1BD4-4976-8F3B-206153F1DEDF}"/>
    <cellStyle name="Comma 13 4 7 2" xfId="4958" xr:uid="{67A8580A-613F-4BDE-AF2B-FC63E0925A87}"/>
    <cellStyle name="Comma 13 4 7 3" xfId="7122" xr:uid="{DB20560F-4AF4-4496-922A-E6E67541504A}"/>
    <cellStyle name="Comma 13 4 8" xfId="3384" xr:uid="{E1E326AF-FCE0-4878-A550-E94E5D89AE94}"/>
    <cellStyle name="Comma 13 4 9" xfId="5487" xr:uid="{26357729-ACCF-44BF-8F77-109041EF1148}"/>
    <cellStyle name="Comma 13 5" xfId="846" xr:uid="{D195FE7D-68E0-4C8E-B188-EA63199703F3}"/>
    <cellStyle name="Comma 13 5 2" xfId="3294" xr:uid="{2C7CA03B-A4EE-4DD1-BCBD-E3328C3071FF}"/>
    <cellStyle name="Comma 13 5 3" xfId="5394" xr:uid="{129A3C98-31B1-4BB7-88E9-A7E736E0AE1F}"/>
    <cellStyle name="Comma 13 6" xfId="1170" xr:uid="{011087EE-4355-4A33-9138-4E93C9C96291}"/>
    <cellStyle name="Comma 13 6 2" xfId="3575" xr:uid="{B66662BC-523F-43D2-88D8-EEB4917FB9D0}"/>
    <cellStyle name="Comma 13 6 3" xfId="5680" xr:uid="{7C2F4577-F3B3-434B-847D-BF84321C44D6}"/>
    <cellStyle name="Comma 13 7" xfId="1483" xr:uid="{77001990-86C4-4EDA-8EA1-C6D104ADDF75}"/>
    <cellStyle name="Comma 13 7 2" xfId="3789" xr:uid="{907FED61-D0E3-4036-A37E-35AF065981ED}"/>
    <cellStyle name="Comma 13 7 3" xfId="5912" xr:uid="{33EA1600-AFEE-4082-A68A-9444B21C3364}"/>
    <cellStyle name="Comma 13 8" xfId="1998" xr:uid="{E121638E-52FE-47C9-BAA8-04006F68D786}"/>
    <cellStyle name="Comma 13 8 2" xfId="4097" xr:uid="{B1E2A5C7-E6BD-4C3C-8A55-D41372CCB31A}"/>
    <cellStyle name="Comma 13 8 3" xfId="6261" xr:uid="{CF91A38F-AABE-4C4C-ADE2-B9690B915EB5}"/>
    <cellStyle name="Comma 13 9" xfId="2308" xr:uid="{793CEB68-3BE1-435C-BF0F-E43A3060C711}"/>
    <cellStyle name="Comma 13 9 2" xfId="4405" xr:uid="{686F58F2-5E42-496B-94B2-0F238188CDD5}"/>
    <cellStyle name="Comma 13 9 3" xfId="6569" xr:uid="{5A2F6A71-D078-47F4-AFF2-0796343FF470}"/>
    <cellStyle name="Comma 14" xfId="429" xr:uid="{7DA724EF-9E51-4186-ACE5-B2F33C4D162F}"/>
    <cellStyle name="Comma 14 10" xfId="2602" xr:uid="{3ECE5C22-77A6-4A26-981A-B46E514C13AB}"/>
    <cellStyle name="Comma 14 10 2" xfId="4695" xr:uid="{217F224A-FDD2-465A-86FC-E8A1B9685D9F}"/>
    <cellStyle name="Comma 14 10 3" xfId="6859" xr:uid="{42384F17-14AF-44A3-A084-1ABB8FD5F3BE}"/>
    <cellStyle name="Comma 14 11" xfId="2814" xr:uid="{06D1D6D4-5AFF-44E0-9854-AA33DD4E6938}"/>
    <cellStyle name="Comma 14 11 2" xfId="4900" xr:uid="{15B72472-58FE-46F2-8D31-88F2E55F1747}"/>
    <cellStyle name="Comma 14 11 3" xfId="7064" xr:uid="{C06D08D6-D2BB-4BCD-B8E4-70802828A60D}"/>
    <cellStyle name="Comma 14 12" xfId="3061" xr:uid="{95E8438C-DAC8-443C-A1A5-F617CB363609}"/>
    <cellStyle name="Comma 14 13" xfId="5142" xr:uid="{186740BC-D0EF-45A1-B784-A75E9D81F9BA}"/>
    <cellStyle name="Comma 14 14" xfId="5158" xr:uid="{D80A04B7-FD67-46C7-A614-AAC75FC2FA2B}"/>
    <cellStyle name="Comma 14 2" xfId="631" xr:uid="{ABD849BA-327A-4168-B9FE-4E86C30730A3}"/>
    <cellStyle name="Comma 14 2 10" xfId="2845" xr:uid="{DE9A5548-36C7-4020-83D1-B9E6585B671F}"/>
    <cellStyle name="Comma 14 2 10 2" xfId="4930" xr:uid="{AC81B812-ED3D-4E65-B381-7D6B1D91C7A5}"/>
    <cellStyle name="Comma 14 2 10 3" xfId="7094" xr:uid="{6EE287DA-C2AC-401E-B161-0E3647B92CB6}"/>
    <cellStyle name="Comma 14 2 11" xfId="3117" xr:uid="{0AE015CD-E26E-4436-B8A9-1A86610669F2}"/>
    <cellStyle name="Comma 14 2 12" xfId="5214" xr:uid="{C1946272-44C9-4D25-BB90-7EB273EFE136}"/>
    <cellStyle name="Comma 14 2 13" xfId="5705" xr:uid="{9443ECE6-F0F3-4AE4-8A58-FACAFDDDEA6E}"/>
    <cellStyle name="Comma 14 2 2" xfId="780" xr:uid="{456A281A-0592-4D4A-9F57-A8EADBE6B6C6}"/>
    <cellStyle name="Comma 14 2 2 10" xfId="5339" xr:uid="{988433BA-0B74-4749-A989-D027E573343C}"/>
    <cellStyle name="Comma 14 2 2 11" xfId="6198" xr:uid="{23148394-89F8-4852-89D0-1681E7A18A38}"/>
    <cellStyle name="Comma 14 2 2 2" xfId="1092" xr:uid="{1B0AC5A3-048F-463D-AA88-78923444C3D9}"/>
    <cellStyle name="Comma 14 2 2 2 2" xfId="3532" xr:uid="{0B178157-BD04-453D-877B-480211FC5568}"/>
    <cellStyle name="Comma 14 2 2 2 3" xfId="5635" xr:uid="{37B3E7DD-A4F1-4867-AC0E-494666A35A58}"/>
    <cellStyle name="Comma 14 2 2 3" xfId="1410" xr:uid="{6239FE5C-9BCD-4A4A-AC33-888E9463842D}"/>
    <cellStyle name="Comma 14 2 2 3 2" xfId="3736" xr:uid="{5C026B1D-35FE-4D08-B686-17D29F3591DF}"/>
    <cellStyle name="Comma 14 2 2 3 3" xfId="5854" xr:uid="{E301C87C-E808-431E-BA87-0435E07890EB}"/>
    <cellStyle name="Comma 14 2 2 4" xfId="1725" xr:uid="{D9BA5433-2457-4CB6-A1B9-043A9A8695B0}"/>
    <cellStyle name="Comma 14 2 2 4 2" xfId="4027" xr:uid="{CCA638E1-95EA-4D46-9B0D-F9A39BFCE992}"/>
    <cellStyle name="Comma 14 2 2 4 3" xfId="6150" xr:uid="{94866F9D-9A92-4418-8502-47214283C58D}"/>
    <cellStyle name="Comma 14 2 2 5" xfId="2236" xr:uid="{E070F570-834E-4038-9178-54E7C2E2956B}"/>
    <cellStyle name="Comma 14 2 2 5 2" xfId="4335" xr:uid="{98047743-77D2-4B6E-B95C-F00120249B4D}"/>
    <cellStyle name="Comma 14 2 2 5 3" xfId="6499" xr:uid="{616C8309-D954-40EA-8531-CED753C6EAE9}"/>
    <cellStyle name="Comma 14 2 2 6" xfId="2546" xr:uid="{D0EEA856-64F5-402E-91A8-1E433CDB502E}"/>
    <cellStyle name="Comma 14 2 2 6 2" xfId="4643" xr:uid="{61809D4C-2AE3-43D4-8A00-CC53A51CED32}"/>
    <cellStyle name="Comma 14 2 2 6 3" xfId="6807" xr:uid="{2E53AB30-3E72-4658-8A2D-66975C655E7A}"/>
    <cellStyle name="Comma 14 2 2 7" xfId="2761" xr:uid="{01F859CC-F0BE-4E58-A378-EABC8C2A46D2}"/>
    <cellStyle name="Comma 14 2 2 7 2" xfId="4854" xr:uid="{BE461110-650A-4846-AEF8-696AEEDDC2AC}"/>
    <cellStyle name="Comma 14 2 2 7 3" xfId="7018" xr:uid="{3A9660E9-E725-4BCC-9F2F-7A2BE2D4394D}"/>
    <cellStyle name="Comma 14 2 2 8" xfId="2974" xr:uid="{F6F70683-6624-4018-85BA-8B73AF2C565C}"/>
    <cellStyle name="Comma 14 2 2 8 2" xfId="5059" xr:uid="{CC121869-EE73-4CEE-83D4-6D8437179EB6}"/>
    <cellStyle name="Comma 14 2 2 8 3" xfId="7223" xr:uid="{CCA95990-066D-4866-8EA2-D1EC855E9623}"/>
    <cellStyle name="Comma 14 2 2 9" xfId="3239" xr:uid="{D6DD5F03-B72E-4918-8C4F-EF2E5C977C37}"/>
    <cellStyle name="Comma 14 2 3" xfId="978" xr:uid="{D40BBDAB-BCD2-4757-ACCC-C1AD67ACC6ED}"/>
    <cellStyle name="Comma 14 2 3 10" xfId="6166" xr:uid="{B6044CA7-AF05-47E3-91FE-3A5EB661BA51}"/>
    <cellStyle name="Comma 14 2 3 2" xfId="1296" xr:uid="{0709AE4B-1062-4F1C-B53F-607E333816E2}"/>
    <cellStyle name="Comma 14 2 3 2 2" xfId="3669" xr:uid="{BE2FC9CB-62A6-4724-8EEC-6818D4333DDA}"/>
    <cellStyle name="Comma 14 2 3 2 3" xfId="5781" xr:uid="{0834D36C-D546-4851-9D2B-AAACE62D8C83}"/>
    <cellStyle name="Comma 14 2 3 3" xfId="1611" xr:uid="{19AD63C4-3EA5-42F4-8687-1C426CB722EB}"/>
    <cellStyle name="Comma 14 2 3 3 2" xfId="3913" xr:uid="{DEE4308F-CCF8-4C4E-A664-2EFC3CB3D1DB}"/>
    <cellStyle name="Comma 14 2 3 3 3" xfId="6036" xr:uid="{D0B29FAA-E3C5-4818-AB96-A8E0DC520DB8}"/>
    <cellStyle name="Comma 14 2 3 4" xfId="2122" xr:uid="{7E576152-5B48-4E26-AA0B-D78927704920}"/>
    <cellStyle name="Comma 14 2 3 4 2" xfId="4221" xr:uid="{48AF49CF-D58B-4661-A7FF-BC5E9048ADD9}"/>
    <cellStyle name="Comma 14 2 3 4 3" xfId="6385" xr:uid="{40AF3CBB-F67E-46E6-96D8-9FF9181A1605}"/>
    <cellStyle name="Comma 14 2 3 5" xfId="2432" xr:uid="{48E82B10-8E7F-4A6D-B898-FC58D78A7802}"/>
    <cellStyle name="Comma 14 2 3 5 2" xfId="4529" xr:uid="{2B585D94-B77C-44E6-AB3D-5F7075103633}"/>
    <cellStyle name="Comma 14 2 3 5 3" xfId="6693" xr:uid="{160E52F3-C81B-4E4B-B685-861777DBF514}"/>
    <cellStyle name="Comma 14 2 3 6" xfId="2694" xr:uid="{86CAE6E5-C135-4CAB-B82F-B80D0E17F195}"/>
    <cellStyle name="Comma 14 2 3 6 2" xfId="4787" xr:uid="{E33B7DBE-A537-4D31-899A-BE7AAD77AFD1}"/>
    <cellStyle name="Comma 14 2 3 6 3" xfId="6951" xr:uid="{CC9F0727-128C-4916-AB4C-84767AE7E507}"/>
    <cellStyle name="Comma 14 2 3 7" xfId="2907" xr:uid="{44808DFC-9F9D-4505-B99B-7B9ADE406FD3}"/>
    <cellStyle name="Comma 14 2 3 7 2" xfId="4992" xr:uid="{CC9FB81B-6C03-4DE3-9583-CA5DDB817E76}"/>
    <cellStyle name="Comma 14 2 3 7 3" xfId="7156" xr:uid="{D4C6E554-BDBE-4163-8BFC-2C5D00F3BA31}"/>
    <cellStyle name="Comma 14 2 3 8" xfId="3418" xr:uid="{872A9B33-FCBB-4DD8-9D13-0082F0E424F4}"/>
    <cellStyle name="Comma 14 2 3 9" xfId="5521" xr:uid="{5E28F3A2-42AF-4BDF-B413-CA7D92C69242}"/>
    <cellStyle name="Comma 14 2 4" xfId="903" xr:uid="{70B534E2-E834-4F99-903A-BC189DDBA9B7}"/>
    <cellStyle name="Comma 14 2 4 2" xfId="3351" xr:uid="{78AB62FE-A38B-4B63-A4D2-A63E6351952D}"/>
    <cellStyle name="Comma 14 2 4 3" xfId="5451" xr:uid="{08CC0B66-DD0F-4BDD-B43E-84A75BDA689D}"/>
    <cellStyle name="Comma 14 2 5" xfId="1229" xr:uid="{D92AF870-5748-4440-9D3A-A2C8A450F82B}"/>
    <cellStyle name="Comma 14 2 5 2" xfId="3607" xr:uid="{F53320AD-7D8A-423D-8366-84194279C7EC}"/>
    <cellStyle name="Comma 14 2 5 3" xfId="5718" xr:uid="{230CE02E-FA55-48F8-A660-4E43DF928A19}"/>
    <cellStyle name="Comma 14 2 6" xfId="1542" xr:uid="{92BC088F-A665-4F01-B397-770332E15D1B}"/>
    <cellStyle name="Comma 14 2 6 2" xfId="3846" xr:uid="{C0B009B0-B5FA-48EA-8C65-1D654B9CB505}"/>
    <cellStyle name="Comma 14 2 6 3" xfId="5969" xr:uid="{ED8EF327-DA34-4451-AF57-02B915A58D1F}"/>
    <cellStyle name="Comma 14 2 7" xfId="2055" xr:uid="{C8509CD4-A427-431C-B896-5B9A7A5CE188}"/>
    <cellStyle name="Comma 14 2 7 2" xfId="4154" xr:uid="{DD3ED704-C5A9-4243-A967-8F31B0D4151E}"/>
    <cellStyle name="Comma 14 2 7 3" xfId="6318" xr:uid="{DA9EFFB4-DEF3-45F9-90E9-2B53A9C82B6E}"/>
    <cellStyle name="Comma 14 2 8" xfId="2365" xr:uid="{594C7DCE-F6D2-407A-AE6B-E3BD69FF204A}"/>
    <cellStyle name="Comma 14 2 8 2" xfId="4462" xr:uid="{FFF64F72-E41C-4522-8633-2E652BAE5564}"/>
    <cellStyle name="Comma 14 2 8 3" xfId="6626" xr:uid="{9512E7D5-B777-4691-8BC3-A24B7CF4DD1D}"/>
    <cellStyle name="Comma 14 2 9" xfId="2632" xr:uid="{0FC82993-7301-44DF-B15D-A34C1DECE7AF}"/>
    <cellStyle name="Comma 14 2 9 2" xfId="4725" xr:uid="{099238E8-DED5-4449-93CA-EA40D1A4D237}"/>
    <cellStyle name="Comma 14 2 9 3" xfId="6889" xr:uid="{796001F5-4F7B-4989-A078-D2B003FFB108}"/>
    <cellStyle name="Comma 14 3" xfId="720" xr:uid="{420A8FBB-6806-4E60-929D-8BBDEFE2E901}"/>
    <cellStyle name="Comma 14 3 10" xfId="5284" xr:uid="{1AD488EE-F91D-4758-8424-D6F230FCB652}"/>
    <cellStyle name="Comma 14 3 11" xfId="5080" xr:uid="{6FA17554-7786-4C12-8D72-6AC3895312B5}"/>
    <cellStyle name="Comma 14 3 2" xfId="1038" xr:uid="{29465D61-C07E-46A8-9272-FB96DE64C5A3}"/>
    <cellStyle name="Comma 14 3 2 2" xfId="3478" xr:uid="{8FAE6D2C-4BB9-48A9-878E-1EE795909FA0}"/>
    <cellStyle name="Comma 14 3 2 3" xfId="5581" xr:uid="{33F71071-C409-4296-B7C8-881AE20EF6EB}"/>
    <cellStyle name="Comma 14 3 3" xfId="1356" xr:uid="{F9B6848F-5E21-4AFC-BAF9-9D74D15F3DA1}"/>
    <cellStyle name="Comma 14 3 3 2" xfId="3706" xr:uid="{44B15C5E-F405-4BEC-B87A-91928346CD84}"/>
    <cellStyle name="Comma 14 3 3 3" xfId="5821" xr:uid="{7FF66832-ADE7-45DD-AAB6-DCDF8474E284}"/>
    <cellStyle name="Comma 14 3 4" xfId="1671" xr:uid="{18C3499C-DCEB-4F7D-B5D8-236ADA46A7BD}"/>
    <cellStyle name="Comma 14 3 4 2" xfId="3973" xr:uid="{1ED61076-18EF-4579-A479-403B42151FBB}"/>
    <cellStyle name="Comma 14 3 4 3" xfId="6096" xr:uid="{4A2B1657-8F6E-4FD0-A0F2-1071F44404FF}"/>
    <cellStyle name="Comma 14 3 5" xfId="2182" xr:uid="{19EE19BC-0A1C-433C-9F23-97B63C8BA7AA}"/>
    <cellStyle name="Comma 14 3 5 2" xfId="4281" xr:uid="{DA1260A6-B5A2-4461-9E51-DE74DFDFA81B}"/>
    <cellStyle name="Comma 14 3 5 3" xfId="6445" xr:uid="{12B7933A-F712-44B0-8BB2-0E119D63F1B1}"/>
    <cellStyle name="Comma 14 3 6" xfId="2492" xr:uid="{7A877D38-A520-4C70-9244-AE1285A21B59}"/>
    <cellStyle name="Comma 14 3 6 2" xfId="4589" xr:uid="{ECA57E73-7C9F-4DC7-9D7A-9494036294B7}"/>
    <cellStyle name="Comma 14 3 6 3" xfId="6753" xr:uid="{FF792FDB-5FDF-49DA-8789-FCBF6D722DF1}"/>
    <cellStyle name="Comma 14 3 7" xfId="2731" xr:uid="{EC54EBA4-0DBD-402A-B9EC-7431FA946B9D}"/>
    <cellStyle name="Comma 14 3 7 2" xfId="4824" xr:uid="{A9F70CC2-A413-4377-9F78-DC8928C4AE6F}"/>
    <cellStyle name="Comma 14 3 7 3" xfId="6988" xr:uid="{C07FF5F7-1ABD-475E-8F98-46EBD1ECD734}"/>
    <cellStyle name="Comma 14 3 8" xfId="2944" xr:uid="{061A76D1-9DB4-405D-9062-5A4229064171}"/>
    <cellStyle name="Comma 14 3 8 2" xfId="5029" xr:uid="{96515758-9ABD-49C7-8BFD-55810BA30D4D}"/>
    <cellStyle name="Comma 14 3 8 3" xfId="7193" xr:uid="{915ADAC1-0286-41EF-84FC-B507BAE4DCA7}"/>
    <cellStyle name="Comma 14 3 9" xfId="3185" xr:uid="{36990C1C-ED80-42CD-B276-142897DE5E32}"/>
    <cellStyle name="Comma 14 4" xfId="946" xr:uid="{16D47CE2-CF5F-42AC-B646-A37F41D8B5EC}"/>
    <cellStyle name="Comma 14 4 10" xfId="5161" xr:uid="{072AC18F-77A2-4C8C-B9E4-EEA79D13C65D}"/>
    <cellStyle name="Comma 14 4 2" xfId="1264" xr:uid="{8E112CB5-2BBE-4CD0-A626-4ECBEBBA9CDF}"/>
    <cellStyle name="Comma 14 4 2 2" xfId="3637" xr:uid="{D779215F-8C9C-4B7B-9856-698DAF563D9A}"/>
    <cellStyle name="Comma 14 4 2 3" xfId="5749" xr:uid="{78852E41-3F5C-4084-B0DE-154F1F9C164E}"/>
    <cellStyle name="Comma 14 4 3" xfId="1579" xr:uid="{EFDE5F7F-9AE8-4C24-AEDE-A696C9A5D447}"/>
    <cellStyle name="Comma 14 4 3 2" xfId="3881" xr:uid="{C6B9AFAF-D436-402C-B22E-7369249AE68D}"/>
    <cellStyle name="Comma 14 4 3 3" xfId="6004" xr:uid="{7CDF75C1-BD72-4E81-AD24-AF1F2F6914D0}"/>
    <cellStyle name="Comma 14 4 4" xfId="2090" xr:uid="{5EC3CAF3-7927-4ECD-ACA4-70D53204BB26}"/>
    <cellStyle name="Comma 14 4 4 2" xfId="4189" xr:uid="{6AF8CC09-3011-45CC-87CD-336AD9A4C6EB}"/>
    <cellStyle name="Comma 14 4 4 3" xfId="6353" xr:uid="{5CEEF580-337A-4125-A320-5B671BBFDE0A}"/>
    <cellStyle name="Comma 14 4 5" xfId="2400" xr:uid="{A082DACB-FEC4-4F80-8B98-7B4B3207473E}"/>
    <cellStyle name="Comma 14 4 5 2" xfId="4497" xr:uid="{641E78C4-04D2-4785-BC30-31B891C6D7B7}"/>
    <cellStyle name="Comma 14 4 5 3" xfId="6661" xr:uid="{FCCC9C8E-0F43-4410-8FDF-A759AE457582}"/>
    <cellStyle name="Comma 14 4 6" xfId="2662" xr:uid="{119876D4-B74C-4524-9C37-19918F2012C7}"/>
    <cellStyle name="Comma 14 4 6 2" xfId="4755" xr:uid="{0A5EBC83-F141-4931-B64B-F95EA97EC1BE}"/>
    <cellStyle name="Comma 14 4 6 3" xfId="6919" xr:uid="{D3C28012-8E1B-43F1-A80D-76C2F4C792F0}"/>
    <cellStyle name="Comma 14 4 7" xfId="2875" xr:uid="{978837F5-BC53-42A8-B9C6-CEB3A808DFD9}"/>
    <cellStyle name="Comma 14 4 7 2" xfId="4960" xr:uid="{79E87226-1C27-4970-902D-6427EB3A2B53}"/>
    <cellStyle name="Comma 14 4 7 3" xfId="7124" xr:uid="{10CA925B-F0C9-489A-8645-F087C17116D3}"/>
    <cellStyle name="Comma 14 4 8" xfId="3386" xr:uid="{ABDE2E24-870A-464E-AAE4-66B83414C10F}"/>
    <cellStyle name="Comma 14 4 9" xfId="5489" xr:uid="{692D8DAA-F11B-4FD6-9734-0E2C69586E5E}"/>
    <cellStyle name="Comma 14 5" xfId="849" xr:uid="{914B153A-8014-4C91-8C89-341063F28CE2}"/>
    <cellStyle name="Comma 14 5 2" xfId="3297" xr:uid="{3DEA4162-9960-47B0-A0A3-A3FAE7413577}"/>
    <cellStyle name="Comma 14 5 3" xfId="5397" xr:uid="{06076BE8-F9B3-4C8C-AD84-A046267B9A37}"/>
    <cellStyle name="Comma 14 6" xfId="1173" xr:uid="{6C309F6A-CCA4-4424-AC30-22F3EF5B3286}"/>
    <cellStyle name="Comma 14 6 2" xfId="3577" xr:uid="{BD0CCBA4-B905-4A03-8CC5-92AD18578310}"/>
    <cellStyle name="Comma 14 6 3" xfId="5682" xr:uid="{EDCA47DC-7C09-47A2-9E8C-38382950A89A}"/>
    <cellStyle name="Comma 14 7" xfId="1486" xr:uid="{DE1C23B1-494F-4A63-8944-8E336E2EB52F}"/>
    <cellStyle name="Comma 14 7 2" xfId="3792" xr:uid="{ACC9F28C-42D1-4261-917C-32EF8B49C74D}"/>
    <cellStyle name="Comma 14 7 3" xfId="5915" xr:uid="{65B98D3F-6283-461F-909D-FD73257B7010}"/>
    <cellStyle name="Comma 14 8" xfId="2001" xr:uid="{E713ECE5-22E6-4724-95AA-A8D16320AD8C}"/>
    <cellStyle name="Comma 14 8 2" xfId="4100" xr:uid="{A8C93FA9-BBDA-4D1D-9BF3-B168DEA79F86}"/>
    <cellStyle name="Comma 14 8 3" xfId="6264" xr:uid="{E496A003-4302-4933-807E-F5840410CCC7}"/>
    <cellStyle name="Comma 14 9" xfId="2311" xr:uid="{F6DFEE08-CD6C-48E0-9F7A-3E80226E4353}"/>
    <cellStyle name="Comma 14 9 2" xfId="4408" xr:uid="{59F518C3-4693-4F2E-961A-BF3E69D8E288}"/>
    <cellStyle name="Comma 14 9 3" xfId="6572" xr:uid="{8DF70328-7D62-44C0-8415-20ACC984AA8F}"/>
    <cellStyle name="Comma 15" xfId="450" xr:uid="{73B5EEEF-77E0-488D-B26D-7EAFA4C0312B}"/>
    <cellStyle name="Comma 15 10" xfId="2604" xr:uid="{D115FD2A-9C6F-4EC1-91A0-5E1209EF5550}"/>
    <cellStyle name="Comma 15 10 2" xfId="4697" xr:uid="{406D8CB7-AFA9-451B-A088-439EC30DABC8}"/>
    <cellStyle name="Comma 15 10 3" xfId="6861" xr:uid="{73CA3F35-4036-40F5-91E3-100E8B86C6B7}"/>
    <cellStyle name="Comma 15 11" xfId="2816" xr:uid="{44B2E49B-D91D-4C10-BD1E-5C62F6F0FA07}"/>
    <cellStyle name="Comma 15 11 2" xfId="4902" xr:uid="{007C6499-4D7A-423F-8ECB-8BE9E81661C6}"/>
    <cellStyle name="Comma 15 11 3" xfId="7066" xr:uid="{3C7FDF17-81A1-4801-8931-5805AC22BF57}"/>
    <cellStyle name="Comma 15 12" xfId="3064" xr:uid="{9A99070A-A4AF-450B-A821-FEF0642E2A72}"/>
    <cellStyle name="Comma 15 13" xfId="5149" xr:uid="{D01D9621-601A-429E-BED8-172F757BFBF1}"/>
    <cellStyle name="Comma 15 14" xfId="5804" xr:uid="{551FCB49-C358-4EA4-A693-151102B759D3}"/>
    <cellStyle name="Comma 15 2" xfId="636" xr:uid="{26830BBF-0739-421F-ADDA-E1C61BBC3588}"/>
    <cellStyle name="Comma 15 2 10" xfId="2847" xr:uid="{D96BFC8C-6E10-4146-8423-BA933B22C38D}"/>
    <cellStyle name="Comma 15 2 10 2" xfId="4932" xr:uid="{E8B3C3E7-56EC-4A75-9280-96105BE39383}"/>
    <cellStyle name="Comma 15 2 10 3" xfId="7096" xr:uid="{DE8F4BEA-7E19-475E-9387-E1129C9111DF}"/>
    <cellStyle name="Comma 15 2 11" xfId="3120" xr:uid="{AB4C10AA-BFF9-4F5C-89A4-1BAF801B921A}"/>
    <cellStyle name="Comma 15 2 12" xfId="5217" xr:uid="{8E292B81-8ED9-4CA2-9A38-A1445DDEA28F}"/>
    <cellStyle name="Comma 15 2 13" xfId="5145" xr:uid="{45F13BAA-8899-4D3E-83FC-4F90094636A5}"/>
    <cellStyle name="Comma 15 2 2" xfId="783" xr:uid="{750E1358-C6D6-4152-9602-B398EE72BF0E}"/>
    <cellStyle name="Comma 15 2 2 10" xfId="5342" xr:uid="{AE468C72-E8D7-4F66-9A1E-7ADDB3378A09}"/>
    <cellStyle name="Comma 15 2 2 11" xfId="5094" xr:uid="{0F51CB0E-4F4E-4E6C-B6B7-99F4EB81248F}"/>
    <cellStyle name="Comma 15 2 2 2" xfId="1095" xr:uid="{8C693AFC-70A4-45A4-AA83-FB8BF740133D}"/>
    <cellStyle name="Comma 15 2 2 2 2" xfId="3535" xr:uid="{C4F3A69D-9BAF-4912-BBB1-2156C87055BC}"/>
    <cellStyle name="Comma 15 2 2 2 3" xfId="5638" xr:uid="{0D754036-D4A1-49FD-85F1-1FD71ED16E0D}"/>
    <cellStyle name="Comma 15 2 2 3" xfId="1413" xr:uid="{5CD19A2B-6318-4E05-BD5D-4610216C190E}"/>
    <cellStyle name="Comma 15 2 2 3 2" xfId="3738" xr:uid="{360BA065-4F07-47AC-BA6E-DF795B9BE353}"/>
    <cellStyle name="Comma 15 2 2 3 3" xfId="5856" xr:uid="{DD03FD3C-5828-47F7-98FA-2E201070824D}"/>
    <cellStyle name="Comma 15 2 2 4" xfId="1728" xr:uid="{FB915024-5164-4F9F-9FF6-34079B606DC9}"/>
    <cellStyle name="Comma 15 2 2 4 2" xfId="4030" xr:uid="{EF6AF4E5-78BA-4CA6-83F4-5388841DCD7A}"/>
    <cellStyle name="Comma 15 2 2 4 3" xfId="6153" xr:uid="{EBCD2C10-1122-4BFD-A4FE-3F6701AB7E1E}"/>
    <cellStyle name="Comma 15 2 2 5" xfId="2239" xr:uid="{03BD24E4-ADC4-40D1-807D-C85F79FA388C}"/>
    <cellStyle name="Comma 15 2 2 5 2" xfId="4338" xr:uid="{24C7A81F-6E7F-4542-BC7B-21F6D1567797}"/>
    <cellStyle name="Comma 15 2 2 5 3" xfId="6502" xr:uid="{74B71FB2-CB06-4CA9-BBD8-9DE91966ECE9}"/>
    <cellStyle name="Comma 15 2 2 6" xfId="2549" xr:uid="{E2FC9B00-A2A6-408F-B925-BE86133A6904}"/>
    <cellStyle name="Comma 15 2 2 6 2" xfId="4646" xr:uid="{AAD88519-158B-4F95-9CB2-DF3887695CA3}"/>
    <cellStyle name="Comma 15 2 2 6 3" xfId="6810" xr:uid="{2825822D-948B-4AD3-A30E-A9B5A40DCF88}"/>
    <cellStyle name="Comma 15 2 2 7" xfId="2763" xr:uid="{BF5F7DCD-229C-4CD9-B1F0-56CB11B6C249}"/>
    <cellStyle name="Comma 15 2 2 7 2" xfId="4856" xr:uid="{AB4C8139-AFE6-4734-9916-DBA101B970F9}"/>
    <cellStyle name="Comma 15 2 2 7 3" xfId="7020" xr:uid="{C07B23B8-8399-4CF6-8418-013B904939D5}"/>
    <cellStyle name="Comma 15 2 2 8" xfId="2976" xr:uid="{583D848A-7F22-485F-A887-C8168E9CE790}"/>
    <cellStyle name="Comma 15 2 2 8 2" xfId="5061" xr:uid="{270EAE4F-162D-4C08-9DAF-67C2D115AFDE}"/>
    <cellStyle name="Comma 15 2 2 8 3" xfId="7225" xr:uid="{A46C020E-8C1E-421F-B609-22236E6D5E0B}"/>
    <cellStyle name="Comma 15 2 2 9" xfId="3242" xr:uid="{93C3476F-9B14-4BAD-89D7-F993592EB849}"/>
    <cellStyle name="Comma 15 2 3" xfId="980" xr:uid="{A2D4654C-28AB-4F41-855B-FB8D65AF38AB}"/>
    <cellStyle name="Comma 15 2 3 10" xfId="6163" xr:uid="{C5C85885-EF85-4815-AFDA-12E1A95BE326}"/>
    <cellStyle name="Comma 15 2 3 2" xfId="1298" xr:uid="{1431BF4A-40E0-4BB3-AFCF-74AE2049AB20}"/>
    <cellStyle name="Comma 15 2 3 2 2" xfId="3671" xr:uid="{A99A6453-CDE7-4703-A0F9-AA90C566C934}"/>
    <cellStyle name="Comma 15 2 3 2 3" xfId="5783" xr:uid="{89254FE6-100F-4D35-B474-CC2AB16FD2A2}"/>
    <cellStyle name="Comma 15 2 3 3" xfId="1613" xr:uid="{F9300283-3857-4439-8AFD-2C7863449DD9}"/>
    <cellStyle name="Comma 15 2 3 3 2" xfId="3915" xr:uid="{FE14BE18-1F92-42FD-A69B-D45B3F0E4D1D}"/>
    <cellStyle name="Comma 15 2 3 3 3" xfId="6038" xr:uid="{F1FB9688-508E-4469-9931-421CDB864B24}"/>
    <cellStyle name="Comma 15 2 3 4" xfId="2124" xr:uid="{53753C34-A558-4445-AFEA-69FD0CDF5C55}"/>
    <cellStyle name="Comma 15 2 3 4 2" xfId="4223" xr:uid="{0EF49E3E-28F2-4C29-AB1A-5D0E7DDF8EFE}"/>
    <cellStyle name="Comma 15 2 3 4 3" xfId="6387" xr:uid="{A32DF9E1-10AA-475B-87AC-D15DC90F7DB5}"/>
    <cellStyle name="Comma 15 2 3 5" xfId="2434" xr:uid="{CFBA06D7-0176-4496-8417-DE1358596171}"/>
    <cellStyle name="Comma 15 2 3 5 2" xfId="4531" xr:uid="{FEA99F37-4CE7-46BB-9D73-CBB93C00F723}"/>
    <cellStyle name="Comma 15 2 3 5 3" xfId="6695" xr:uid="{95929190-004C-48A9-AA36-BFEE5E392914}"/>
    <cellStyle name="Comma 15 2 3 6" xfId="2696" xr:uid="{696A96EE-910A-4046-9C4D-CFDDD3E6B1B9}"/>
    <cellStyle name="Comma 15 2 3 6 2" xfId="4789" xr:uid="{023E1137-3279-4D7F-B946-0BB7D70A44B1}"/>
    <cellStyle name="Comma 15 2 3 6 3" xfId="6953" xr:uid="{F68EAA6D-20BB-46ED-B775-F5E7B2815A8D}"/>
    <cellStyle name="Comma 15 2 3 7" xfId="2909" xr:uid="{E8B6FEE1-40EC-46DD-96A2-A24209D42803}"/>
    <cellStyle name="Comma 15 2 3 7 2" xfId="4994" xr:uid="{8378FA17-B7B3-409C-A422-3032D8F5600D}"/>
    <cellStyle name="Comma 15 2 3 7 3" xfId="7158" xr:uid="{D5C5A90B-93FC-4F12-90C0-3239FDBF8C70}"/>
    <cellStyle name="Comma 15 2 3 8" xfId="3420" xr:uid="{887B9FFC-FA42-4FFB-A3ED-AEBCBA131D63}"/>
    <cellStyle name="Comma 15 2 3 9" xfId="5523" xr:uid="{39420721-A98C-4560-A6AA-22D33F84A801}"/>
    <cellStyle name="Comma 15 2 4" xfId="906" xr:uid="{5A1521F0-1E84-497B-B543-25D08B983ECF}"/>
    <cellStyle name="Comma 15 2 4 2" xfId="3354" xr:uid="{485F73A3-EFE0-4DC9-BE99-31E455FFA786}"/>
    <cellStyle name="Comma 15 2 4 3" xfId="5454" xr:uid="{F9A92EFB-821D-4E57-8553-112F3D22E9EA}"/>
    <cellStyle name="Comma 15 2 5" xfId="1232" xr:uid="{D19D9EBE-4DB3-4824-9E39-C1FEACE54FA0}"/>
    <cellStyle name="Comma 15 2 5 2" xfId="3609" xr:uid="{EBB41014-3A86-477E-914D-792963517DA5}"/>
    <cellStyle name="Comma 15 2 5 3" xfId="5721" xr:uid="{ACC809D8-57F9-4354-844D-6560524B08E2}"/>
    <cellStyle name="Comma 15 2 6" xfId="1545" xr:uid="{F0EF29A3-17CD-4E14-8628-DFBBD0B73C5A}"/>
    <cellStyle name="Comma 15 2 6 2" xfId="3849" xr:uid="{B371B226-9F01-4D24-A676-CC844FDCDBC3}"/>
    <cellStyle name="Comma 15 2 6 3" xfId="5972" xr:uid="{E57E32FC-F2BA-4313-8B44-6CD4D1D7CC15}"/>
    <cellStyle name="Comma 15 2 7" xfId="2058" xr:uid="{95214FAE-A190-499D-A513-817E84AF572B}"/>
    <cellStyle name="Comma 15 2 7 2" xfId="4157" xr:uid="{834CBE88-F53D-42FA-A464-FC21E77889ED}"/>
    <cellStyle name="Comma 15 2 7 3" xfId="6321" xr:uid="{71A56A1A-B0C8-47CF-A5E0-9F3C7570F747}"/>
    <cellStyle name="Comma 15 2 8" xfId="2368" xr:uid="{D52B6550-EA30-456F-A0FD-C9CB6A7CD263}"/>
    <cellStyle name="Comma 15 2 8 2" xfId="4465" xr:uid="{16249D10-2E36-4591-858D-68709F8244CF}"/>
    <cellStyle name="Comma 15 2 8 3" xfId="6629" xr:uid="{7DFDBA72-DC1B-49FA-859A-D478F02E9694}"/>
    <cellStyle name="Comma 15 2 9" xfId="2634" xr:uid="{849FBF9B-F92A-4462-AD5F-621D343EB095}"/>
    <cellStyle name="Comma 15 2 9 2" xfId="4727" xr:uid="{832B22BB-2EAC-4358-8005-E67850D2E7A8}"/>
    <cellStyle name="Comma 15 2 9 3" xfId="6891" xr:uid="{0DD03A3B-F700-44B5-8FA7-C7FEEE2C3A6A}"/>
    <cellStyle name="Comma 15 3" xfId="724" xr:uid="{8B0B2498-0AD6-4E5E-B5B0-356C8920AC66}"/>
    <cellStyle name="Comma 15 3 10" xfId="5287" xr:uid="{F1100087-2054-44C9-B958-EEC8C163C4BF}"/>
    <cellStyle name="Comma 15 3 11" xfId="5098" xr:uid="{A7A634C1-4506-4AAA-99E7-D6300F319814}"/>
    <cellStyle name="Comma 15 3 2" xfId="1041" xr:uid="{0B438906-D1A6-4C0F-841C-682698A5877D}"/>
    <cellStyle name="Comma 15 3 2 2" xfId="3481" xr:uid="{34DC94AB-0A34-438C-B9DD-416CFE313B5E}"/>
    <cellStyle name="Comma 15 3 2 3" xfId="5584" xr:uid="{9FBDE813-F3FA-47A0-94D5-4BED404F531B}"/>
    <cellStyle name="Comma 15 3 3" xfId="1359" xr:uid="{0A375E46-C60D-4F60-9B64-21FAE38975CA}"/>
    <cellStyle name="Comma 15 3 3 2" xfId="3708" xr:uid="{DBDD3242-1179-46BC-9AB7-5D7CF7788FC2}"/>
    <cellStyle name="Comma 15 3 3 3" xfId="5823" xr:uid="{88B8E575-1D56-43D1-BA09-3A5659E1AEF5}"/>
    <cellStyle name="Comma 15 3 4" xfId="1674" xr:uid="{4F104117-7FCA-4D6D-87E2-33F59944F0B6}"/>
    <cellStyle name="Comma 15 3 4 2" xfId="3976" xr:uid="{E14AC93F-993E-437B-9AB4-91B90C8B450B}"/>
    <cellStyle name="Comma 15 3 4 3" xfId="6099" xr:uid="{DCCDA69A-7BB0-417D-B4E9-5C6CA0C8B61F}"/>
    <cellStyle name="Comma 15 3 5" xfId="2185" xr:uid="{7BF1EFFE-BBAD-471D-ADF0-97CC5DF2B9A3}"/>
    <cellStyle name="Comma 15 3 5 2" xfId="4284" xr:uid="{CAB709E8-4DEB-458F-9BEE-6E0FFD94B930}"/>
    <cellStyle name="Comma 15 3 5 3" xfId="6448" xr:uid="{2F6A86D1-209B-493A-BE0E-012AF70007C0}"/>
    <cellStyle name="Comma 15 3 6" xfId="2495" xr:uid="{ADBCE599-697B-4BBA-9315-10353C5B599A}"/>
    <cellStyle name="Comma 15 3 6 2" xfId="4592" xr:uid="{0AA1A10E-CC45-4EC5-B74F-3CFA13655289}"/>
    <cellStyle name="Comma 15 3 6 3" xfId="6756" xr:uid="{BAAB6957-1829-4EAA-93EE-0696D421990F}"/>
    <cellStyle name="Comma 15 3 7" xfId="2733" xr:uid="{5861D413-AD13-4176-A8A6-9018A95585E7}"/>
    <cellStyle name="Comma 15 3 7 2" xfId="4826" xr:uid="{0D25BF9B-EE9C-407C-9E12-27CEE1865EA6}"/>
    <cellStyle name="Comma 15 3 7 3" xfId="6990" xr:uid="{BF222527-ECBF-4ACA-900B-2F95B5EC51F0}"/>
    <cellStyle name="Comma 15 3 8" xfId="2946" xr:uid="{3D78ECD1-F81F-4DE0-9B35-91FA7B987DFC}"/>
    <cellStyle name="Comma 15 3 8 2" xfId="5031" xr:uid="{41AFEFAB-A47A-4764-A8F1-E291F753DC60}"/>
    <cellStyle name="Comma 15 3 8 3" xfId="7195" xr:uid="{60D10990-78F5-4A09-AEF3-235DD4BE7869}"/>
    <cellStyle name="Comma 15 3 9" xfId="3188" xr:uid="{EBDA7AFC-792C-4C6B-A254-262DA2E58A0E}"/>
    <cellStyle name="Comma 15 4" xfId="948" xr:uid="{166FAA70-4B33-47BE-81C7-7DFF9E5D140C}"/>
    <cellStyle name="Comma 15 4 10" xfId="5082" xr:uid="{7564A9DA-F09A-4AB4-B4D8-A133DC5B0A13}"/>
    <cellStyle name="Comma 15 4 2" xfId="1266" xr:uid="{B6B09EB9-3BFC-4546-BB37-5BD5E4BFF349}"/>
    <cellStyle name="Comma 15 4 2 2" xfId="3639" xr:uid="{136EB5F1-6151-4AAB-9C95-2D7BF1F69616}"/>
    <cellStyle name="Comma 15 4 2 3" xfId="5751" xr:uid="{74BD8413-6425-4315-80D8-FDC4A75268C9}"/>
    <cellStyle name="Comma 15 4 3" xfId="1581" xr:uid="{942D3CAE-7ECE-438E-869C-F07B07BDD5C5}"/>
    <cellStyle name="Comma 15 4 3 2" xfId="3883" xr:uid="{D5C0BF74-681A-4A60-A6AA-5F6965CD483A}"/>
    <cellStyle name="Comma 15 4 3 3" xfId="6006" xr:uid="{E1C3D056-4C66-4B27-A680-5959F0A79FC3}"/>
    <cellStyle name="Comma 15 4 4" xfId="2092" xr:uid="{C65F1196-3E5E-4DDC-9EC2-2380767675F3}"/>
    <cellStyle name="Comma 15 4 4 2" xfId="4191" xr:uid="{01FAAE10-6AE9-44C9-BB92-41BB6DA04B39}"/>
    <cellStyle name="Comma 15 4 4 3" xfId="6355" xr:uid="{AAF3FFD3-40F1-410E-9C68-9766B33DE6D1}"/>
    <cellStyle name="Comma 15 4 5" xfId="2402" xr:uid="{DF4153C6-9BC2-4BB6-AE7C-F32309C03276}"/>
    <cellStyle name="Comma 15 4 5 2" xfId="4499" xr:uid="{3F4EA053-B4DE-44B1-AE21-AFF515DA60DB}"/>
    <cellStyle name="Comma 15 4 5 3" xfId="6663" xr:uid="{18FA9F30-EEAC-4B4B-8FD4-A8664168D48C}"/>
    <cellStyle name="Comma 15 4 6" xfId="2664" xr:uid="{85D89283-8647-49B1-B756-601426AAD08B}"/>
    <cellStyle name="Comma 15 4 6 2" xfId="4757" xr:uid="{0411BCDC-AF6B-49E1-BF09-FD61157B0C37}"/>
    <cellStyle name="Comma 15 4 6 3" xfId="6921" xr:uid="{194E2317-5FE2-483E-B9E5-9F09857B3C6F}"/>
    <cellStyle name="Comma 15 4 7" xfId="2877" xr:uid="{364E657F-717B-4DC8-BAA0-BBD6BA8441F9}"/>
    <cellStyle name="Comma 15 4 7 2" xfId="4962" xr:uid="{C42C0BF5-0043-4696-A45F-C695BD6FEB20}"/>
    <cellStyle name="Comma 15 4 7 3" xfId="7126" xr:uid="{F695264A-2C1C-43BC-92A0-81C18D3F2084}"/>
    <cellStyle name="Comma 15 4 8" xfId="3388" xr:uid="{34021F70-C122-453A-BB90-7EFC16A00F62}"/>
    <cellStyle name="Comma 15 4 9" xfId="5491" xr:uid="{E12606BF-688C-4607-98B9-16E71C19CC9F}"/>
    <cellStyle name="Comma 15 5" xfId="852" xr:uid="{3E05D39C-7614-432C-9611-3286612762EF}"/>
    <cellStyle name="Comma 15 5 2" xfId="3300" xr:uid="{97D5C895-A30F-41B3-BC4B-E046670D361E}"/>
    <cellStyle name="Comma 15 5 3" xfId="5400" xr:uid="{B511D2F7-51CC-43C0-B4B9-68B4B78150DC}"/>
    <cellStyle name="Comma 15 6" xfId="1176" xr:uid="{491D1948-C15A-43C5-8F53-30B59EE7C831}"/>
    <cellStyle name="Comma 15 6 2" xfId="3579" xr:uid="{156EA422-781D-4A60-85A9-003DE56B39B1}"/>
    <cellStyle name="Comma 15 6 3" xfId="5685" xr:uid="{B14BD4D7-949C-4A1D-8009-32A4EF24200D}"/>
    <cellStyle name="Comma 15 7" xfId="1489" xr:uid="{DEDBA51D-3F53-41EA-84FC-AE11AEB4EE3B}"/>
    <cellStyle name="Comma 15 7 2" xfId="3795" xr:uid="{BBAF11AA-9290-4157-BE85-67E6ED8E5CF8}"/>
    <cellStyle name="Comma 15 7 3" xfId="5918" xr:uid="{2BFE1ADF-0705-4E54-BFBC-A5A1C42EE4A5}"/>
    <cellStyle name="Comma 15 8" xfId="2004" xr:uid="{342F40B3-06D2-4DAF-A785-3E7C9CDF6D4E}"/>
    <cellStyle name="Comma 15 8 2" xfId="4103" xr:uid="{0D556BFC-FBA9-4FDB-9116-5D8A7FB45B8B}"/>
    <cellStyle name="Comma 15 8 3" xfId="6267" xr:uid="{7F52AA60-5F8F-4218-9B27-C771F4F1F984}"/>
    <cellStyle name="Comma 15 9" xfId="2314" xr:uid="{3D93E368-A0FF-4D3D-A3D0-5649974BE60F}"/>
    <cellStyle name="Comma 15 9 2" xfId="4411" xr:uid="{2FC7B757-1CDF-40C9-89F7-1120AD920831}"/>
    <cellStyle name="Comma 15 9 3" xfId="6575" xr:uid="{6455BEE2-C6BC-4EFF-9FF9-3DC3BA442CCB}"/>
    <cellStyle name="Comma 16" xfId="453" xr:uid="{82F9DEBD-2F5B-44AC-BD25-887407CAF345}"/>
    <cellStyle name="Comma 16 10" xfId="5151" xr:uid="{163205E4-37FB-484B-9895-91394FD4DD06}"/>
    <cellStyle name="Comma 16 2" xfId="638" xr:uid="{5C6F57E8-D77E-4283-9610-44FB220E37CF}"/>
    <cellStyle name="Comma 16 2 2" xfId="785" xr:uid="{693CD7B8-0D02-4938-9E9C-49B9FA653046}"/>
    <cellStyle name="Comma 16 2 2 2" xfId="1097" xr:uid="{4C47FF62-004A-41AA-9113-1F9A712F1121}"/>
    <cellStyle name="Comma 16 2 2 2 2" xfId="3537" xr:uid="{E24544A3-0812-442B-B0EF-FB6DA2B4C484}"/>
    <cellStyle name="Comma 16 2 2 2 3" xfId="5640" xr:uid="{DB1E5C76-9408-4B58-8DD5-7F94143884F1}"/>
    <cellStyle name="Comma 16 2 2 3" xfId="1415" xr:uid="{BA956803-8F10-481F-969F-E87A89A83506}"/>
    <cellStyle name="Comma 16 2 2 4" xfId="1730" xr:uid="{29C00A71-5119-42AC-A928-38FD947BC7BB}"/>
    <cellStyle name="Comma 16 2 2 4 2" xfId="4032" xr:uid="{9C9D9527-96B2-4972-9127-AEA3E3A70729}"/>
    <cellStyle name="Comma 16 2 2 4 3" xfId="6155" xr:uid="{0DF31521-6EDB-4CEE-AD4E-DCC6228F06A1}"/>
    <cellStyle name="Comma 16 2 2 5" xfId="2241" xr:uid="{0CD5AF1D-9C83-4B66-AC75-302CF54732F1}"/>
    <cellStyle name="Comma 16 2 2 5 2" xfId="4340" xr:uid="{8D171FD8-1ACC-49AC-BF8C-AE858D83B082}"/>
    <cellStyle name="Comma 16 2 2 5 3" xfId="6504" xr:uid="{F40B68E5-0FA4-40B1-B2D3-C628CBD4B660}"/>
    <cellStyle name="Comma 16 2 2 6" xfId="2551" xr:uid="{540D4C7F-9DD5-4C9E-B211-E1C2928A9067}"/>
    <cellStyle name="Comma 16 2 2 6 2" xfId="4648" xr:uid="{7282B4F8-A4F1-448F-8606-75E766832472}"/>
    <cellStyle name="Comma 16 2 2 6 3" xfId="6812" xr:uid="{C5406B72-9817-4579-89E2-6B76FD52ECAC}"/>
    <cellStyle name="Comma 16 2 2 7" xfId="3244" xr:uid="{7C8EFB45-8E64-43BD-8E7D-0B81E9E2543D}"/>
    <cellStyle name="Comma 16 2 2 8" xfId="5344" xr:uid="{F59F9088-4B4A-49DC-B76F-4313266CD9CF}"/>
    <cellStyle name="Comma 16 2 3" xfId="908" xr:uid="{B36C77E7-F826-44E5-A3A2-FCB41541EEA2}"/>
    <cellStyle name="Comma 16 2 3 2" xfId="3356" xr:uid="{1E93B9C5-E908-4715-B55F-F109E0F65464}"/>
    <cellStyle name="Comma 16 2 3 3" xfId="5456" xr:uid="{E2F300DE-423D-4082-8F2E-9BECD845480B}"/>
    <cellStyle name="Comma 16 2 4" xfId="1234" xr:uid="{25B92927-7A5B-40F4-8E19-B647EA6DE420}"/>
    <cellStyle name="Comma 16 2 5" xfId="1547" xr:uid="{5A0A9077-ECA7-43E9-99CC-BEA809CA3FC0}"/>
    <cellStyle name="Comma 16 2 5 2" xfId="3851" xr:uid="{3D9A742F-291A-4EFE-B9AD-2419B2BBB323}"/>
    <cellStyle name="Comma 16 2 5 3" xfId="5974" xr:uid="{B97B057C-B7E5-4835-9049-543EF4384B61}"/>
    <cellStyle name="Comma 16 2 6" xfId="2060" xr:uid="{A84EE6FA-7E02-43D6-BAC6-DCB998D8F987}"/>
    <cellStyle name="Comma 16 2 6 2" xfId="4159" xr:uid="{2D79A52B-44F2-4892-8937-D2DDA4B79BF3}"/>
    <cellStyle name="Comma 16 2 6 3" xfId="6323" xr:uid="{FC69D82B-1B42-43CF-83FD-F78683A32563}"/>
    <cellStyle name="Comma 16 2 7" xfId="2370" xr:uid="{7857A9CA-773B-4066-9E69-DF8F835748DF}"/>
    <cellStyle name="Comma 16 2 7 2" xfId="4467" xr:uid="{5E100264-27C5-48A0-A4F3-35FE9E494BE5}"/>
    <cellStyle name="Comma 16 2 7 3" xfId="6631" xr:uid="{BBEDC598-41BD-455E-BD57-144EE25F5FEA}"/>
    <cellStyle name="Comma 16 2 8" xfId="3122" xr:uid="{8A60871D-5A04-4AA3-ACD8-3C37FC2E9BE0}"/>
    <cellStyle name="Comma 16 2 9" xfId="5219" xr:uid="{949F0BC2-DA2C-4D54-8513-E7DB61D77BD1}"/>
    <cellStyle name="Comma 16 3" xfId="726" xr:uid="{C0950390-53C7-41D8-B906-05EA46EEF3EA}"/>
    <cellStyle name="Comma 16 3 2" xfId="1043" xr:uid="{FC0D0BC6-B377-43B5-B862-C9932265BA78}"/>
    <cellStyle name="Comma 16 3 2 2" xfId="3483" xr:uid="{B0DFCFCF-04A6-42DC-9236-DE1011C45A10}"/>
    <cellStyle name="Comma 16 3 2 3" xfId="5586" xr:uid="{99CDF622-C55B-4BAD-8732-73469AFB0FD9}"/>
    <cellStyle name="Comma 16 3 3" xfId="1361" xr:uid="{E179BB6D-6D8E-423F-957C-715BDBC76EFF}"/>
    <cellStyle name="Comma 16 3 4" xfId="1676" xr:uid="{9BA89901-F6BB-47B6-A731-09E5568AB56A}"/>
    <cellStyle name="Comma 16 3 4 2" xfId="3978" xr:uid="{8E66750C-5AEB-4FD8-BA91-340B9FE9248E}"/>
    <cellStyle name="Comma 16 3 4 3" xfId="6101" xr:uid="{A133EC28-E905-478F-BAD8-7C565DF4F137}"/>
    <cellStyle name="Comma 16 3 5" xfId="2187" xr:uid="{DC7FE5C6-3635-4ACA-83E9-682AC90B1970}"/>
    <cellStyle name="Comma 16 3 5 2" xfId="4286" xr:uid="{9D4E13EF-B017-4EFC-8815-C5448FAD8468}"/>
    <cellStyle name="Comma 16 3 5 3" xfId="6450" xr:uid="{D9B86435-C840-4553-BCA5-A91DB07332A3}"/>
    <cellStyle name="Comma 16 3 6" xfId="2497" xr:uid="{6CEB10B0-209A-4CA8-A6A8-0D477DF14594}"/>
    <cellStyle name="Comma 16 3 6 2" xfId="4594" xr:uid="{C265910B-7F49-4A68-B26B-BC2B93D29CA9}"/>
    <cellStyle name="Comma 16 3 6 3" xfId="6758" xr:uid="{DBD38CBA-2D47-4D95-8CD3-2829C11DAC15}"/>
    <cellStyle name="Comma 16 3 7" xfId="3190" xr:uid="{32D3C878-BA09-4DF0-98C1-6DC72250FC77}"/>
    <cellStyle name="Comma 16 3 8" xfId="5289" xr:uid="{0E84BE22-1D69-4256-B96F-F767E5F1C789}"/>
    <cellStyle name="Comma 16 4" xfId="854" xr:uid="{E55CB6A6-19EC-46EA-A8D6-5F979597D130}"/>
    <cellStyle name="Comma 16 4 2" xfId="3302" xr:uid="{F44432EE-D937-4EF3-B81A-2B48090B84C9}"/>
    <cellStyle name="Comma 16 4 3" xfId="5402" xr:uid="{DEE06E1B-7040-481C-B7C0-B85C9FB26153}"/>
    <cellStyle name="Comma 16 5" xfId="1178" xr:uid="{320E3DC9-EDDE-43C1-8851-B6159D271D14}"/>
    <cellStyle name="Comma 16 6" xfId="1491" xr:uid="{3DF907DF-F2BE-4B25-91D2-95B652FA9DF1}"/>
    <cellStyle name="Comma 16 6 2" xfId="3797" xr:uid="{096929BF-B7E1-4596-9371-1F76A91E3965}"/>
    <cellStyle name="Comma 16 6 3" xfId="5920" xr:uid="{6B6EED75-D8A6-4C4A-89B1-EECF1B427BAC}"/>
    <cellStyle name="Comma 16 7" xfId="2006" xr:uid="{D5FA2A12-1887-4915-8C3E-00DF79BD6379}"/>
    <cellStyle name="Comma 16 7 2" xfId="4105" xr:uid="{34BCD91A-3BCB-4CFA-897D-5596365FEF48}"/>
    <cellStyle name="Comma 16 7 3" xfId="6269" xr:uid="{4321B594-9941-4118-A593-4FAB015D3730}"/>
    <cellStyle name="Comma 16 8" xfId="2316" xr:uid="{AC62E348-1EC9-4FAC-8944-872DBE50A4E4}"/>
    <cellStyle name="Comma 16 8 2" xfId="4413" xr:uid="{43E017DC-1092-4742-9064-12B6BB354AA7}"/>
    <cellStyle name="Comma 16 8 3" xfId="6577" xr:uid="{279E4511-BDB5-4EE9-8CFA-2ABE1EBF3782}"/>
    <cellStyle name="Comma 16 9" xfId="3066" xr:uid="{1D752076-05CD-4D59-92C8-688347E24225}"/>
    <cellStyle name="Comma 17" xfId="659" xr:uid="{BE86D43A-B50E-49BA-94BE-8BCD43EF6782}"/>
    <cellStyle name="Comma 17 10" xfId="5229" xr:uid="{2E599A5E-3BF5-414A-A01B-19CD4403A24F}"/>
    <cellStyle name="Comma 17 11" xfId="5462" xr:uid="{E258A16E-976C-45F2-A4A0-19686AC977A2}"/>
    <cellStyle name="Comma 17 2" xfId="985" xr:uid="{3D267D8F-7A11-4B85-A7E0-22A0906A401F}"/>
    <cellStyle name="Comma 17 2 2" xfId="3425" xr:uid="{BD596A46-9544-4567-B64A-D4248194FF94}"/>
    <cellStyle name="Comma 17 2 3" xfId="5528" xr:uid="{B6FFCC64-2168-4ABE-A412-57BE3E9F8D42}"/>
    <cellStyle name="Comma 17 3" xfId="1303" xr:uid="{DB811EDA-91F6-41CE-AF7F-DACCF143E6D9}"/>
    <cellStyle name="Comma 17 3 2" xfId="3676" xr:uid="{291256EC-9B89-4162-848B-12DA7AF36AD0}"/>
    <cellStyle name="Comma 17 3 3" xfId="5788" xr:uid="{9C0BD852-4696-4301-9866-BD2C6E92DA29}"/>
    <cellStyle name="Comma 17 4" xfId="1618" xr:uid="{402D05C9-6ADA-4D1D-8C3A-F358A61A5A10}"/>
    <cellStyle name="Comma 17 4 2" xfId="3920" xr:uid="{04BB4622-B2C4-4DF2-A163-6C6606E51432}"/>
    <cellStyle name="Comma 17 4 3" xfId="6043" xr:uid="{0F832798-6AAD-4BD5-BA1C-A488975EEE5F}"/>
    <cellStyle name="Comma 17 5" xfId="2129" xr:uid="{743F71F1-7088-4D69-A7BD-C455104222CB}"/>
    <cellStyle name="Comma 17 5 2" xfId="4228" xr:uid="{AF661D0A-F3AE-4411-B6CD-2694DDC3FCE6}"/>
    <cellStyle name="Comma 17 5 3" xfId="6392" xr:uid="{738B6A30-C9A4-49B8-8E97-89C25233D55A}"/>
    <cellStyle name="Comma 17 6" xfId="2439" xr:uid="{AADE3697-D6AE-471A-B4E6-E3A835D71AB8}"/>
    <cellStyle name="Comma 17 6 2" xfId="4536" xr:uid="{E2B41E0F-4EF0-4FEE-AD69-44ABC6970376}"/>
    <cellStyle name="Comma 17 6 3" xfId="6700" xr:uid="{778E15F5-07C6-460B-B6CE-E59C2A195451}"/>
    <cellStyle name="Comma 17 7" xfId="2701" xr:uid="{EBDA2A6C-27D6-470B-AC9B-34EAA8F56217}"/>
    <cellStyle name="Comma 17 7 2" xfId="4794" xr:uid="{7AD17CC5-E5F6-4B67-A484-434070050CFD}"/>
    <cellStyle name="Comma 17 7 3" xfId="6958" xr:uid="{E9B8ED8D-C14A-4B98-8DF9-A144B3252ABE}"/>
    <cellStyle name="Comma 17 8" xfId="2914" xr:uid="{900E5C3F-14F1-4430-AF93-3FD23863F938}"/>
    <cellStyle name="Comma 17 8 2" xfId="4999" xr:uid="{0EA13628-B408-40F0-9840-D200D26FCE0B}"/>
    <cellStyle name="Comma 17 8 3" xfId="7163" xr:uid="{D8E3C814-D374-4C75-8D1F-7B09FA2DEBB6}"/>
    <cellStyle name="Comma 17 9" xfId="3132" xr:uid="{8888A843-CDCE-41D2-A958-D7BAA41A8E62}"/>
    <cellStyle name="Comma 18" xfId="662" xr:uid="{08AE172F-37F0-4BF3-8808-4FB355BB151F}"/>
    <cellStyle name="Comma 18 2" xfId="987" xr:uid="{C150A37E-EE6A-4F5E-8789-134E58D64CFC}"/>
    <cellStyle name="Comma 18 2 2" xfId="3427" xr:uid="{8B48D9D0-3030-4F53-8508-F5F12926F301}"/>
    <cellStyle name="Comma 18 2 3" xfId="5530" xr:uid="{95CF0962-02D5-4B1C-B29F-39C26A4903C4}"/>
    <cellStyle name="Comma 18 3" xfId="1305" xr:uid="{44EE96EC-CDDD-49DA-B5EF-E4AE77EC78FB}"/>
    <cellStyle name="Comma 18 4" xfId="1620" xr:uid="{8781851A-4ACB-45B9-8D2B-FFD395A78FCE}"/>
    <cellStyle name="Comma 18 4 2" xfId="3922" xr:uid="{CA91C98F-BA4F-4472-838C-F0F3BC36DE13}"/>
    <cellStyle name="Comma 18 4 3" xfId="6045" xr:uid="{B98C85D7-30EE-413E-97AD-BD19F4F8A984}"/>
    <cellStyle name="Comma 18 5" xfId="2131" xr:uid="{52CC4589-A3CB-48FC-9768-95D34F72D1E4}"/>
    <cellStyle name="Comma 18 5 2" xfId="4230" xr:uid="{2E64C9B7-B154-4D95-B13C-1A7D7B26C09A}"/>
    <cellStyle name="Comma 18 5 3" xfId="6394" xr:uid="{A58A256B-08C9-447B-81D0-F397C523780F}"/>
    <cellStyle name="Comma 18 6" xfId="2441" xr:uid="{F4FE3B66-4CC9-4525-9884-27466AF9B124}"/>
    <cellStyle name="Comma 18 6 2" xfId="4538" xr:uid="{468C3F0A-EBED-4A8A-8666-59209B6FEF1D}"/>
    <cellStyle name="Comma 18 6 3" xfId="6702" xr:uid="{6447283C-F4A6-4363-8C4C-F1B12AE2E838}"/>
    <cellStyle name="Comma 18 7" xfId="3134" xr:uid="{F6790BDA-E5F6-4A4C-A9E3-08CF3876C37D}"/>
    <cellStyle name="Comma 18 8" xfId="5231" xr:uid="{F5BFEC94-7F16-424D-AF1E-FACDF1622B0B}"/>
    <cellStyle name="Comma 19" xfId="1112" xr:uid="{77C0ED90-66C3-4785-B7E9-2769DAE4DA13}"/>
    <cellStyle name="Comma 19 2" xfId="3543" xr:uid="{C10CC751-78AA-43CD-9575-7686CBFDA75F}"/>
    <cellStyle name="Comma 19 3" xfId="5646" xr:uid="{D8523538-578D-4152-9CD8-86F98EF7BCE6}"/>
    <cellStyle name="Comma 2" xfId="193" xr:uid="{2A233167-CB1B-4D8B-AF13-1B4563EC9A5F}"/>
    <cellStyle name="Comma 2 10" xfId="430" xr:uid="{3E547D92-9406-4948-B65B-C2BD068E4C87}"/>
    <cellStyle name="Comma 2 10 10" xfId="5143" xr:uid="{1BD86478-03AD-4935-B271-60D8489B72CE}"/>
    <cellStyle name="Comma 2 10 2" xfId="632" xr:uid="{4FCD403E-4DC8-44C8-90EF-712EB9C6D683}"/>
    <cellStyle name="Comma 2 10 2 2" xfId="781" xr:uid="{2FC7EE41-41A2-4296-BE30-9767F3644E80}"/>
    <cellStyle name="Comma 2 10 2 2 2" xfId="1093" xr:uid="{962F4922-3345-44AC-8C7E-FB8DF5098565}"/>
    <cellStyle name="Comma 2 10 2 2 2 2" xfId="3533" xr:uid="{F7EDE4B6-CEFF-4760-AEE3-150CD26405EC}"/>
    <cellStyle name="Comma 2 10 2 2 2 3" xfId="5636" xr:uid="{EF2AADBE-565C-43D8-B585-FB6CB9C03F49}"/>
    <cellStyle name="Comma 2 10 2 2 3" xfId="1411" xr:uid="{C2AC4FC4-F4C4-4962-A387-C5D9951133E1}"/>
    <cellStyle name="Comma 2 10 2 2 4" xfId="1726" xr:uid="{B1CCDA6E-4ACA-4686-A750-EDA9D09F3926}"/>
    <cellStyle name="Comma 2 10 2 2 4 2" xfId="4028" xr:uid="{0E872F9A-0361-4649-A147-F62514B2EFFB}"/>
    <cellStyle name="Comma 2 10 2 2 4 3" xfId="6151" xr:uid="{DA62DBED-BFAA-4DE1-A0B5-DDE1F274F2B9}"/>
    <cellStyle name="Comma 2 10 2 2 5" xfId="2237" xr:uid="{A8133D33-6D3D-4367-BFD3-F5BD41A95A05}"/>
    <cellStyle name="Comma 2 10 2 2 5 2" xfId="4336" xr:uid="{894833D3-3C1E-483E-9EF6-C57D6C57C3F7}"/>
    <cellStyle name="Comma 2 10 2 2 5 3" xfId="6500" xr:uid="{92155FB1-C837-4AF7-AB86-82FF256133F6}"/>
    <cellStyle name="Comma 2 10 2 2 6" xfId="2547" xr:uid="{F5124C32-C3B5-4C89-A245-0D2463409156}"/>
    <cellStyle name="Comma 2 10 2 2 6 2" xfId="4644" xr:uid="{C32E3357-0FBE-430B-A29E-17D97332A955}"/>
    <cellStyle name="Comma 2 10 2 2 6 3" xfId="6808" xr:uid="{F0DC57E4-8E62-43A7-BDA5-B1DF19F4CB80}"/>
    <cellStyle name="Comma 2 10 2 2 7" xfId="3240" xr:uid="{D1B48C8C-3A58-4276-9FF3-2B5EA63ED2AE}"/>
    <cellStyle name="Comma 2 10 2 2 8" xfId="5340" xr:uid="{518002E2-6F0D-4B52-B35B-9A11FE7E1E02}"/>
    <cellStyle name="Comma 2 10 2 3" xfId="904" xr:uid="{D139B82B-3A11-4BD4-83A8-EEC7940638EC}"/>
    <cellStyle name="Comma 2 10 2 3 2" xfId="3352" xr:uid="{C09D7C7F-E2FF-4A33-94CE-89BCC79C0024}"/>
    <cellStyle name="Comma 2 10 2 3 3" xfId="5452" xr:uid="{AEC7CAEA-7E7C-4404-8F19-2E4B7E3E4E6B}"/>
    <cellStyle name="Comma 2 10 2 4" xfId="1230" xr:uid="{A28B075B-FCA5-4A9C-A4DD-4C575CBFEE74}"/>
    <cellStyle name="Comma 2 10 2 5" xfId="1543" xr:uid="{A3542825-A014-4100-A8BE-7BE7563847D7}"/>
    <cellStyle name="Comma 2 10 2 5 2" xfId="3847" xr:uid="{A8736A9D-AB76-4C80-AAEB-5DA9DD7B3B40}"/>
    <cellStyle name="Comma 2 10 2 5 3" xfId="5970" xr:uid="{CB5DC32C-2BD4-44A0-B228-7655CF86809F}"/>
    <cellStyle name="Comma 2 10 2 6" xfId="2056" xr:uid="{D522820A-9792-47C8-B169-D1BA174229D2}"/>
    <cellStyle name="Comma 2 10 2 6 2" xfId="4155" xr:uid="{BB217ED8-23D0-4EFA-84A2-A1DE02120F3E}"/>
    <cellStyle name="Comma 2 10 2 6 3" xfId="6319" xr:uid="{1D042C4E-3811-4235-848E-39E94780F7D2}"/>
    <cellStyle name="Comma 2 10 2 7" xfId="2366" xr:uid="{5408DC58-96B9-4641-9958-AB10756A9CE5}"/>
    <cellStyle name="Comma 2 10 2 7 2" xfId="4463" xr:uid="{E209C8CD-BCBE-44F4-858F-0D571FB9CCF9}"/>
    <cellStyle name="Comma 2 10 2 7 3" xfId="6627" xr:uid="{ECF208E0-8D33-441D-A382-41101979147D}"/>
    <cellStyle name="Comma 2 10 2 8" xfId="3118" xr:uid="{E21E0FB7-EB39-453E-98EF-F6DEE1D4E09D}"/>
    <cellStyle name="Comma 2 10 2 9" xfId="5215" xr:uid="{A4E47E8A-E7C7-49CF-A138-C4BD65843950}"/>
    <cellStyle name="Comma 2 10 3" xfId="721" xr:uid="{6F531769-2B2E-4007-9A8C-74405CA0029E}"/>
    <cellStyle name="Comma 2 10 3 2" xfId="1039" xr:uid="{E4A9C7F8-F79D-4ADB-A459-8357A32FA4AA}"/>
    <cellStyle name="Comma 2 10 3 2 2" xfId="3479" xr:uid="{772F18F6-5870-480A-A8BA-5A6CFFCE8E44}"/>
    <cellStyle name="Comma 2 10 3 2 3" xfId="5582" xr:uid="{2B1DCA1B-AD24-4E90-B25E-407D7E51670C}"/>
    <cellStyle name="Comma 2 10 3 3" xfId="1357" xr:uid="{82C04BE5-8C69-4E27-AC8A-81CA88CB4393}"/>
    <cellStyle name="Comma 2 10 3 4" xfId="1672" xr:uid="{7BC443F7-802D-4F2C-A548-8EC86BD68E29}"/>
    <cellStyle name="Comma 2 10 3 4 2" xfId="3974" xr:uid="{132F3566-8B99-4CF1-A017-984C33F61054}"/>
    <cellStyle name="Comma 2 10 3 4 3" xfId="6097" xr:uid="{112EBAFE-FE5C-4ABB-982A-0C806B834216}"/>
    <cellStyle name="Comma 2 10 3 5" xfId="2183" xr:uid="{AF78B15B-B7E7-483D-B8B8-41377E22F9E5}"/>
    <cellStyle name="Comma 2 10 3 5 2" xfId="4282" xr:uid="{7E3732EF-6F19-4CA2-A93C-4FBC60535B97}"/>
    <cellStyle name="Comma 2 10 3 5 3" xfId="6446" xr:uid="{E5829206-242C-4EED-BCDA-0079A565053E}"/>
    <cellStyle name="Comma 2 10 3 6" xfId="2493" xr:uid="{123FD2B4-0CAB-4719-B068-E6D5F25C4E57}"/>
    <cellStyle name="Comma 2 10 3 6 2" xfId="4590" xr:uid="{496C7B61-5920-41EE-891B-AF7FF67E69D4}"/>
    <cellStyle name="Comma 2 10 3 6 3" xfId="6754" xr:uid="{A791C4F7-B014-4749-A89A-424A6AD2B941}"/>
    <cellStyle name="Comma 2 10 3 7" xfId="3186" xr:uid="{ABB9AE29-3BB7-4D51-90DE-33205846B856}"/>
    <cellStyle name="Comma 2 10 3 8" xfId="5285" xr:uid="{AF0DD186-83E5-46DE-B100-92DC59A020C7}"/>
    <cellStyle name="Comma 2 10 4" xfId="850" xr:uid="{23BAB111-E850-4360-9D98-26765DED801F}"/>
    <cellStyle name="Comma 2 10 4 2" xfId="3298" xr:uid="{D6495330-A4A1-469D-A6F7-7249F3156BFA}"/>
    <cellStyle name="Comma 2 10 4 3" xfId="5398" xr:uid="{87292F67-DB16-4EEC-9C9E-885F19D1EC49}"/>
    <cellStyle name="Comma 2 10 5" xfId="1174" xr:uid="{96854C78-C5D6-4882-9D95-8D4CF64AD69A}"/>
    <cellStyle name="Comma 2 10 6" xfId="1487" xr:uid="{3822ED02-9D8B-4557-B384-C15D43610897}"/>
    <cellStyle name="Comma 2 10 6 2" xfId="3793" xr:uid="{3300EBD5-167F-4A5C-83F0-23029947E11C}"/>
    <cellStyle name="Comma 2 10 6 3" xfId="5916" xr:uid="{6D221E69-A3FC-4C6B-B638-E31DC0D3C359}"/>
    <cellStyle name="Comma 2 10 7" xfId="2002" xr:uid="{6378C40D-DF3D-4501-AA2E-53AAB5B25105}"/>
    <cellStyle name="Comma 2 10 7 2" xfId="4101" xr:uid="{95DE72CD-E6F1-43C8-A525-2F08DEA7AB1C}"/>
    <cellStyle name="Comma 2 10 7 3" xfId="6265" xr:uid="{4105C023-800C-4660-B8BE-A1B48798BBDF}"/>
    <cellStyle name="Comma 2 10 8" xfId="2312" xr:uid="{7024CFF9-C0E4-4E14-854E-0DDC55E83496}"/>
    <cellStyle name="Comma 2 10 8 2" xfId="4409" xr:uid="{975727E6-07B8-4AB4-B37B-14F04C41A297}"/>
    <cellStyle name="Comma 2 10 8 3" xfId="6573" xr:uid="{E070ACA5-9BF5-48FF-830C-09D250BF7353}"/>
    <cellStyle name="Comma 2 10 9" xfId="3062" xr:uid="{207A136D-FA02-4D0E-B8DB-3A8BBCFC75F6}"/>
    <cellStyle name="Comma 2 11" xfId="451" xr:uid="{AAAFCCBC-D923-490B-975B-D8114CBA24B8}"/>
    <cellStyle name="Comma 2 11 10" xfId="5150" xr:uid="{B34A4D4C-D9C2-448B-9B32-1982448E92B4}"/>
    <cellStyle name="Comma 2 11 2" xfId="637" xr:uid="{75BB1ABE-3A78-4F3F-8811-4DED973EC35A}"/>
    <cellStyle name="Comma 2 11 2 2" xfId="784" xr:uid="{DBA7E7F8-82F2-4D71-8B29-E5DDB8622F82}"/>
    <cellStyle name="Comma 2 11 2 2 2" xfId="1096" xr:uid="{91A3806C-AA91-4D70-B889-E30C3651C04A}"/>
    <cellStyle name="Comma 2 11 2 2 2 2" xfId="3536" xr:uid="{CA2BE376-F279-4E4E-AE68-C561A2BE8D7C}"/>
    <cellStyle name="Comma 2 11 2 2 2 3" xfId="5639" xr:uid="{FA78957C-9871-4077-8976-F2C088E46D1C}"/>
    <cellStyle name="Comma 2 11 2 2 3" xfId="1414" xr:uid="{CD2BF865-5196-447D-8904-F939C9BEFB04}"/>
    <cellStyle name="Comma 2 11 2 2 4" xfId="1729" xr:uid="{08FA1BA3-8F55-4B0A-8220-A8C12573FFE1}"/>
    <cellStyle name="Comma 2 11 2 2 4 2" xfId="4031" xr:uid="{FBF34750-836F-4751-BD6D-C897F80BED80}"/>
    <cellStyle name="Comma 2 11 2 2 4 3" xfId="6154" xr:uid="{50BD1C9A-7497-4AE6-8F85-CECC024EEC23}"/>
    <cellStyle name="Comma 2 11 2 2 5" xfId="2240" xr:uid="{A2DAAE3F-EFD9-42D2-80AD-A712E759A8F9}"/>
    <cellStyle name="Comma 2 11 2 2 5 2" xfId="4339" xr:uid="{B7BF8310-8539-496D-BD61-8027CA88226D}"/>
    <cellStyle name="Comma 2 11 2 2 5 3" xfId="6503" xr:uid="{91DFED1B-84B0-46CD-AB18-B75867F59F39}"/>
    <cellStyle name="Comma 2 11 2 2 6" xfId="2550" xr:uid="{6B95E907-C070-41AE-A83C-02EAD8F3EE31}"/>
    <cellStyle name="Comma 2 11 2 2 6 2" xfId="4647" xr:uid="{A64F0B55-B7E0-4162-A20F-05A1A31B4599}"/>
    <cellStyle name="Comma 2 11 2 2 6 3" xfId="6811" xr:uid="{6AB41308-D797-4880-B2B9-8E6A9FF6212A}"/>
    <cellStyle name="Comma 2 11 2 2 7" xfId="3243" xr:uid="{6C0B688D-F8B0-4139-A4E7-F67802ABCAE0}"/>
    <cellStyle name="Comma 2 11 2 2 8" xfId="5343" xr:uid="{8FBCC6CF-9846-4045-9CA1-44EF1A4AE32C}"/>
    <cellStyle name="Comma 2 11 2 3" xfId="907" xr:uid="{0E999ACC-7F82-4D00-A3FD-C3ED460CA165}"/>
    <cellStyle name="Comma 2 11 2 3 2" xfId="3355" xr:uid="{D3490F90-34F7-418D-AF1B-26B2707DA04B}"/>
    <cellStyle name="Comma 2 11 2 3 3" xfId="5455" xr:uid="{96D67534-F673-4938-BC45-3DD85018A5B6}"/>
    <cellStyle name="Comma 2 11 2 4" xfId="1233" xr:uid="{198F3B95-ED01-4893-B03F-41DF756D2FE6}"/>
    <cellStyle name="Comma 2 11 2 5" xfId="1546" xr:uid="{69C7F87B-52DC-4A7D-8A07-82879EBF64EE}"/>
    <cellStyle name="Comma 2 11 2 5 2" xfId="3850" xr:uid="{9F10BD43-9A86-499D-BA8B-53E4301E5A58}"/>
    <cellStyle name="Comma 2 11 2 5 3" xfId="5973" xr:uid="{7359ACBD-1E97-4E38-827B-C46ECADD0DE8}"/>
    <cellStyle name="Comma 2 11 2 6" xfId="2059" xr:uid="{A23A246B-8B23-464C-9422-02384139BD3F}"/>
    <cellStyle name="Comma 2 11 2 6 2" xfId="4158" xr:uid="{1B69D1A6-B090-479A-B885-E358C1953C39}"/>
    <cellStyle name="Comma 2 11 2 6 3" xfId="6322" xr:uid="{425FCFFB-D790-4600-A700-095A71F213DA}"/>
    <cellStyle name="Comma 2 11 2 7" xfId="2369" xr:uid="{5C6B335B-7EA0-4050-8F34-35490B35977E}"/>
    <cellStyle name="Comma 2 11 2 7 2" xfId="4466" xr:uid="{EE568604-6614-415A-90DF-03F325020771}"/>
    <cellStyle name="Comma 2 11 2 7 3" xfId="6630" xr:uid="{C098EFE0-D57C-4573-ACCE-E124D5E672E2}"/>
    <cellStyle name="Comma 2 11 2 8" xfId="3121" xr:uid="{9BDEC85D-FA20-4CE1-9E7F-46275ACE3831}"/>
    <cellStyle name="Comma 2 11 2 9" xfId="5218" xr:uid="{CE50D282-B8F9-4C5D-9141-D1483F35F4FD}"/>
    <cellStyle name="Comma 2 11 3" xfId="725" xr:uid="{4E10B9BC-3F5D-4ED4-B38C-366E0470A41A}"/>
    <cellStyle name="Comma 2 11 3 2" xfId="1042" xr:uid="{3AC93B8D-B084-4F84-877F-17AE33C2AFA7}"/>
    <cellStyle name="Comma 2 11 3 2 2" xfId="3482" xr:uid="{5F877AFA-16BA-4204-9CCC-DFCF429B78C7}"/>
    <cellStyle name="Comma 2 11 3 2 3" xfId="5585" xr:uid="{02050BCF-8456-476F-BA3E-746424D65F22}"/>
    <cellStyle name="Comma 2 11 3 3" xfId="1360" xr:uid="{F8DDCCB3-6702-466E-9EE2-68FF525C90DC}"/>
    <cellStyle name="Comma 2 11 3 4" xfId="1675" xr:uid="{900F705F-16E0-43EF-9D49-F32D81FFF52F}"/>
    <cellStyle name="Comma 2 11 3 4 2" xfId="3977" xr:uid="{276E8CFA-C066-40CA-94A3-D7D52697D40E}"/>
    <cellStyle name="Comma 2 11 3 4 3" xfId="6100" xr:uid="{E148FFF3-5A87-4FC6-9670-3120B5B70408}"/>
    <cellStyle name="Comma 2 11 3 5" xfId="2186" xr:uid="{BB748BD3-FEF4-4EBE-8C01-22FEFEF3F6FF}"/>
    <cellStyle name="Comma 2 11 3 5 2" xfId="4285" xr:uid="{E7915139-A3DE-43E3-8036-187DAF94CD3D}"/>
    <cellStyle name="Comma 2 11 3 5 3" xfId="6449" xr:uid="{83F18FA0-81D3-4944-B246-CE34CD696D51}"/>
    <cellStyle name="Comma 2 11 3 6" xfId="2496" xr:uid="{CE55E3BB-7A3A-4FBB-B86E-F6F4613249F8}"/>
    <cellStyle name="Comma 2 11 3 6 2" xfId="4593" xr:uid="{4B41EA0C-26C6-45D0-A99F-FECB10BBCF82}"/>
    <cellStyle name="Comma 2 11 3 6 3" xfId="6757" xr:uid="{B9A921B3-228A-4F63-B940-E6F2CCC82FB9}"/>
    <cellStyle name="Comma 2 11 3 7" xfId="3189" xr:uid="{F9555732-70F4-494B-A4A4-EA2B71C52399}"/>
    <cellStyle name="Comma 2 11 3 8" xfId="5288" xr:uid="{F3C29000-890B-4713-9366-0E07534A051A}"/>
    <cellStyle name="Comma 2 11 4" xfId="853" xr:uid="{A3182CF1-168C-4109-8561-190B29C34134}"/>
    <cellStyle name="Comma 2 11 4 2" xfId="3301" xr:uid="{273FC0FF-B474-424F-922D-B79427925281}"/>
    <cellStyle name="Comma 2 11 4 3" xfId="5401" xr:uid="{3E79BA7A-F5F0-475B-B53C-6B63B05CDA90}"/>
    <cellStyle name="Comma 2 11 5" xfId="1177" xr:uid="{DF3F8C4C-BFD8-4BDA-9272-3A1147B56ED2}"/>
    <cellStyle name="Comma 2 11 6" xfId="1490" xr:uid="{8C507BFA-93FA-4C47-86F8-733FECA26102}"/>
    <cellStyle name="Comma 2 11 6 2" xfId="3796" xr:uid="{6B19862C-BCAD-4B40-8336-3E5F11303795}"/>
    <cellStyle name="Comma 2 11 6 3" xfId="5919" xr:uid="{81D7D421-BCD8-4D5A-ADC4-3A688BD3784A}"/>
    <cellStyle name="Comma 2 11 7" xfId="2005" xr:uid="{6BDB6AC6-6541-4A7E-9134-16418F8C0B67}"/>
    <cellStyle name="Comma 2 11 7 2" xfId="4104" xr:uid="{9F2EE3F4-172C-44CF-BCD5-9851FACDC491}"/>
    <cellStyle name="Comma 2 11 7 3" xfId="6268" xr:uid="{00AE50A3-34A5-44A6-A651-0C5D3E03883F}"/>
    <cellStyle name="Comma 2 11 8" xfId="2315" xr:uid="{7506B586-8BB0-45ED-9FA2-D30CF2979E5F}"/>
    <cellStyle name="Comma 2 11 8 2" xfId="4412" xr:uid="{5131CFE0-7132-4003-91F6-033589569284}"/>
    <cellStyle name="Comma 2 11 8 3" xfId="6576" xr:uid="{A224810F-5F02-4CD0-B5DB-592D7E1DD2FE}"/>
    <cellStyle name="Comma 2 11 9" xfId="3065" xr:uid="{4619C987-EF64-41C5-99D7-966A000C9CC3}"/>
    <cellStyle name="Comma 2 12" xfId="457" xr:uid="{E709BAE0-B17E-423D-B6F8-CA9912A3B961}"/>
    <cellStyle name="Comma 2 12 10" xfId="2605" xr:uid="{826DF6F5-31F9-415A-B04D-A123A39C522E}"/>
    <cellStyle name="Comma 2 12 10 2" xfId="4698" xr:uid="{07ACE161-2091-4BCD-B5E2-EDA6855B3A15}"/>
    <cellStyle name="Comma 2 12 10 3" xfId="6862" xr:uid="{9076F7AD-7040-43BE-BC80-2696822D1E7C}"/>
    <cellStyle name="Comma 2 12 11" xfId="2817" xr:uid="{91B2A3FB-FAE4-43C8-B3D8-3822FF092879}"/>
    <cellStyle name="Comma 2 12 11 2" xfId="4903" xr:uid="{7C3C996A-81F9-48AC-8704-59B5D910D72E}"/>
    <cellStyle name="Comma 2 12 11 3" xfId="7067" xr:uid="{39A9A1E7-698A-4CC7-9552-E094783BD5D6}"/>
    <cellStyle name="Comma 2 12 12" xfId="3068" xr:uid="{05C45EE3-E934-4D47-A14B-5D138BD763EF}"/>
    <cellStyle name="Comma 2 12 13" xfId="5153" xr:uid="{B26E416D-9855-42BD-BB99-03DF44F9EC1A}"/>
    <cellStyle name="Comma 2 12 14" xfId="5831" xr:uid="{C3DBC555-2648-44C8-89C6-E48438819E22}"/>
    <cellStyle name="Comma 2 12 2" xfId="640" xr:uid="{17AAE88B-427B-47FA-A214-D9329120F2CD}"/>
    <cellStyle name="Comma 2 12 2 10" xfId="2848" xr:uid="{72268651-ADA5-48A8-8F84-FD915321A54D}"/>
    <cellStyle name="Comma 2 12 2 10 2" xfId="4933" xr:uid="{0C4B4437-6107-4652-903F-502CA79FBF0C}"/>
    <cellStyle name="Comma 2 12 2 10 3" xfId="7097" xr:uid="{AB144BCC-A6E5-46D9-A7F8-20230364C454}"/>
    <cellStyle name="Comma 2 12 2 11" xfId="3124" xr:uid="{FA209588-93A7-4773-8F71-B1FBF9547A4B}"/>
    <cellStyle name="Comma 2 12 2 12" xfId="5221" xr:uid="{C4273AC3-1EA5-4E0C-B6E6-338B168D2F28}"/>
    <cellStyle name="Comma 2 12 2 13" xfId="5144" xr:uid="{355C5512-0CFA-44FE-B989-99261D330C0D}"/>
    <cellStyle name="Comma 2 12 2 2" xfId="787" xr:uid="{4440EE99-981E-4EA1-9091-8E139BB8F03F}"/>
    <cellStyle name="Comma 2 12 2 2 10" xfId="5346" xr:uid="{4E7A8E4D-B361-4ABB-BBF6-9EB6756EA062}"/>
    <cellStyle name="Comma 2 12 2 2 11" xfId="6189" xr:uid="{30A40839-E13E-4D01-AC5A-1FD0DA0DAAC0}"/>
    <cellStyle name="Comma 2 12 2 2 2" xfId="1099" xr:uid="{0D6047CE-4E3A-41D5-9099-A434573198ED}"/>
    <cellStyle name="Comma 2 12 2 2 2 2" xfId="3539" xr:uid="{98D057A5-5692-4F47-9E77-8E06DBFE73C2}"/>
    <cellStyle name="Comma 2 12 2 2 2 3" xfId="5642" xr:uid="{15817C0D-3705-4A55-8B15-B592EB5444E8}"/>
    <cellStyle name="Comma 2 12 2 2 3" xfId="1417" xr:uid="{327619F0-7EAA-465A-B283-F9F5AA8DCACC}"/>
    <cellStyle name="Comma 2 12 2 2 3 2" xfId="3739" xr:uid="{AFBB0961-B00C-442B-9F7B-70206B18EC58}"/>
    <cellStyle name="Comma 2 12 2 2 3 3" xfId="5858" xr:uid="{9061E84B-B61E-49EB-8B95-37C16C27148A}"/>
    <cellStyle name="Comma 2 12 2 2 4" xfId="1732" xr:uid="{0D7EDD5E-382C-4D65-BAF1-1C1019D9D7AF}"/>
    <cellStyle name="Comma 2 12 2 2 4 2" xfId="4034" xr:uid="{32C9AF47-8727-4AD3-A9B7-F5EE40040D41}"/>
    <cellStyle name="Comma 2 12 2 2 4 3" xfId="6157" xr:uid="{D1725A00-6F10-42CD-813C-E8243C1C6659}"/>
    <cellStyle name="Comma 2 12 2 2 5" xfId="2243" xr:uid="{9882391B-2C6E-4051-AF9E-FEEAEA63D876}"/>
    <cellStyle name="Comma 2 12 2 2 5 2" xfId="4342" xr:uid="{4B1D6539-0499-4BBB-BA09-B47ED85F648B}"/>
    <cellStyle name="Comma 2 12 2 2 5 3" xfId="6506" xr:uid="{0A1DF2A3-84E8-49C9-A243-3FBEC4AFEA5C}"/>
    <cellStyle name="Comma 2 12 2 2 6" xfId="2553" xr:uid="{6C5ACCEE-31E6-45A4-8A2F-81C800609477}"/>
    <cellStyle name="Comma 2 12 2 2 6 2" xfId="4650" xr:uid="{62FD70C6-8FB8-4FE1-AF27-7920ED23C004}"/>
    <cellStyle name="Comma 2 12 2 2 6 3" xfId="6814" xr:uid="{45A9A7E2-F899-4F74-8F3B-5C6709B89C94}"/>
    <cellStyle name="Comma 2 12 2 2 7" xfId="2764" xr:uid="{825D8E0B-21AA-4825-A1BD-45EE3F261B0A}"/>
    <cellStyle name="Comma 2 12 2 2 7 2" xfId="4857" xr:uid="{047AF370-D119-4B9E-8C06-2BA45F5B12A9}"/>
    <cellStyle name="Comma 2 12 2 2 7 3" xfId="7021" xr:uid="{6F3C7367-466B-48E5-BC58-B03916DF6E6F}"/>
    <cellStyle name="Comma 2 12 2 2 8" xfId="2977" xr:uid="{D1795888-3E50-4AD3-B057-D6E44C71A8C3}"/>
    <cellStyle name="Comma 2 12 2 2 8 2" xfId="5062" xr:uid="{90506652-853B-4B5E-8C1E-9B4465814FAF}"/>
    <cellStyle name="Comma 2 12 2 2 8 3" xfId="7226" xr:uid="{6AFB5DD9-FAA9-4895-A2D9-6B81304A3014}"/>
    <cellStyle name="Comma 2 12 2 2 9" xfId="3246" xr:uid="{5EA279B6-C70C-4265-8D27-65E00591788D}"/>
    <cellStyle name="Comma 2 12 2 3" xfId="981" xr:uid="{9CA29761-AD18-459C-9436-F3FA66396B3A}"/>
    <cellStyle name="Comma 2 12 2 3 10" xfId="6161" xr:uid="{31F21EEC-7DA6-456B-A8B9-9F2D6DD76DD1}"/>
    <cellStyle name="Comma 2 12 2 3 2" xfId="1299" xr:uid="{F0968E10-AC0B-49FC-9C79-EB931A678D3E}"/>
    <cellStyle name="Comma 2 12 2 3 2 2" xfId="3672" xr:uid="{8A7D7B8B-915B-4213-A037-F08B19B7DD8F}"/>
    <cellStyle name="Comma 2 12 2 3 2 3" xfId="5784" xr:uid="{AE71553E-B14D-4F22-82E6-F52996A74B4B}"/>
    <cellStyle name="Comma 2 12 2 3 3" xfId="1614" xr:uid="{F7D29581-AEAA-441A-909E-1A8D03AA9912}"/>
    <cellStyle name="Comma 2 12 2 3 3 2" xfId="3916" xr:uid="{81741CD6-C13A-4CBE-B917-932703A5CD37}"/>
    <cellStyle name="Comma 2 12 2 3 3 3" xfId="6039" xr:uid="{7ACADA9E-BAA4-40C3-9F29-A1632A632F5E}"/>
    <cellStyle name="Comma 2 12 2 3 4" xfId="2125" xr:uid="{E942B755-3899-4361-96F2-77093F9C33EE}"/>
    <cellStyle name="Comma 2 12 2 3 4 2" xfId="4224" xr:uid="{158EEED9-EC95-4AE2-9EA6-CBE0BE37A28C}"/>
    <cellStyle name="Comma 2 12 2 3 4 3" xfId="6388" xr:uid="{B0DB9A5A-1619-4AF1-B7C7-48AA985B853E}"/>
    <cellStyle name="Comma 2 12 2 3 5" xfId="2435" xr:uid="{3DB53E79-19F7-4487-974A-B26ABB2202B6}"/>
    <cellStyle name="Comma 2 12 2 3 5 2" xfId="4532" xr:uid="{BAE6A9D9-3075-44C6-81A5-2AB58C6226AB}"/>
    <cellStyle name="Comma 2 12 2 3 5 3" xfId="6696" xr:uid="{7DBD1332-2830-4A70-9300-5BF8D2AB45E9}"/>
    <cellStyle name="Comma 2 12 2 3 6" xfId="2697" xr:uid="{80558064-C776-467E-BADB-E9D215794991}"/>
    <cellStyle name="Comma 2 12 2 3 6 2" xfId="4790" xr:uid="{2F0E0815-FDEA-48C2-BD97-6C0F168EE6B6}"/>
    <cellStyle name="Comma 2 12 2 3 6 3" xfId="6954" xr:uid="{673BB234-D5FE-48A8-AB2E-AC96A863D722}"/>
    <cellStyle name="Comma 2 12 2 3 7" xfId="2910" xr:uid="{0589B238-100E-4B32-945E-4EC85E407158}"/>
    <cellStyle name="Comma 2 12 2 3 7 2" xfId="4995" xr:uid="{BCF3DFA8-54BD-4282-900B-33F29C15367B}"/>
    <cellStyle name="Comma 2 12 2 3 7 3" xfId="7159" xr:uid="{F4CEB00E-6D36-401C-AF02-C16094541492}"/>
    <cellStyle name="Comma 2 12 2 3 8" xfId="3421" xr:uid="{6037AB54-FE9F-4DF7-87E9-3C51E695EBA4}"/>
    <cellStyle name="Comma 2 12 2 3 9" xfId="5524" xr:uid="{2A20AEB8-224A-4471-9DF3-56B8C45E71C1}"/>
    <cellStyle name="Comma 2 12 2 4" xfId="910" xr:uid="{CA4E023A-D801-44BC-86F1-147892E0650B}"/>
    <cellStyle name="Comma 2 12 2 4 2" xfId="3358" xr:uid="{E4344A63-A11C-4092-BC6C-6DE7A6FA5654}"/>
    <cellStyle name="Comma 2 12 2 4 3" xfId="5458" xr:uid="{E928DD4D-F9AA-4E66-9EDB-2896B2FCC439}"/>
    <cellStyle name="Comma 2 12 2 5" xfId="1236" xr:uid="{585028DF-3174-41A2-8898-98E5EED65478}"/>
    <cellStyle name="Comma 2 12 2 5 2" xfId="3610" xr:uid="{84CC3C01-056B-4020-9EF6-C0458CF050F7}"/>
    <cellStyle name="Comma 2 12 2 5 3" xfId="5722" xr:uid="{94326CC8-9454-4957-95FF-2793D4F10235}"/>
    <cellStyle name="Comma 2 12 2 6" xfId="1549" xr:uid="{995D4B34-0E19-4C93-BD93-D6E6CA2C7D04}"/>
    <cellStyle name="Comma 2 12 2 6 2" xfId="3853" xr:uid="{8D5DD463-F8B4-4D98-BFC8-3A8E2A9839A0}"/>
    <cellStyle name="Comma 2 12 2 6 3" xfId="5976" xr:uid="{574BD470-182D-47A0-94C8-487451BA1B72}"/>
    <cellStyle name="Comma 2 12 2 7" xfId="2062" xr:uid="{32879A98-1695-49F3-A935-61D35B857713}"/>
    <cellStyle name="Comma 2 12 2 7 2" xfId="4161" xr:uid="{86AF169B-5C8B-4D5B-8289-42D8EC38D629}"/>
    <cellStyle name="Comma 2 12 2 7 3" xfId="6325" xr:uid="{F86971E2-F794-449F-BADD-4FD8E2CE0F7F}"/>
    <cellStyle name="Comma 2 12 2 8" xfId="2372" xr:uid="{170D86B8-981D-4571-9365-287FFABA5D94}"/>
    <cellStyle name="Comma 2 12 2 8 2" xfId="4469" xr:uid="{27FF21AC-7D06-4447-B518-6367C2DCAE3B}"/>
    <cellStyle name="Comma 2 12 2 8 3" xfId="6633" xr:uid="{E98BC762-9F04-4C97-93FB-70D96536C1E8}"/>
    <cellStyle name="Comma 2 12 2 9" xfId="2635" xr:uid="{45D68FF8-3741-4B99-9A11-7CFAE1F464D5}"/>
    <cellStyle name="Comma 2 12 2 9 2" xfId="4728" xr:uid="{9B2F795D-EB03-401F-AB2F-B56C07E924A9}"/>
    <cellStyle name="Comma 2 12 2 9 3" xfId="6892" xr:uid="{B6009B9B-D069-41B3-804F-8F772C529724}"/>
    <cellStyle name="Comma 2 12 3" xfId="728" xr:uid="{B54047B0-923F-4581-8D55-875663515089}"/>
    <cellStyle name="Comma 2 12 3 10" xfId="5291" xr:uid="{3D7FA4A0-7E6A-455B-A315-06D2BB0AEAD2}"/>
    <cellStyle name="Comma 2 12 3 11" xfId="6200" xr:uid="{43C071C2-E6F8-4B95-A6B5-99CC0FC11D0F}"/>
    <cellStyle name="Comma 2 12 3 2" xfId="1045" xr:uid="{FA88E712-B752-4EF4-BDBC-DAB9713F8E32}"/>
    <cellStyle name="Comma 2 12 3 2 2" xfId="3485" xr:uid="{82DC2D0E-198E-4B42-9A64-1CC880B16BBA}"/>
    <cellStyle name="Comma 2 12 3 2 3" xfId="5588" xr:uid="{6B5C7842-1FC4-47AD-8596-7D16C18A1150}"/>
    <cellStyle name="Comma 2 12 3 3" xfId="1363" xr:uid="{EC600837-6FAC-4340-951F-090FF5AD03C3}"/>
    <cellStyle name="Comma 2 12 3 3 2" xfId="3709" xr:uid="{6E817110-E41A-4E2E-B12C-008D6950BDB1}"/>
    <cellStyle name="Comma 2 12 3 3 3" xfId="5824" xr:uid="{5F102566-E667-46D0-8BAB-BCF5D9228758}"/>
    <cellStyle name="Comma 2 12 3 4" xfId="1678" xr:uid="{B6581ED5-2854-4B58-B7F4-C2867D8706B7}"/>
    <cellStyle name="Comma 2 12 3 4 2" xfId="3980" xr:uid="{4D371EFF-0233-488C-945B-85B923BF4798}"/>
    <cellStyle name="Comma 2 12 3 4 3" xfId="6103" xr:uid="{2A0F504C-AF35-4B6D-9704-1619D84FD103}"/>
    <cellStyle name="Comma 2 12 3 5" xfId="2189" xr:uid="{5955BD68-9D38-48D8-9DE2-A4FCC75D1BCD}"/>
    <cellStyle name="Comma 2 12 3 5 2" xfId="4288" xr:uid="{F888F5C0-9CFA-41D6-867E-1BFB7C97529F}"/>
    <cellStyle name="Comma 2 12 3 5 3" xfId="6452" xr:uid="{BE59E792-6028-45C1-87F9-B04662EE81CB}"/>
    <cellStyle name="Comma 2 12 3 6" xfId="2499" xr:uid="{D725A743-EAD7-4353-9E6D-6B41E1BCE410}"/>
    <cellStyle name="Comma 2 12 3 6 2" xfId="4596" xr:uid="{AE2BDD02-625A-4422-8EB9-1C92FA2356D4}"/>
    <cellStyle name="Comma 2 12 3 6 3" xfId="6760" xr:uid="{3A6BEA92-B9D7-41EF-946A-FA5A00A5A7E0}"/>
    <cellStyle name="Comma 2 12 3 7" xfId="2734" xr:uid="{FDB1083B-3E8F-4E66-8712-5D72777685CB}"/>
    <cellStyle name="Comma 2 12 3 7 2" xfId="4827" xr:uid="{630E1D1C-0FC7-4095-9DD8-7676FE38F0AF}"/>
    <cellStyle name="Comma 2 12 3 7 3" xfId="6991" xr:uid="{4ADF9A46-E34C-407A-87A6-2F4566A639DB}"/>
    <cellStyle name="Comma 2 12 3 8" xfId="2947" xr:uid="{2FC3C2E6-E747-4C3F-BB58-0C6FF828B945}"/>
    <cellStyle name="Comma 2 12 3 8 2" xfId="5032" xr:uid="{D3DEA4E1-B537-415B-ADF6-5E48808F959A}"/>
    <cellStyle name="Comma 2 12 3 8 3" xfId="7196" xr:uid="{F6488F39-F15F-4D66-9D54-92A0A6D648E9}"/>
    <cellStyle name="Comma 2 12 3 9" xfId="3192" xr:uid="{CBE116D5-BA11-438A-BAEB-EB16CF7D0FD0}"/>
    <cellStyle name="Comma 2 12 4" xfId="949" xr:uid="{57991E5E-11A7-49D4-8A46-164E26FBB2BB}"/>
    <cellStyle name="Comma 2 12 4 10" xfId="5081" xr:uid="{CA21BE27-6889-4D44-99F6-0130829EBECE}"/>
    <cellStyle name="Comma 2 12 4 2" xfId="1267" xr:uid="{9010C507-5960-469A-8E7E-851D7ABD987F}"/>
    <cellStyle name="Comma 2 12 4 2 2" xfId="3640" xr:uid="{0D961141-B5DC-49BE-9E9C-1E91DCAA03A3}"/>
    <cellStyle name="Comma 2 12 4 2 3" xfId="5752" xr:uid="{84E1E3D5-32E3-4BCC-8844-3483878AE424}"/>
    <cellStyle name="Comma 2 12 4 3" xfId="1582" xr:uid="{A4254C8A-658E-4D09-8D3F-A1EC78AB892D}"/>
    <cellStyle name="Comma 2 12 4 3 2" xfId="3884" xr:uid="{9A9EAFA7-6BFB-48AC-918E-BF3D8B7F1F78}"/>
    <cellStyle name="Comma 2 12 4 3 3" xfId="6007" xr:uid="{8EBC5D1A-95CB-494A-9F0C-1EF205648EAF}"/>
    <cellStyle name="Comma 2 12 4 4" xfId="2093" xr:uid="{319762D6-87E0-41CB-9B3A-E4DC7D24A8C1}"/>
    <cellStyle name="Comma 2 12 4 4 2" xfId="4192" xr:uid="{43F681B7-5617-4CBD-942B-19172B348830}"/>
    <cellStyle name="Comma 2 12 4 4 3" xfId="6356" xr:uid="{05E9B82F-7585-4B19-BCFC-B54BFDCA97B6}"/>
    <cellStyle name="Comma 2 12 4 5" xfId="2403" xr:uid="{1C6D369D-34AD-4CED-B117-E8C6AE658F8B}"/>
    <cellStyle name="Comma 2 12 4 5 2" xfId="4500" xr:uid="{9E91639B-5011-4D3E-964F-8C7019737E10}"/>
    <cellStyle name="Comma 2 12 4 5 3" xfId="6664" xr:uid="{F56B19C6-FFB2-4880-9E7B-B0D01D4A6EF9}"/>
    <cellStyle name="Comma 2 12 4 6" xfId="2665" xr:uid="{45575118-41B9-4F2E-BD5E-9547F002E85F}"/>
    <cellStyle name="Comma 2 12 4 6 2" xfId="4758" xr:uid="{844F697A-72BB-4A15-9AC3-1C695A2363F0}"/>
    <cellStyle name="Comma 2 12 4 6 3" xfId="6922" xr:uid="{3DD3FCD0-CF10-470D-9E7A-C6178DCA62A9}"/>
    <cellStyle name="Comma 2 12 4 7" xfId="2878" xr:uid="{F893208C-FABD-4420-A380-26E3977A9834}"/>
    <cellStyle name="Comma 2 12 4 7 2" xfId="4963" xr:uid="{CC81A29B-C8C4-4DC9-99A9-3BF7EA79D18F}"/>
    <cellStyle name="Comma 2 12 4 7 3" xfId="7127" xr:uid="{BBCC7948-3389-47F1-9F3B-8975485BC0F2}"/>
    <cellStyle name="Comma 2 12 4 8" xfId="3389" xr:uid="{261FDDA2-57EB-48B1-B97D-74EC78A4C931}"/>
    <cellStyle name="Comma 2 12 4 9" xfId="5492" xr:uid="{1B50240A-629A-4A9A-8E48-589E45762E12}"/>
    <cellStyle name="Comma 2 12 5" xfId="856" xr:uid="{9C743CB4-3AFC-4C98-90CE-3231C0EBFCDB}"/>
    <cellStyle name="Comma 2 12 5 2" xfId="3304" xr:uid="{87AFDA11-1FBC-49B6-8399-D84989FF3784}"/>
    <cellStyle name="Comma 2 12 5 3" xfId="5404" xr:uid="{A93D8FD3-A0E9-4696-AB7A-E0879BEEFBDC}"/>
    <cellStyle name="Comma 2 12 6" xfId="1180" xr:uid="{5F2F658F-4423-4C03-8422-C0BA587B644F}"/>
    <cellStyle name="Comma 2 12 6 2" xfId="3580" xr:uid="{6D14FB32-0940-4DB9-8135-6C739B2E6131}"/>
    <cellStyle name="Comma 2 12 6 3" xfId="5688" xr:uid="{57C057D7-5300-4C61-B709-C2F86CB1DADE}"/>
    <cellStyle name="Comma 2 12 7" xfId="1493" xr:uid="{5AB4FCDE-DD75-4988-8DF6-CD585A4A1B35}"/>
    <cellStyle name="Comma 2 12 7 2" xfId="3799" xr:uid="{0011D962-1975-413D-B6F4-F57DD6E0AF61}"/>
    <cellStyle name="Comma 2 12 7 3" xfId="5922" xr:uid="{670BE694-14ED-4D0E-82E7-91CB13BDFB08}"/>
    <cellStyle name="Comma 2 12 8" xfId="2008" xr:uid="{78866D87-D991-44EA-807E-6C93056C4CFE}"/>
    <cellStyle name="Comma 2 12 8 2" xfId="4107" xr:uid="{C6AAF83B-6DFD-4DAC-A1D7-7172BDD776F1}"/>
    <cellStyle name="Comma 2 12 8 3" xfId="6271" xr:uid="{311AD784-734D-437D-8932-30A2FA6F1776}"/>
    <cellStyle name="Comma 2 12 9" xfId="2318" xr:uid="{E4575053-A092-4697-A3B2-1FE360F7F112}"/>
    <cellStyle name="Comma 2 12 9 2" xfId="4415" xr:uid="{E1540B60-67A1-48D5-A544-6DA0E13587BC}"/>
    <cellStyle name="Comma 2 12 9 3" xfId="6579" xr:uid="{B978A4AD-7978-428E-BDA5-C254867356F5}"/>
    <cellStyle name="Comma 2 13" xfId="550" xr:uid="{CDFAE714-F62B-44D4-985E-82BA7125F5EA}"/>
    <cellStyle name="Comma 2 13 10" xfId="5170" xr:uid="{48B61E30-4B29-47DA-ADE4-EB30E2E7FC22}"/>
    <cellStyle name="Comma 2 13 2" xfId="653" xr:uid="{D8FF20B3-709A-4D9B-8FE4-9C447CEF41FF}"/>
    <cellStyle name="Comma 2 13 2 2" xfId="736" xr:uid="{F11782FF-EAFB-4DFD-A577-35453B00C0F8}"/>
    <cellStyle name="Comma 2 13 2 2 2" xfId="1050" xr:uid="{0BEAF60B-1AE9-45E6-98FF-78506498D866}"/>
    <cellStyle name="Comma 2 13 2 2 2 2" xfId="3490" xr:uid="{0FFF0440-9247-4CF5-B222-943E9E6EEB1B}"/>
    <cellStyle name="Comma 2 13 2 2 2 3" xfId="5593" xr:uid="{67C559C5-5542-49AF-AFF8-F1F6D53D9638}"/>
    <cellStyle name="Comma 2 13 2 2 3" xfId="1368" xr:uid="{68B28E9E-EB58-48CB-9A95-9CA3709DF895}"/>
    <cellStyle name="Comma 2 13 2 2 4" xfId="1683" xr:uid="{5239C374-012E-4992-BD49-AFAD2868D1CB}"/>
    <cellStyle name="Comma 2 13 2 2 4 2" xfId="3985" xr:uid="{0C1FB148-68B9-4207-B570-627853FBB7A4}"/>
    <cellStyle name="Comma 2 13 2 2 4 3" xfId="6108" xr:uid="{09FFFF9F-C4B8-47C4-B46C-96929A48E222}"/>
    <cellStyle name="Comma 2 13 2 2 5" xfId="2194" xr:uid="{C526DCBF-FAD6-415D-A443-BAA212742608}"/>
    <cellStyle name="Comma 2 13 2 2 5 2" xfId="4293" xr:uid="{57C6B48A-4897-414A-BA66-57985D7EFEB4}"/>
    <cellStyle name="Comma 2 13 2 2 5 3" xfId="6457" xr:uid="{75FCC64D-E57D-486C-9424-843C3691415C}"/>
    <cellStyle name="Comma 2 13 2 2 6" xfId="2504" xr:uid="{B75855CC-26A0-4E5D-A559-9EEA7B95A874}"/>
    <cellStyle name="Comma 2 13 2 2 6 2" xfId="4601" xr:uid="{B404C081-12A0-409A-A7C8-3BB8993E2E4C}"/>
    <cellStyle name="Comma 2 13 2 2 6 3" xfId="6765" xr:uid="{2E3F3612-DE85-4511-A926-E6F35452D75F}"/>
    <cellStyle name="Comma 2 13 2 2 7" xfId="3197" xr:uid="{FA7C4463-EE27-49AA-8BA1-69A9EA2F5F56}"/>
    <cellStyle name="Comma 2 13 2 2 8" xfId="5296" xr:uid="{FDF6285A-8212-47DA-AC4C-E894D51ABA31}"/>
    <cellStyle name="Comma 2 13 2 3" xfId="861" xr:uid="{D4EF3CDC-139C-4DD3-992F-21A4F0A938CB}"/>
    <cellStyle name="Comma 2 13 2 3 2" xfId="3309" xr:uid="{FA926240-566B-4C51-919D-F0A390F5C478}"/>
    <cellStyle name="Comma 2 13 2 3 3" xfId="5409" xr:uid="{955B1418-447D-48E8-9580-5C89FEE710F9}"/>
    <cellStyle name="Comma 2 13 2 4" xfId="1187" xr:uid="{BB2381FA-6E3A-445C-BA17-12866288A312}"/>
    <cellStyle name="Comma 2 13 2 5" xfId="1500" xr:uid="{C6AFF297-EE6B-4D68-9C32-EE62A0B31B91}"/>
    <cellStyle name="Comma 2 13 2 5 2" xfId="3804" xr:uid="{D2143360-5EC6-461E-9F61-D20CB8801182}"/>
    <cellStyle name="Comma 2 13 2 5 3" xfId="5927" xr:uid="{CB9712EA-F254-4862-93CA-1A97B0CA9CB4}"/>
    <cellStyle name="Comma 2 13 2 6" xfId="2013" xr:uid="{5AE3B6FE-A86C-4429-90E8-8DF84742DE1F}"/>
    <cellStyle name="Comma 2 13 2 6 2" xfId="4112" xr:uid="{C113FF16-9BF4-4DA4-82A0-3F05725C536D}"/>
    <cellStyle name="Comma 2 13 2 6 3" xfId="6276" xr:uid="{9278FE26-7CFF-4A67-BB2F-78FAF7D408BB}"/>
    <cellStyle name="Comma 2 13 2 7" xfId="2323" xr:uid="{5553FB8F-0CE4-4591-80E0-101C4651848C}"/>
    <cellStyle name="Comma 2 13 2 7 2" xfId="4420" xr:uid="{EEE34D81-27BA-4F4F-86D8-494B41301B9D}"/>
    <cellStyle name="Comma 2 13 2 7 3" xfId="6584" xr:uid="{9FD029FC-CED3-4D9B-9590-68C46ED609F5}"/>
    <cellStyle name="Comma 2 13 2 8" xfId="3127" xr:uid="{97181B71-EB63-46ED-9C24-384DAC6CA23B}"/>
    <cellStyle name="Comma 2 13 2 9" xfId="5224" xr:uid="{76A4EC84-D211-4542-B2EE-7BFD58890839}"/>
    <cellStyle name="Comma 2 13 3" xfId="674" xr:uid="{A9E474CA-9DF8-4709-A700-D2A8C50D0400}"/>
    <cellStyle name="Comma 2 13 3 2" xfId="994" xr:uid="{3693EB43-E9B3-4D09-9672-897CCAED3E5A}"/>
    <cellStyle name="Comma 2 13 3 2 2" xfId="3434" xr:uid="{8A3795B2-80BF-49D1-B94E-005ACDA6A9A4}"/>
    <cellStyle name="Comma 2 13 3 2 3" xfId="5537" xr:uid="{8189CDED-32EE-4166-8981-847F99293907}"/>
    <cellStyle name="Comma 2 13 3 3" xfId="1312" xr:uid="{48C9A998-FB53-48D2-B292-ED527E1DABD4}"/>
    <cellStyle name="Comma 2 13 3 4" xfId="1627" xr:uid="{05793728-6AF9-4DCB-94B6-3F931BA8A906}"/>
    <cellStyle name="Comma 2 13 3 4 2" xfId="3929" xr:uid="{799ECD4B-4F2A-4E54-9B2F-B4D37D400C56}"/>
    <cellStyle name="Comma 2 13 3 4 3" xfId="6052" xr:uid="{7231BAFB-2F5B-4DD9-89A4-BF31FD63576D}"/>
    <cellStyle name="Comma 2 13 3 5" xfId="2138" xr:uid="{BF1CA7FB-4717-4D3D-8C58-F2FBA0F2607E}"/>
    <cellStyle name="Comma 2 13 3 5 2" xfId="4237" xr:uid="{F34F669D-79E9-4435-B17E-F63B866FD88B}"/>
    <cellStyle name="Comma 2 13 3 5 3" xfId="6401" xr:uid="{E6E1FC24-768B-4AEE-86AE-45C270D80455}"/>
    <cellStyle name="Comma 2 13 3 6" xfId="2448" xr:uid="{D5374105-7885-4646-B1D1-96546858DD5D}"/>
    <cellStyle name="Comma 2 13 3 6 2" xfId="4545" xr:uid="{4B0474E4-0D44-43D1-9510-C50DBC936A2B}"/>
    <cellStyle name="Comma 2 13 3 6 3" xfId="6709" xr:uid="{35FA1547-5AD7-41C9-B624-DC52532CFEAA}"/>
    <cellStyle name="Comma 2 13 3 7" xfId="3141" xr:uid="{A0F5A7E4-4840-49E0-81EE-BD22A1113BC7}"/>
    <cellStyle name="Comma 2 13 3 8" xfId="5239" xr:uid="{356749F2-5838-4ED5-8575-0CC1F14647E3}"/>
    <cellStyle name="Comma 2 13 4" xfId="805" xr:uid="{8D5FA811-F7D9-4475-9D48-2A3C8DF0134E}"/>
    <cellStyle name="Comma 2 13 4 2" xfId="3253" xr:uid="{DF50797A-D687-42A4-83F8-62C389D6757F}"/>
    <cellStyle name="Comma 2 13 4 3" xfId="5353" xr:uid="{B0DFA58A-49F1-409B-804C-D151D331F30B}"/>
    <cellStyle name="Comma 2 13 5" xfId="1128" xr:uid="{D6C78DC0-38F2-4BA2-8332-95D1D2E399D7}"/>
    <cellStyle name="Comma 2 13 6" xfId="1439" xr:uid="{9ECE1F46-4642-44F9-A1B8-BE0FBD601E24}"/>
    <cellStyle name="Comma 2 13 6 2" xfId="3748" xr:uid="{D1E07C9E-B380-4FB4-A211-8BCA52C2D616}"/>
    <cellStyle name="Comma 2 13 6 3" xfId="5871" xr:uid="{F5937D7B-14D3-43A8-91C3-DEFE69316555}"/>
    <cellStyle name="Comma 2 13 7" xfId="1957" xr:uid="{447839BF-ECFC-448B-B257-82A87A8180C7}"/>
    <cellStyle name="Comma 2 13 7 2" xfId="4056" xr:uid="{97B4EFE2-9BF7-4A1A-AAC4-BBD4686B1591}"/>
    <cellStyle name="Comma 2 13 7 3" xfId="6220" xr:uid="{F4A3F523-406C-4977-9228-F47E02646E96}"/>
    <cellStyle name="Comma 2 13 8" xfId="2267" xr:uid="{CFC19E58-2B59-4831-A624-611ED20AE795}"/>
    <cellStyle name="Comma 2 13 8 2" xfId="4364" xr:uid="{7BE3E0F0-BB1D-4003-932A-BBE0B591FF1D}"/>
    <cellStyle name="Comma 2 13 8 3" xfId="6528" xr:uid="{06BB84C0-B20A-44F8-908E-23481EC5508B}"/>
    <cellStyle name="Comma 2 13 9" xfId="3073" xr:uid="{A94B7BA2-2B4B-45F2-84CE-8203CE299A17}"/>
    <cellStyle name="Comma 2 14" xfId="660" xr:uid="{C7C54C49-06EF-451D-8FB0-663320F43AB3}"/>
    <cellStyle name="Comma 2 14 2" xfId="986" xr:uid="{B245735D-E7B3-4035-996A-C7D69E9E49A8}"/>
    <cellStyle name="Comma 2 14 2 2" xfId="3426" xr:uid="{6BC23948-99B1-4FAE-870B-629180046405}"/>
    <cellStyle name="Comma 2 14 2 3" xfId="5529" xr:uid="{4C8EC709-4CDA-4273-9DDD-3E1901EA78F8}"/>
    <cellStyle name="Comma 2 14 3" xfId="1304" xr:uid="{7C865605-93B3-4B91-AA17-6FDE23EF0015}"/>
    <cellStyle name="Comma 2 14 4" xfId="1619" xr:uid="{BDEDFE6F-7C46-4E91-88C1-A35CB4368D83}"/>
    <cellStyle name="Comma 2 14 4 2" xfId="3921" xr:uid="{919BD3CE-9DB8-489C-9BA4-795AC9B8B1A3}"/>
    <cellStyle name="Comma 2 14 4 3" xfId="6044" xr:uid="{CAB85B35-56E8-4B40-827C-90835AD65144}"/>
    <cellStyle name="Comma 2 14 5" xfId="2130" xr:uid="{9BFB335E-400C-43F6-8E5E-AD28D66D5EBA}"/>
    <cellStyle name="Comma 2 14 5 2" xfId="4229" xr:uid="{F42B6DC4-2E60-42F0-BAF3-20782A288B51}"/>
    <cellStyle name="Comma 2 14 5 3" xfId="6393" xr:uid="{7786BF80-05EE-4BC2-8F6C-042201921D28}"/>
    <cellStyle name="Comma 2 14 6" xfId="2440" xr:uid="{F1AC2363-01B8-402D-B7A9-16B984B1FC56}"/>
    <cellStyle name="Comma 2 14 6 2" xfId="4537" xr:uid="{885B30A6-44AB-449C-8F52-4EC756F0C0EB}"/>
    <cellStyle name="Comma 2 14 6 3" xfId="6701" xr:uid="{2140BFF4-4BB8-42A8-9EFA-C57AB04EFC43}"/>
    <cellStyle name="Comma 2 14 7" xfId="3133" xr:uid="{3323BBD9-6C97-4F54-9C78-121A252FD261}"/>
    <cellStyle name="Comma 2 14 8" xfId="5230" xr:uid="{AE504D1E-B5A9-46B0-87B0-5118B8CDC41C}"/>
    <cellStyle name="Comma 2 15" xfId="664" xr:uid="{ECB88FCC-5D96-4EEC-A109-DE413A593CBC}"/>
    <cellStyle name="Comma 2 15 10" xfId="5233" xr:uid="{7B14B9E1-9FB7-4122-AE69-AD6A6CF03BAB}"/>
    <cellStyle name="Comma 2 15 11" xfId="5166" xr:uid="{5B9331ED-56AE-411E-82B8-5AD1181E5C8C}"/>
    <cellStyle name="Comma 2 15 2" xfId="989" xr:uid="{8110C023-9C7D-467E-ADB7-4D0DD42F01B8}"/>
    <cellStyle name="Comma 2 15 2 2" xfId="3429" xr:uid="{63D14B05-5E55-4FB0-8F78-BC879100C42A}"/>
    <cellStyle name="Comma 2 15 2 3" xfId="5532" xr:uid="{0CD3FFD8-E318-493F-8A41-C40D5C9CADC9}"/>
    <cellStyle name="Comma 2 15 3" xfId="1307" xr:uid="{6DAA686A-D0C4-484A-A9A2-7DC2416C0CA1}"/>
    <cellStyle name="Comma 2 15 3 2" xfId="3677" xr:uid="{288E561B-39A2-4CB3-8BCD-C21F96789D33}"/>
    <cellStyle name="Comma 2 15 3 3" xfId="5789" xr:uid="{00209176-FAC8-4DE4-BC25-C95C1B488989}"/>
    <cellStyle name="Comma 2 15 4" xfId="1622" xr:uid="{E8444A15-775E-4111-81A9-C881C467083F}"/>
    <cellStyle name="Comma 2 15 4 2" xfId="3924" xr:uid="{F6F4790F-95A5-4E46-9C35-6F9D10D6A5DD}"/>
    <cellStyle name="Comma 2 15 4 3" xfId="6047" xr:uid="{DD42A1CA-9E27-458F-9A87-0918AD92F452}"/>
    <cellStyle name="Comma 2 15 5" xfId="2133" xr:uid="{2C10EAF9-FABA-4D00-99C6-F69CE7885881}"/>
    <cellStyle name="Comma 2 15 5 2" xfId="4232" xr:uid="{E5E7345B-08DA-4148-9A02-FD9631034EDC}"/>
    <cellStyle name="Comma 2 15 5 3" xfId="6396" xr:uid="{EE190536-4A92-4B63-BC09-1AB739D031E9}"/>
    <cellStyle name="Comma 2 15 6" xfId="2443" xr:uid="{47513977-82DC-42FC-9048-8BC41FD5F98E}"/>
    <cellStyle name="Comma 2 15 6 2" xfId="4540" xr:uid="{154129B6-51CA-45D6-A063-0499854C2B79}"/>
    <cellStyle name="Comma 2 15 6 3" xfId="6704" xr:uid="{FB9E31DE-0345-4C0A-B95A-501DD7853807}"/>
    <cellStyle name="Comma 2 15 7" xfId="2702" xr:uid="{C2C5EF3C-498F-43A0-BFF2-541C3DCFF70C}"/>
    <cellStyle name="Comma 2 15 7 2" xfId="4795" xr:uid="{0A584990-B576-4EE0-956F-B1B48E7AE789}"/>
    <cellStyle name="Comma 2 15 7 3" xfId="6959" xr:uid="{7967D20A-DF6A-4451-8DAD-853DACBEA93F}"/>
    <cellStyle name="Comma 2 15 8" xfId="2915" xr:uid="{75D3D0A1-6084-43BE-A820-F58A0BC92D7C}"/>
    <cellStyle name="Comma 2 15 8 2" xfId="5000" xr:uid="{292364DB-0B9B-4753-A31F-99F1A1C9DCC8}"/>
    <cellStyle name="Comma 2 15 8 3" xfId="7164" xr:uid="{73AAA02C-3AB7-40F9-A2DC-BA3314A4EFFA}"/>
    <cellStyle name="Comma 2 15 9" xfId="3136" xr:uid="{3E6457F9-2BBF-42F1-8098-9CEF0C0DA913}"/>
    <cellStyle name="Comma 2 16" xfId="800" xr:uid="{9602523B-A560-4ABB-8A22-B449EC1AEBBE}"/>
    <cellStyle name="Comma 2 16 2" xfId="3249" xr:uid="{13653AAB-1EFB-45B1-998D-C0090B991589}"/>
    <cellStyle name="Comma 2 16 3" xfId="5349" xr:uid="{EA5FA532-60DC-4ECF-A3A3-39EF6C638ED8}"/>
    <cellStyle name="Comma 2 17" xfId="1113" xr:uid="{BB1556BF-7ED0-4573-8BEF-1967AC97AB83}"/>
    <cellStyle name="Comma 2 17 2" xfId="3544" xr:uid="{BBBEE3BC-C413-4EEA-9751-7EB9BF9C68DF}"/>
    <cellStyle name="Comma 2 17 3" xfId="5647" xr:uid="{6E3CAABD-7C23-4B97-BD51-1D26DF1D9F64}"/>
    <cellStyle name="Comma 2 18" xfId="1117" xr:uid="{1F46C531-F25E-4141-8399-E62CA1B3CB7A}"/>
    <cellStyle name="Comma 2 18 2" xfId="3547" xr:uid="{D484C0A9-6903-450B-96A9-878669901E22}"/>
    <cellStyle name="Comma 2 18 3" xfId="5650" xr:uid="{ABA0817F-3298-4709-9647-9C7708ADABAC}"/>
    <cellStyle name="Comma 2 19" xfId="1431" xr:uid="{6CA030FE-F601-44B2-AFFF-7EA96E5C7F57}"/>
    <cellStyle name="Comma 2 19 2" xfId="3743" xr:uid="{D03B11F2-4210-48C2-85BF-879E82D7B748}"/>
    <cellStyle name="Comma 2 19 3" xfId="5865" xr:uid="{72716B85-724C-4F1D-98CA-1B32D129A5C7}"/>
    <cellStyle name="Comma 2 2" xfId="207" xr:uid="{7F70B35C-8FDC-4184-A4AE-7B2BA567D018}"/>
    <cellStyle name="Comma 2 2 10" xfId="2577" xr:uid="{A3F14D08-0D53-441D-BCD5-200850262D35}"/>
    <cellStyle name="Comma 2 2 10 2" xfId="4670" xr:uid="{A33D99AF-94B5-418D-849B-8A5116914496}"/>
    <cellStyle name="Comma 2 2 10 3" xfId="6834" xr:uid="{0CC910B0-E032-45BA-86B8-A3EE942DC9AC}"/>
    <cellStyle name="Comma 2 2 11" xfId="2788" xr:uid="{C590D488-32DE-4320-AC74-31304C65DB85}"/>
    <cellStyle name="Comma 2 2 11 2" xfId="4875" xr:uid="{DCEE0643-75EC-4781-9F02-65C41F97688F}"/>
    <cellStyle name="Comma 2 2 11 3" xfId="7039" xr:uid="{807C9C1C-055C-4DC4-8A21-E12DF82DA88F}"/>
    <cellStyle name="Comma 2 2 12" xfId="3021" xr:uid="{630E2A79-0EEA-42D5-9940-DB1A86F36F41}"/>
    <cellStyle name="Comma 2 2 13" xfId="5089" xr:uid="{F3F876E0-4243-4426-9787-39CA2EBDB053}"/>
    <cellStyle name="Comma 2 2 14" xfId="5870" xr:uid="{EEADD2B4-3446-44EF-BEF2-6BE5C12D1F0D}"/>
    <cellStyle name="Comma 2 2 2" xfId="556" xr:uid="{DD4D2B12-AAC2-42A9-8682-B111ED6F3232}"/>
    <cellStyle name="Comma 2 2 2 10" xfId="2822" xr:uid="{CBEAED27-6CF5-49C2-BAC0-7A89D32F3EE3}"/>
    <cellStyle name="Comma 2 2 2 10 2" xfId="4907" xr:uid="{8C9B179C-B2CB-47DA-B602-76DDF3711F10}"/>
    <cellStyle name="Comma 2 2 2 10 3" xfId="7071" xr:uid="{7571DEBE-CC8F-46E7-B458-A0740B0AACE1}"/>
    <cellStyle name="Comma 2 2 2 11" xfId="3078" xr:uid="{55EA5DB9-BB3E-4C0C-8CDD-54E98A9CDAB0}"/>
    <cellStyle name="Comma 2 2 2 12" xfId="5175" xr:uid="{CACB4CF9-D230-4317-BA98-EBD307828178}"/>
    <cellStyle name="Comma 2 2 2 13" xfId="5832" xr:uid="{F5F5BCCB-1B67-42F0-BA0B-E2B87BE2D310}"/>
    <cellStyle name="Comma 2 2 2 2" xfId="741" xr:uid="{1818CCF6-39A3-4040-9606-B667919F1D8D}"/>
    <cellStyle name="Comma 2 2 2 2 10" xfId="5301" xr:uid="{4E30DAD6-D362-4D1E-840A-752A8DABCB69}"/>
    <cellStyle name="Comma 2 2 2 2 11" xfId="6181" xr:uid="{7DEF1619-678B-4E44-BA51-E1536DD1CE58}"/>
    <cellStyle name="Comma 2 2 2 2 2" xfId="1055" xr:uid="{BA4C9734-54D8-4ABC-ADE0-4476D76FCD94}"/>
    <cellStyle name="Comma 2 2 2 2 2 2" xfId="3495" xr:uid="{EADAFC12-3369-48F6-9147-4A27ED7074C6}"/>
    <cellStyle name="Comma 2 2 2 2 2 3" xfId="5598" xr:uid="{0B487E55-5BEC-4A78-A0B1-E4C40BD6286D}"/>
    <cellStyle name="Comma 2 2 2 2 3" xfId="1373" xr:uid="{0E339E1F-0240-44A4-B589-AA7166FE5DEB}"/>
    <cellStyle name="Comma 2 2 2 2 3 2" xfId="3713" xr:uid="{D1EA25EE-F782-48FA-892C-9201EE2E0420}"/>
    <cellStyle name="Comma 2 2 2 2 3 3" xfId="5829" xr:uid="{7206543C-0AEE-4F26-9C69-AC77BD9630FC}"/>
    <cellStyle name="Comma 2 2 2 2 4" xfId="1688" xr:uid="{F046E360-64C7-45EB-8F29-A2FC42C7FCEE}"/>
    <cellStyle name="Comma 2 2 2 2 4 2" xfId="3990" xr:uid="{4B51013E-C925-46D1-82BA-02919EFE5484}"/>
    <cellStyle name="Comma 2 2 2 2 4 3" xfId="6113" xr:uid="{A5EB4491-25BB-43C5-BF3C-B7A8BFF34217}"/>
    <cellStyle name="Comma 2 2 2 2 5" xfId="2199" xr:uid="{172064F9-31AB-49FE-AC86-DAF222E9031D}"/>
    <cellStyle name="Comma 2 2 2 2 5 2" xfId="4298" xr:uid="{C373DB8D-65C9-4B33-9DE6-CF5467CD8CB0}"/>
    <cellStyle name="Comma 2 2 2 2 5 3" xfId="6462" xr:uid="{0EAA3817-D38B-4306-9197-51470A60329B}"/>
    <cellStyle name="Comma 2 2 2 2 6" xfId="2509" xr:uid="{ACA70B02-122A-4E24-9425-97BB0D5B8779}"/>
    <cellStyle name="Comma 2 2 2 2 6 2" xfId="4606" xr:uid="{CB2B0C71-4E1F-4700-9801-14E210D6E2B9}"/>
    <cellStyle name="Comma 2 2 2 2 6 3" xfId="6770" xr:uid="{4BB991B7-470A-46F4-8D45-6166757B4800}"/>
    <cellStyle name="Comma 2 2 2 2 7" xfId="2738" xr:uid="{6A0B589B-819D-4FC2-8C8C-6E9E76292022}"/>
    <cellStyle name="Comma 2 2 2 2 7 2" xfId="4831" xr:uid="{A7546D77-ADCE-402C-9CF8-09FD757ACFE7}"/>
    <cellStyle name="Comma 2 2 2 2 7 3" xfId="6995" xr:uid="{CA65A890-B442-4034-8E32-0CBF688DDA8A}"/>
    <cellStyle name="Comma 2 2 2 2 8" xfId="2951" xr:uid="{7703872D-138E-4CC1-947C-527732BFC562}"/>
    <cellStyle name="Comma 2 2 2 2 8 2" xfId="5036" xr:uid="{ECE54FCB-7441-4362-B1D7-64077555CBF2}"/>
    <cellStyle name="Comma 2 2 2 2 8 3" xfId="7200" xr:uid="{CA8A1CDF-5E83-49DB-8A02-D61453B8AE27}"/>
    <cellStyle name="Comma 2 2 2 2 9" xfId="3202" xr:uid="{ACECA26E-15B6-4E98-A066-63F1A20CC72E}"/>
    <cellStyle name="Comma 2 2 2 3" xfId="953" xr:uid="{257F6E0C-CE33-453B-9784-FE3EEDD58A43}"/>
    <cellStyle name="Comma 2 2 2 3 10" xfId="5102" xr:uid="{986E8FA6-1E52-4B02-8047-D2654296C7B5}"/>
    <cellStyle name="Comma 2 2 2 3 2" xfId="1271" xr:uid="{57B5E29B-6B29-4E47-9DA5-9FD8D8C547C9}"/>
    <cellStyle name="Comma 2 2 2 3 2 2" xfId="3644" xr:uid="{B949A6D9-1BED-4C07-B314-67555A6658DD}"/>
    <cellStyle name="Comma 2 2 2 3 2 3" xfId="5756" xr:uid="{83C89AFE-6A46-4C1E-A762-2EA7CBF1CAE0}"/>
    <cellStyle name="Comma 2 2 2 3 3" xfId="1586" xr:uid="{4813DE52-CCC5-4721-B49A-2E94FEFAD180}"/>
    <cellStyle name="Comma 2 2 2 3 3 2" xfId="3888" xr:uid="{9FF7088F-EF00-49C8-ADAF-30980E607EFB}"/>
    <cellStyle name="Comma 2 2 2 3 3 3" xfId="6011" xr:uid="{015A61AF-6CE3-44D5-A7C5-93E23AAB7F11}"/>
    <cellStyle name="Comma 2 2 2 3 4" xfId="2097" xr:uid="{F84819F0-B40B-4C81-8754-2FADA6434408}"/>
    <cellStyle name="Comma 2 2 2 3 4 2" xfId="4196" xr:uid="{142E8C00-90DA-4AFB-BCCF-09043039C33B}"/>
    <cellStyle name="Comma 2 2 2 3 4 3" xfId="6360" xr:uid="{69A817C7-3818-433B-A041-08AB62C29089}"/>
    <cellStyle name="Comma 2 2 2 3 5" xfId="2407" xr:uid="{455BD281-F583-4723-A557-EDCF5D0102B9}"/>
    <cellStyle name="Comma 2 2 2 3 5 2" xfId="4504" xr:uid="{ECF74319-DB5F-435E-BB86-0FDB11FC83C7}"/>
    <cellStyle name="Comma 2 2 2 3 5 3" xfId="6668" xr:uid="{BE0DE1B1-56FA-4EFD-937C-5163C6D40760}"/>
    <cellStyle name="Comma 2 2 2 3 6" xfId="2669" xr:uid="{5355BF49-2BBC-41BF-B3EA-BD097E062224}"/>
    <cellStyle name="Comma 2 2 2 3 6 2" xfId="4762" xr:uid="{4DE093A6-66CC-4828-90BF-1E7365CD3102}"/>
    <cellStyle name="Comma 2 2 2 3 6 3" xfId="6926" xr:uid="{AF4759C4-4BD8-4CAF-BD29-9A28E391A2D2}"/>
    <cellStyle name="Comma 2 2 2 3 7" xfId="2882" xr:uid="{BE686B2F-0524-46CB-BFE9-CD76DC308553}"/>
    <cellStyle name="Comma 2 2 2 3 7 2" xfId="4967" xr:uid="{41D79A59-0533-45D5-8144-82ECDE712504}"/>
    <cellStyle name="Comma 2 2 2 3 7 3" xfId="7131" xr:uid="{BA799E0F-8B66-46C1-862C-7EF2DA39DAEE}"/>
    <cellStyle name="Comma 2 2 2 3 8" xfId="3393" xr:uid="{210221DE-CA5F-4667-80CD-2CC8576B9F7E}"/>
    <cellStyle name="Comma 2 2 2 3 9" xfId="5496" xr:uid="{02ACF268-B553-4F8B-926F-9E4C8950A6C6}"/>
    <cellStyle name="Comma 2 2 2 4" xfId="866" xr:uid="{64F1AD40-D982-4571-81EC-A8804C1A0A63}"/>
    <cellStyle name="Comma 2 2 2 4 2" xfId="3314" xr:uid="{239F8D19-1210-4039-8875-7576A82A7716}"/>
    <cellStyle name="Comma 2 2 2 4 3" xfId="5414" xr:uid="{3B18BD3D-E517-44D6-BFFC-FF1B019029E6}"/>
    <cellStyle name="Comma 2 2 2 5" xfId="1192" xr:uid="{E2DE72FB-1B43-4D39-B28B-57AD909F5671}"/>
    <cellStyle name="Comma 2 2 2 5 2" xfId="3584" xr:uid="{57B8DABD-F975-4FB0-ABF4-59DC467ED14D}"/>
    <cellStyle name="Comma 2 2 2 5 3" xfId="5692" xr:uid="{70AC6159-9752-4469-8EB8-D92ECB1F8026}"/>
    <cellStyle name="Comma 2 2 2 6" xfId="1505" xr:uid="{5C2E904F-F362-46EF-8840-AF035948EBCD}"/>
    <cellStyle name="Comma 2 2 2 6 2" xfId="3809" xr:uid="{AD7DE615-1573-4469-AD55-6F389F4747D3}"/>
    <cellStyle name="Comma 2 2 2 6 3" xfId="5932" xr:uid="{520FED7D-72F3-4873-A3B7-B91F91C0BB42}"/>
    <cellStyle name="Comma 2 2 2 7" xfId="2018" xr:uid="{161BBC46-A363-4C8E-9CB6-567295AFA7E2}"/>
    <cellStyle name="Comma 2 2 2 7 2" xfId="4117" xr:uid="{0741099D-57C8-40AF-AA6C-6C877C862E6B}"/>
    <cellStyle name="Comma 2 2 2 7 3" xfId="6281" xr:uid="{2ED282E5-4356-419B-8981-44FA493FDDC6}"/>
    <cellStyle name="Comma 2 2 2 8" xfId="2328" xr:uid="{245B8D6D-65E2-4CF6-B98E-224B397B7352}"/>
    <cellStyle name="Comma 2 2 2 8 2" xfId="4425" xr:uid="{BE41FFFA-135F-4578-9756-A625B7622FF2}"/>
    <cellStyle name="Comma 2 2 2 8 3" xfId="6589" xr:uid="{D45A9659-4E83-4FA2-A322-DE8B77EE5692}"/>
    <cellStyle name="Comma 2 2 2 9" xfId="2609" xr:uid="{0C00A562-FBCF-49AB-840C-1D6D0939BE45}"/>
    <cellStyle name="Comma 2 2 2 9 2" xfId="4702" xr:uid="{1F9F0C5B-8190-48F0-838D-46756B21CBA4}"/>
    <cellStyle name="Comma 2 2 2 9 3" xfId="6866" xr:uid="{5AE34B3F-4638-4EDE-A32A-615EEDC2CFE3}"/>
    <cellStyle name="Comma 2 2 3" xfId="680" xr:uid="{80C17DD8-4AB2-4940-8420-237A47584F70}"/>
    <cellStyle name="Comma 2 2 3 10" xfId="5245" xr:uid="{880567C6-C336-402C-8104-6064ED813E82}"/>
    <cellStyle name="Comma 2 2 3 11" xfId="6203" xr:uid="{724BE067-6F13-43D0-981E-43C6E3C91EB5}"/>
    <cellStyle name="Comma 2 2 3 2" xfId="999" xr:uid="{68C3C544-DF6D-4112-A722-E3BE1A6A05E5}"/>
    <cellStyle name="Comma 2 2 3 2 2" xfId="3439" xr:uid="{A121B779-6977-44D4-9783-D7D442307852}"/>
    <cellStyle name="Comma 2 2 3 2 3" xfId="5542" xr:uid="{879DFC58-FF28-4E79-9829-EF61F4D9318B}"/>
    <cellStyle name="Comma 2 2 3 3" xfId="1317" xr:uid="{F25BA2E3-ACA3-4A75-97F8-FC59FD944A98}"/>
    <cellStyle name="Comma 2 2 3 3 2" xfId="3681" xr:uid="{8DF8CAAA-3632-4363-871B-90D413C84E44}"/>
    <cellStyle name="Comma 2 2 3 3 3" xfId="5794" xr:uid="{512B5DE4-FD9F-4019-8909-DC90FEB86D38}"/>
    <cellStyle name="Comma 2 2 3 4" xfId="1632" xr:uid="{5BAADC62-2B57-42C4-9E23-4967707F9D98}"/>
    <cellStyle name="Comma 2 2 3 4 2" xfId="3934" xr:uid="{22BF6B80-81E1-430C-A45C-3CB503358E6D}"/>
    <cellStyle name="Comma 2 2 3 4 3" xfId="6057" xr:uid="{97074780-5DC7-466D-8FFF-D95C88DD9DF0}"/>
    <cellStyle name="Comma 2 2 3 5" xfId="2143" xr:uid="{01E59D65-3AD5-4DDE-9E33-263FDE4FB7D2}"/>
    <cellStyle name="Comma 2 2 3 5 2" xfId="4242" xr:uid="{01E5D562-6C0E-4D92-806F-CBA90C8A6A34}"/>
    <cellStyle name="Comma 2 2 3 5 3" xfId="6406" xr:uid="{44CF9E48-ACF7-4CF2-8276-D688E4F8D134}"/>
    <cellStyle name="Comma 2 2 3 6" xfId="2453" xr:uid="{E8528ABE-A5CD-4D86-B41B-2D41BEB761C8}"/>
    <cellStyle name="Comma 2 2 3 6 2" xfId="4550" xr:uid="{12D0F579-4903-4B84-89A1-4A595FD67F0C}"/>
    <cellStyle name="Comma 2 2 3 6 3" xfId="6714" xr:uid="{549B09C1-3EFF-488B-B7AE-698EF2F50641}"/>
    <cellStyle name="Comma 2 2 3 7" xfId="2706" xr:uid="{E10A7AD5-E07E-4950-AB58-F79752AA5D66}"/>
    <cellStyle name="Comma 2 2 3 7 2" xfId="4799" xr:uid="{817BF1EC-0486-4436-86C4-A0C5899E25A5}"/>
    <cellStyle name="Comma 2 2 3 7 3" xfId="6963" xr:uid="{91B7FA79-3B5B-4759-B304-C820F96EC4D5}"/>
    <cellStyle name="Comma 2 2 3 8" xfId="2919" xr:uid="{B8C10FA0-BEE7-4A39-B5A2-2A9E50153E0C}"/>
    <cellStyle name="Comma 2 2 3 8 2" xfId="5004" xr:uid="{11E5F1C2-BE5A-4A79-869D-2EFF2017C4BA}"/>
    <cellStyle name="Comma 2 2 3 8 3" xfId="7168" xr:uid="{13B7DEBD-0824-486B-9BC7-A08D51D251BF}"/>
    <cellStyle name="Comma 2 2 3 9" xfId="3146" xr:uid="{94BA783C-34C9-46D4-A77D-78FC77FA421D}"/>
    <cellStyle name="Comma 2 2 4" xfId="921" xr:uid="{EA95D9A7-F838-4A5D-B741-92373A5A533A}"/>
    <cellStyle name="Comma 2 2 4 10" xfId="6183" xr:uid="{05096434-B1F4-4FD9-AC9A-08AABDEF59DD}"/>
    <cellStyle name="Comma 2 2 4 2" xfId="1239" xr:uid="{CA6A9DE4-DFE0-47C0-8AFE-7D52C18D060A}"/>
    <cellStyle name="Comma 2 2 4 2 2" xfId="3612" xr:uid="{D02781AF-26FD-4C09-852D-3BE0A059044F}"/>
    <cellStyle name="Comma 2 2 4 2 3" xfId="5724" xr:uid="{291277C0-E83F-4BFB-B2D4-681A2E3A5B52}"/>
    <cellStyle name="Comma 2 2 4 3" xfId="1554" xr:uid="{141517D0-B6D4-4942-B79A-A239BCC4D96A}"/>
    <cellStyle name="Comma 2 2 4 3 2" xfId="3856" xr:uid="{3098D616-0FF7-4A44-9033-376CEF109D86}"/>
    <cellStyle name="Comma 2 2 4 3 3" xfId="5979" xr:uid="{090D2098-6D87-40A0-AE8E-69E71325DA19}"/>
    <cellStyle name="Comma 2 2 4 4" xfId="2065" xr:uid="{BEDF02FA-03C3-46B4-BEDB-6F13237B5408}"/>
    <cellStyle name="Comma 2 2 4 4 2" xfId="4164" xr:uid="{9DE09507-D916-457A-A230-CAFD0E0C6D08}"/>
    <cellStyle name="Comma 2 2 4 4 3" xfId="6328" xr:uid="{5833674C-4F34-4870-AE6F-468CBDF69FFE}"/>
    <cellStyle name="Comma 2 2 4 5" xfId="2375" xr:uid="{326DB410-6085-4E96-8950-13A69EB60C0B}"/>
    <cellStyle name="Comma 2 2 4 5 2" xfId="4472" xr:uid="{FCAE18CB-6CD5-4E91-80B7-A6D4547BB4CB}"/>
    <cellStyle name="Comma 2 2 4 5 3" xfId="6636" xr:uid="{3404138F-AC40-4C74-8D73-8240030F5010}"/>
    <cellStyle name="Comma 2 2 4 6" xfId="2637" xr:uid="{3AE5249D-BF46-4B2A-A7D8-02B92305A46E}"/>
    <cellStyle name="Comma 2 2 4 6 2" xfId="4730" xr:uid="{845C2348-D8BA-444B-93CF-8FB29629EC59}"/>
    <cellStyle name="Comma 2 2 4 6 3" xfId="6894" xr:uid="{76FF4F93-C177-494C-9342-014CA2617EFB}"/>
    <cellStyle name="Comma 2 2 4 7" xfId="2850" xr:uid="{1EA2F8DD-3599-4F77-BD05-1ED57A392CCE}"/>
    <cellStyle name="Comma 2 2 4 7 2" xfId="4935" xr:uid="{73964264-FF43-4E44-8892-74645CA507C8}"/>
    <cellStyle name="Comma 2 2 4 7 3" xfId="7099" xr:uid="{C84C5BAF-D4C5-43E6-B678-C6A023C1A393}"/>
    <cellStyle name="Comma 2 2 4 8" xfId="3361" xr:uid="{C88CF3DE-1208-46A3-A7A7-EEBECA0BD0F2}"/>
    <cellStyle name="Comma 2 2 4 9" xfId="5464" xr:uid="{E4BCF92D-EC67-4CD7-817D-EEF41CF8B14D}"/>
    <cellStyle name="Comma 2 2 5" xfId="810" xr:uid="{20865954-E7C3-4125-87E5-55BDA84F8351}"/>
    <cellStyle name="Comma 2 2 5 2" xfId="3258" xr:uid="{F5545668-1608-43E7-B52F-9DA7AE2F11D3}"/>
    <cellStyle name="Comma 2 2 5 3" xfId="5358" xr:uid="{91054AE2-6B2E-48EA-8F98-1BF78034E1B7}"/>
    <cellStyle name="Comma 2 2 6" xfId="1133" xr:uid="{ECC6130D-A879-404E-A3DB-C457D486A069}"/>
    <cellStyle name="Comma 2 2 6 2" xfId="3552" xr:uid="{BD9DCBF0-4A8F-4C76-A1A0-1B9B3B78B5D9}"/>
    <cellStyle name="Comma 2 2 6 3" xfId="5655" xr:uid="{56799E15-F74E-4919-8B86-56C691B3086F}"/>
    <cellStyle name="Comma 2 2 7" xfId="1444" xr:uid="{C3DFAB7B-AFD9-4E5E-8BED-B8487D410468}"/>
    <cellStyle name="Comma 2 2 7 2" xfId="3753" xr:uid="{126A63D8-3B3F-40E0-8F5F-F871D80C3E87}"/>
    <cellStyle name="Comma 2 2 7 3" xfId="5876" xr:uid="{FFF84606-1E8C-4ED8-9408-7391F2B4D274}"/>
    <cellStyle name="Comma 2 2 8" xfId="1962" xr:uid="{6DD7A28E-C27B-425E-8C87-7FD8F4366D9B}"/>
    <cellStyle name="Comma 2 2 8 2" xfId="4061" xr:uid="{68E9618C-9B01-4E74-A947-673F4FC70162}"/>
    <cellStyle name="Comma 2 2 8 3" xfId="6225" xr:uid="{01C15CF4-CEC7-4AD9-B4A2-692A28326910}"/>
    <cellStyle name="Comma 2 2 9" xfId="2272" xr:uid="{D2441443-C1FA-45ED-A970-4258A1F0608A}"/>
    <cellStyle name="Comma 2 2 9 2" xfId="4369" xr:uid="{0EAE7D4A-B6F9-4074-A582-1C7C3E28070F}"/>
    <cellStyle name="Comma 2 2 9 3" xfId="6533" xr:uid="{1EBB5D00-588F-46CD-B075-F7C0C8E914C0}"/>
    <cellStyle name="Comma 2 20" xfId="1949" xr:uid="{5C87FB89-95A0-464D-9621-8F08C010A1F2}"/>
    <cellStyle name="Comma 2 20 2" xfId="4051" xr:uid="{FF73E03C-FF5D-4EB0-AF5D-7F9AB151D29F}"/>
    <cellStyle name="Comma 2 20 3" xfId="6215" xr:uid="{0DFFE0B5-E28F-43F4-B625-2E4417AB5289}"/>
    <cellStyle name="Comma 2 21" xfId="2261" xr:uid="{45560138-F5EB-4850-8578-175262F124C9}"/>
    <cellStyle name="Comma 2 21 2" xfId="4359" xr:uid="{46D401A0-22CD-4629-8427-5A0089452404}"/>
    <cellStyle name="Comma 2 21 3" xfId="6523" xr:uid="{013646B4-E63D-4380-9528-B73E570E34D6}"/>
    <cellStyle name="Comma 2 22" xfId="2569" xr:uid="{6909D862-6CE3-4E0A-A516-377235072087}"/>
    <cellStyle name="Comma 2 22 2" xfId="4665" xr:uid="{056EA0DB-D433-4C6F-8113-A040BAB32F87}"/>
    <cellStyle name="Comma 2 22 3" xfId="6829" xr:uid="{B5D54019-67A0-473E-8F20-E65AFAA4440F}"/>
    <cellStyle name="Comma 2 23" xfId="2779" xr:uid="{6A6C4AA6-8E6E-4184-A9AD-A624013209E0}"/>
    <cellStyle name="Comma 2 23 2" xfId="4871" xr:uid="{58AC556D-DF01-42B7-AEB0-4EED5D9262C7}"/>
    <cellStyle name="Comma 2 23 3" xfId="7035" xr:uid="{8287B7C5-10C4-43C4-89DA-D594E122D624}"/>
    <cellStyle name="Comma 2 24" xfId="3016" xr:uid="{15192810-8317-4197-9C09-8417581D783F}"/>
    <cellStyle name="Comma 2 25" xfId="5084" xr:uid="{46619638-519B-4876-B7A0-C9D689C7E24A}"/>
    <cellStyle name="Comma 2 26" xfId="5092" xr:uid="{6798A55E-FD40-4767-A712-256AC74E4783}"/>
    <cellStyle name="Comma 2 27" xfId="7375" xr:uid="{D0D45BB2-84AD-4D5B-A821-5B3DDAE98BA1}"/>
    <cellStyle name="Comma 2 3" xfId="383" xr:uid="{6C72F2C1-A1D8-41B5-9F68-7E1400F14DC4}"/>
    <cellStyle name="Comma 2 3 10" xfId="2581" xr:uid="{2D519C31-E4AB-46F1-9527-18EAF7577C91}"/>
    <cellStyle name="Comma 2 3 10 2" xfId="4674" xr:uid="{4146B54A-7ED0-4E49-B141-F466BEAE2D49}"/>
    <cellStyle name="Comma 2 3 10 3" xfId="6838" xr:uid="{4B158D53-22D2-40FF-9663-017C811A5EF6}"/>
    <cellStyle name="Comma 2 3 11" xfId="2793" xr:uid="{09E28BA6-B47D-4C8C-A51F-3B8695AFAACE}"/>
    <cellStyle name="Comma 2 3 11 2" xfId="4879" xr:uid="{551B99A0-47C0-4C9F-9855-11E0107C1B4B}"/>
    <cellStyle name="Comma 2 3 11 3" xfId="7043" xr:uid="{10827BCE-0A1E-4E4C-B1D8-D092536590F0}"/>
    <cellStyle name="Comma 2 3 12" xfId="3029" xr:uid="{61C5260C-487A-44C4-8AB9-FFF29307ED75}"/>
    <cellStyle name="Comma 2 3 13" xfId="5109" xr:uid="{7EDBB309-8D7D-475A-9E7A-B36280D1EC1A}"/>
    <cellStyle name="Comma 2 3 14" xfId="5160" xr:uid="{7DEC571D-72B5-4DD8-8E34-D19488708F36}"/>
    <cellStyle name="Comma 2 3 2" xfId="599" xr:uid="{520DB5EC-C6CD-4557-A11B-4EA6382C2A2E}"/>
    <cellStyle name="Comma 2 3 2 10" xfId="2824" xr:uid="{041D0CBB-43D5-466B-8D43-56741D653C4B}"/>
    <cellStyle name="Comma 2 3 2 10 2" xfId="4909" xr:uid="{73C78C79-2E84-4961-A678-C7C0EA34FA30}"/>
    <cellStyle name="Comma 2 3 2 10 3" xfId="7073" xr:uid="{4829DBBC-773B-47DD-805D-C6E51B032E29}"/>
    <cellStyle name="Comma 2 3 2 11" xfId="3085" xr:uid="{B2E01CBF-2193-4ADF-9BA0-7D7DCB32A08E}"/>
    <cellStyle name="Comma 2 3 2 12" xfId="5182" xr:uid="{37E05004-A73F-4E8B-8FC0-00AE56FD1D74}"/>
    <cellStyle name="Comma 2 3 2 13" xfId="5678" xr:uid="{A3549A1E-D3D2-479E-AF22-7DD196B23C7C}"/>
    <cellStyle name="Comma 2 3 2 2" xfId="748" xr:uid="{E43259AC-60A7-491B-AF16-28DF7C7946C9}"/>
    <cellStyle name="Comma 2 3 2 2 10" xfId="5307" xr:uid="{FC57BDC3-5127-41EA-8A9E-24CD0F27B211}"/>
    <cellStyle name="Comma 2 3 2 2 11" xfId="6175" xr:uid="{2F304DF9-677E-4B81-A64C-E51DC7F15F39}"/>
    <cellStyle name="Comma 2 3 2 2 2" xfId="1060" xr:uid="{76DBFD93-C9F6-49BF-8C21-8F5DC5318604}"/>
    <cellStyle name="Comma 2 3 2 2 2 2" xfId="3500" xr:uid="{7724A760-24F3-43AF-90EE-A1A2970DCD0A}"/>
    <cellStyle name="Comma 2 3 2 2 2 3" xfId="5603" xr:uid="{D39130D8-BD44-443A-83A0-6FF7B5D1D943}"/>
    <cellStyle name="Comma 2 3 2 2 3" xfId="1378" xr:uid="{ADF65D42-814B-48D3-A1C4-D2772B4C1FEA}"/>
    <cellStyle name="Comma 2 3 2 2 3 2" xfId="3715" xr:uid="{145505A0-6FA3-4FAB-A0C0-7127D5A91B7A}"/>
    <cellStyle name="Comma 2 3 2 2 3 3" xfId="5833" xr:uid="{DFCB8AF1-7D2D-48F8-8C94-C9C706FB5107}"/>
    <cellStyle name="Comma 2 3 2 2 4" xfId="1693" xr:uid="{0D5621E5-8C3E-4B77-BE44-84192220DBA9}"/>
    <cellStyle name="Comma 2 3 2 2 4 2" xfId="3995" xr:uid="{49BFDCCD-809B-4258-AB6E-748783321FC5}"/>
    <cellStyle name="Comma 2 3 2 2 4 3" xfId="6118" xr:uid="{754AFA22-6C6F-4D0D-AEBB-DBDAD27ACF08}"/>
    <cellStyle name="Comma 2 3 2 2 5" xfId="2204" xr:uid="{F9005FC7-BD4D-466B-AB7C-D4CE6137248F}"/>
    <cellStyle name="Comma 2 3 2 2 5 2" xfId="4303" xr:uid="{2BDB33BE-0E28-409B-91E6-6C4CB9266F0E}"/>
    <cellStyle name="Comma 2 3 2 2 5 3" xfId="6467" xr:uid="{7F3D32D4-D49D-406C-B263-D13843DB61FB}"/>
    <cellStyle name="Comma 2 3 2 2 6" xfId="2514" xr:uid="{DFEE23C3-485B-4D21-B308-9AAE032408AB}"/>
    <cellStyle name="Comma 2 3 2 2 6 2" xfId="4611" xr:uid="{2ADB6269-6700-415E-9B4F-735C3C4B5B4D}"/>
    <cellStyle name="Comma 2 3 2 2 6 3" xfId="6775" xr:uid="{D678076B-1C1B-4F99-9627-7949180D247B}"/>
    <cellStyle name="Comma 2 3 2 2 7" xfId="2740" xr:uid="{CE6E86FE-E51B-4B49-A60E-E68BD78CD5BC}"/>
    <cellStyle name="Comma 2 3 2 2 7 2" xfId="4833" xr:uid="{610179A9-B985-4DD9-85E9-9EE979AD1663}"/>
    <cellStyle name="Comma 2 3 2 2 7 3" xfId="6997" xr:uid="{37234667-BBBA-4046-ADB8-27E3F16F4D10}"/>
    <cellStyle name="Comma 2 3 2 2 8" xfId="2953" xr:uid="{38D51BC3-D8AF-42BF-A067-45EAC0F076F2}"/>
    <cellStyle name="Comma 2 3 2 2 8 2" xfId="5038" xr:uid="{39953621-5E02-4F20-A4CC-0B61BB9BDFC5}"/>
    <cellStyle name="Comma 2 3 2 2 8 3" xfId="7202" xr:uid="{431868E9-3326-49E4-9660-20B95DD1B1F8}"/>
    <cellStyle name="Comma 2 3 2 2 9" xfId="3207" xr:uid="{A5A70E9C-EC71-431E-8FCB-B9DAAD02C1D8}"/>
    <cellStyle name="Comma 2 3 2 3" xfId="957" xr:uid="{50162D4A-2776-426B-B1BC-BE11C336C624}"/>
    <cellStyle name="Comma 2 3 2 3 10" xfId="6201" xr:uid="{D169B612-2423-4B8A-8C98-F28564B0035C}"/>
    <cellStyle name="Comma 2 3 2 3 2" xfId="1275" xr:uid="{752400B5-74E6-4D40-8F1E-A78DBCE97E98}"/>
    <cellStyle name="Comma 2 3 2 3 2 2" xfId="3648" xr:uid="{A1C4D061-E438-42DD-993F-771EFEFD8881}"/>
    <cellStyle name="Comma 2 3 2 3 2 3" xfId="5760" xr:uid="{BD8B2665-E1F2-4B43-9727-F671FD566494}"/>
    <cellStyle name="Comma 2 3 2 3 3" xfId="1590" xr:uid="{24C4F4D2-56B0-44DF-87E4-ACDBDDA6063F}"/>
    <cellStyle name="Comma 2 3 2 3 3 2" xfId="3892" xr:uid="{FD2BE6B3-BD2B-4712-B6C8-06B89D36D852}"/>
    <cellStyle name="Comma 2 3 2 3 3 3" xfId="6015" xr:uid="{D4E4B46E-5FC2-4074-839B-758575A08B2F}"/>
    <cellStyle name="Comma 2 3 2 3 4" xfId="2101" xr:uid="{044CC98E-11E1-467E-AFE8-3E9C3C11CC87}"/>
    <cellStyle name="Comma 2 3 2 3 4 2" xfId="4200" xr:uid="{B7C4E959-BE53-4C4C-AA5B-A582EA8B83D6}"/>
    <cellStyle name="Comma 2 3 2 3 4 3" xfId="6364" xr:uid="{AABA0052-25EC-4FAE-BA6A-137917AC17AD}"/>
    <cellStyle name="Comma 2 3 2 3 5" xfId="2411" xr:uid="{DB3AB07C-A4FD-49ED-859E-5546A061F8E8}"/>
    <cellStyle name="Comma 2 3 2 3 5 2" xfId="4508" xr:uid="{4EF81ED9-B33F-4302-AC65-3D9B9C334605}"/>
    <cellStyle name="Comma 2 3 2 3 5 3" xfId="6672" xr:uid="{C0DE8011-B1B2-4915-8D1B-F19AB69F0C3D}"/>
    <cellStyle name="Comma 2 3 2 3 6" xfId="2673" xr:uid="{38483257-9FFA-4804-8E64-CC3636515E98}"/>
    <cellStyle name="Comma 2 3 2 3 6 2" xfId="4766" xr:uid="{58DEF684-CF29-498A-9675-E7E4580AB2DC}"/>
    <cellStyle name="Comma 2 3 2 3 6 3" xfId="6930" xr:uid="{CEEC2BC2-D368-41A1-8080-AFDFBE33433F}"/>
    <cellStyle name="Comma 2 3 2 3 7" xfId="2886" xr:uid="{A0D02143-4952-4629-849A-DF4C0002151C}"/>
    <cellStyle name="Comma 2 3 2 3 7 2" xfId="4971" xr:uid="{7F8B3933-A792-47A8-B32A-BD0BCBC1EF55}"/>
    <cellStyle name="Comma 2 3 2 3 7 3" xfId="7135" xr:uid="{EC9EBF13-693C-4EFD-AC07-050E8423EF8A}"/>
    <cellStyle name="Comma 2 3 2 3 8" xfId="3397" xr:uid="{220F6CC8-B0EC-436E-976B-084B02D7DAAE}"/>
    <cellStyle name="Comma 2 3 2 3 9" xfId="5500" xr:uid="{5A47418B-C919-4BF4-926A-786AC371B39C}"/>
    <cellStyle name="Comma 2 3 2 4" xfId="871" xr:uid="{B6188DB7-15E3-47E7-A469-1F0C42ECE766}"/>
    <cellStyle name="Comma 2 3 2 4 2" xfId="3319" xr:uid="{F9FE1DE2-70A1-45F8-84AC-DAEDC837E5FC}"/>
    <cellStyle name="Comma 2 3 2 4 3" xfId="5419" xr:uid="{B75A07F2-9B62-42B9-88A4-F06A984E2445}"/>
    <cellStyle name="Comma 2 3 2 5" xfId="1197" xr:uid="{2CD1FAE3-3989-4B64-AB64-3B2645C78296}"/>
    <cellStyle name="Comma 2 3 2 5 2" xfId="3586" xr:uid="{AF3E0D43-E578-4E36-8C2C-BC4D26039851}"/>
    <cellStyle name="Comma 2 3 2 5 3" xfId="5694" xr:uid="{2F990444-CA80-4DD6-8E03-4EAA1A1D8962}"/>
    <cellStyle name="Comma 2 3 2 6" xfId="1510" xr:uid="{0FBC803F-C615-4E13-8C50-FF5B371A6FD0}"/>
    <cellStyle name="Comma 2 3 2 6 2" xfId="3814" xr:uid="{46A2707C-2D75-4448-AC5D-7194AEA8993C}"/>
    <cellStyle name="Comma 2 3 2 6 3" xfId="5937" xr:uid="{359BCC25-619B-4838-AD05-CAD36844C9E8}"/>
    <cellStyle name="Comma 2 3 2 7" xfId="2023" xr:uid="{EB56895D-2FB9-49E0-833F-A50BA451956B}"/>
    <cellStyle name="Comma 2 3 2 7 2" xfId="4122" xr:uid="{17C7B8D9-A00B-48EF-9744-A22F19A8260E}"/>
    <cellStyle name="Comma 2 3 2 7 3" xfId="6286" xr:uid="{D4564F0B-86CD-4D24-AC24-074891241280}"/>
    <cellStyle name="Comma 2 3 2 8" xfId="2333" xr:uid="{3582AEF5-4823-427A-BE5C-48B1706E15CB}"/>
    <cellStyle name="Comma 2 3 2 8 2" xfId="4430" xr:uid="{417A8DD1-61EF-4DDF-B123-75FD3B176430}"/>
    <cellStyle name="Comma 2 3 2 8 3" xfId="6594" xr:uid="{E844D6D9-EF4C-48B2-878B-DD72654FDEFD}"/>
    <cellStyle name="Comma 2 3 2 9" xfId="2611" xr:uid="{9E8A460E-120A-471A-B857-990DF151EDEE}"/>
    <cellStyle name="Comma 2 3 2 9 2" xfId="4704" xr:uid="{0963BD3E-AFCD-472A-92E9-E34E12B8E4F7}"/>
    <cellStyle name="Comma 2 3 2 9 3" xfId="6868" xr:uid="{65A575F1-6F30-4C55-8B58-93EC4D430B39}"/>
    <cellStyle name="Comma 2 3 3" xfId="688" xr:uid="{251951BC-00D7-4B33-9EF5-7E72EA6002AF}"/>
    <cellStyle name="Comma 2 3 3 10" xfId="5252" xr:uid="{078BB9E1-BE85-4208-AA2A-F2EE11620C81}"/>
    <cellStyle name="Comma 2 3 3 11" xfId="6190" xr:uid="{3516856D-3B24-4824-91B2-531C84927224}"/>
    <cellStyle name="Comma 2 3 3 2" xfId="1006" xr:uid="{021AF352-E94B-4406-9BE6-E62EA1F929A3}"/>
    <cellStyle name="Comma 2 3 3 2 2" xfId="3446" xr:uid="{FAA99B5F-07CE-4EDA-93E4-92F1A67D4827}"/>
    <cellStyle name="Comma 2 3 3 2 3" xfId="5549" xr:uid="{39B9BD8C-2346-4318-8BB4-3DE04DDCA320}"/>
    <cellStyle name="Comma 2 3 3 3" xfId="1324" xr:uid="{3B218093-74BA-4079-9B30-81DCDA33F24F}"/>
    <cellStyle name="Comma 2 3 3 3 2" xfId="3685" xr:uid="{AE873AE6-ABE5-4249-B414-4AC2FC1F5049}"/>
    <cellStyle name="Comma 2 3 3 3 3" xfId="5798" xr:uid="{56FD66BE-6484-42A1-866E-61998F7C391D}"/>
    <cellStyle name="Comma 2 3 3 4" xfId="1639" xr:uid="{EE37B8E3-78E3-4C4B-BE01-39FF2F8F925E}"/>
    <cellStyle name="Comma 2 3 3 4 2" xfId="3941" xr:uid="{86E67134-1308-49BE-8DFF-F197E4489FDE}"/>
    <cellStyle name="Comma 2 3 3 4 3" xfId="6064" xr:uid="{D896422B-F254-4DB2-97C2-A75F2CC6B63D}"/>
    <cellStyle name="Comma 2 3 3 5" xfId="2150" xr:uid="{81183E8C-F51D-4F23-B543-67F2C96AF260}"/>
    <cellStyle name="Comma 2 3 3 5 2" xfId="4249" xr:uid="{0AB2D4B3-22D8-4A63-BF22-733A226B4B77}"/>
    <cellStyle name="Comma 2 3 3 5 3" xfId="6413" xr:uid="{5439DB65-9B4F-4361-8D64-14C0841BC04E}"/>
    <cellStyle name="Comma 2 3 3 6" xfId="2460" xr:uid="{86F0EBE8-E9C6-49EA-86FB-D0F0B9A56EBA}"/>
    <cellStyle name="Comma 2 3 3 6 2" xfId="4557" xr:uid="{A5C1306B-A03E-42C9-BE9E-2C81B625959B}"/>
    <cellStyle name="Comma 2 3 3 6 3" xfId="6721" xr:uid="{9D92BE2C-EA51-4D7B-BD18-AA1DABA84AB6}"/>
    <cellStyle name="Comma 2 3 3 7" xfId="2710" xr:uid="{6542498C-93C5-41BF-8817-FDD1D28B04DF}"/>
    <cellStyle name="Comma 2 3 3 7 2" xfId="4803" xr:uid="{791531A0-9BE4-4C2D-A228-77F2994FD5EF}"/>
    <cellStyle name="Comma 2 3 3 7 3" xfId="6967" xr:uid="{FC1FEF71-BB82-44DB-ADD8-8D345A69915E}"/>
    <cellStyle name="Comma 2 3 3 8" xfId="2923" xr:uid="{EA924FFB-8173-4496-B2F2-3041E83E4F36}"/>
    <cellStyle name="Comma 2 3 3 8 2" xfId="5008" xr:uid="{AC611811-E2E7-46D9-8EC5-5A90EA4B5923}"/>
    <cellStyle name="Comma 2 3 3 8 3" xfId="7172" xr:uid="{AA669D0D-ECD5-4BFE-AA48-9A427BDB9203}"/>
    <cellStyle name="Comma 2 3 3 9" xfId="3153" xr:uid="{48F10B4E-365B-4AAF-A008-DE2F2F588306}"/>
    <cellStyle name="Comma 2 3 4" xfId="925" xr:uid="{B38E4A05-C639-40DB-ABEE-E9D8C162A66C}"/>
    <cellStyle name="Comma 2 3 4 10" xfId="5104" xr:uid="{20CEA97E-0F1B-494A-990B-164598D08C1E}"/>
    <cellStyle name="Comma 2 3 4 2" xfId="1243" xr:uid="{F4268468-37FB-49C9-8153-6921135CFFBA}"/>
    <cellStyle name="Comma 2 3 4 2 2" xfId="3616" xr:uid="{3A7A5824-A4E3-4073-B500-4E72C396AFA1}"/>
    <cellStyle name="Comma 2 3 4 2 3" xfId="5728" xr:uid="{F0F7FF9F-A2A9-4C87-B0AA-561065761237}"/>
    <cellStyle name="Comma 2 3 4 3" xfId="1558" xr:uid="{CAEB3874-5E35-4C7B-AEFB-AA83AFBA20C3}"/>
    <cellStyle name="Comma 2 3 4 3 2" xfId="3860" xr:uid="{89B63458-296C-425D-91FB-5E33F3255523}"/>
    <cellStyle name="Comma 2 3 4 3 3" xfId="5983" xr:uid="{7ACF9AE2-F306-4C76-9B22-64AEF7C6D1E4}"/>
    <cellStyle name="Comma 2 3 4 4" xfId="2069" xr:uid="{F1FD02C1-FA1C-484F-8D0E-9932323B7518}"/>
    <cellStyle name="Comma 2 3 4 4 2" xfId="4168" xr:uid="{7839EA41-1F0C-43CD-B3BD-1C5BA807EAEA}"/>
    <cellStyle name="Comma 2 3 4 4 3" xfId="6332" xr:uid="{504BFD17-28BB-4A14-9C09-8EAB58F8A360}"/>
    <cellStyle name="Comma 2 3 4 5" xfId="2379" xr:uid="{6F5373B7-ED76-4F07-80FC-7EF78ACFE418}"/>
    <cellStyle name="Comma 2 3 4 5 2" xfId="4476" xr:uid="{B7CB946B-5D16-4D0F-818C-20ED5B8D9926}"/>
    <cellStyle name="Comma 2 3 4 5 3" xfId="6640" xr:uid="{EA875766-4103-4023-9F66-720E51807075}"/>
    <cellStyle name="Comma 2 3 4 6" xfId="2641" xr:uid="{3B27A3D5-7EC5-4CBC-AAC0-8FAA76ED5C35}"/>
    <cellStyle name="Comma 2 3 4 6 2" xfId="4734" xr:uid="{5EF295DB-AC50-4622-9147-15BB694384C5}"/>
    <cellStyle name="Comma 2 3 4 6 3" xfId="6898" xr:uid="{1D70E64B-4D6B-4836-9958-4134026D6581}"/>
    <cellStyle name="Comma 2 3 4 7" xfId="2854" xr:uid="{CCFB3FFE-0097-48B5-B8CB-B1988EF0A6CC}"/>
    <cellStyle name="Comma 2 3 4 7 2" xfId="4939" xr:uid="{0174D223-0686-4754-A453-F45069D5C952}"/>
    <cellStyle name="Comma 2 3 4 7 3" xfId="7103" xr:uid="{CE1542A2-E58D-45BE-8928-66AF6EEAA1B8}"/>
    <cellStyle name="Comma 2 3 4 8" xfId="3365" xr:uid="{DC7242FC-0107-4A3E-8C35-6DE75113D0A3}"/>
    <cellStyle name="Comma 2 3 4 9" xfId="5468" xr:uid="{9B7D46B9-A0FE-4B0C-92BA-626512D252EC}"/>
    <cellStyle name="Comma 2 3 5" xfId="817" xr:uid="{7AE792CE-7503-4041-9C6C-F26C709357F7}"/>
    <cellStyle name="Comma 2 3 5 2" xfId="3265" xr:uid="{AB0744D6-2B4F-4527-B0F1-09420FB08F2C}"/>
    <cellStyle name="Comma 2 3 5 3" xfId="5365" xr:uid="{7931DF3B-6536-428F-9B2D-E5E01336E2D1}"/>
    <cellStyle name="Comma 2 3 6" xfId="1141" xr:uid="{A86EDB18-DE40-48BA-B4EF-12C77C208400}"/>
    <cellStyle name="Comma 2 3 6 2" xfId="3556" xr:uid="{326872C4-1D6B-49EF-8BCA-9E430739B5A7}"/>
    <cellStyle name="Comma 2 3 6 3" xfId="5659" xr:uid="{5E8464BB-E80C-4219-B8BA-E43BFD78D3EC}"/>
    <cellStyle name="Comma 2 3 7" xfId="1454" xr:uid="{9E7B40E6-317C-4520-9340-3C605670C709}"/>
    <cellStyle name="Comma 2 3 7 2" xfId="3760" xr:uid="{95F0E072-FEE5-460C-8EE4-E3C832F7DF77}"/>
    <cellStyle name="Comma 2 3 7 3" xfId="5883" xr:uid="{CD4A6B04-071F-429B-93E6-DAEA5547014E}"/>
    <cellStyle name="Comma 2 3 8" xfId="1969" xr:uid="{097B7105-D5A7-4302-920B-53CA57A89F4B}"/>
    <cellStyle name="Comma 2 3 8 2" xfId="4068" xr:uid="{8894D18A-8E8D-41A3-84E6-E6685F6A3C50}"/>
    <cellStyle name="Comma 2 3 8 3" xfId="6232" xr:uid="{38C914B2-7C38-442F-B440-60B8B82BD477}"/>
    <cellStyle name="Comma 2 3 9" xfId="2279" xr:uid="{75B86208-E079-48A1-8102-2DEBA5B2A74A}"/>
    <cellStyle name="Comma 2 3 9 2" xfId="4376" xr:uid="{D5A181B5-A4E8-4E0F-BF6A-65B37AF7470D}"/>
    <cellStyle name="Comma 2 3 9 3" xfId="6540" xr:uid="{9AC6969D-1FCB-42D8-B4F4-C97D348179CD}"/>
    <cellStyle name="Comma 2 4" xfId="392" xr:uid="{637FDB4E-1312-4C06-8285-6502B5C5475F}"/>
    <cellStyle name="Comma 2 4 10" xfId="5116" xr:uid="{E78A9EC0-00D8-42A3-9BD3-AD008B0C4CB1}"/>
    <cellStyle name="Comma 2 4 2" xfId="606" xr:uid="{31F65F07-47FE-46F5-A955-8FFB4702AF4D}"/>
    <cellStyle name="Comma 2 4 2 2" xfId="755" xr:uid="{478AA00F-DC11-4C6E-B9FB-ABF134DCE1FB}"/>
    <cellStyle name="Comma 2 4 2 2 2" xfId="1067" xr:uid="{348056CE-5F7A-4691-965A-3116D1EB1007}"/>
    <cellStyle name="Comma 2 4 2 2 2 2" xfId="3507" xr:uid="{62AF6796-A874-4C38-971D-EB108ACDA68B}"/>
    <cellStyle name="Comma 2 4 2 2 2 3" xfId="5610" xr:uid="{0166B3E9-8172-4299-8EDB-EC1D3DE4AB39}"/>
    <cellStyle name="Comma 2 4 2 2 3" xfId="1385" xr:uid="{A250FB30-652B-463C-9DFF-8775582DC028}"/>
    <cellStyle name="Comma 2 4 2 2 4" xfId="1700" xr:uid="{B019B0B4-9B46-47F1-9F75-52201B59D2AD}"/>
    <cellStyle name="Comma 2 4 2 2 4 2" xfId="4002" xr:uid="{6DB99629-33C3-4F86-AAC7-AD5BCC6C521E}"/>
    <cellStyle name="Comma 2 4 2 2 4 3" xfId="6125" xr:uid="{2A47BD92-24D2-4951-AD89-2B6F7EDFBAD0}"/>
    <cellStyle name="Comma 2 4 2 2 5" xfId="2211" xr:uid="{AAB87E9F-4F56-45CD-AE78-0EBC26DDC791}"/>
    <cellStyle name="Comma 2 4 2 2 5 2" xfId="4310" xr:uid="{FE8A4C17-BF6C-4D88-8A43-270E2C546226}"/>
    <cellStyle name="Comma 2 4 2 2 5 3" xfId="6474" xr:uid="{D672B33B-8341-45DA-BBE4-81A72273136C}"/>
    <cellStyle name="Comma 2 4 2 2 6" xfId="2521" xr:uid="{F7FAD0C1-7D1E-4B6B-8442-3E8131E23397}"/>
    <cellStyle name="Comma 2 4 2 2 6 2" xfId="4618" xr:uid="{70DD0B75-FA2D-4E38-9871-56BD882469B2}"/>
    <cellStyle name="Comma 2 4 2 2 6 3" xfId="6782" xr:uid="{78F33EAE-F89E-4EAD-A6D1-3E7510AB0455}"/>
    <cellStyle name="Comma 2 4 2 2 7" xfId="3214" xr:uid="{CCBD83E4-0039-4626-8882-1FDD662DC001}"/>
    <cellStyle name="Comma 2 4 2 2 8" xfId="5314" xr:uid="{DC6F6DBA-BE37-4EF7-AA55-601C01353D8A}"/>
    <cellStyle name="Comma 2 4 2 3" xfId="878" xr:uid="{0D4FACD0-BF85-4299-83C4-8398546FCE53}"/>
    <cellStyle name="Comma 2 4 2 3 2" xfId="3326" xr:uid="{192E7931-4C5C-424D-87AF-F2464C8D87D4}"/>
    <cellStyle name="Comma 2 4 2 3 3" xfId="5426" xr:uid="{2EF5D15B-B6E6-48F5-864F-8A15AB5EA4AB}"/>
    <cellStyle name="Comma 2 4 2 4" xfId="1204" xr:uid="{84BB00A3-055B-4122-AA23-945D7E000A16}"/>
    <cellStyle name="Comma 2 4 2 5" xfId="1517" xr:uid="{0C096CF2-4D22-4917-9F19-0EF94F05AD0D}"/>
    <cellStyle name="Comma 2 4 2 5 2" xfId="3821" xr:uid="{C082B56A-007C-4300-8B42-9AFB13B14737}"/>
    <cellStyle name="Comma 2 4 2 5 3" xfId="5944" xr:uid="{E59DD154-9AAB-4DFE-9530-9953E019CA88}"/>
    <cellStyle name="Comma 2 4 2 6" xfId="2030" xr:uid="{521DBE7D-AC5D-46BB-96A0-24258D08142C}"/>
    <cellStyle name="Comma 2 4 2 6 2" xfId="4129" xr:uid="{C83E8A32-189F-4372-8D09-8BE50BE84687}"/>
    <cellStyle name="Comma 2 4 2 6 3" xfId="6293" xr:uid="{F9AD3405-E0FB-404B-845F-3406B5AE9574}"/>
    <cellStyle name="Comma 2 4 2 7" xfId="2340" xr:uid="{76D34154-84E9-4248-8F4B-A6298E261CF2}"/>
    <cellStyle name="Comma 2 4 2 7 2" xfId="4437" xr:uid="{774A763F-8E89-4B8B-BDAC-756EC353B728}"/>
    <cellStyle name="Comma 2 4 2 7 3" xfId="6601" xr:uid="{B2912400-B729-4509-8135-533C6893D854}"/>
    <cellStyle name="Comma 2 4 2 8" xfId="3092" xr:uid="{AF6CBB1D-157B-4EA9-9BE1-29694CBEF114}"/>
    <cellStyle name="Comma 2 4 2 9" xfId="5189" xr:uid="{09C5C119-A6A3-430F-AEB6-EB6D38EE398E}"/>
    <cellStyle name="Comma 2 4 3" xfId="695" xr:uid="{E21FBE88-4935-4E75-9026-DD8C452651A7}"/>
    <cellStyle name="Comma 2 4 3 2" xfId="1013" xr:uid="{C5BB989F-7D5F-4ED3-ACED-847EE5561C7E}"/>
    <cellStyle name="Comma 2 4 3 2 2" xfId="3453" xr:uid="{3969FC61-C422-4D25-9F27-723FDAC00A01}"/>
    <cellStyle name="Comma 2 4 3 2 3" xfId="5556" xr:uid="{A2C20E79-F31A-4941-8855-368B29F70C34}"/>
    <cellStyle name="Comma 2 4 3 3" xfId="1331" xr:uid="{B41C5E6D-C381-460D-BEEA-2D4F03FB5DA5}"/>
    <cellStyle name="Comma 2 4 3 4" xfId="1646" xr:uid="{943D5936-1701-4F6F-8E0F-B4B7831C8763}"/>
    <cellStyle name="Comma 2 4 3 4 2" xfId="3948" xr:uid="{A1A294DF-2F20-4323-A5FA-5439177C8344}"/>
    <cellStyle name="Comma 2 4 3 4 3" xfId="6071" xr:uid="{38768EB2-7F1E-4448-B304-25CDBDF1E285}"/>
    <cellStyle name="Comma 2 4 3 5" xfId="2157" xr:uid="{41F7A5F2-9F06-4F44-A274-A33B0A85F6B5}"/>
    <cellStyle name="Comma 2 4 3 5 2" xfId="4256" xr:uid="{311730C3-7E20-4203-B025-45E28BE777F1}"/>
    <cellStyle name="Comma 2 4 3 5 3" xfId="6420" xr:uid="{A5D79F87-2B7C-4434-81F2-EC9F7D9F9A92}"/>
    <cellStyle name="Comma 2 4 3 6" xfId="2467" xr:uid="{8A3BB3FD-4B23-432C-BA7E-0D203A1D33F2}"/>
    <cellStyle name="Comma 2 4 3 6 2" xfId="4564" xr:uid="{335560B7-85B9-4014-B5A6-6AA144EF9A07}"/>
    <cellStyle name="Comma 2 4 3 6 3" xfId="6728" xr:uid="{82365310-65CA-4F26-9736-201F6ABE5C6A}"/>
    <cellStyle name="Comma 2 4 3 7" xfId="3160" xr:uid="{F80CFFE1-D9A9-4388-AC0D-97C20AAA511B}"/>
    <cellStyle name="Comma 2 4 3 8" xfId="5259" xr:uid="{6CB943BC-501A-4DCF-A286-B02CA788CBBB}"/>
    <cellStyle name="Comma 2 4 4" xfId="824" xr:uid="{CB52A74E-6FA2-4E7C-AE79-FFB0E7F1D148}"/>
    <cellStyle name="Comma 2 4 4 2" xfId="3272" xr:uid="{A3E24B25-E669-4D10-A099-6A5DF2DE4AA6}"/>
    <cellStyle name="Comma 2 4 4 3" xfId="5372" xr:uid="{B61BD0B1-4136-4519-B6D4-77435DE0D278}"/>
    <cellStyle name="Comma 2 4 5" xfId="1148" xr:uid="{6EF241D0-E4EC-41B0-887A-18C0DF48B9E9}"/>
    <cellStyle name="Comma 2 4 6" xfId="1461" xr:uid="{F85937FF-3570-4CC2-8AFA-338E340B180D}"/>
    <cellStyle name="Comma 2 4 6 2" xfId="3767" xr:uid="{72B9373F-04D2-4522-AB10-D96B60780B5E}"/>
    <cellStyle name="Comma 2 4 6 3" xfId="5890" xr:uid="{8819666B-9A45-4F74-9B39-2F7F643705DE}"/>
    <cellStyle name="Comma 2 4 7" xfId="1976" xr:uid="{5745EE8B-72C4-489F-B3EF-63E432D1FBBC}"/>
    <cellStyle name="Comma 2 4 7 2" xfId="4075" xr:uid="{167A44AF-2BFE-4920-8AF5-2CFF1FD354A0}"/>
    <cellStyle name="Comma 2 4 7 3" xfId="6239" xr:uid="{A43E0FD1-606D-491C-A85C-0B038FD0B320}"/>
    <cellStyle name="Comma 2 4 8" xfId="2286" xr:uid="{B3BE4BEF-07DB-49B1-90C3-9424A0CB5B3F}"/>
    <cellStyle name="Comma 2 4 8 2" xfId="4383" xr:uid="{4CE0A037-47F0-4008-8906-5750623DB348}"/>
    <cellStyle name="Comma 2 4 8 3" xfId="6547" xr:uid="{1B31A810-7044-42FB-9D8B-AA8B7CD2BA7C}"/>
    <cellStyle name="Comma 2 4 9" xfId="3036" xr:uid="{97BCC5BA-24CB-46F8-94C8-17C322E76F2D}"/>
    <cellStyle name="Comma 2 5" xfId="396" xr:uid="{BAD579D9-21A9-44C2-8646-DAD990DD8BEB}"/>
    <cellStyle name="Comma 2 5 10" xfId="2587" xr:uid="{1E308AFC-C2D5-4FA0-A4D6-9C5CE91854B5}"/>
    <cellStyle name="Comma 2 5 10 2" xfId="4680" xr:uid="{694F204A-94AA-49A6-A9A2-D573481C7EB5}"/>
    <cellStyle name="Comma 2 5 10 3" xfId="6844" xr:uid="{411C72C7-3E23-41F9-9132-6BC2C11CE095}"/>
    <cellStyle name="Comma 2 5 11" xfId="2799" xr:uid="{52C047EF-EB93-468D-86D5-0BAA6513CE38}"/>
    <cellStyle name="Comma 2 5 11 2" xfId="4885" xr:uid="{BA43B9C1-1807-48D5-834B-6C96E444DDD9}"/>
    <cellStyle name="Comma 2 5 11 3" xfId="7049" xr:uid="{AD79B861-015A-40B0-BA52-56C12A77F995}"/>
    <cellStyle name="Comma 2 5 12" xfId="3039" xr:uid="{8261FCF4-D644-4E1E-9FDD-A4704EE962D8}"/>
    <cellStyle name="Comma 2 5 13" xfId="5119" xr:uid="{1FBA0B1A-0765-4383-9F09-786E93ADD10A}"/>
    <cellStyle name="Comma 2 5 14" xfId="6187" xr:uid="{AFC4E4B4-CFEC-42EF-872C-1ED176A0D40C}"/>
    <cellStyle name="Comma 2 5 2" xfId="609" xr:uid="{F6C0E925-FF5E-4752-B225-E97B6D635127}"/>
    <cellStyle name="Comma 2 5 2 10" xfId="2830" xr:uid="{B65A1AA0-2954-4838-A57C-8218F6618600}"/>
    <cellStyle name="Comma 2 5 2 10 2" xfId="4915" xr:uid="{F87C7F5D-FD42-4E5C-BE99-A903ABE5EDDC}"/>
    <cellStyle name="Comma 2 5 2 10 3" xfId="7079" xr:uid="{D3715743-5495-4DC5-8C17-7E6DEEA6AFA2}"/>
    <cellStyle name="Comma 2 5 2 11" xfId="3095" xr:uid="{9D6A4FC9-3B75-4635-82EC-6C5A476945B9}"/>
    <cellStyle name="Comma 2 5 2 12" xfId="5192" xr:uid="{6BAFFE53-758E-448D-B11C-BE62F02BD462}"/>
    <cellStyle name="Comma 2 5 2 13" xfId="5700" xr:uid="{524F565B-3C6A-4142-8DD1-E5B29CD301E0}"/>
    <cellStyle name="Comma 2 5 2 2" xfId="758" xr:uid="{A212574A-0E3F-483A-9200-F55FBBA3EDCD}"/>
    <cellStyle name="Comma 2 5 2 2 10" xfId="5317" xr:uid="{3522C95C-AC80-4C40-819D-42767FB6C4C2}"/>
    <cellStyle name="Comma 2 5 2 2 11" xfId="5096" xr:uid="{3BAEBB48-A72A-47E2-A4B1-71EA8FE94C1E}"/>
    <cellStyle name="Comma 2 5 2 2 2" xfId="1070" xr:uid="{4D78544C-7FBE-487E-8067-BB4F841A7AB3}"/>
    <cellStyle name="Comma 2 5 2 2 2 2" xfId="3510" xr:uid="{72E67DCF-E4AD-4F62-91E2-FFD9B32D195B}"/>
    <cellStyle name="Comma 2 5 2 2 2 3" xfId="5613" xr:uid="{031013F4-1CC2-49BF-91CA-D900EFDEDD87}"/>
    <cellStyle name="Comma 2 5 2 2 3" xfId="1388" xr:uid="{4DC3EB8A-395D-42BF-9443-A6C6ECD28A92}"/>
    <cellStyle name="Comma 2 5 2 2 3 2" xfId="3721" xr:uid="{1D507570-8380-4B3C-AFB9-CA1ADC990C5B}"/>
    <cellStyle name="Comma 2 5 2 2 3 3" xfId="5839" xr:uid="{6FAAAC39-D15A-4D54-A8B0-BF80E9EDE6A2}"/>
    <cellStyle name="Comma 2 5 2 2 4" xfId="1703" xr:uid="{B198A865-B646-4925-BFA9-3993D02B8B96}"/>
    <cellStyle name="Comma 2 5 2 2 4 2" xfId="4005" xr:uid="{156B5ABD-D0A2-4C33-99BE-B76105AA576C}"/>
    <cellStyle name="Comma 2 5 2 2 4 3" xfId="6128" xr:uid="{6F346B67-777B-4B92-9081-2632522F79BC}"/>
    <cellStyle name="Comma 2 5 2 2 5" xfId="2214" xr:uid="{EE8A6420-0B71-4BA3-B48B-FD6E36EF747C}"/>
    <cellStyle name="Comma 2 5 2 2 5 2" xfId="4313" xr:uid="{FF6E6F7D-F6F0-4F80-AA18-4B6F479722E5}"/>
    <cellStyle name="Comma 2 5 2 2 5 3" xfId="6477" xr:uid="{742B9410-D680-4C7D-B03B-D55A3B2EF624}"/>
    <cellStyle name="Comma 2 5 2 2 6" xfId="2524" xr:uid="{9717F1ED-2CDB-411C-86E3-59228EC39405}"/>
    <cellStyle name="Comma 2 5 2 2 6 2" xfId="4621" xr:uid="{B1BBC7C8-62F3-4406-882B-31E5EE69E7E2}"/>
    <cellStyle name="Comma 2 5 2 2 6 3" xfId="6785" xr:uid="{F0CFFB77-A56F-4FDC-A40D-0F5F405E2695}"/>
    <cellStyle name="Comma 2 5 2 2 7" xfId="2746" xr:uid="{364FE2F4-4FB7-49C9-A632-BCC2A018541F}"/>
    <cellStyle name="Comma 2 5 2 2 7 2" xfId="4839" xr:uid="{8541D366-9598-4722-B4F8-041DC584F453}"/>
    <cellStyle name="Comma 2 5 2 2 7 3" xfId="7003" xr:uid="{9C97B09E-3F2F-4EBC-B243-82F1AFBE1BD9}"/>
    <cellStyle name="Comma 2 5 2 2 8" xfId="2959" xr:uid="{D9ED1910-6DA7-4E85-AB6E-66E45735FAED}"/>
    <cellStyle name="Comma 2 5 2 2 8 2" xfId="5044" xr:uid="{60588DBB-BE79-47AD-B5C7-A603F4AB0D96}"/>
    <cellStyle name="Comma 2 5 2 2 8 3" xfId="7208" xr:uid="{83ADC53D-7FEE-4D04-ABCF-4636CE603EF4}"/>
    <cellStyle name="Comma 2 5 2 2 9" xfId="3217" xr:uid="{866B1F99-FE78-4AA2-B32B-FD09B908609C}"/>
    <cellStyle name="Comma 2 5 2 3" xfId="963" xr:uid="{2D9D6D0D-3B2D-4D2D-BD7F-1399B2BEC45E}"/>
    <cellStyle name="Comma 2 5 2 3 10" xfId="6194" xr:uid="{BB4C31F2-42E9-4D03-9589-7A2B9A19C0C2}"/>
    <cellStyle name="Comma 2 5 2 3 2" xfId="1281" xr:uid="{C259132D-CD8E-4F4B-A8E4-65E76EB84B84}"/>
    <cellStyle name="Comma 2 5 2 3 2 2" xfId="3654" xr:uid="{45B7F12F-B73B-41F6-98CC-54E2D6868550}"/>
    <cellStyle name="Comma 2 5 2 3 2 3" xfId="5766" xr:uid="{0339A168-1E60-44CB-96A2-5929FD245327}"/>
    <cellStyle name="Comma 2 5 2 3 3" xfId="1596" xr:uid="{B9FBE568-A477-4BD8-A9D8-C616C491FB27}"/>
    <cellStyle name="Comma 2 5 2 3 3 2" xfId="3898" xr:uid="{A3286385-051D-41C6-ACB7-DF059613F495}"/>
    <cellStyle name="Comma 2 5 2 3 3 3" xfId="6021" xr:uid="{98244879-D2C3-4AF9-BB55-06EDA6E828CF}"/>
    <cellStyle name="Comma 2 5 2 3 4" xfId="2107" xr:uid="{2BD056F9-FD44-4E77-B700-CAD45C2CE10E}"/>
    <cellStyle name="Comma 2 5 2 3 4 2" xfId="4206" xr:uid="{28EED87E-F20A-45D1-8284-D93AD9B83338}"/>
    <cellStyle name="Comma 2 5 2 3 4 3" xfId="6370" xr:uid="{6212B742-5761-47B2-9BE5-84E09A32B415}"/>
    <cellStyle name="Comma 2 5 2 3 5" xfId="2417" xr:uid="{5996DFE5-B7B2-42E6-B058-52FC9D301C25}"/>
    <cellStyle name="Comma 2 5 2 3 5 2" xfId="4514" xr:uid="{DC4B5B8E-6D5B-4E6D-AAAC-38FF330A10EB}"/>
    <cellStyle name="Comma 2 5 2 3 5 3" xfId="6678" xr:uid="{4607ED63-702A-40A0-B0A0-DDD7F325AFF6}"/>
    <cellStyle name="Comma 2 5 2 3 6" xfId="2679" xr:uid="{A3496BD2-8333-41DB-9489-CA19034DB022}"/>
    <cellStyle name="Comma 2 5 2 3 6 2" xfId="4772" xr:uid="{27B52B22-2B6C-4C8F-8257-A5603B478A2C}"/>
    <cellStyle name="Comma 2 5 2 3 6 3" xfId="6936" xr:uid="{20AEAD3D-BF48-4863-962E-9D6F8A324AB7}"/>
    <cellStyle name="Comma 2 5 2 3 7" xfId="2892" xr:uid="{885EF996-2EFF-48C1-A52E-F94C85F343B1}"/>
    <cellStyle name="Comma 2 5 2 3 7 2" xfId="4977" xr:uid="{A88F820B-75A9-424A-B737-82220C613C06}"/>
    <cellStyle name="Comma 2 5 2 3 7 3" xfId="7141" xr:uid="{836F1DD9-FD08-4F20-9AC4-8B8656D0CC59}"/>
    <cellStyle name="Comma 2 5 2 3 8" xfId="3403" xr:uid="{9747D497-D47F-4EEE-A17E-4E03BA384223}"/>
    <cellStyle name="Comma 2 5 2 3 9" xfId="5506" xr:uid="{3CDFC81F-4B30-4FA3-BB61-5C0AA7C29110}"/>
    <cellStyle name="Comma 2 5 2 4" xfId="881" xr:uid="{1BDF24E8-EB04-46DC-AB8A-50B42552AF11}"/>
    <cellStyle name="Comma 2 5 2 4 2" xfId="3329" xr:uid="{4B3A5C30-798E-4D89-A707-2525D81E8C37}"/>
    <cellStyle name="Comma 2 5 2 4 3" xfId="5429" xr:uid="{6CD5D702-8DF8-4CEF-B636-74FBF8C0285A}"/>
    <cellStyle name="Comma 2 5 2 5" xfId="1207" xr:uid="{1A49E7A8-B87F-4FB2-86D7-ADE506990920}"/>
    <cellStyle name="Comma 2 5 2 5 2" xfId="3592" xr:uid="{AD4DF460-89CD-4E00-A4A6-F6BE96B8F420}"/>
    <cellStyle name="Comma 2 5 2 5 3" xfId="5701" xr:uid="{1BF10645-6B1C-46A5-AD2F-9061FE8B7DAC}"/>
    <cellStyle name="Comma 2 5 2 6" xfId="1520" xr:uid="{1AF2E90D-5E3D-4757-A3D8-5F48EABB8AE1}"/>
    <cellStyle name="Comma 2 5 2 6 2" xfId="3824" xr:uid="{EB8BA675-8A40-429B-9BC8-4AAE50496579}"/>
    <cellStyle name="Comma 2 5 2 6 3" xfId="5947" xr:uid="{6E24C866-2A04-4309-BE73-6A9CD71B9721}"/>
    <cellStyle name="Comma 2 5 2 7" xfId="2033" xr:uid="{4D45E9D8-B645-402F-A20A-166C053E79F5}"/>
    <cellStyle name="Comma 2 5 2 7 2" xfId="4132" xr:uid="{F03DF099-9EC0-4BB9-976B-CECAFCE0CB78}"/>
    <cellStyle name="Comma 2 5 2 7 3" xfId="6296" xr:uid="{173D868C-7CDF-49D1-A822-28E138CB8D15}"/>
    <cellStyle name="Comma 2 5 2 8" xfId="2343" xr:uid="{2B438702-A027-44ED-BDC4-E3418041DFE1}"/>
    <cellStyle name="Comma 2 5 2 8 2" xfId="4440" xr:uid="{41F307FD-6AF9-40E1-A520-02BA15DF4630}"/>
    <cellStyle name="Comma 2 5 2 8 3" xfId="6604" xr:uid="{97323B08-FD2B-4AF7-A19B-C5DACD1AA7E9}"/>
    <cellStyle name="Comma 2 5 2 9" xfId="2617" xr:uid="{D233647D-518A-4D32-BFFB-9096C844B974}"/>
    <cellStyle name="Comma 2 5 2 9 2" xfId="4710" xr:uid="{2799FA0A-F719-4061-9F31-62D34FFB0E2F}"/>
    <cellStyle name="Comma 2 5 2 9 3" xfId="6874" xr:uid="{88E0F43A-65DD-436E-85EB-311D2CFBDD00}"/>
    <cellStyle name="Comma 2 5 3" xfId="698" xr:uid="{3A2A5E83-2E29-43E6-B613-83D971E2CD88}"/>
    <cellStyle name="Comma 2 5 3 10" xfId="5262" xr:uid="{0098D8BC-B083-409A-B59B-FA2B456AC580}"/>
    <cellStyle name="Comma 2 5 3 11" xfId="6174" xr:uid="{73316E2A-2DD2-4A49-90D7-1E80B3F4A0D8}"/>
    <cellStyle name="Comma 2 5 3 2" xfId="1016" xr:uid="{619938A0-150B-47BC-A544-C44EE4C24DF3}"/>
    <cellStyle name="Comma 2 5 3 2 2" xfId="3456" xr:uid="{30F1C7F1-786D-4EFC-AD74-257813013BF6}"/>
    <cellStyle name="Comma 2 5 3 2 3" xfId="5559" xr:uid="{7C647F64-0115-46B8-BB42-8A3A0C85CCC3}"/>
    <cellStyle name="Comma 2 5 3 3" xfId="1334" xr:uid="{9B71CAA6-2891-466D-97A3-D214235D0563}"/>
    <cellStyle name="Comma 2 5 3 3 2" xfId="3691" xr:uid="{92E9665D-0E05-4C27-9AEB-AE747BDF5AB0}"/>
    <cellStyle name="Comma 2 5 3 3 3" xfId="5805" xr:uid="{2C66CD65-F70A-46B1-B3EF-E8227FE5F977}"/>
    <cellStyle name="Comma 2 5 3 4" xfId="1649" xr:uid="{44CC965F-ABE0-4336-91ED-3959620A4FD0}"/>
    <cellStyle name="Comma 2 5 3 4 2" xfId="3951" xr:uid="{F489C826-9689-455F-A52E-D05146397F04}"/>
    <cellStyle name="Comma 2 5 3 4 3" xfId="6074" xr:uid="{30ABC262-315D-47E2-842F-C4F1E7B3899D}"/>
    <cellStyle name="Comma 2 5 3 5" xfId="2160" xr:uid="{1F2C21B0-C9E3-4F19-AF16-D2029C91DF5F}"/>
    <cellStyle name="Comma 2 5 3 5 2" xfId="4259" xr:uid="{7A077B36-9635-42F8-B8B7-8EED42666772}"/>
    <cellStyle name="Comma 2 5 3 5 3" xfId="6423" xr:uid="{8E8614D9-7D87-47C9-B42B-F4485F23A379}"/>
    <cellStyle name="Comma 2 5 3 6" xfId="2470" xr:uid="{7A4649D3-016A-42C6-AADF-7B35E3461E12}"/>
    <cellStyle name="Comma 2 5 3 6 2" xfId="4567" xr:uid="{8267F6C0-73F4-4682-A52D-B8B1F6B1260E}"/>
    <cellStyle name="Comma 2 5 3 6 3" xfId="6731" xr:uid="{C14E017D-71D1-4BC5-8FD8-7F27251E1F68}"/>
    <cellStyle name="Comma 2 5 3 7" xfId="2716" xr:uid="{6F4ED465-E42C-4AC6-A7BA-1A8A25A5A606}"/>
    <cellStyle name="Comma 2 5 3 7 2" xfId="4809" xr:uid="{8C7CD1DA-4A55-43A8-8F8E-C827350B239B}"/>
    <cellStyle name="Comma 2 5 3 7 3" xfId="6973" xr:uid="{BA0233C3-8E3A-4FE5-86FB-969859A557C4}"/>
    <cellStyle name="Comma 2 5 3 8" xfId="2929" xr:uid="{33164F76-6D59-49ED-8EF9-AE11F03B2225}"/>
    <cellStyle name="Comma 2 5 3 8 2" xfId="5014" xr:uid="{7EF23DEE-BCF2-4D5E-B4F8-B60E150BC7D6}"/>
    <cellStyle name="Comma 2 5 3 8 3" xfId="7178" xr:uid="{F154D1EF-3133-4B8A-8869-AFE7B67BC75D}"/>
    <cellStyle name="Comma 2 5 3 9" xfId="3163" xr:uid="{B086D622-D197-4EAE-90D2-FD74BBB3EEB6}"/>
    <cellStyle name="Comma 2 5 4" xfId="931" xr:uid="{728C5D09-C27B-4F72-B15B-12EA9C235F6A}"/>
    <cellStyle name="Comma 2 5 4 10" xfId="6167" xr:uid="{5EFC6D02-EEA7-4537-897A-C27E52A744B8}"/>
    <cellStyle name="Comma 2 5 4 2" xfId="1249" xr:uid="{ADCE7EC3-E1D0-4FD3-833D-6BFAF0C87CE7}"/>
    <cellStyle name="Comma 2 5 4 2 2" xfId="3622" xr:uid="{BAAF5220-82D2-442D-9475-9BFDC885BABD}"/>
    <cellStyle name="Comma 2 5 4 2 3" xfId="5734" xr:uid="{CE70C856-2984-4CB7-8D51-719F362F607C}"/>
    <cellStyle name="Comma 2 5 4 3" xfId="1564" xr:uid="{A33134C5-7E9D-41BD-AC4F-1D927A842381}"/>
    <cellStyle name="Comma 2 5 4 3 2" xfId="3866" xr:uid="{F5BA1C06-B81C-4E82-8600-5B49389704CF}"/>
    <cellStyle name="Comma 2 5 4 3 3" xfId="5989" xr:uid="{54B61EF9-84B2-4399-B678-BDE868E2968C}"/>
    <cellStyle name="Comma 2 5 4 4" xfId="2075" xr:uid="{4344216C-B69C-40A3-AC8E-7B81843430E8}"/>
    <cellStyle name="Comma 2 5 4 4 2" xfId="4174" xr:uid="{A614059E-514F-40B6-9A08-92715633B3DC}"/>
    <cellStyle name="Comma 2 5 4 4 3" xfId="6338" xr:uid="{2FF0ED9F-C5B8-486F-959D-2D70DA2AAA0D}"/>
    <cellStyle name="Comma 2 5 4 5" xfId="2385" xr:uid="{05E76013-1BCA-42AB-90B4-B79E3718CDEF}"/>
    <cellStyle name="Comma 2 5 4 5 2" xfId="4482" xr:uid="{9FAE1C32-9987-46F8-9F78-09E07E572C72}"/>
    <cellStyle name="Comma 2 5 4 5 3" xfId="6646" xr:uid="{9816F44C-FE1D-4E04-9ADC-05B811B7738C}"/>
    <cellStyle name="Comma 2 5 4 6" xfId="2647" xr:uid="{B935EA0F-CC3F-4C44-9B64-2D624B1F3DC7}"/>
    <cellStyle name="Comma 2 5 4 6 2" xfId="4740" xr:uid="{1F9917EA-F82E-4929-BF31-8315B078BBCF}"/>
    <cellStyle name="Comma 2 5 4 6 3" xfId="6904" xr:uid="{63FFDCE8-4B5C-4CE2-A4EF-2192F86E1AA1}"/>
    <cellStyle name="Comma 2 5 4 7" xfId="2860" xr:uid="{8EB4C4E8-F4B8-4D44-97C9-181A59035177}"/>
    <cellStyle name="Comma 2 5 4 7 2" xfId="4945" xr:uid="{5C144B07-4F7D-43A7-9B35-24364AB9052F}"/>
    <cellStyle name="Comma 2 5 4 7 3" xfId="7109" xr:uid="{A2C6A746-0B79-4FEE-911C-F3AFFB67903B}"/>
    <cellStyle name="Comma 2 5 4 8" xfId="3371" xr:uid="{B68B3C5D-A717-43F4-AD8C-25A1D3A25B68}"/>
    <cellStyle name="Comma 2 5 4 9" xfId="5474" xr:uid="{469168A6-97AC-46C8-AF68-D89B48D3FF15}"/>
    <cellStyle name="Comma 2 5 5" xfId="827" xr:uid="{B4A0457F-BF0C-4493-B73C-BE97312F412A}"/>
    <cellStyle name="Comma 2 5 5 2" xfId="3275" xr:uid="{66AC1C8D-AEE8-4957-9E5A-8B90BC7B0128}"/>
    <cellStyle name="Comma 2 5 5 3" xfId="5375" xr:uid="{6EB23DF4-0ACA-440D-97CC-C2347E7E7F9D}"/>
    <cellStyle name="Comma 2 5 6" xfId="1151" xr:uid="{B73BD77F-FC35-41EF-BB20-98BF87150C31}"/>
    <cellStyle name="Comma 2 5 6 2" xfId="3562" xr:uid="{4D9ECA75-E29D-4147-B7E8-6EEC173E43D1}"/>
    <cellStyle name="Comma 2 5 6 3" xfId="5665" xr:uid="{22E028F5-9FC9-4303-B281-B150B2D56D53}"/>
    <cellStyle name="Comma 2 5 7" xfId="1464" xr:uid="{753D8435-384C-432B-AE41-17D902C170B7}"/>
    <cellStyle name="Comma 2 5 7 2" xfId="3770" xr:uid="{1F4A2823-7713-4C0C-A677-2E8BFC2DFA2C}"/>
    <cellStyle name="Comma 2 5 7 3" xfId="5893" xr:uid="{8440A11C-536D-4798-B5C0-86C6D90E7894}"/>
    <cellStyle name="Comma 2 5 8" xfId="1979" xr:uid="{16D906A0-AD8A-4B89-93A0-5D83C2CE16BC}"/>
    <cellStyle name="Comma 2 5 8 2" xfId="4078" xr:uid="{5DABB7AA-88B5-4E45-B2B8-BDB5240FEEBC}"/>
    <cellStyle name="Comma 2 5 8 3" xfId="6242" xr:uid="{D5824B82-0F51-47AF-8250-2A1F8D1FC79E}"/>
    <cellStyle name="Comma 2 5 9" xfId="2289" xr:uid="{2128ADAA-62AF-4B76-B9AD-250CCEA2171E}"/>
    <cellStyle name="Comma 2 5 9 2" xfId="4386" xr:uid="{C98037EE-B181-4963-807F-7120AED41A4A}"/>
    <cellStyle name="Comma 2 5 9 3" xfId="6550" xr:uid="{867347FB-9878-422B-9591-F9A9596D9BFC}"/>
    <cellStyle name="Comma 2 6" xfId="406" xr:uid="{9510D3BE-2DBE-484A-A340-4D9A472C1BC8}"/>
    <cellStyle name="Comma 2 6 10" xfId="2591" xr:uid="{CF625B0C-827D-47FD-9AB9-AD2CF44EEB36}"/>
    <cellStyle name="Comma 2 6 10 2" xfId="4684" xr:uid="{8C5474B4-4C69-4CB2-B4DF-E4CBBA74C9A0}"/>
    <cellStyle name="Comma 2 6 10 3" xfId="6848" xr:uid="{800DA354-A60F-43E6-ADC4-1DE0435A5802}"/>
    <cellStyle name="Comma 2 6 11" xfId="2803" xr:uid="{10474195-7074-461A-8B8F-CF67423C6E08}"/>
    <cellStyle name="Comma 2 6 11 2" xfId="4889" xr:uid="{AD8652B5-9572-4F3F-8E6E-70877F7C9CCF}"/>
    <cellStyle name="Comma 2 6 11 3" xfId="7053" xr:uid="{91AF715A-9AE9-4455-A1B2-AC4859E66BC4}"/>
    <cellStyle name="Comma 2 6 12" xfId="3046" xr:uid="{AE80DB83-5A9B-42FE-B1CA-61BCC47F1E7B}"/>
    <cellStyle name="Comma 2 6 13" xfId="5126" xr:uid="{427A0F55-658F-46E2-9E26-8CD55A8EA613}"/>
    <cellStyle name="Comma 2 6 14" xfId="6171" xr:uid="{DBE17AB3-A613-4534-B33A-96C6E31CAD3D}"/>
    <cellStyle name="Comma 2 6 2" xfId="616" xr:uid="{D936C47B-7489-4B67-B223-D18677621BE8}"/>
    <cellStyle name="Comma 2 6 2 10" xfId="2834" xr:uid="{8E2CFBFE-A568-48F3-AEE4-E414582A1AC4}"/>
    <cellStyle name="Comma 2 6 2 10 2" xfId="4919" xr:uid="{4F1C34AC-284B-4C26-85F9-BD5FFA9A431A}"/>
    <cellStyle name="Comma 2 6 2 10 3" xfId="7083" xr:uid="{71AB73EA-D240-415E-93D0-30BDF73412B5}"/>
    <cellStyle name="Comma 2 6 2 11" xfId="3102" xr:uid="{4BE0D108-E8D0-4179-9A2A-D236F6B8AC30}"/>
    <cellStyle name="Comma 2 6 2 12" xfId="5199" xr:uid="{ABAC0491-8DDA-49F3-A200-EFFD9A26C096}"/>
    <cellStyle name="Comma 2 6 2 13" xfId="5686" xr:uid="{A23C326B-E6B1-47AA-9974-2392EE26C23C}"/>
    <cellStyle name="Comma 2 6 2 2" xfId="765" xr:uid="{AE699AFA-9B00-41A1-BC89-6F53B8545334}"/>
    <cellStyle name="Comma 2 6 2 2 10" xfId="5324" xr:uid="{47961CFB-98FE-40EB-B555-5FA86FD43C14}"/>
    <cellStyle name="Comma 2 6 2 2 11" xfId="5164" xr:uid="{3A6633E1-6F61-4AE7-9FE4-4AFB7248F086}"/>
    <cellStyle name="Comma 2 6 2 2 2" xfId="1077" xr:uid="{BB461401-9C68-41F3-AC7D-3803D177E980}"/>
    <cellStyle name="Comma 2 6 2 2 2 2" xfId="3517" xr:uid="{2304A5B5-A38F-43D0-80C0-0C90739C6A58}"/>
    <cellStyle name="Comma 2 6 2 2 2 3" xfId="5620" xr:uid="{2949E323-15DE-4810-B0A5-8F6590C5E25A}"/>
    <cellStyle name="Comma 2 6 2 2 3" xfId="1395" xr:uid="{D273D053-C969-4B49-B865-2A2702D999C3}"/>
    <cellStyle name="Comma 2 6 2 2 3 2" xfId="3725" xr:uid="{98D41996-447C-43F6-A38F-8A242A24B175}"/>
    <cellStyle name="Comma 2 6 2 2 3 3" xfId="5843" xr:uid="{CE04B006-93BF-4A25-818F-6F0F19491746}"/>
    <cellStyle name="Comma 2 6 2 2 4" xfId="1710" xr:uid="{F243F7E7-2603-45BB-99AC-3D2CE93DCD9A}"/>
    <cellStyle name="Comma 2 6 2 2 4 2" xfId="4012" xr:uid="{E0B884BD-4EC1-4AC6-B1E5-0B10FBBFC95F}"/>
    <cellStyle name="Comma 2 6 2 2 4 3" xfId="6135" xr:uid="{7B03B88E-FCE7-49B5-89D9-BE4CD54BBC38}"/>
    <cellStyle name="Comma 2 6 2 2 5" xfId="2221" xr:uid="{C12976A6-CA69-4DF3-95EA-16BE3256ABA5}"/>
    <cellStyle name="Comma 2 6 2 2 5 2" xfId="4320" xr:uid="{243F7463-EEE5-41BC-8A1E-1771CF4936DC}"/>
    <cellStyle name="Comma 2 6 2 2 5 3" xfId="6484" xr:uid="{88A3D732-3E97-43D2-BB46-9600B4CDF680}"/>
    <cellStyle name="Comma 2 6 2 2 6" xfId="2531" xr:uid="{CE5358D8-6DBE-4422-9887-5858C55A9F90}"/>
    <cellStyle name="Comma 2 6 2 2 6 2" xfId="4628" xr:uid="{09B4FA2A-3B2E-4098-8ABE-E2AA28A00FC2}"/>
    <cellStyle name="Comma 2 6 2 2 6 3" xfId="6792" xr:uid="{9B8440A1-6EAA-4109-BBFE-D880899AE471}"/>
    <cellStyle name="Comma 2 6 2 2 7" xfId="2750" xr:uid="{747F1E18-B06F-482B-92F9-96CB80EF64FB}"/>
    <cellStyle name="Comma 2 6 2 2 7 2" xfId="4843" xr:uid="{D983654E-7D60-4CE9-A331-F4A0B16A3081}"/>
    <cellStyle name="Comma 2 6 2 2 7 3" xfId="7007" xr:uid="{CB4058D4-DA5C-4C81-A6B2-556A542EFC1A}"/>
    <cellStyle name="Comma 2 6 2 2 8" xfId="2963" xr:uid="{D34F7BC9-C443-4B2C-9728-D4ADA3101647}"/>
    <cellStyle name="Comma 2 6 2 2 8 2" xfId="5048" xr:uid="{9D4E228F-FD6C-4E21-8A72-F4CAB816484E}"/>
    <cellStyle name="Comma 2 6 2 2 8 3" xfId="7212" xr:uid="{D3658348-0F99-4AAB-B4A0-D4516BA82034}"/>
    <cellStyle name="Comma 2 6 2 2 9" xfId="3224" xr:uid="{1A900EB4-E11A-4A94-AD09-1329C516D1F3}"/>
    <cellStyle name="Comma 2 6 2 3" xfId="967" xr:uid="{B5D90910-F0D0-4108-B69C-B94C96F66CFE}"/>
    <cellStyle name="Comma 2 6 2 3 10" xfId="6185" xr:uid="{A3D3F555-2F7B-419E-B77F-339EE5039FFB}"/>
    <cellStyle name="Comma 2 6 2 3 2" xfId="1285" xr:uid="{DA77F669-7BB8-4520-A7A5-B68C9F70D07A}"/>
    <cellStyle name="Comma 2 6 2 3 2 2" xfId="3658" xr:uid="{B1595DA6-BFEA-4F48-909C-EBDAF1686D96}"/>
    <cellStyle name="Comma 2 6 2 3 2 3" xfId="5770" xr:uid="{07D0BCBB-C26E-4A31-989D-F496A513AB00}"/>
    <cellStyle name="Comma 2 6 2 3 3" xfId="1600" xr:uid="{6FE239B5-2386-4FBF-B208-8A4E61FCB5F5}"/>
    <cellStyle name="Comma 2 6 2 3 3 2" xfId="3902" xr:uid="{711BC6F2-02F4-4AAD-9F02-AC552CE796C8}"/>
    <cellStyle name="Comma 2 6 2 3 3 3" xfId="6025" xr:uid="{10703C4C-AE93-4601-ABEC-F07F482465D2}"/>
    <cellStyle name="Comma 2 6 2 3 4" xfId="2111" xr:uid="{DDEBDA33-D34C-4C84-A57E-122C476100DF}"/>
    <cellStyle name="Comma 2 6 2 3 4 2" xfId="4210" xr:uid="{9F073459-20A9-427E-96F0-8F3F2CC0FC21}"/>
    <cellStyle name="Comma 2 6 2 3 4 3" xfId="6374" xr:uid="{217847C0-ED89-40CD-9BAF-06383DEDF8C9}"/>
    <cellStyle name="Comma 2 6 2 3 5" xfId="2421" xr:uid="{EA7A5DE4-DE62-4D48-A489-BBF86BC0D5FC}"/>
    <cellStyle name="Comma 2 6 2 3 5 2" xfId="4518" xr:uid="{29ABF55F-CA6E-4727-8124-510FEF48A6A8}"/>
    <cellStyle name="Comma 2 6 2 3 5 3" xfId="6682" xr:uid="{CA9B1DEF-20A6-4EC2-8B83-1D1232FC45E1}"/>
    <cellStyle name="Comma 2 6 2 3 6" xfId="2683" xr:uid="{433AE6B3-4542-4E21-95D3-68569DFF92CF}"/>
    <cellStyle name="Comma 2 6 2 3 6 2" xfId="4776" xr:uid="{8FAE0AF8-FD64-49CF-84F7-980CF2347234}"/>
    <cellStyle name="Comma 2 6 2 3 6 3" xfId="6940" xr:uid="{F3976A13-A24C-47BE-9AAE-D68E95B9EBC4}"/>
    <cellStyle name="Comma 2 6 2 3 7" xfId="2896" xr:uid="{241AE82C-8727-4819-85B9-5DE8574FFF64}"/>
    <cellStyle name="Comma 2 6 2 3 7 2" xfId="4981" xr:uid="{5C0E08C5-F8C8-48BF-869E-FB86E9C95FA0}"/>
    <cellStyle name="Comma 2 6 2 3 7 3" xfId="7145" xr:uid="{265E5BFB-E5A4-4EA2-BABC-79578531020C}"/>
    <cellStyle name="Comma 2 6 2 3 8" xfId="3407" xr:uid="{0F6F81A9-33F7-46AD-9253-F5BA5EEC729F}"/>
    <cellStyle name="Comma 2 6 2 3 9" xfId="5510" xr:uid="{2464B78D-E561-4E10-87C7-06A1D339739F}"/>
    <cellStyle name="Comma 2 6 2 4" xfId="888" xr:uid="{E42CEB26-F5B8-4470-9810-E062CFC9F513}"/>
    <cellStyle name="Comma 2 6 2 4 2" xfId="3336" xr:uid="{11CEF7C5-4E6A-4041-87CA-D48A9A7F279A}"/>
    <cellStyle name="Comma 2 6 2 4 3" xfId="5436" xr:uid="{08480D9C-CE1F-46A7-9C7D-03F35F969871}"/>
    <cellStyle name="Comma 2 6 2 5" xfId="1214" xr:uid="{979FAD1B-F7BE-4024-99D9-5C7C294DA937}"/>
    <cellStyle name="Comma 2 6 2 5 2" xfId="3596" xr:uid="{F0F5F31A-7B31-44AF-9120-5076E4FD5933}"/>
    <cellStyle name="Comma 2 6 2 5 3" xfId="5706" xr:uid="{CE60C8A4-F3E8-4031-86EC-B2024929B12C}"/>
    <cellStyle name="Comma 2 6 2 6" xfId="1527" xr:uid="{F4D90DA7-CDAB-4474-AC7B-4E7674E72E59}"/>
    <cellStyle name="Comma 2 6 2 6 2" xfId="3831" xr:uid="{8D2A5444-A477-4C58-9258-CB18F28334CD}"/>
    <cellStyle name="Comma 2 6 2 6 3" xfId="5954" xr:uid="{8012FA73-185E-4032-9ACB-12688FD9C11F}"/>
    <cellStyle name="Comma 2 6 2 7" xfId="2040" xr:uid="{BD63661A-7BC6-45DF-9B71-57A263CB79E3}"/>
    <cellStyle name="Comma 2 6 2 7 2" xfId="4139" xr:uid="{3955BF63-7851-47F4-BFC1-125FB817B74A}"/>
    <cellStyle name="Comma 2 6 2 7 3" xfId="6303" xr:uid="{24442067-20AF-40B3-B9B8-0F964852AD0E}"/>
    <cellStyle name="Comma 2 6 2 8" xfId="2350" xr:uid="{C9F3380B-AC04-4CD3-BA6D-6531880CFA59}"/>
    <cellStyle name="Comma 2 6 2 8 2" xfId="4447" xr:uid="{57C33C2B-12A9-48EF-8F0F-89D82D7959E6}"/>
    <cellStyle name="Comma 2 6 2 8 3" xfId="6611" xr:uid="{26BC4BA2-9FC9-4EA9-9D22-97F808682604}"/>
    <cellStyle name="Comma 2 6 2 9" xfId="2621" xr:uid="{66460A40-4596-4FA7-8A8A-62B32FD88631}"/>
    <cellStyle name="Comma 2 6 2 9 2" xfId="4714" xr:uid="{B5AB1B73-BB2B-48C6-8078-A4929D0D9D8C}"/>
    <cellStyle name="Comma 2 6 2 9 3" xfId="6878" xr:uid="{47F58CC2-9A84-4A07-9C54-6234062154D0}"/>
    <cellStyle name="Comma 2 6 3" xfId="705" xr:uid="{7A12DBF5-BBD9-4954-B74F-7F81EF1BFD77}"/>
    <cellStyle name="Comma 2 6 3 10" xfId="5269" xr:uid="{E79B6855-EBDB-42D2-A881-578C3E13C801}"/>
    <cellStyle name="Comma 2 6 3 11" xfId="6160" xr:uid="{C071228A-9AAB-4AA3-8AFE-A68D13D81791}"/>
    <cellStyle name="Comma 2 6 3 2" xfId="1023" xr:uid="{478F081C-1772-485E-BBD4-618994471016}"/>
    <cellStyle name="Comma 2 6 3 2 2" xfId="3463" xr:uid="{5FF61335-70CF-488B-8570-95B0F4A07747}"/>
    <cellStyle name="Comma 2 6 3 2 3" xfId="5566" xr:uid="{E42E3918-2E04-4D17-BC5A-E08F39BC1D30}"/>
    <cellStyle name="Comma 2 6 3 3" xfId="1341" xr:uid="{0EC63046-65CC-4B89-83FA-600041E4A3EA}"/>
    <cellStyle name="Comma 2 6 3 3 2" xfId="3695" xr:uid="{760F909A-51E7-4A94-89B4-A08167DBEA74}"/>
    <cellStyle name="Comma 2 6 3 3 3" xfId="5809" xr:uid="{4A92D787-6C6F-43C0-B76F-6B87F262B12F}"/>
    <cellStyle name="Comma 2 6 3 4" xfId="1656" xr:uid="{BE94BF30-C5DB-4DF2-B525-9D3806CDA639}"/>
    <cellStyle name="Comma 2 6 3 4 2" xfId="3958" xr:uid="{AF978E14-ACFD-4142-ADEE-F02C42188601}"/>
    <cellStyle name="Comma 2 6 3 4 3" xfId="6081" xr:uid="{984C8107-76F2-488B-B61C-45602484EB8B}"/>
    <cellStyle name="Comma 2 6 3 5" xfId="2167" xr:uid="{46F673AC-11E7-4E0D-8C7B-6D596CFD3AA2}"/>
    <cellStyle name="Comma 2 6 3 5 2" xfId="4266" xr:uid="{626885F1-4A78-4322-B2F0-C51711FA9C48}"/>
    <cellStyle name="Comma 2 6 3 5 3" xfId="6430" xr:uid="{B1884653-562B-46F3-9E21-02679C76A37E}"/>
    <cellStyle name="Comma 2 6 3 6" xfId="2477" xr:uid="{D84FAE1C-148D-4D44-A7BE-7476D350D944}"/>
    <cellStyle name="Comma 2 6 3 6 2" xfId="4574" xr:uid="{BF1088FC-7E6E-4DC4-BC3C-ADE325C7B4A4}"/>
    <cellStyle name="Comma 2 6 3 6 3" xfId="6738" xr:uid="{4D47ABC7-3C62-462E-A249-EE8FC1A584F7}"/>
    <cellStyle name="Comma 2 6 3 7" xfId="2720" xr:uid="{A70A0F70-0897-40D3-8860-97E9C875DEB1}"/>
    <cellStyle name="Comma 2 6 3 7 2" xfId="4813" xr:uid="{E8610752-2A0C-48F1-B2E7-E3D2A828A4F8}"/>
    <cellStyle name="Comma 2 6 3 7 3" xfId="6977" xr:uid="{3BF3C672-AFC9-4FD3-A337-C40C95C06615}"/>
    <cellStyle name="Comma 2 6 3 8" xfId="2933" xr:uid="{D4E965C3-E8BE-4CC6-99B2-09B792EC0265}"/>
    <cellStyle name="Comma 2 6 3 8 2" xfId="5018" xr:uid="{7D486C40-8D7F-4D92-8226-B9CE12612241}"/>
    <cellStyle name="Comma 2 6 3 8 3" xfId="7182" xr:uid="{9B34A021-D0A3-43B7-AE15-D4CAC7BAA513}"/>
    <cellStyle name="Comma 2 6 3 9" xfId="3170" xr:uid="{DCE1D6A2-2700-4048-A4A5-152AEDD09D7B}"/>
    <cellStyle name="Comma 2 6 4" xfId="935" xr:uid="{834893F1-60AF-4480-94B7-F7874853FFA5}"/>
    <cellStyle name="Comma 2 6 4 10" xfId="5861" xr:uid="{39012E38-6FCD-4EC2-9A64-BCCFF7EEAD10}"/>
    <cellStyle name="Comma 2 6 4 2" xfId="1253" xr:uid="{97B32266-31CE-494C-BD98-6BF6A260D114}"/>
    <cellStyle name="Comma 2 6 4 2 2" xfId="3626" xr:uid="{9B50DCDB-F0DC-4D04-8467-28F00364DA1A}"/>
    <cellStyle name="Comma 2 6 4 2 3" xfId="5738" xr:uid="{2BE3E2C3-5D10-439A-9D2A-8C15A6B81D7F}"/>
    <cellStyle name="Comma 2 6 4 3" xfId="1568" xr:uid="{3BD40938-7396-4DFF-9D92-97E3CF64CE52}"/>
    <cellStyle name="Comma 2 6 4 3 2" xfId="3870" xr:uid="{E9A16AA3-56B7-4A05-9A95-6DA6CE0511D5}"/>
    <cellStyle name="Comma 2 6 4 3 3" xfId="5993" xr:uid="{84332838-5705-4E2E-852D-FE08FD61D9ED}"/>
    <cellStyle name="Comma 2 6 4 4" xfId="2079" xr:uid="{3CF28F92-9DF6-4F6C-9F89-32699ABF94BC}"/>
    <cellStyle name="Comma 2 6 4 4 2" xfId="4178" xr:uid="{E0FB411A-4099-4A1D-A211-475517DD0248}"/>
    <cellStyle name="Comma 2 6 4 4 3" xfId="6342" xr:uid="{04B64E9C-24FC-4983-AD47-0DB4592AB130}"/>
    <cellStyle name="Comma 2 6 4 5" xfId="2389" xr:uid="{6DF616F4-2580-457D-87A5-D623D55DA9BE}"/>
    <cellStyle name="Comma 2 6 4 5 2" xfId="4486" xr:uid="{245D50EF-FED9-4DA9-9738-24C8749D6FEB}"/>
    <cellStyle name="Comma 2 6 4 5 3" xfId="6650" xr:uid="{0193CB8E-1A6D-4722-BD1B-BD7FA79071EB}"/>
    <cellStyle name="Comma 2 6 4 6" xfId="2651" xr:uid="{2D526420-9AA1-4464-ADF0-787A0A05F5B1}"/>
    <cellStyle name="Comma 2 6 4 6 2" xfId="4744" xr:uid="{295FDD6A-7788-40B9-923F-07FD854E1BCA}"/>
    <cellStyle name="Comma 2 6 4 6 3" xfId="6908" xr:uid="{7D1CDD3F-35BB-471C-9B37-A2FCFE73DCE4}"/>
    <cellStyle name="Comma 2 6 4 7" xfId="2864" xr:uid="{534BB409-FAE0-4AC3-ABF6-35C0052429D5}"/>
    <cellStyle name="Comma 2 6 4 7 2" xfId="4949" xr:uid="{7DEA7196-D107-4FD4-908D-6CAD7258FA2C}"/>
    <cellStyle name="Comma 2 6 4 7 3" xfId="7113" xr:uid="{EF3D2FAE-3C27-4EC5-9F18-19FB5A9A6673}"/>
    <cellStyle name="Comma 2 6 4 8" xfId="3375" xr:uid="{D31A6DC1-4D96-435B-9ADE-5A6D14CF661D}"/>
    <cellStyle name="Comma 2 6 4 9" xfId="5478" xr:uid="{6F8A1F56-EF47-4A7C-B647-40606D8010C8}"/>
    <cellStyle name="Comma 2 6 5" xfId="834" xr:uid="{E24D82BB-BE70-47D1-AA32-8775C0CC0F46}"/>
    <cellStyle name="Comma 2 6 5 2" xfId="3282" xr:uid="{599CF29B-ED1C-4983-AFB2-4F87665D6527}"/>
    <cellStyle name="Comma 2 6 5 3" xfId="5382" xr:uid="{9DF4A7A6-4792-4905-BA5A-14049D9ED095}"/>
    <cellStyle name="Comma 2 6 6" xfId="1158" xr:uid="{93D51E77-EDBB-4D1F-BA4E-8A775EFEACF4}"/>
    <cellStyle name="Comma 2 6 6 2" xfId="3566" xr:uid="{80AE95FB-0DB3-4639-9FE7-284B6D154BA1}"/>
    <cellStyle name="Comma 2 6 6 3" xfId="5669" xr:uid="{BC04928E-50C0-400F-A31E-123E1213D6A5}"/>
    <cellStyle name="Comma 2 6 7" xfId="1471" xr:uid="{8187B671-2FCA-47CE-A710-B72DF2C42D88}"/>
    <cellStyle name="Comma 2 6 7 2" xfId="3777" xr:uid="{BD1F286C-30E8-455F-A7EE-EC0943F4EC56}"/>
    <cellStyle name="Comma 2 6 7 3" xfId="5900" xr:uid="{E8CEA927-574B-408D-8BB2-78629031F346}"/>
    <cellStyle name="Comma 2 6 8" xfId="1986" xr:uid="{00DA3F2C-7C05-4B37-9E6E-DE42B5AD8DE3}"/>
    <cellStyle name="Comma 2 6 8 2" xfId="4085" xr:uid="{CE8BF4C2-805A-4A65-9703-F19B279095CB}"/>
    <cellStyle name="Comma 2 6 8 3" xfId="6249" xr:uid="{773E082E-3806-488E-B318-6F41638CD929}"/>
    <cellStyle name="Comma 2 6 9" xfId="2296" xr:uid="{C3D4B970-AFA0-47DF-A589-F15BD754B8F1}"/>
    <cellStyle name="Comma 2 6 9 2" xfId="4393" xr:uid="{72C9C321-6508-4135-BB39-B4F9D7103E06}"/>
    <cellStyle name="Comma 2 6 9 3" xfId="6557" xr:uid="{1CDA8DD8-B773-4E26-87F3-0CCBD701289C}"/>
    <cellStyle name="Comma 2 7" xfId="421" xr:uid="{D333B554-D548-4BF1-BF76-34FE6C79E2D0}"/>
    <cellStyle name="Comma 2 7 10" xfId="5134" xr:uid="{EFE7CBE8-DBA1-44D7-88D4-8E784A42C24F}"/>
    <cellStyle name="Comma 2 7 2" xfId="623" xr:uid="{29D9CBFA-647F-4C62-8851-636E91179A26}"/>
    <cellStyle name="Comma 2 7 2 2" xfId="772" xr:uid="{132F0D78-84E7-4F6A-927F-686E87B5A8D5}"/>
    <cellStyle name="Comma 2 7 2 2 2" xfId="1084" xr:uid="{E327A0EE-C5CA-471B-9C1A-9C415768C2E0}"/>
    <cellStyle name="Comma 2 7 2 2 2 2" xfId="3524" xr:uid="{4941B000-E292-4F79-AB18-6186E3F53FD7}"/>
    <cellStyle name="Comma 2 7 2 2 2 3" xfId="5627" xr:uid="{B4A26B42-2482-4643-A141-A5DD612BFED1}"/>
    <cellStyle name="Comma 2 7 2 2 3" xfId="1402" xr:uid="{981E9024-CC7E-479E-9353-7B8D1F7E86FD}"/>
    <cellStyle name="Comma 2 7 2 2 4" xfId="1717" xr:uid="{74B9E538-018B-4F1C-950E-D913EABB8D11}"/>
    <cellStyle name="Comma 2 7 2 2 4 2" xfId="4019" xr:uid="{69E4E302-8C7E-4900-9089-570F8B85A768}"/>
    <cellStyle name="Comma 2 7 2 2 4 3" xfId="6142" xr:uid="{2BAAF492-D18D-4437-BFAE-AD8B9006D668}"/>
    <cellStyle name="Comma 2 7 2 2 5" xfId="2228" xr:uid="{35541140-0CE7-43AB-AC14-5EC5C132BA68}"/>
    <cellStyle name="Comma 2 7 2 2 5 2" xfId="4327" xr:uid="{08FFA57B-D5D4-4B9E-8DA1-2F0498EEADDE}"/>
    <cellStyle name="Comma 2 7 2 2 5 3" xfId="6491" xr:uid="{D29C807A-6389-4837-82F7-5DA53F8E593A}"/>
    <cellStyle name="Comma 2 7 2 2 6" xfId="2538" xr:uid="{5C2D06E9-B031-461E-8899-E3C0399EC18E}"/>
    <cellStyle name="Comma 2 7 2 2 6 2" xfId="4635" xr:uid="{B614E137-FD19-4164-89D8-038E9EEEEAC4}"/>
    <cellStyle name="Comma 2 7 2 2 6 3" xfId="6799" xr:uid="{2F540634-7C44-4837-845C-9983B81CED34}"/>
    <cellStyle name="Comma 2 7 2 2 7" xfId="3231" xr:uid="{42DD379D-DBE2-45A9-986B-BFBF1EF078AD}"/>
    <cellStyle name="Comma 2 7 2 2 8" xfId="5331" xr:uid="{7C45B201-A4F5-47B7-959D-8B1F93C3FF2E}"/>
    <cellStyle name="Comma 2 7 2 3" xfId="895" xr:uid="{3B058555-84A3-4AF2-B9B3-491E8BE97A14}"/>
    <cellStyle name="Comma 2 7 2 3 2" xfId="3343" xr:uid="{2A64182A-7368-41F0-9AED-FE4DD8751E2D}"/>
    <cellStyle name="Comma 2 7 2 3 3" xfId="5443" xr:uid="{E5CD7BFA-79E1-4F34-85DB-910A44B6FC8E}"/>
    <cellStyle name="Comma 2 7 2 4" xfId="1221" xr:uid="{B649CF8C-1402-405A-9B9C-426F20E7D91F}"/>
    <cellStyle name="Comma 2 7 2 5" xfId="1534" xr:uid="{AD7715D0-0F2D-4B71-BB61-EA6674EFB951}"/>
    <cellStyle name="Comma 2 7 2 5 2" xfId="3838" xr:uid="{62C7F700-C84F-4BC8-AF66-17B688BA1755}"/>
    <cellStyle name="Comma 2 7 2 5 3" xfId="5961" xr:uid="{1021A9DB-CD54-46B1-802E-CEB2D090C1AD}"/>
    <cellStyle name="Comma 2 7 2 6" xfId="2047" xr:uid="{C8110403-13DE-46A6-92A0-7D19BDE7BE2C}"/>
    <cellStyle name="Comma 2 7 2 6 2" xfId="4146" xr:uid="{D2EFFE76-467E-4380-A84A-029754FC636A}"/>
    <cellStyle name="Comma 2 7 2 6 3" xfId="6310" xr:uid="{FF1F3615-DF79-4737-9FF5-A13D12F963EF}"/>
    <cellStyle name="Comma 2 7 2 7" xfId="2357" xr:uid="{6790BA93-9B52-4F08-9995-58C842CD98D7}"/>
    <cellStyle name="Comma 2 7 2 7 2" xfId="4454" xr:uid="{29833464-8B45-4A67-BE43-152E2DDF6841}"/>
    <cellStyle name="Comma 2 7 2 7 3" xfId="6618" xr:uid="{0B0903D0-F19F-4308-B47D-2AE255395605}"/>
    <cellStyle name="Comma 2 7 2 8" xfId="3109" xr:uid="{E46C9BB9-D578-4884-BCD8-AAD48540BF0B}"/>
    <cellStyle name="Comma 2 7 2 9" xfId="5206" xr:uid="{869176F0-1797-4670-AE0B-F60CBE22D479}"/>
    <cellStyle name="Comma 2 7 3" xfId="712" xr:uid="{8709DE43-5979-4F9D-93CE-2C5A8185913D}"/>
    <cellStyle name="Comma 2 7 3 2" xfId="1030" xr:uid="{2345083F-6785-4F0A-BD00-9852C289FA9A}"/>
    <cellStyle name="Comma 2 7 3 2 2" xfId="3470" xr:uid="{0AA31BEE-0336-4D1C-8C70-AE6219E1EBCB}"/>
    <cellStyle name="Comma 2 7 3 2 3" xfId="5573" xr:uid="{A6400C48-7D7F-4EDD-838B-23A3FA89D84A}"/>
    <cellStyle name="Comma 2 7 3 3" xfId="1348" xr:uid="{0D8BEDB9-54AC-4848-925C-65D9B63EF70D}"/>
    <cellStyle name="Comma 2 7 3 4" xfId="1663" xr:uid="{7473079F-EF4D-4A9E-8151-FE475A0171B8}"/>
    <cellStyle name="Comma 2 7 3 4 2" xfId="3965" xr:uid="{CF9B1E94-E59A-44D8-91A7-8CD2586E9DD6}"/>
    <cellStyle name="Comma 2 7 3 4 3" xfId="6088" xr:uid="{D697E197-EC34-4A84-9835-FF0C15A82F89}"/>
    <cellStyle name="Comma 2 7 3 5" xfId="2174" xr:uid="{8964D672-873C-4D35-A4DF-2E30068901C2}"/>
    <cellStyle name="Comma 2 7 3 5 2" xfId="4273" xr:uid="{889DF8C8-8F36-47E1-80A8-54ABFBB6AAEC}"/>
    <cellStyle name="Comma 2 7 3 5 3" xfId="6437" xr:uid="{4E770683-E332-4B96-8167-6D6113A80C3F}"/>
    <cellStyle name="Comma 2 7 3 6" xfId="2484" xr:uid="{663CA1F8-1098-4942-B19A-1353E17436E8}"/>
    <cellStyle name="Comma 2 7 3 6 2" xfId="4581" xr:uid="{A727EBED-DB69-465C-9F5C-85A23716791A}"/>
    <cellStyle name="Comma 2 7 3 6 3" xfId="6745" xr:uid="{4A72F5D5-CDF0-45E6-9A43-5BC27AA1EC73}"/>
    <cellStyle name="Comma 2 7 3 7" xfId="3177" xr:uid="{72E2AC03-F224-4091-8BBB-43857EBCA4BB}"/>
    <cellStyle name="Comma 2 7 3 8" xfId="5276" xr:uid="{482C17A0-6D5E-4F92-9F4F-BBFE98D36DF6}"/>
    <cellStyle name="Comma 2 7 4" xfId="841" xr:uid="{35D2DF7A-ADDF-4D40-9E8E-E0507B86E167}"/>
    <cellStyle name="Comma 2 7 4 2" xfId="3289" xr:uid="{B8D48B60-08BC-487F-9368-5D33983C653B}"/>
    <cellStyle name="Comma 2 7 4 3" xfId="5389" xr:uid="{30D4D892-60D0-4769-B31E-CE577F9EACBF}"/>
    <cellStyle name="Comma 2 7 5" xfId="1165" xr:uid="{6EA8EB11-B6A9-4CF6-923F-2F2A975DBA20}"/>
    <cellStyle name="Comma 2 7 6" xfId="1478" xr:uid="{D0F5D59A-A9BB-4D5C-B4F0-1B91B1F1AC6E}"/>
    <cellStyle name="Comma 2 7 6 2" xfId="3784" xr:uid="{87E5AEB9-23BA-4B71-BEC3-F05313CD8C00}"/>
    <cellStyle name="Comma 2 7 6 3" xfId="5907" xr:uid="{7F8B0523-E3ED-4715-9EA0-FE0C79B03AD9}"/>
    <cellStyle name="Comma 2 7 7" xfId="1993" xr:uid="{05AB1049-D435-4644-BBD5-5246E1984CE3}"/>
    <cellStyle name="Comma 2 7 7 2" xfId="4092" xr:uid="{2A9F756F-1C0B-47F4-A33D-0F657D17EC0E}"/>
    <cellStyle name="Comma 2 7 7 3" xfId="6256" xr:uid="{1CBED9BE-6952-4996-93D3-6DC27AE99739}"/>
    <cellStyle name="Comma 2 7 8" xfId="2303" xr:uid="{1F542767-449B-4FD8-AA18-519B54EB4060}"/>
    <cellStyle name="Comma 2 7 8 2" xfId="4400" xr:uid="{E74B36B8-4521-4FAE-8CC2-5E298D665C00}"/>
    <cellStyle name="Comma 2 7 8 3" xfId="6564" xr:uid="{82368404-1E48-4C9C-90A5-70A4AF52BCBE}"/>
    <cellStyle name="Comma 2 7 9" xfId="3053" xr:uid="{40888952-7D3F-472F-A718-6182DDC230FA}"/>
    <cellStyle name="Comma 2 8" xfId="424" xr:uid="{2B836A8A-6B78-4C84-935D-CFD6612CD1C1}"/>
    <cellStyle name="Comma 2 8 10" xfId="5137" xr:uid="{1DDA7944-E60D-4F63-BE0E-B73036EAA1E9}"/>
    <cellStyle name="Comma 2 8 2" xfId="626" xr:uid="{955E8898-86C5-4E60-A5CA-7711E8850649}"/>
    <cellStyle name="Comma 2 8 2 2" xfId="775" xr:uid="{4529A5A1-3AEA-4CB2-B72B-DE985814ABB0}"/>
    <cellStyle name="Comma 2 8 2 2 2" xfId="1087" xr:uid="{B3E6F3B3-BF44-4F5F-8B8A-3625D7BE451F}"/>
    <cellStyle name="Comma 2 8 2 2 2 2" xfId="3527" xr:uid="{B3D9294E-FF3F-424C-95F8-A41E710E9255}"/>
    <cellStyle name="Comma 2 8 2 2 2 3" xfId="5630" xr:uid="{F2B6B991-0A06-4EEB-86BF-23321465E38F}"/>
    <cellStyle name="Comma 2 8 2 2 3" xfId="1405" xr:uid="{7CC22FC9-C3C6-408D-AAFC-A1A207A2FB72}"/>
    <cellStyle name="Comma 2 8 2 2 4" xfId="1720" xr:uid="{69DB63B6-B822-4394-9629-6066D26B3D69}"/>
    <cellStyle name="Comma 2 8 2 2 4 2" xfId="4022" xr:uid="{DFD105A5-D69B-421F-A6DF-87E6F681A3C2}"/>
    <cellStyle name="Comma 2 8 2 2 4 3" xfId="6145" xr:uid="{20EB2D8E-47F5-4CC4-B43F-5F995CFA457E}"/>
    <cellStyle name="Comma 2 8 2 2 5" xfId="2231" xr:uid="{CA5FFD8B-2528-44BC-93E8-43580AA36D80}"/>
    <cellStyle name="Comma 2 8 2 2 5 2" xfId="4330" xr:uid="{C4D21FEC-42D1-495C-A5F3-E474802C23E0}"/>
    <cellStyle name="Comma 2 8 2 2 5 3" xfId="6494" xr:uid="{B926EEF1-BA96-410D-B8AB-D4BBC12A4EFE}"/>
    <cellStyle name="Comma 2 8 2 2 6" xfId="2541" xr:uid="{A392CC41-9723-4252-996D-EE1D53F4EFD1}"/>
    <cellStyle name="Comma 2 8 2 2 6 2" xfId="4638" xr:uid="{A690A2C3-5B4E-470E-A37E-1BD78EEEDF2C}"/>
    <cellStyle name="Comma 2 8 2 2 6 3" xfId="6802" xr:uid="{DA947E83-9E09-4B38-8958-DFC58FB27183}"/>
    <cellStyle name="Comma 2 8 2 2 7" xfId="3234" xr:uid="{AA2CED6B-D54C-441D-A25C-17B506B8E70E}"/>
    <cellStyle name="Comma 2 8 2 2 8" xfId="5334" xr:uid="{69C6A5ED-6199-4E25-9DED-EF081FA3C80C}"/>
    <cellStyle name="Comma 2 8 2 3" xfId="898" xr:uid="{07627903-DB36-442F-8AFB-EEB3FC03FB55}"/>
    <cellStyle name="Comma 2 8 2 3 2" xfId="3346" xr:uid="{132CDF66-EB90-4D64-9476-33682A7C112A}"/>
    <cellStyle name="Comma 2 8 2 3 3" xfId="5446" xr:uid="{909165D5-291B-4777-8E5E-7262058B36D0}"/>
    <cellStyle name="Comma 2 8 2 4" xfId="1224" xr:uid="{36D9AD26-3EDB-4EBE-9FA8-0AC80F9DCD34}"/>
    <cellStyle name="Comma 2 8 2 5" xfId="1537" xr:uid="{7FC53578-9A32-4398-A799-858BC4AA4F3C}"/>
    <cellStyle name="Comma 2 8 2 5 2" xfId="3841" xr:uid="{FB8443B7-0202-443F-8A66-90429C96707D}"/>
    <cellStyle name="Comma 2 8 2 5 3" xfId="5964" xr:uid="{33ADACD6-4A6F-4A16-81C7-FA76C2ED3DB8}"/>
    <cellStyle name="Comma 2 8 2 6" xfId="2050" xr:uid="{24FFFAAC-75BF-48D6-AE5F-5953B6FAE8EF}"/>
    <cellStyle name="Comma 2 8 2 6 2" xfId="4149" xr:uid="{8CF902E6-67EE-4918-A107-075326122146}"/>
    <cellStyle name="Comma 2 8 2 6 3" xfId="6313" xr:uid="{D2147E00-F31A-4558-9697-156646CB49DB}"/>
    <cellStyle name="Comma 2 8 2 7" xfId="2360" xr:uid="{944C341B-279E-407E-9D9B-1C4E31AFE9E2}"/>
    <cellStyle name="Comma 2 8 2 7 2" xfId="4457" xr:uid="{7347AE03-0F68-4D8B-BDE5-A16D89638A2E}"/>
    <cellStyle name="Comma 2 8 2 7 3" xfId="6621" xr:uid="{82462E05-8B38-413D-8952-A1E1B575F7DE}"/>
    <cellStyle name="Comma 2 8 2 8" xfId="3112" xr:uid="{99572253-74B8-4A3C-9EF8-9E6134811310}"/>
    <cellStyle name="Comma 2 8 2 9" xfId="5209" xr:uid="{8312D89B-0403-4067-BFBD-7452D78BE99D}"/>
    <cellStyle name="Comma 2 8 3" xfId="715" xr:uid="{D1B695D3-8359-4470-A583-984A2E86B328}"/>
    <cellStyle name="Comma 2 8 3 2" xfId="1033" xr:uid="{36FCA047-7147-4896-AD5D-B8BB17F32C24}"/>
    <cellStyle name="Comma 2 8 3 2 2" xfId="3473" xr:uid="{2EC805E0-80F0-4D1E-A260-FBBA72870027}"/>
    <cellStyle name="Comma 2 8 3 2 3" xfId="5576" xr:uid="{EB451D1D-C107-4914-8E5D-B8DBD9EE5980}"/>
    <cellStyle name="Comma 2 8 3 3" xfId="1351" xr:uid="{ABB570C9-FCDE-4BDF-9DDE-91F07952E3DF}"/>
    <cellStyle name="Comma 2 8 3 4" xfId="1666" xr:uid="{F71D8773-3B65-4269-B9BF-CABE58E8D2C4}"/>
    <cellStyle name="Comma 2 8 3 4 2" xfId="3968" xr:uid="{748AA4B8-E864-46B8-8CA2-5C778F582B7C}"/>
    <cellStyle name="Comma 2 8 3 4 3" xfId="6091" xr:uid="{5179AA6D-50FB-4132-874B-1AAD54682A88}"/>
    <cellStyle name="Comma 2 8 3 5" xfId="2177" xr:uid="{35363089-581A-4FA6-A33D-9A67672C0183}"/>
    <cellStyle name="Comma 2 8 3 5 2" xfId="4276" xr:uid="{001E24CA-8ABA-4EFB-99DC-3B548C54287F}"/>
    <cellStyle name="Comma 2 8 3 5 3" xfId="6440" xr:uid="{01A8B7EE-9DA0-4A2F-BFA1-9E09EE3CF666}"/>
    <cellStyle name="Comma 2 8 3 6" xfId="2487" xr:uid="{94344C4E-E955-431E-A30B-0BB97C384921}"/>
    <cellStyle name="Comma 2 8 3 6 2" xfId="4584" xr:uid="{D615331E-460D-4E72-BEF0-2D8E56906A0B}"/>
    <cellStyle name="Comma 2 8 3 6 3" xfId="6748" xr:uid="{C7B2E67D-81F7-41C5-9B9C-40414255E916}"/>
    <cellStyle name="Comma 2 8 3 7" xfId="3180" xr:uid="{0D4A02A0-299F-4B4F-A523-B0D054763DF3}"/>
    <cellStyle name="Comma 2 8 3 8" xfId="5279" xr:uid="{8434F4DA-EA24-462A-89F9-20972B404DBB}"/>
    <cellStyle name="Comma 2 8 4" xfId="844" xr:uid="{B3211536-4BA1-4309-9849-38DA6A28B3C7}"/>
    <cellStyle name="Comma 2 8 4 2" xfId="3292" xr:uid="{6F1D49F3-2C16-4515-9E3B-45A1AE262676}"/>
    <cellStyle name="Comma 2 8 4 3" xfId="5392" xr:uid="{766DDC60-AF56-4457-A288-6B5E963EBD00}"/>
    <cellStyle name="Comma 2 8 5" xfId="1168" xr:uid="{D20F44DD-B50A-4983-9EF3-ADEDEC9585D9}"/>
    <cellStyle name="Comma 2 8 6" xfId="1481" xr:uid="{B90B2DA4-5C79-485B-9498-7AE6C27CC34C}"/>
    <cellStyle name="Comma 2 8 6 2" xfId="3787" xr:uid="{469D5881-30EA-44BA-9461-A2C3D175B3BB}"/>
    <cellStyle name="Comma 2 8 6 3" xfId="5910" xr:uid="{E86DBBFE-0848-4317-8130-27BCAFAD2FF0}"/>
    <cellStyle name="Comma 2 8 7" xfId="1996" xr:uid="{11BFAC5E-5312-415B-BF48-A4CA83E82A73}"/>
    <cellStyle name="Comma 2 8 7 2" xfId="4095" xr:uid="{9C156A31-4FF3-4315-A098-A4F1EC8F196F}"/>
    <cellStyle name="Comma 2 8 7 3" xfId="6259" xr:uid="{60EF64DB-B48A-4532-BCFA-A61851872332}"/>
    <cellStyle name="Comma 2 8 8" xfId="2306" xr:uid="{376092BD-BF04-4500-80E7-FBCC2C06B576}"/>
    <cellStyle name="Comma 2 8 8 2" xfId="4403" xr:uid="{39B581AD-4DDF-4D5E-95D1-0AE11DC9CD2A}"/>
    <cellStyle name="Comma 2 8 8 3" xfId="6567" xr:uid="{FC3BFC7E-2147-4A64-9A9E-549867CAC6CC}"/>
    <cellStyle name="Comma 2 8 9" xfId="3056" xr:uid="{4011DA9F-AD44-4E4B-9F4B-2417A49940BA}"/>
    <cellStyle name="Comma 2 9" xfId="427" xr:uid="{92B9372F-1864-4C54-9F0A-A008CEF8FAD7}"/>
    <cellStyle name="Comma 2 9 10" xfId="5140" xr:uid="{06F34930-8085-4FB1-8ED3-A6F9F31944E1}"/>
    <cellStyle name="Comma 2 9 2" xfId="629" xr:uid="{CC155E04-6DFE-4A9E-9FFC-22C4BC063141}"/>
    <cellStyle name="Comma 2 9 2 2" xfId="778" xr:uid="{E1694630-BAA9-4BA1-B24C-A77EEDE4F520}"/>
    <cellStyle name="Comma 2 9 2 2 2" xfId="1090" xr:uid="{2674710F-1E55-4CD5-8739-0416453C594B}"/>
    <cellStyle name="Comma 2 9 2 2 2 2" xfId="3530" xr:uid="{F96F6BFD-DA17-4CB0-91CA-1D06D3D3676E}"/>
    <cellStyle name="Comma 2 9 2 2 2 3" xfId="5633" xr:uid="{DD63299B-91AD-4963-A066-2DF95D25D558}"/>
    <cellStyle name="Comma 2 9 2 2 3" xfId="1408" xr:uid="{64DE0ED9-23C7-484A-87D7-F53B345227C1}"/>
    <cellStyle name="Comma 2 9 2 2 4" xfId="1723" xr:uid="{07D66CD7-6D6D-4352-8E76-5AE98C3559DA}"/>
    <cellStyle name="Comma 2 9 2 2 4 2" xfId="4025" xr:uid="{17F29675-899A-472D-9F62-FF6D40CA908F}"/>
    <cellStyle name="Comma 2 9 2 2 4 3" xfId="6148" xr:uid="{2E79B6B9-CA1E-49CB-8FA8-2B38075CC1BD}"/>
    <cellStyle name="Comma 2 9 2 2 5" xfId="2234" xr:uid="{696BD4A3-9CF0-47AD-9060-6371F26B375B}"/>
    <cellStyle name="Comma 2 9 2 2 5 2" xfId="4333" xr:uid="{E0F186F8-9674-4B4A-97F2-14B9A37BACCF}"/>
    <cellStyle name="Comma 2 9 2 2 5 3" xfId="6497" xr:uid="{B0DFA82C-222D-4D03-92ED-472EF4D0CDE0}"/>
    <cellStyle name="Comma 2 9 2 2 6" xfId="2544" xr:uid="{843C33D5-2026-45BF-8B51-B954FAE57F31}"/>
    <cellStyle name="Comma 2 9 2 2 6 2" xfId="4641" xr:uid="{73D80477-834F-4963-9E62-6A67381C9813}"/>
    <cellStyle name="Comma 2 9 2 2 6 3" xfId="6805" xr:uid="{052A03C1-679E-49E4-A8E0-2C4ADACAC2F6}"/>
    <cellStyle name="Comma 2 9 2 2 7" xfId="3237" xr:uid="{942A7E0E-648E-4A29-91B7-B98E7BB490DC}"/>
    <cellStyle name="Comma 2 9 2 2 8" xfId="5337" xr:uid="{66107315-3A4F-4625-A3A7-6307F6EA9DE8}"/>
    <cellStyle name="Comma 2 9 2 3" xfId="901" xr:uid="{4B9AB532-EF76-455F-8016-B582DB5D2BCF}"/>
    <cellStyle name="Comma 2 9 2 3 2" xfId="3349" xr:uid="{ECEA3184-510A-4453-8B47-82435C193CB6}"/>
    <cellStyle name="Comma 2 9 2 3 3" xfId="5449" xr:uid="{D8E746AB-6352-4537-9F45-20A55FD1E4A9}"/>
    <cellStyle name="Comma 2 9 2 4" xfId="1227" xr:uid="{BFFC85D3-08A9-4B34-97EF-D27114D4E5A8}"/>
    <cellStyle name="Comma 2 9 2 5" xfId="1540" xr:uid="{4D2FF28D-3F01-4F6D-A442-83570F49D03B}"/>
    <cellStyle name="Comma 2 9 2 5 2" xfId="3844" xr:uid="{770BF991-EFBE-486B-B27F-66924B66E192}"/>
    <cellStyle name="Comma 2 9 2 5 3" xfId="5967" xr:uid="{3CB6121D-2139-4F98-9A7A-63A89CB09580}"/>
    <cellStyle name="Comma 2 9 2 6" xfId="2053" xr:uid="{E2EDE8E3-CEE8-4303-A6D9-83E1A5863294}"/>
    <cellStyle name="Comma 2 9 2 6 2" xfId="4152" xr:uid="{B70DEDC9-D578-48AE-804C-3BF6A5A1CF50}"/>
    <cellStyle name="Comma 2 9 2 6 3" xfId="6316" xr:uid="{55D59C5D-6759-4528-8585-267BE0A18739}"/>
    <cellStyle name="Comma 2 9 2 7" xfId="2363" xr:uid="{B8D3F986-5942-4F77-858B-888BF001E972}"/>
    <cellStyle name="Comma 2 9 2 7 2" xfId="4460" xr:uid="{1939C9CC-C588-400D-A98B-4FEB2F1EE8CF}"/>
    <cellStyle name="Comma 2 9 2 7 3" xfId="6624" xr:uid="{DA038081-A36B-4B62-BE31-502DD3866ECD}"/>
    <cellStyle name="Comma 2 9 2 8" xfId="3115" xr:uid="{263A8626-2743-4010-97A3-C0EA7C4E7718}"/>
    <cellStyle name="Comma 2 9 2 9" xfId="5212" xr:uid="{44F4FC97-D7D6-4612-B999-58C1AE9DDFCA}"/>
    <cellStyle name="Comma 2 9 3" xfId="718" xr:uid="{B783C2BA-09AC-4488-9D17-0AAEF0C1C2DA}"/>
    <cellStyle name="Comma 2 9 3 2" xfId="1036" xr:uid="{6F39B778-1DB9-4AB5-912D-7699AAFBEA28}"/>
    <cellStyle name="Comma 2 9 3 2 2" xfId="3476" xr:uid="{BBA9B327-C018-45C1-8559-26E2B3A9DBC4}"/>
    <cellStyle name="Comma 2 9 3 2 3" xfId="5579" xr:uid="{F0A4298A-8328-4C25-A481-758001DD5DD5}"/>
    <cellStyle name="Comma 2 9 3 3" xfId="1354" xr:uid="{3D07F9D1-8ED0-498A-BA40-002708174ABF}"/>
    <cellStyle name="Comma 2 9 3 4" xfId="1669" xr:uid="{3023A25E-6327-4B50-A1BB-538825ED870D}"/>
    <cellStyle name="Comma 2 9 3 4 2" xfId="3971" xr:uid="{ACD560B0-B8B9-4CFA-ACDD-11E2969460B1}"/>
    <cellStyle name="Comma 2 9 3 4 3" xfId="6094" xr:uid="{A2B0C2AB-DA69-4C5D-AD8D-27CC362EA7E7}"/>
    <cellStyle name="Comma 2 9 3 5" xfId="2180" xr:uid="{E5DB1AAC-26B9-420B-BCE5-2147586EB5E7}"/>
    <cellStyle name="Comma 2 9 3 5 2" xfId="4279" xr:uid="{3EBB4004-38CA-4ACD-B19D-CB2F29A1D208}"/>
    <cellStyle name="Comma 2 9 3 5 3" xfId="6443" xr:uid="{0CE47972-5C83-4FFC-A7D9-E108D314E30C}"/>
    <cellStyle name="Comma 2 9 3 6" xfId="2490" xr:uid="{623CA865-3863-46B5-AC32-EBB09E0F9BBC}"/>
    <cellStyle name="Comma 2 9 3 6 2" xfId="4587" xr:uid="{77893B8A-21CA-439E-83EA-459F1A4E2F0E}"/>
    <cellStyle name="Comma 2 9 3 6 3" xfId="6751" xr:uid="{BBA05A45-CA15-4972-9191-DC87BC561018}"/>
    <cellStyle name="Comma 2 9 3 7" xfId="3183" xr:uid="{3BCD3E26-C73D-4C1D-A9F1-018683EA7C73}"/>
    <cellStyle name="Comma 2 9 3 8" xfId="5282" xr:uid="{267BE83D-6FEB-4B8A-AF51-FBB77D2DDC2A}"/>
    <cellStyle name="Comma 2 9 4" xfId="847" xr:uid="{CCC72E34-D056-491A-A08E-80275CA41D20}"/>
    <cellStyle name="Comma 2 9 4 2" xfId="3295" xr:uid="{6C754F77-904A-4168-933B-5B1D8C26F9ED}"/>
    <cellStyle name="Comma 2 9 4 3" xfId="5395" xr:uid="{CAAF3A2A-CD9A-49F5-939F-1ABF583ADE1C}"/>
    <cellStyle name="Comma 2 9 5" xfId="1171" xr:uid="{3B5FFA71-4322-4CFF-9937-C49A8DA06D5F}"/>
    <cellStyle name="Comma 2 9 6" xfId="1484" xr:uid="{8F573348-E53C-42C6-9E99-D030C91CCB78}"/>
    <cellStyle name="Comma 2 9 6 2" xfId="3790" xr:uid="{DA6823B8-CDFD-4AC7-9C45-8D0F503AC39C}"/>
    <cellStyle name="Comma 2 9 6 3" xfId="5913" xr:uid="{7121D3B2-54F8-470B-92DA-BDAA157FDE5D}"/>
    <cellStyle name="Comma 2 9 7" xfId="1999" xr:uid="{31369F38-4CE6-4F2D-AB9F-D38C87AF2D77}"/>
    <cellStyle name="Comma 2 9 7 2" xfId="4098" xr:uid="{9E22CCFE-2DB9-45C9-9E21-133D3608CA14}"/>
    <cellStyle name="Comma 2 9 7 3" xfId="6262" xr:uid="{EE203872-8F10-4D73-8243-DC62BF12C119}"/>
    <cellStyle name="Comma 2 9 8" xfId="2309" xr:uid="{76E5C871-022A-4081-8C1C-CCDBD15081FA}"/>
    <cellStyle name="Comma 2 9 8 2" xfId="4406" xr:uid="{E0ECA2D5-F0C3-4F03-96EE-72E793C8D22B}"/>
    <cellStyle name="Comma 2 9 8 3" xfId="6570" xr:uid="{399F9385-6A45-4823-8714-4E9CC9BEB70C}"/>
    <cellStyle name="Comma 2 9 9" xfId="3059" xr:uid="{1183795D-5761-4F9F-8FC0-01EEA5582092}"/>
    <cellStyle name="Comma 20" xfId="1115" xr:uid="{8DEF7761-E5FF-4BB1-B166-7CC3BCAEF0E4}"/>
    <cellStyle name="Comma 20 2" xfId="3545" xr:uid="{A4AA531E-1A0A-4EE5-910F-BC390EA3D4FD}"/>
    <cellStyle name="Comma 20 3" xfId="5648" xr:uid="{7648109A-F47E-423B-9A8B-C9D5D9061659}"/>
    <cellStyle name="Comma 21" xfId="1429" xr:uid="{F36D5547-F7A6-4C49-9DC1-04BC152D8FAD}"/>
    <cellStyle name="Comma 21 2" xfId="3741" xr:uid="{387EBC4E-9620-4CC3-9A63-F683991ABAF5}"/>
    <cellStyle name="Comma 21 3" xfId="5863" xr:uid="{08BF0F82-680C-45B7-A38D-630F9C60C146}"/>
    <cellStyle name="Comma 22" xfId="1947" xr:uid="{E53D3F48-5B75-4490-8F28-E138A6E08199}"/>
    <cellStyle name="Comma 22 2" xfId="4049" xr:uid="{9557ED56-7860-491D-AB52-6B3162B9BC52}"/>
    <cellStyle name="Comma 22 3" xfId="6213" xr:uid="{2E158231-1A5F-4A83-BDB3-2E4768473001}"/>
    <cellStyle name="Comma 23" xfId="2259" xr:uid="{7373A17F-B0AF-45A1-84E2-AC4CD3EF2AE5}"/>
    <cellStyle name="Comma 23 2" xfId="4357" xr:uid="{7877DE01-26F0-4E9A-9BBD-360EAD704439}"/>
    <cellStyle name="Comma 23 3" xfId="6521" xr:uid="{70E7779E-3883-48EE-BE8D-13D083E5E543}"/>
    <cellStyle name="Comma 24" xfId="7284" xr:uid="{4D9E8EAE-24D2-43D1-9347-960F3ECDD143}"/>
    <cellStyle name="Comma 25" xfId="7277" xr:uid="{E97D7076-9020-42C8-94C5-CDB5434BA4F4}"/>
    <cellStyle name="Comma 3" xfId="194" xr:uid="{101C295A-E084-4335-960A-F7798429E7C5}"/>
    <cellStyle name="Comma 3 10" xfId="1430" xr:uid="{817307AC-F3A4-4D91-A877-A8D6C0D6F89D}"/>
    <cellStyle name="Comma 3 10 2" xfId="3742" xr:uid="{92B82ABC-D394-4F12-A053-E0C84E8A6A37}"/>
    <cellStyle name="Comma 3 10 3" xfId="5864" xr:uid="{4BB9C36C-286C-4704-815F-AC64796288F0}"/>
    <cellStyle name="Comma 3 11" xfId="1948" xr:uid="{B70AF1AC-D75B-4160-B70E-DD357FD762D0}"/>
    <cellStyle name="Comma 3 11 2" xfId="4050" xr:uid="{F6DF015C-69E8-4ED9-B6B1-7522DA567F48}"/>
    <cellStyle name="Comma 3 11 3" xfId="6214" xr:uid="{D1599B43-DD9A-4040-A575-FB28FA5F8756}"/>
    <cellStyle name="Comma 3 12" xfId="2260" xr:uid="{30297E09-35B4-44F9-8345-FC4EDE608AF2}"/>
    <cellStyle name="Comma 3 12 2" xfId="4358" xr:uid="{A2C3083E-979F-4DE7-B766-7877CBBDCDC7}"/>
    <cellStyle name="Comma 3 12 3" xfId="6522" xr:uid="{3F7E40BF-2D42-4053-A2D7-6504E7D7AB88}"/>
    <cellStyle name="Comma 3 13" xfId="3017" xr:uid="{0C439152-5C21-45C6-88F3-D17225F333C7}"/>
    <cellStyle name="Comma 3 14" xfId="5085" xr:uid="{ADFBA836-FDEE-4C47-A1C6-C87518C2615F}"/>
    <cellStyle name="Comma 3 15" xfId="7496" xr:uid="{D463B51C-FD99-43E1-80C9-BB348FCD55E9}"/>
    <cellStyle name="Comma 3 2" xfId="206" xr:uid="{7DC65B8E-0EB3-4EE7-A19E-D845BB474939}"/>
    <cellStyle name="Comma 3 2 10" xfId="5088" xr:uid="{073D2C4F-2494-4CF6-8E10-B7147455CBEB}"/>
    <cellStyle name="Comma 3 2 2" xfId="555" xr:uid="{81B6517F-C61F-4F5C-9933-48B9B926DC20}"/>
    <cellStyle name="Comma 3 2 2 2" xfId="740" xr:uid="{A780CA90-CD95-4C6F-A690-79DE842CAE2A}"/>
    <cellStyle name="Comma 3 2 2 2 2" xfId="1054" xr:uid="{7EF4DE56-7CFA-4F02-9B87-FD2F2E17A4A7}"/>
    <cellStyle name="Comma 3 2 2 2 2 2" xfId="3494" xr:uid="{869B34A2-6B53-4437-9C58-DF8F11E1C2A2}"/>
    <cellStyle name="Comma 3 2 2 2 2 3" xfId="5597" xr:uid="{90EAEAAB-6547-4699-ACA1-7C50494FD677}"/>
    <cellStyle name="Comma 3 2 2 2 3" xfId="1372" xr:uid="{1EBA8B2D-A68A-497C-A03E-0714936C0B18}"/>
    <cellStyle name="Comma 3 2 2 2 4" xfId="1687" xr:uid="{8C444959-62C8-43F1-BDC3-53A7D5ECEE71}"/>
    <cellStyle name="Comma 3 2 2 2 4 2" xfId="3989" xr:uid="{4F71FAF7-A4AF-4D9D-8ED8-03E08CF9871F}"/>
    <cellStyle name="Comma 3 2 2 2 4 3" xfId="6112" xr:uid="{5AF021BF-A485-4A44-B1D6-8D87AFFCCF6F}"/>
    <cellStyle name="Comma 3 2 2 2 5" xfId="2198" xr:uid="{DB6E52EE-0B35-471A-8571-6C0ACEDFBD4E}"/>
    <cellStyle name="Comma 3 2 2 2 5 2" xfId="4297" xr:uid="{1E6F082A-A255-4D00-A4D3-A7CD05345576}"/>
    <cellStyle name="Comma 3 2 2 2 5 3" xfId="6461" xr:uid="{8638A55C-C44C-4810-9C4B-38770AE58A12}"/>
    <cellStyle name="Comma 3 2 2 2 6" xfId="2508" xr:uid="{BA31BD7F-27B4-42A0-BBBC-C9DEF398B1CA}"/>
    <cellStyle name="Comma 3 2 2 2 6 2" xfId="4605" xr:uid="{C73F54CD-E510-4E68-91CC-6C28628DDA2E}"/>
    <cellStyle name="Comma 3 2 2 2 6 3" xfId="6769" xr:uid="{BEB61CCC-F404-4B38-ABD6-35B83311CAD6}"/>
    <cellStyle name="Comma 3 2 2 2 7" xfId="3201" xr:uid="{0A768880-1B91-445C-B186-6F8E850F4F72}"/>
    <cellStyle name="Comma 3 2 2 2 8" xfId="5300" xr:uid="{557207F3-5BAC-4E48-8706-02EBEFD70D0D}"/>
    <cellStyle name="Comma 3 2 2 3" xfId="865" xr:uid="{3B142164-017D-4B4A-99D7-5A602309BBCF}"/>
    <cellStyle name="Comma 3 2 2 3 2" xfId="3313" xr:uid="{2A4AAEFB-7896-4254-AFA2-AF680838ACD1}"/>
    <cellStyle name="Comma 3 2 2 3 3" xfId="5413" xr:uid="{E3C316B6-4711-475C-B5D7-296AC7E8104F}"/>
    <cellStyle name="Comma 3 2 2 4" xfId="1191" xr:uid="{AC4E84F7-F1FF-49AD-94DB-03874B9873DF}"/>
    <cellStyle name="Comma 3 2 2 5" xfId="1504" xr:uid="{74382332-8A4E-4608-AD0D-DA73347A6080}"/>
    <cellStyle name="Comma 3 2 2 5 2" xfId="3808" xr:uid="{CA8E13D1-7022-4A96-8E5A-752C303377C4}"/>
    <cellStyle name="Comma 3 2 2 5 3" xfId="5931" xr:uid="{F95C6E27-5C11-4DCD-8E96-C80E3C8F0B8B}"/>
    <cellStyle name="Comma 3 2 2 6" xfId="2017" xr:uid="{586D168B-F654-44A8-81D7-341B16ADE5D2}"/>
    <cellStyle name="Comma 3 2 2 6 2" xfId="4116" xr:uid="{0A8B78EC-D46E-4B11-8F50-511A73498005}"/>
    <cellStyle name="Comma 3 2 2 6 3" xfId="6280" xr:uid="{75B43CF4-D93C-49F3-946E-6E65B7834FC1}"/>
    <cellStyle name="Comma 3 2 2 7" xfId="2327" xr:uid="{38B8A732-6CEE-4D2C-A370-A3DF61338DAD}"/>
    <cellStyle name="Comma 3 2 2 7 2" xfId="4424" xr:uid="{E758C24C-B332-401F-AB17-581C114CF4C3}"/>
    <cellStyle name="Comma 3 2 2 7 3" xfId="6588" xr:uid="{30E10F41-724E-4235-922A-9F8D666E7217}"/>
    <cellStyle name="Comma 3 2 2 8" xfId="3077" xr:uid="{EC4E69B1-54EC-4E8A-81B9-E3944336F021}"/>
    <cellStyle name="Comma 3 2 2 9" xfId="5174" xr:uid="{DC265C58-E623-4FBC-97F4-CE58707F333A}"/>
    <cellStyle name="Comma 3 2 3" xfId="679" xr:uid="{1DAB610A-2FAC-41C5-99A7-40CEED5FB461}"/>
    <cellStyle name="Comma 3 2 3 2" xfId="998" xr:uid="{A974B329-3332-4B9A-985D-F96B9098979E}"/>
    <cellStyle name="Comma 3 2 3 2 2" xfId="3438" xr:uid="{9935E823-03D6-495C-9C74-B5DEC8696267}"/>
    <cellStyle name="Comma 3 2 3 2 3" xfId="5541" xr:uid="{A7DC62EC-FCBA-42E3-BC80-A03730CBDDC9}"/>
    <cellStyle name="Comma 3 2 3 3" xfId="1316" xr:uid="{470D5DC0-E110-41A0-B08E-BA83D4699317}"/>
    <cellStyle name="Comma 3 2 3 4" xfId="1631" xr:uid="{4FE87C7D-7B7E-4F90-B739-D08CA46C039D}"/>
    <cellStyle name="Comma 3 2 3 4 2" xfId="3933" xr:uid="{3C8040A9-AC33-4BD3-AC66-A70144533EAE}"/>
    <cellStyle name="Comma 3 2 3 4 3" xfId="6056" xr:uid="{17960E1C-D220-4BD8-8A36-DFA5E9FD3210}"/>
    <cellStyle name="Comma 3 2 3 5" xfId="2142" xr:uid="{89D23AB7-CA57-475A-87A9-81A2C4F0C267}"/>
    <cellStyle name="Comma 3 2 3 5 2" xfId="4241" xr:uid="{DA5CEBAB-DF85-472C-8891-9D8ADA37907D}"/>
    <cellStyle name="Comma 3 2 3 5 3" xfId="6405" xr:uid="{929ED38A-1911-4653-A109-45DC6836911F}"/>
    <cellStyle name="Comma 3 2 3 6" xfId="2452" xr:uid="{86FC068D-899B-44FB-97BA-4216A5395456}"/>
    <cellStyle name="Comma 3 2 3 6 2" xfId="4549" xr:uid="{F9548CF2-74F8-46DA-9E33-21879794A088}"/>
    <cellStyle name="Comma 3 2 3 6 3" xfId="6713" xr:uid="{343FE4C3-4B45-4A8F-B760-BC43454CAC2E}"/>
    <cellStyle name="Comma 3 2 3 7" xfId="3145" xr:uid="{1FD0726B-BBEC-40B8-B66C-6CC0A397F9AA}"/>
    <cellStyle name="Comma 3 2 3 8" xfId="5244" xr:uid="{1B62E749-7337-4FEB-964A-B3E9F9A261A7}"/>
    <cellStyle name="Comma 3 2 4" xfId="809" xr:uid="{99831E0A-5F08-4817-9C67-E16F783FF4C5}"/>
    <cellStyle name="Comma 3 2 4 2" xfId="3257" xr:uid="{CB385DB6-CC98-4EA9-A2BB-28B94AB2ACD4}"/>
    <cellStyle name="Comma 3 2 4 3" xfId="5357" xr:uid="{1EBA630F-5511-43FF-B8DA-B0711A24FC53}"/>
    <cellStyle name="Comma 3 2 5" xfId="1132" xr:uid="{07A361E9-BA6A-4348-A0D7-45C7EF154971}"/>
    <cellStyle name="Comma 3 2 6" xfId="1443" xr:uid="{3D3C4D0B-9FB6-4C6B-B951-96446F722FF8}"/>
    <cellStyle name="Comma 3 2 6 2" xfId="3752" xr:uid="{1424C2AA-BC68-46CD-960F-968B15915EAC}"/>
    <cellStyle name="Comma 3 2 6 3" xfId="5875" xr:uid="{BDEF2862-53C4-4207-A62F-82C4A33E8EEF}"/>
    <cellStyle name="Comma 3 2 7" xfId="1961" xr:uid="{94E6228F-488F-4C14-929F-8ADE59B3F318}"/>
    <cellStyle name="Comma 3 2 7 2" xfId="4060" xr:uid="{B82DBB37-C2D3-49E6-A533-44EFB50543B9}"/>
    <cellStyle name="Comma 3 2 7 3" xfId="6224" xr:uid="{2AC02679-CA55-40C1-8541-28381B0C2E40}"/>
    <cellStyle name="Comma 3 2 8" xfId="2271" xr:uid="{38FFC501-A165-4407-8A82-627ECD048DBB}"/>
    <cellStyle name="Comma 3 2 8 2" xfId="4368" xr:uid="{345B71B3-B167-40BB-81D8-A7B77F329E40}"/>
    <cellStyle name="Comma 3 2 8 3" xfId="6532" xr:uid="{CCBA7DB0-940B-40BB-8B6A-B3E54F7B20C7}"/>
    <cellStyle name="Comma 3 2 9" xfId="3020" xr:uid="{95F04833-C8B0-4D2A-A048-82FC849A44BA}"/>
    <cellStyle name="Comma 3 3" xfId="382" xr:uid="{7433194E-EBB3-4B36-95EE-EE8CF59B0890}"/>
    <cellStyle name="Comma 3 3 10" xfId="5108" xr:uid="{952DD653-5E66-47EC-8D92-26EEF159CB1C}"/>
    <cellStyle name="Comma 3 3 2" xfId="598" xr:uid="{D544151D-E8ED-4030-BA4D-3B7FFD06C1E5}"/>
    <cellStyle name="Comma 3 3 2 2" xfId="747" xr:uid="{E9A3C3C4-0184-497D-9C11-2D4E07FC2FA2}"/>
    <cellStyle name="Comma 3 3 2 2 2" xfId="1059" xr:uid="{3478BECE-E8E2-4B2A-B42E-43C8116BE0D6}"/>
    <cellStyle name="Comma 3 3 2 2 2 2" xfId="3499" xr:uid="{72594919-99B9-451E-944C-EC8A5A3DA206}"/>
    <cellStyle name="Comma 3 3 2 2 2 3" xfId="5602" xr:uid="{D48A8658-8A8E-46CC-B425-68690889BA2C}"/>
    <cellStyle name="Comma 3 3 2 2 3" xfId="1377" xr:uid="{67E481E8-5025-4294-BB0C-4FF9EC8D3527}"/>
    <cellStyle name="Comma 3 3 2 2 4" xfId="1692" xr:uid="{81D77046-9EFD-4E20-A6B2-3AA5FBB9DE07}"/>
    <cellStyle name="Comma 3 3 2 2 4 2" xfId="3994" xr:uid="{9B19261E-DC78-4E94-86C7-ABE3D307A050}"/>
    <cellStyle name="Comma 3 3 2 2 4 3" xfId="6117" xr:uid="{0EFF1E6A-366E-4830-855E-5E556B18AA72}"/>
    <cellStyle name="Comma 3 3 2 2 5" xfId="2203" xr:uid="{E49758C5-7F64-4578-9B80-BC19D3D96D31}"/>
    <cellStyle name="Comma 3 3 2 2 5 2" xfId="4302" xr:uid="{7BCA2118-42DB-4F51-B5A2-F4D4F913A755}"/>
    <cellStyle name="Comma 3 3 2 2 5 3" xfId="6466" xr:uid="{8C2BB7B0-BD53-479B-82E5-8306D3C9F217}"/>
    <cellStyle name="Comma 3 3 2 2 6" xfId="2513" xr:uid="{DCDA5DCC-2170-4B35-9C65-4937CBF6B405}"/>
    <cellStyle name="Comma 3 3 2 2 6 2" xfId="4610" xr:uid="{AE3465A4-C952-428A-B0A4-F313D0CCB3A1}"/>
    <cellStyle name="Comma 3 3 2 2 6 3" xfId="6774" xr:uid="{B2DE0662-8DCA-4A04-BB00-92EF62AB592A}"/>
    <cellStyle name="Comma 3 3 2 2 7" xfId="3206" xr:uid="{5A9C640F-B0CF-4B77-9970-EC0F420005A1}"/>
    <cellStyle name="Comma 3 3 2 2 8" xfId="5306" xr:uid="{2577E59B-FE1B-4F84-A520-98BDF176E44D}"/>
    <cellStyle name="Comma 3 3 2 3" xfId="870" xr:uid="{E755B2A7-D0A7-487F-B908-E2A5FB49B18D}"/>
    <cellStyle name="Comma 3 3 2 3 2" xfId="3318" xr:uid="{07E167BE-3986-4BEF-A834-BF11AEA7722C}"/>
    <cellStyle name="Comma 3 3 2 3 3" xfId="5418" xr:uid="{17588F9F-A532-455B-A961-2F33BA9073B7}"/>
    <cellStyle name="Comma 3 3 2 4" xfId="1196" xr:uid="{EA69F873-0CD9-445E-A63E-A94539774263}"/>
    <cellStyle name="Comma 3 3 2 5" xfId="1509" xr:uid="{87AE0F99-A000-4E97-898D-9CF1B5D8A706}"/>
    <cellStyle name="Comma 3 3 2 5 2" xfId="3813" xr:uid="{BB6429F0-EB62-41C6-B397-532DF5227BEE}"/>
    <cellStyle name="Comma 3 3 2 5 3" xfId="5936" xr:uid="{65F8FAC5-B101-4E75-857E-7DE902D024F8}"/>
    <cellStyle name="Comma 3 3 2 6" xfId="2022" xr:uid="{A92E6BF9-2A1D-428E-B325-FA5111C97CB7}"/>
    <cellStyle name="Comma 3 3 2 6 2" xfId="4121" xr:uid="{BEE44A49-B023-4476-994E-751470AD4A4E}"/>
    <cellStyle name="Comma 3 3 2 6 3" xfId="6285" xr:uid="{E8938AC3-F46F-4CBB-8232-5FD14F514E77}"/>
    <cellStyle name="Comma 3 3 2 7" xfId="2332" xr:uid="{B4F9DB7E-6329-478B-A903-8EE5623C970A}"/>
    <cellStyle name="Comma 3 3 2 7 2" xfId="4429" xr:uid="{58AC1711-9DED-4E84-BF71-87042E9FC793}"/>
    <cellStyle name="Comma 3 3 2 7 3" xfId="6593" xr:uid="{8BC96EB2-96CF-4E60-B4DA-AC2F86CFB105}"/>
    <cellStyle name="Comma 3 3 2 8" xfId="3084" xr:uid="{49E7DFFB-CF9F-4E44-B3BE-D4F5B38CA4C0}"/>
    <cellStyle name="Comma 3 3 2 9" xfId="5181" xr:uid="{615F9448-E1BD-482A-8756-86C5102BD5B7}"/>
    <cellStyle name="Comma 3 3 3" xfId="687" xr:uid="{3B166E6A-AAD2-474A-AFF3-4F59E77203DF}"/>
    <cellStyle name="Comma 3 3 3 2" xfId="1005" xr:uid="{619047B9-1C07-4B6E-99F2-300B639CDA07}"/>
    <cellStyle name="Comma 3 3 3 2 2" xfId="3445" xr:uid="{F88F24B7-FCFB-4433-9C37-3DE4E2DC1FCD}"/>
    <cellStyle name="Comma 3 3 3 2 3" xfId="5548" xr:uid="{6F5BDD1A-BEB5-4CA1-87AA-B3770E68D50F}"/>
    <cellStyle name="Comma 3 3 3 3" xfId="1323" xr:uid="{C4F1D368-FF37-43ED-B40A-1BE2FDF0AD1B}"/>
    <cellStyle name="Comma 3 3 3 4" xfId="1638" xr:uid="{C482E070-FB78-40D6-8848-090CF0D7AC6D}"/>
    <cellStyle name="Comma 3 3 3 4 2" xfId="3940" xr:uid="{CB6A6750-D513-4A34-91B0-AD4852995E66}"/>
    <cellStyle name="Comma 3 3 3 4 3" xfId="6063" xr:uid="{6ACFF43E-802A-45A4-9FDC-CB40524EDFF0}"/>
    <cellStyle name="Comma 3 3 3 5" xfId="2149" xr:uid="{E1CD3C49-C3CD-4588-BF40-1863BB86497A}"/>
    <cellStyle name="Comma 3 3 3 5 2" xfId="4248" xr:uid="{9341A12C-8B78-4F78-81B1-A309D6087585}"/>
    <cellStyle name="Comma 3 3 3 5 3" xfId="6412" xr:uid="{4717E223-581C-46B2-967A-53705F89C62F}"/>
    <cellStyle name="Comma 3 3 3 6" xfId="2459" xr:uid="{C325315A-D5FD-4E77-8D71-B868EFC36414}"/>
    <cellStyle name="Comma 3 3 3 6 2" xfId="4556" xr:uid="{09D892F1-F10A-412A-BBF3-099B6D455F85}"/>
    <cellStyle name="Comma 3 3 3 6 3" xfId="6720" xr:uid="{951ED1F7-CC9B-4277-AEFC-5CD6E4CCFD05}"/>
    <cellStyle name="Comma 3 3 3 7" xfId="3152" xr:uid="{3F46FBEB-3026-4D7F-BDCD-A8955B5E7061}"/>
    <cellStyle name="Comma 3 3 3 8" xfId="5251" xr:uid="{9E726B8F-A24B-496E-B5E5-37D99EE33E7C}"/>
    <cellStyle name="Comma 3 3 4" xfId="816" xr:uid="{9791329F-49C7-4A7C-A4CB-A84D58673C2E}"/>
    <cellStyle name="Comma 3 3 4 2" xfId="3264" xr:uid="{83C7023F-8B4E-4CD5-96EE-2857153E1C86}"/>
    <cellStyle name="Comma 3 3 4 3" xfId="5364" xr:uid="{F2C70D47-0FDE-4275-9FF6-362433C19C4A}"/>
    <cellStyle name="Comma 3 3 5" xfId="1140" xr:uid="{B5CC112B-5F04-4CC0-9F70-954F41EE9ABA}"/>
    <cellStyle name="Comma 3 3 6" xfId="1453" xr:uid="{CEBD710A-7553-4991-A0CC-17A7D13A26C1}"/>
    <cellStyle name="Comma 3 3 6 2" xfId="3759" xr:uid="{0CFD3B0B-C051-4872-A513-51FB720D28CA}"/>
    <cellStyle name="Comma 3 3 6 3" xfId="5882" xr:uid="{71F97C77-9D44-48EA-8995-CE29C6D59B32}"/>
    <cellStyle name="Comma 3 3 7" xfId="1968" xr:uid="{35B5298F-F6B2-45B6-B79E-80F6B2174546}"/>
    <cellStyle name="Comma 3 3 7 2" xfId="4067" xr:uid="{6852411D-6CB2-4028-A339-10B4AAF26573}"/>
    <cellStyle name="Comma 3 3 7 3" xfId="6231" xr:uid="{DC2E6BCD-A584-444F-B63F-D97F5E323837}"/>
    <cellStyle name="Comma 3 3 8" xfId="2278" xr:uid="{4D4DA8EA-AD95-443D-89D0-5DB0E44995CF}"/>
    <cellStyle name="Comma 3 3 8 2" xfId="4375" xr:uid="{B8B6E623-94B3-48FE-A85A-FD9C59C18AE2}"/>
    <cellStyle name="Comma 3 3 8 3" xfId="6539" xr:uid="{EBC52C4F-7F75-4E54-B8D6-0A628FC5B510}"/>
    <cellStyle name="Comma 3 3 9" xfId="3028" xr:uid="{828ED828-4798-4AFB-A2CF-86F543C1A31D}"/>
    <cellStyle name="Comma 3 4" xfId="395" xr:uid="{C1AC6879-736B-4EE6-B1A8-7BFE6F47FBAB}"/>
    <cellStyle name="Comma 3 4 10" xfId="5118" xr:uid="{7E85EAAC-DAC0-4BEA-95CD-EEAC2632190C}"/>
    <cellStyle name="Comma 3 4 2" xfId="608" xr:uid="{DF95DD6A-6565-4C0B-9EFC-21AC35874A09}"/>
    <cellStyle name="Comma 3 4 2 2" xfId="757" xr:uid="{25DB9D8E-A84F-40D3-9E8E-75EEF4942756}"/>
    <cellStyle name="Comma 3 4 2 2 2" xfId="1069" xr:uid="{711AEA43-5993-4C46-8D14-B616E3129AD8}"/>
    <cellStyle name="Comma 3 4 2 2 2 2" xfId="3509" xr:uid="{6AC08526-5AAC-4F5D-A090-F664F1851122}"/>
    <cellStyle name="Comma 3 4 2 2 2 3" xfId="5612" xr:uid="{0AB6B017-5459-4700-8168-4BC3821E1EAB}"/>
    <cellStyle name="Comma 3 4 2 2 3" xfId="1387" xr:uid="{762AB6BD-C8B2-4914-B370-0F62F2EDD728}"/>
    <cellStyle name="Comma 3 4 2 2 4" xfId="1702" xr:uid="{0672A89A-3E0A-406C-A5DF-F7D8275CFC2F}"/>
    <cellStyle name="Comma 3 4 2 2 4 2" xfId="4004" xr:uid="{D3E0DBC1-7642-47B4-B3BE-54D06AC7076D}"/>
    <cellStyle name="Comma 3 4 2 2 4 3" xfId="6127" xr:uid="{C583C95E-AA83-43E9-B669-CB69044AD218}"/>
    <cellStyle name="Comma 3 4 2 2 5" xfId="2213" xr:uid="{AB75ED4C-A99B-43AF-8E7E-0E8A249D7668}"/>
    <cellStyle name="Comma 3 4 2 2 5 2" xfId="4312" xr:uid="{2D8D300A-CA05-4370-A941-9C6DA1818D40}"/>
    <cellStyle name="Comma 3 4 2 2 5 3" xfId="6476" xr:uid="{622DBC9D-B26D-492A-AB54-6DB9C8A29C5A}"/>
    <cellStyle name="Comma 3 4 2 2 6" xfId="2523" xr:uid="{603DCBB4-2A3C-44AA-9DA6-6BD1CC4F2AEA}"/>
    <cellStyle name="Comma 3 4 2 2 6 2" xfId="4620" xr:uid="{A98E0588-1B83-4A30-84B8-ACD96D2A3BF0}"/>
    <cellStyle name="Comma 3 4 2 2 6 3" xfId="6784" xr:uid="{DBE9D94D-28DD-4919-AFB2-3DF5448BDC65}"/>
    <cellStyle name="Comma 3 4 2 2 7" xfId="3216" xr:uid="{C681E790-ED50-400B-8148-4DE2B0DEB68E}"/>
    <cellStyle name="Comma 3 4 2 2 8" xfId="5316" xr:uid="{1DB89DD9-F8E8-47C0-A0D2-4C761373861A}"/>
    <cellStyle name="Comma 3 4 2 3" xfId="880" xr:uid="{C8E5D7A5-CA4F-42C6-8DD4-8795D57DA725}"/>
    <cellStyle name="Comma 3 4 2 3 2" xfId="3328" xr:uid="{5F9F784E-3F7F-4461-86DD-AD9E5909BC64}"/>
    <cellStyle name="Comma 3 4 2 3 3" xfId="5428" xr:uid="{C987F925-C5CC-4AC7-81D2-43382BBCD9C6}"/>
    <cellStyle name="Comma 3 4 2 4" xfId="1206" xr:uid="{5CCBD6EF-41EC-4896-B706-3D5A95ECEA3E}"/>
    <cellStyle name="Comma 3 4 2 5" xfId="1519" xr:uid="{7DF81C84-AAD8-45EE-A659-232AE7DA7C1B}"/>
    <cellStyle name="Comma 3 4 2 5 2" xfId="3823" xr:uid="{4166D6D8-4919-49B0-A3B2-8244B3BB26E1}"/>
    <cellStyle name="Comma 3 4 2 5 3" xfId="5946" xr:uid="{967DA043-4C51-4279-8EBC-EA90413674DC}"/>
    <cellStyle name="Comma 3 4 2 6" xfId="2032" xr:uid="{A62B48E3-AF55-4F24-9EC1-B09213A512C9}"/>
    <cellStyle name="Comma 3 4 2 6 2" xfId="4131" xr:uid="{158D077D-9182-439B-A948-1168D5A04970}"/>
    <cellStyle name="Comma 3 4 2 6 3" xfId="6295" xr:uid="{32CB8927-AD58-4EAB-8010-CC12F8471A64}"/>
    <cellStyle name="Comma 3 4 2 7" xfId="2342" xr:uid="{02E30675-E9A8-42A7-A3EC-C15281672203}"/>
    <cellStyle name="Comma 3 4 2 7 2" xfId="4439" xr:uid="{F6F92609-0FBF-4449-973B-EBD7EBB0499E}"/>
    <cellStyle name="Comma 3 4 2 7 3" xfId="6603" xr:uid="{ADAD8E46-B3D8-444F-816A-14A242BDBFDA}"/>
    <cellStyle name="Comma 3 4 2 8" xfId="3094" xr:uid="{53256074-651B-4BD2-8B4C-7592CC764AAB}"/>
    <cellStyle name="Comma 3 4 2 9" xfId="5191" xr:uid="{4DF908EE-DAA3-466E-9BA7-9D6F0F558091}"/>
    <cellStyle name="Comma 3 4 3" xfId="697" xr:uid="{FFDD8FE7-2668-4892-872D-9210126E748D}"/>
    <cellStyle name="Comma 3 4 3 2" xfId="1015" xr:uid="{1C57A62F-271F-4A44-8A0F-E346A1E02471}"/>
    <cellStyle name="Comma 3 4 3 2 2" xfId="3455" xr:uid="{BA07EF9A-EAFB-4035-B8FB-7CAB9A0F4673}"/>
    <cellStyle name="Comma 3 4 3 2 3" xfId="5558" xr:uid="{36CA857E-8FEB-4A4C-97AB-BA2EEC45AEA1}"/>
    <cellStyle name="Comma 3 4 3 3" xfId="1333" xr:uid="{A549A4EA-76CE-4B52-8CC4-31948B0934C5}"/>
    <cellStyle name="Comma 3 4 3 4" xfId="1648" xr:uid="{CBE9A74C-C2CE-41D5-B914-10BFD6CB5220}"/>
    <cellStyle name="Comma 3 4 3 4 2" xfId="3950" xr:uid="{67B5A789-18AB-48F0-9926-33786CA51C23}"/>
    <cellStyle name="Comma 3 4 3 4 3" xfId="6073" xr:uid="{405B97BC-0386-4026-BD4D-9CAA02A1EEF4}"/>
    <cellStyle name="Comma 3 4 3 5" xfId="2159" xr:uid="{AF7538C9-53B5-4491-8D8F-B143A06F9D5E}"/>
    <cellStyle name="Comma 3 4 3 5 2" xfId="4258" xr:uid="{76F6E644-4E81-49D4-92D2-1E1CE322939D}"/>
    <cellStyle name="Comma 3 4 3 5 3" xfId="6422" xr:uid="{D1E30D25-95C3-48B7-ABEA-0F914A7E2DB8}"/>
    <cellStyle name="Comma 3 4 3 6" xfId="2469" xr:uid="{BA12DF50-A518-484E-9D14-354D39D9CCAA}"/>
    <cellStyle name="Comma 3 4 3 6 2" xfId="4566" xr:uid="{2E4E0852-F862-45DA-939C-D8D2E1BA6FFC}"/>
    <cellStyle name="Comma 3 4 3 6 3" xfId="6730" xr:uid="{B758E21C-79E2-497D-87CA-5D23A2A8B587}"/>
    <cellStyle name="Comma 3 4 3 7" xfId="3162" xr:uid="{EE086A0F-A4BF-408E-8F89-6EB7D6223D2D}"/>
    <cellStyle name="Comma 3 4 3 8" xfId="5261" xr:uid="{59A7C5E4-2F5D-440F-9E99-A1F2D5B820E8}"/>
    <cellStyle name="Comma 3 4 4" xfId="826" xr:uid="{72BEED8E-5F02-4891-9507-5390A7513E6E}"/>
    <cellStyle name="Comma 3 4 4 2" xfId="3274" xr:uid="{A92874A7-4CD3-44FF-8A83-CA89F94A92AF}"/>
    <cellStyle name="Comma 3 4 4 3" xfId="5374" xr:uid="{5139BB89-4419-4CAF-9ABF-09454C54DB5A}"/>
    <cellStyle name="Comma 3 4 5" xfId="1150" xr:uid="{F1CB5302-A8D6-496C-A7BF-7A2831A4F765}"/>
    <cellStyle name="Comma 3 4 6" xfId="1463" xr:uid="{7309F7A8-EF15-40F8-8D27-DE4AEF415F27}"/>
    <cellStyle name="Comma 3 4 6 2" xfId="3769" xr:uid="{9DBC250B-18A8-41D2-B0A3-C394BD5EA7DD}"/>
    <cellStyle name="Comma 3 4 6 3" xfId="5892" xr:uid="{15218428-8332-40BF-BEFB-D9D397CDC09A}"/>
    <cellStyle name="Comma 3 4 7" xfId="1978" xr:uid="{D85B2B6C-67D5-461A-BFBF-52189201EB1E}"/>
    <cellStyle name="Comma 3 4 7 2" xfId="4077" xr:uid="{A8B45C0F-371D-4802-9FAC-D72D9FAF55A7}"/>
    <cellStyle name="Comma 3 4 7 3" xfId="6241" xr:uid="{CF6A0B9F-C0EC-4E45-99A6-30FA8D66EC55}"/>
    <cellStyle name="Comma 3 4 8" xfId="2288" xr:uid="{93F89544-5A36-4132-9431-7E703F7E824D}"/>
    <cellStyle name="Comma 3 4 8 2" xfId="4385" xr:uid="{87F58929-5A57-4FF2-AB8C-5E13F07EEE90}"/>
    <cellStyle name="Comma 3 4 8 3" xfId="6549" xr:uid="{CC5DAB92-5171-40B7-AD28-54452D7EAA76}"/>
    <cellStyle name="Comma 3 4 9" xfId="3038" xr:uid="{7FFF0F70-7FBB-4D8B-BF9A-27196E262A75}"/>
    <cellStyle name="Comma 3 5" xfId="405" xr:uid="{7E78EF17-B81B-4878-8557-8A4961D2D9D8}"/>
    <cellStyle name="Comma 3 5 10" xfId="5125" xr:uid="{21AD16C4-F51D-4442-8919-B9E6B49CF55D}"/>
    <cellStyle name="Comma 3 5 2" xfId="615" xr:uid="{8F985F53-948D-4A03-9A21-33D44E21A01D}"/>
    <cellStyle name="Comma 3 5 2 2" xfId="764" xr:uid="{80C421CA-49FF-4520-962F-E481043BF8D0}"/>
    <cellStyle name="Comma 3 5 2 2 2" xfId="1076" xr:uid="{2C89341A-607A-4BB2-B77D-1CF25AB62717}"/>
    <cellStyle name="Comma 3 5 2 2 2 2" xfId="3516" xr:uid="{84EA0B65-2D36-4AB5-A144-12D04FA07DA6}"/>
    <cellStyle name="Comma 3 5 2 2 2 3" xfId="5619" xr:uid="{A1359505-E0A9-40F3-8AFD-0508B6BA9954}"/>
    <cellStyle name="Comma 3 5 2 2 3" xfId="1394" xr:uid="{938929CF-2302-42B3-A2A4-8B943D59027E}"/>
    <cellStyle name="Comma 3 5 2 2 4" xfId="1709" xr:uid="{51B5FF33-7352-45C7-AF4F-6D9ACF0BC102}"/>
    <cellStyle name="Comma 3 5 2 2 4 2" xfId="4011" xr:uid="{D20F19DC-BEFA-4AF6-A2F6-8543ACEB57DD}"/>
    <cellStyle name="Comma 3 5 2 2 4 3" xfId="6134" xr:uid="{157390F3-1579-44EF-A125-9554BCD87D8E}"/>
    <cellStyle name="Comma 3 5 2 2 5" xfId="2220" xr:uid="{2421EAA3-599A-4A44-BE14-DFF3B7BBA15D}"/>
    <cellStyle name="Comma 3 5 2 2 5 2" xfId="4319" xr:uid="{CA1AABE9-EA12-4C76-A408-0B1E85D7E59F}"/>
    <cellStyle name="Comma 3 5 2 2 5 3" xfId="6483" xr:uid="{FB3E9DBB-13FB-473C-872A-2FBEBE79528F}"/>
    <cellStyle name="Comma 3 5 2 2 6" xfId="2530" xr:uid="{D1A76960-9851-474C-B043-111994D0C5B0}"/>
    <cellStyle name="Comma 3 5 2 2 6 2" xfId="4627" xr:uid="{A4703306-3121-4110-AC7A-93724238D87D}"/>
    <cellStyle name="Comma 3 5 2 2 6 3" xfId="6791" xr:uid="{8ECDEB07-2B46-4862-A866-C88A321ECB84}"/>
    <cellStyle name="Comma 3 5 2 2 7" xfId="3223" xr:uid="{FC5A2E31-FAA8-43CA-8015-5724794D0B39}"/>
    <cellStyle name="Comma 3 5 2 2 8" xfId="5323" xr:uid="{EAE05433-A72A-4151-9080-AE701C9BAF7A}"/>
    <cellStyle name="Comma 3 5 2 3" xfId="887" xr:uid="{C22A45B4-EC95-4DF3-BB21-90E3CD382982}"/>
    <cellStyle name="Comma 3 5 2 3 2" xfId="3335" xr:uid="{5A256274-3292-42F6-BD68-EF0AF065A1D0}"/>
    <cellStyle name="Comma 3 5 2 3 3" xfId="5435" xr:uid="{B1AFF805-B9BF-4088-ADCC-6E45C61D14A8}"/>
    <cellStyle name="Comma 3 5 2 4" xfId="1213" xr:uid="{99A92913-A7AE-48F8-ADEC-30957EFBCE6E}"/>
    <cellStyle name="Comma 3 5 2 5" xfId="1526" xr:uid="{315630F8-1811-4338-9B89-ED8ADF188E22}"/>
    <cellStyle name="Comma 3 5 2 5 2" xfId="3830" xr:uid="{EC4DCFE0-52E0-4B12-BB4F-E2B68CA64843}"/>
    <cellStyle name="Comma 3 5 2 5 3" xfId="5953" xr:uid="{CEB14A82-AEC9-4919-993A-1E1DBDC61703}"/>
    <cellStyle name="Comma 3 5 2 6" xfId="2039" xr:uid="{9BBBC2B9-E49C-460D-BA6F-615FBE001231}"/>
    <cellStyle name="Comma 3 5 2 6 2" xfId="4138" xr:uid="{3D0C2599-1B81-4F43-B26C-3623AD5EC756}"/>
    <cellStyle name="Comma 3 5 2 6 3" xfId="6302" xr:uid="{986BAB75-DE3A-42AB-AE84-A2B030F4AA95}"/>
    <cellStyle name="Comma 3 5 2 7" xfId="2349" xr:uid="{3EA8F0A4-369E-4CEB-B275-667ACAE54C8F}"/>
    <cellStyle name="Comma 3 5 2 7 2" xfId="4446" xr:uid="{E06EB00A-8E17-4CB9-9C14-E69A85085CF4}"/>
    <cellStyle name="Comma 3 5 2 7 3" xfId="6610" xr:uid="{A12F8B03-E8A6-4BF0-9289-611E2A5FB46D}"/>
    <cellStyle name="Comma 3 5 2 8" xfId="3101" xr:uid="{26647A0F-6D93-4D05-8649-BB29F2D80209}"/>
    <cellStyle name="Comma 3 5 2 9" xfId="5198" xr:uid="{D70F51CE-B4A3-4FC7-B4ED-C571F87F6B2C}"/>
    <cellStyle name="Comma 3 5 3" xfId="704" xr:uid="{7A92A9AF-24FE-4009-9B89-189D4272636B}"/>
    <cellStyle name="Comma 3 5 3 2" xfId="1022" xr:uid="{89C5A220-7F7B-4908-A49C-5CB5ED77224A}"/>
    <cellStyle name="Comma 3 5 3 2 2" xfId="3462" xr:uid="{A77E653B-FB56-409C-B2E8-9BA0B72A6644}"/>
    <cellStyle name="Comma 3 5 3 2 3" xfId="5565" xr:uid="{D0140238-2F1A-46B9-A805-22EF2C392BAC}"/>
    <cellStyle name="Comma 3 5 3 3" xfId="1340" xr:uid="{D59744F9-38CC-41E1-ACFC-E3389FA87B75}"/>
    <cellStyle name="Comma 3 5 3 4" xfId="1655" xr:uid="{AC04FD58-C437-4D9B-B600-7402855517F7}"/>
    <cellStyle name="Comma 3 5 3 4 2" xfId="3957" xr:uid="{CF9AD367-67BE-429A-92C0-2C294FA39E0D}"/>
    <cellStyle name="Comma 3 5 3 4 3" xfId="6080" xr:uid="{B3BE9E81-87F1-4417-B52F-7B0ECAB08A30}"/>
    <cellStyle name="Comma 3 5 3 5" xfId="2166" xr:uid="{906DACC4-7754-4204-BFD6-BF66CE002576}"/>
    <cellStyle name="Comma 3 5 3 5 2" xfId="4265" xr:uid="{7DCDBD1C-9F47-4408-9BDF-CB85F87DB3DD}"/>
    <cellStyle name="Comma 3 5 3 5 3" xfId="6429" xr:uid="{A3D8FB2A-ECDD-4910-B094-D59A11F435C3}"/>
    <cellStyle name="Comma 3 5 3 6" xfId="2476" xr:uid="{45641468-6F7D-42F5-A2A6-74BF48C1F271}"/>
    <cellStyle name="Comma 3 5 3 6 2" xfId="4573" xr:uid="{577D73E9-D823-4508-8CA4-BE5707A59800}"/>
    <cellStyle name="Comma 3 5 3 6 3" xfId="6737" xr:uid="{7DB00BBD-2F09-4E5C-9A06-1FB0412E8F5D}"/>
    <cellStyle name="Comma 3 5 3 7" xfId="3169" xr:uid="{08583348-EF9F-4CDE-A2A0-EE4961037E88}"/>
    <cellStyle name="Comma 3 5 3 8" xfId="5268" xr:uid="{D81EE2F7-D689-461E-8D5F-93C55B97F0AF}"/>
    <cellStyle name="Comma 3 5 4" xfId="833" xr:uid="{88BD195C-BB53-44C7-A0DB-AA3B3B0A7998}"/>
    <cellStyle name="Comma 3 5 4 2" xfId="3281" xr:uid="{C9BE306E-05E9-4E94-A310-BD958F2CEB31}"/>
    <cellStyle name="Comma 3 5 4 3" xfId="5381" xr:uid="{762CF42E-BD53-4B93-8B02-4DCD8FD548EE}"/>
    <cellStyle name="Comma 3 5 5" xfId="1157" xr:uid="{282C6632-DB09-49F6-A552-A1B3B3F2484A}"/>
    <cellStyle name="Comma 3 5 6" xfId="1470" xr:uid="{4DFBC80C-09B1-4C86-AFD2-719292B8519C}"/>
    <cellStyle name="Comma 3 5 6 2" xfId="3776" xr:uid="{E1192F89-E453-4727-A117-6252DCFBBAAB}"/>
    <cellStyle name="Comma 3 5 6 3" xfId="5899" xr:uid="{441B3C2D-736B-40AD-BD92-D8BEAE13288B}"/>
    <cellStyle name="Comma 3 5 7" xfId="1985" xr:uid="{B3F653D0-CAC4-4E2B-853F-62566865A524}"/>
    <cellStyle name="Comma 3 5 7 2" xfId="4084" xr:uid="{437F6492-A848-4814-AB4A-6B8194DCFB1B}"/>
    <cellStyle name="Comma 3 5 7 3" xfId="6248" xr:uid="{20216970-8377-498B-9768-5F373600904C}"/>
    <cellStyle name="Comma 3 5 8" xfId="2295" xr:uid="{E0C6B9FF-761E-481C-B90F-773169C8F3F4}"/>
    <cellStyle name="Comma 3 5 8 2" xfId="4392" xr:uid="{FBB57E8C-521F-432C-9DE9-EDAAD2FA1D4C}"/>
    <cellStyle name="Comma 3 5 8 3" xfId="6556" xr:uid="{93E09427-66BB-4731-9D94-883D6AC6A1A0}"/>
    <cellStyle name="Comma 3 5 9" xfId="3045" xr:uid="{E66D90D4-04E1-4B9D-AE59-2B3FC3DAE7A1}"/>
    <cellStyle name="Comma 3 6" xfId="456" xr:uid="{CF378133-DC99-48BE-AE96-C49A1C976ACE}"/>
    <cellStyle name="Comma 3 6 10" xfId="5152" xr:uid="{571D077E-CA25-4800-919D-FE15F9AFFB43}"/>
    <cellStyle name="Comma 3 6 2" xfId="639" xr:uid="{3359D91F-B6B7-4E24-BBDF-F552F1B6E590}"/>
    <cellStyle name="Comma 3 6 2 2" xfId="786" xr:uid="{AA84282E-CADE-4905-AAAB-C4DDBDEAE8B3}"/>
    <cellStyle name="Comma 3 6 2 2 2" xfId="1098" xr:uid="{1778A690-7532-40D4-B511-9A82625256B9}"/>
    <cellStyle name="Comma 3 6 2 2 2 2" xfId="3538" xr:uid="{C3ADAC40-748D-4841-A995-ADCA543BA694}"/>
    <cellStyle name="Comma 3 6 2 2 2 3" xfId="5641" xr:uid="{23DE3683-9863-41EC-8E5C-C2039C9B1C3A}"/>
    <cellStyle name="Comma 3 6 2 2 3" xfId="1416" xr:uid="{3F16EF6E-FFB6-4F10-B30F-8C731EB3DF67}"/>
    <cellStyle name="Comma 3 6 2 2 4" xfId="1731" xr:uid="{D200CA9B-8259-4FD8-ABA8-69A16D5A5D1A}"/>
    <cellStyle name="Comma 3 6 2 2 4 2" xfId="4033" xr:uid="{932E8101-26CF-4672-A991-575B21DAF89D}"/>
    <cellStyle name="Comma 3 6 2 2 4 3" xfId="6156" xr:uid="{A2A3CB5B-24F1-4A13-9B97-D54FE84DB3D0}"/>
    <cellStyle name="Comma 3 6 2 2 5" xfId="2242" xr:uid="{57B12796-57AB-4567-80A8-E5666EEB2FC2}"/>
    <cellStyle name="Comma 3 6 2 2 5 2" xfId="4341" xr:uid="{435EAD40-2F5E-42E0-BC1C-800AA385145B}"/>
    <cellStyle name="Comma 3 6 2 2 5 3" xfId="6505" xr:uid="{26CE7451-7199-43CC-9F26-996AE632D5BA}"/>
    <cellStyle name="Comma 3 6 2 2 6" xfId="2552" xr:uid="{AF5E1046-399D-4EED-B68F-777A20900746}"/>
    <cellStyle name="Comma 3 6 2 2 6 2" xfId="4649" xr:uid="{5500AA97-AB76-4430-8EDF-759F7CEA70C2}"/>
    <cellStyle name="Comma 3 6 2 2 6 3" xfId="6813" xr:uid="{3EEB00FE-C8D3-4F5C-96F1-42F860365C5A}"/>
    <cellStyle name="Comma 3 6 2 2 7" xfId="3245" xr:uid="{42C47108-8FA7-43E6-8362-66D8B8A394FD}"/>
    <cellStyle name="Comma 3 6 2 2 8" xfId="5345" xr:uid="{C71B8AF3-F41B-42F0-AD59-A50EF30FE09E}"/>
    <cellStyle name="Comma 3 6 2 3" xfId="909" xr:uid="{8E60D1FA-BA2B-469C-A64C-B0EEF04758E6}"/>
    <cellStyle name="Comma 3 6 2 3 2" xfId="3357" xr:uid="{BAC9A6C5-ED45-457D-ADF8-3002855223D5}"/>
    <cellStyle name="Comma 3 6 2 3 3" xfId="5457" xr:uid="{EAF33882-8ED9-44C2-BAAE-C402BD064AFC}"/>
    <cellStyle name="Comma 3 6 2 4" xfId="1235" xr:uid="{7F9FBE7D-019D-4B84-AD84-D9DACDDE2C7F}"/>
    <cellStyle name="Comma 3 6 2 5" xfId="1548" xr:uid="{FDCFA5CF-1DA2-4FA0-A374-5C328DC6D17B}"/>
    <cellStyle name="Comma 3 6 2 5 2" xfId="3852" xr:uid="{8679FFB5-4EBE-464D-9BBC-DCC1EB13150C}"/>
    <cellStyle name="Comma 3 6 2 5 3" xfId="5975" xr:uid="{30BFF4A9-EEB4-4D96-ACCE-E315C4D2A7C4}"/>
    <cellStyle name="Comma 3 6 2 6" xfId="2061" xr:uid="{922751BA-8602-4024-867A-06E50A381EAA}"/>
    <cellStyle name="Comma 3 6 2 6 2" xfId="4160" xr:uid="{461071C0-6BF0-424E-8534-0F2B3ED4ED0C}"/>
    <cellStyle name="Comma 3 6 2 6 3" xfId="6324" xr:uid="{799D5E1F-A0C7-47C2-8E95-21AB263958BA}"/>
    <cellStyle name="Comma 3 6 2 7" xfId="2371" xr:uid="{68EF1F11-93DA-4B55-B8EA-A4ABAA64A63D}"/>
    <cellStyle name="Comma 3 6 2 7 2" xfId="4468" xr:uid="{E3D2DD51-4652-4E6A-BC34-AE8CBD97091E}"/>
    <cellStyle name="Comma 3 6 2 7 3" xfId="6632" xr:uid="{84466C83-A5EC-469A-8A2E-D6EBD1A0EADF}"/>
    <cellStyle name="Comma 3 6 2 8" xfId="3123" xr:uid="{CF8EF3F5-5693-4466-9A15-5061F037938E}"/>
    <cellStyle name="Comma 3 6 2 9" xfId="5220" xr:uid="{3401CA34-A289-4C40-9638-2F3AE71FC54E}"/>
    <cellStyle name="Comma 3 6 3" xfId="727" xr:uid="{4A45453A-1752-409B-894F-6697692947E9}"/>
    <cellStyle name="Comma 3 6 3 2" xfId="1044" xr:uid="{CC07E6A5-0893-4BBD-8158-EA3CEC09AF45}"/>
    <cellStyle name="Comma 3 6 3 2 2" xfId="3484" xr:uid="{488C2564-9EBC-474D-AD99-5840683DD0ED}"/>
    <cellStyle name="Comma 3 6 3 2 3" xfId="5587" xr:uid="{67E395EC-5123-4B63-84D0-1FCAB5235DC6}"/>
    <cellStyle name="Comma 3 6 3 3" xfId="1362" xr:uid="{D2D66E09-444C-4E54-9092-EA2B4D497BF4}"/>
    <cellStyle name="Comma 3 6 3 4" xfId="1677" xr:uid="{1A13AA4D-AFCE-46DD-946D-2F0409429487}"/>
    <cellStyle name="Comma 3 6 3 4 2" xfId="3979" xr:uid="{E74291DC-0AC8-4C23-BCEA-45279ABCE93D}"/>
    <cellStyle name="Comma 3 6 3 4 3" xfId="6102" xr:uid="{455C364B-CD0F-455A-9080-F55D312EE083}"/>
    <cellStyle name="Comma 3 6 3 5" xfId="2188" xr:uid="{445E742C-ECEA-4691-9F00-B7AB7D174957}"/>
    <cellStyle name="Comma 3 6 3 5 2" xfId="4287" xr:uid="{3618EF8F-52BD-4504-B109-723AADFEF3C0}"/>
    <cellStyle name="Comma 3 6 3 5 3" xfId="6451" xr:uid="{D1A07929-1CF3-49B4-AF90-1CB7225126A1}"/>
    <cellStyle name="Comma 3 6 3 6" xfId="2498" xr:uid="{04DD3084-E185-4191-B297-6132CEDD6C89}"/>
    <cellStyle name="Comma 3 6 3 6 2" xfId="4595" xr:uid="{0804D334-C04A-4D8E-996F-7CAF8BFAA36F}"/>
    <cellStyle name="Comma 3 6 3 6 3" xfId="6759" xr:uid="{D7174F8C-AD0A-4168-B44A-FCDDF5A57420}"/>
    <cellStyle name="Comma 3 6 3 7" xfId="3191" xr:uid="{60B3BAB4-2E10-476E-AD65-1A1448063072}"/>
    <cellStyle name="Comma 3 6 3 8" xfId="5290" xr:uid="{D7488266-E42A-49C1-9E5E-D2C7D595360E}"/>
    <cellStyle name="Comma 3 6 4" xfId="855" xr:uid="{FBAEF4C1-1B20-4DA5-9A56-5DEC9F9B66BC}"/>
    <cellStyle name="Comma 3 6 4 2" xfId="3303" xr:uid="{B44CF7B2-5685-4577-8497-B299F723D810}"/>
    <cellStyle name="Comma 3 6 4 3" xfId="5403" xr:uid="{EDACFF50-BECA-4814-A2B4-0477A02F99FC}"/>
    <cellStyle name="Comma 3 6 5" xfId="1179" xr:uid="{C00C7E5B-18E8-43A4-9204-35C592A70B7A}"/>
    <cellStyle name="Comma 3 6 6" xfId="1492" xr:uid="{71B654AA-9E0E-4CF3-BD34-35512C16202E}"/>
    <cellStyle name="Comma 3 6 6 2" xfId="3798" xr:uid="{10732919-1D27-4F26-A5EC-B57A5DB73527}"/>
    <cellStyle name="Comma 3 6 6 3" xfId="5921" xr:uid="{1B228F98-3AED-4589-A257-1A2F73460672}"/>
    <cellStyle name="Comma 3 6 7" xfId="2007" xr:uid="{71FDB395-2405-442B-A1E3-5546A6B50BF1}"/>
    <cellStyle name="Comma 3 6 7 2" xfId="4106" xr:uid="{24E75486-1ADE-40D4-9EE8-528741E1FEAE}"/>
    <cellStyle name="Comma 3 6 7 3" xfId="6270" xr:uid="{C0B2FC02-E3BF-473E-8EFC-F0422C8C013F}"/>
    <cellStyle name="Comma 3 6 8" xfId="2317" xr:uid="{FEE2E261-B94D-4F6B-8F1E-2BD235A7B06E}"/>
    <cellStyle name="Comma 3 6 8 2" xfId="4414" xr:uid="{D237B401-4228-4B57-A8B9-178651F2A3D2}"/>
    <cellStyle name="Comma 3 6 8 3" xfId="6578" xr:uid="{6C7D5E24-39E8-4100-9823-4BA26D605C2D}"/>
    <cellStyle name="Comma 3 6 9" xfId="3067" xr:uid="{8CBB1954-8A30-47F6-91BA-A6EA09B3D6F6}"/>
    <cellStyle name="Comma 3 7" xfId="551" xr:uid="{16145A23-0797-4882-888B-A15ED2EFB4E2}"/>
    <cellStyle name="Comma 3 7 10" xfId="5171" xr:uid="{9345F89C-9CF1-48BC-8D37-C0B737F78B77}"/>
    <cellStyle name="Comma 3 7 2" xfId="654" xr:uid="{40FEBD1D-AAE1-41A9-9597-0072C8870E54}"/>
    <cellStyle name="Comma 3 7 2 2" xfId="737" xr:uid="{7F9A59EE-17B4-498D-A2AD-5C075CE5FF73}"/>
    <cellStyle name="Comma 3 7 2 2 2" xfId="1051" xr:uid="{09C3FFAF-44AE-40F9-BA32-4E988EBCBD3A}"/>
    <cellStyle name="Comma 3 7 2 2 2 2" xfId="3491" xr:uid="{F60891CD-6625-4D38-8F86-AEB4AE4798C5}"/>
    <cellStyle name="Comma 3 7 2 2 2 3" xfId="5594" xr:uid="{9FCA73C6-B9DB-4581-BDCE-10D896B981B8}"/>
    <cellStyle name="Comma 3 7 2 2 3" xfId="1369" xr:uid="{C4FDDC40-7186-4AFE-AAA4-8CD18B8E37F3}"/>
    <cellStyle name="Comma 3 7 2 2 4" xfId="1684" xr:uid="{11D73BEC-7760-40FB-B26D-CE273AEA6284}"/>
    <cellStyle name="Comma 3 7 2 2 4 2" xfId="3986" xr:uid="{6268A535-B3AC-4D14-AAF0-36ABEFB83E0F}"/>
    <cellStyle name="Comma 3 7 2 2 4 3" xfId="6109" xr:uid="{3176C523-A6F2-440E-B980-FF3FEEC81705}"/>
    <cellStyle name="Comma 3 7 2 2 5" xfId="2195" xr:uid="{802551DB-1453-41FD-AF7E-53AA924E2A1B}"/>
    <cellStyle name="Comma 3 7 2 2 5 2" xfId="4294" xr:uid="{E94F596A-2109-41E7-8F22-54A3500CDB4B}"/>
    <cellStyle name="Comma 3 7 2 2 5 3" xfId="6458" xr:uid="{0193A163-31BB-47DB-B72B-A017866DD545}"/>
    <cellStyle name="Comma 3 7 2 2 6" xfId="2505" xr:uid="{D7A45F19-D184-454E-8095-296F184E74AC}"/>
    <cellStyle name="Comma 3 7 2 2 6 2" xfId="4602" xr:uid="{6EED9128-93A1-4A06-9CBE-0997199F46C3}"/>
    <cellStyle name="Comma 3 7 2 2 6 3" xfId="6766" xr:uid="{0926006E-A55F-4257-829E-158440C3ABF9}"/>
    <cellStyle name="Comma 3 7 2 2 7" xfId="3198" xr:uid="{A6CF241D-A991-4AB5-892C-28E4B405CC7E}"/>
    <cellStyle name="Comma 3 7 2 2 8" xfId="5297" xr:uid="{359A39D0-68C2-481D-B1A8-EE533540814D}"/>
    <cellStyle name="Comma 3 7 2 3" xfId="862" xr:uid="{6BF71E8C-EC2B-48A0-BE08-DD1F3A42834A}"/>
    <cellStyle name="Comma 3 7 2 3 2" xfId="3310" xr:uid="{F6D090B2-1FD9-4C95-A39A-063A2056B415}"/>
    <cellStyle name="Comma 3 7 2 3 3" xfId="5410" xr:uid="{64419D5A-FC7E-4112-9CC6-AC6C1F87594C}"/>
    <cellStyle name="Comma 3 7 2 4" xfId="1188" xr:uid="{0E67F1BA-C867-4A3E-84CE-0415865592B1}"/>
    <cellStyle name="Comma 3 7 2 5" xfId="1501" xr:uid="{DD51617B-960A-43EB-9347-6F45D1C84656}"/>
    <cellStyle name="Comma 3 7 2 5 2" xfId="3805" xr:uid="{C33233B8-7E5D-45DF-8330-5744E960326B}"/>
    <cellStyle name="Comma 3 7 2 5 3" xfId="5928" xr:uid="{74F68B78-13AA-4AF6-ABD4-1858C2CDB241}"/>
    <cellStyle name="Comma 3 7 2 6" xfId="2014" xr:uid="{40E354D0-B594-4F1D-A764-29FA278182D2}"/>
    <cellStyle name="Comma 3 7 2 6 2" xfId="4113" xr:uid="{ACAC6420-A43E-4440-99B6-E2B4684BE02E}"/>
    <cellStyle name="Comma 3 7 2 6 3" xfId="6277" xr:uid="{E0BB8559-EB63-49F1-AF93-AB633F8B6B81}"/>
    <cellStyle name="Comma 3 7 2 7" xfId="2324" xr:uid="{204300CF-1172-4CBD-A887-62034C1BFEFB}"/>
    <cellStyle name="Comma 3 7 2 7 2" xfId="4421" xr:uid="{234816AB-0A13-429D-9ABF-2E3066F689A5}"/>
    <cellStyle name="Comma 3 7 2 7 3" xfId="6585" xr:uid="{06EC1261-048D-4A9B-8636-93BD37392D12}"/>
    <cellStyle name="Comma 3 7 2 8" xfId="3128" xr:uid="{BDABDFAA-BB4A-46F3-9276-1B6F33EF140D}"/>
    <cellStyle name="Comma 3 7 2 9" xfId="5225" xr:uid="{6336A60B-5B80-486C-B144-E3ABAD653DAB}"/>
    <cellStyle name="Comma 3 7 3" xfId="675" xr:uid="{7CB57F44-23E5-457D-83AD-D9D0A201F525}"/>
    <cellStyle name="Comma 3 7 3 2" xfId="995" xr:uid="{BD5BDC27-3DC4-43CA-847B-2849EBBFD8F6}"/>
    <cellStyle name="Comma 3 7 3 2 2" xfId="3435" xr:uid="{68F4796E-6768-402A-A7F5-B590E441BE79}"/>
    <cellStyle name="Comma 3 7 3 2 3" xfId="5538" xr:uid="{829BD3C9-4B96-4B04-9DC4-7A1303243CA1}"/>
    <cellStyle name="Comma 3 7 3 3" xfId="1313" xr:uid="{1F8B2912-40BC-42D6-9F39-3AFE408B5584}"/>
    <cellStyle name="Comma 3 7 3 4" xfId="1628" xr:uid="{ADE66883-B167-4FA1-B1EF-574E77D34C54}"/>
    <cellStyle name="Comma 3 7 3 4 2" xfId="3930" xr:uid="{37787254-07C4-41F6-A8E4-8FCE5C696EC7}"/>
    <cellStyle name="Comma 3 7 3 4 3" xfId="6053" xr:uid="{07F31D17-4647-45DA-8388-378494D9755B}"/>
    <cellStyle name="Comma 3 7 3 5" xfId="2139" xr:uid="{CDC2AA90-6062-442E-8037-6EE22D9399E9}"/>
    <cellStyle name="Comma 3 7 3 5 2" xfId="4238" xr:uid="{DC2B28EA-7AF0-4377-938B-72D3068F5D89}"/>
    <cellStyle name="Comma 3 7 3 5 3" xfId="6402" xr:uid="{60DB7A65-BF9C-42F1-9612-DBF1A68BDF40}"/>
    <cellStyle name="Comma 3 7 3 6" xfId="2449" xr:uid="{BAC49C16-F831-4DE7-B3C7-15E6B68F2B56}"/>
    <cellStyle name="Comma 3 7 3 6 2" xfId="4546" xr:uid="{07E153DF-2AB4-4FD9-92C0-E58956FD8511}"/>
    <cellStyle name="Comma 3 7 3 6 3" xfId="6710" xr:uid="{851329C6-FC1B-4CBD-BC8E-EEC3EF75E278}"/>
    <cellStyle name="Comma 3 7 3 7" xfId="3142" xr:uid="{9DAD4EFA-6A8B-484E-805D-968C6C0F374B}"/>
    <cellStyle name="Comma 3 7 3 8" xfId="5240" xr:uid="{60538D8A-B050-4772-9FDB-60E5C0869E48}"/>
    <cellStyle name="Comma 3 7 4" xfId="806" xr:uid="{5777D63A-2F8C-4A4B-A854-26E4A090E3F9}"/>
    <cellStyle name="Comma 3 7 4 2" xfId="3254" xr:uid="{3A32C5E8-C4AC-41A5-8792-A7D46966A798}"/>
    <cellStyle name="Comma 3 7 4 3" xfId="5354" xr:uid="{C4BE3102-379C-4288-96A0-D225F0427928}"/>
    <cellStyle name="Comma 3 7 5" xfId="1129" xr:uid="{F26CF9AA-45CE-48CE-BCA2-F7B8A0974761}"/>
    <cellStyle name="Comma 3 7 6" xfId="1440" xr:uid="{96061AAD-7750-4BA3-8EFC-738AA8CA6CF6}"/>
    <cellStyle name="Comma 3 7 6 2" xfId="3749" xr:uid="{93E4FAF6-C9F6-4560-8BA3-AE0D41AB46CE}"/>
    <cellStyle name="Comma 3 7 6 3" xfId="5872" xr:uid="{7933A358-EA15-4D51-AF5C-686C43D265CC}"/>
    <cellStyle name="Comma 3 7 7" xfId="1958" xr:uid="{0E8ECD74-4DDA-4DE3-8567-C1E180BF6387}"/>
    <cellStyle name="Comma 3 7 7 2" xfId="4057" xr:uid="{BEB81944-897E-4D8E-A3BC-EF883FCC1E6C}"/>
    <cellStyle name="Comma 3 7 7 3" xfId="6221" xr:uid="{A2F4CF4C-2769-4A2E-AC15-CA247DDAC4CE}"/>
    <cellStyle name="Comma 3 7 8" xfId="2268" xr:uid="{008317DF-FA21-4F18-A7B0-65120D816D7E}"/>
    <cellStyle name="Comma 3 7 8 2" xfId="4365" xr:uid="{6180DF81-3D2D-4BA7-84C0-245E84018051}"/>
    <cellStyle name="Comma 3 7 8 3" xfId="6529" xr:uid="{145C0E73-7DB6-438A-BBF0-2CD990A4AAE0}"/>
    <cellStyle name="Comma 3 7 9" xfId="3074" xr:uid="{ADBE18E5-8E10-492F-BD82-CDF2DA461BAE}"/>
    <cellStyle name="Comma 3 8" xfId="663" xr:uid="{08952B8F-9B75-4A27-988D-724ACB504045}"/>
    <cellStyle name="Comma 3 8 2" xfId="988" xr:uid="{7CB607D6-2CE5-4781-8326-179FAF2D1375}"/>
    <cellStyle name="Comma 3 8 2 2" xfId="3428" xr:uid="{59DC729E-F6C9-4BD6-8612-447E7DCD4E95}"/>
    <cellStyle name="Comma 3 8 2 3" xfId="5531" xr:uid="{5502A988-FB0F-4BB6-AD76-1B4F73A19F35}"/>
    <cellStyle name="Comma 3 8 3" xfId="1306" xr:uid="{54A5EC23-5FA0-4B1E-B048-56747AA61808}"/>
    <cellStyle name="Comma 3 8 4" xfId="1621" xr:uid="{294F2D57-2FD3-40A1-BDCE-56CB0D1DB416}"/>
    <cellStyle name="Comma 3 8 4 2" xfId="3923" xr:uid="{95E4F079-AF9A-4287-8230-8FA4F76726D4}"/>
    <cellStyle name="Comma 3 8 4 3" xfId="6046" xr:uid="{6C547F72-C8E3-4A10-8312-49B3F4338375}"/>
    <cellStyle name="Comma 3 8 5" xfId="2132" xr:uid="{D55764BF-F89A-4663-B241-B427CDE81EA5}"/>
    <cellStyle name="Comma 3 8 5 2" xfId="4231" xr:uid="{25A5BD5C-6363-4A29-8A8E-A4E7417134F4}"/>
    <cellStyle name="Comma 3 8 5 3" xfId="6395" xr:uid="{ACE2474B-E83D-4C9C-97D1-1EF4577921E3}"/>
    <cellStyle name="Comma 3 8 6" xfId="2442" xr:uid="{037844FE-AA61-4A77-9FF8-ABED915BEBFE}"/>
    <cellStyle name="Comma 3 8 6 2" xfId="4539" xr:uid="{6F01C947-4614-4E66-8A47-1330FC35369B}"/>
    <cellStyle name="Comma 3 8 6 3" xfId="6703" xr:uid="{0935D4C2-C11E-4BA5-9D25-99A1753754EC}"/>
    <cellStyle name="Comma 3 8 7" xfId="3135" xr:uid="{2DF95E12-D6EF-4218-9DFF-615976A0EF7C}"/>
    <cellStyle name="Comma 3 8 8" xfId="5232" xr:uid="{3CE7516C-E64D-4C63-B89E-36D4C666B206}"/>
    <cellStyle name="Comma 3 9" xfId="1116" xr:uid="{6DD0CE89-A423-42FE-B2D4-8728599CF967}"/>
    <cellStyle name="Comma 3 9 2" xfId="3546" xr:uid="{5642CA7C-C54D-4698-B60B-CB9BCDB55AAC}"/>
    <cellStyle name="Comma 3 9 3" xfId="5649" xr:uid="{91FE601E-7529-4DAE-8D29-5B431BD08FF9}"/>
    <cellStyle name="Comma 4" xfId="195" xr:uid="{A4D22575-20D7-4A33-9BE5-86B8174E6AB9}"/>
    <cellStyle name="Comma 4 10" xfId="1433" xr:uid="{C428E02B-C92C-40FF-81FB-A98A22B361E2}"/>
    <cellStyle name="Comma 4 10 2" xfId="3745" xr:uid="{F14730BC-76C5-4626-91E2-D50CB4181912}"/>
    <cellStyle name="Comma 4 10 3" xfId="5867" xr:uid="{4C69298D-D4FA-4391-A319-4AD1D3BA257D}"/>
    <cellStyle name="Comma 4 11" xfId="1953" xr:uid="{65B3578C-DD7A-4DAE-BA9F-E67CAB07A474}"/>
    <cellStyle name="Comma 4 11 2" xfId="4053" xr:uid="{EC7E2AC7-B780-47D5-8002-4A5F54CE958D}"/>
    <cellStyle name="Comma 4 11 3" xfId="6217" xr:uid="{521BFC62-1966-49F6-89DC-EA9B2D33DC5F}"/>
    <cellStyle name="Comma 4 12" xfId="2263" xr:uid="{69E7049A-A957-4DF2-8A8E-CBFE92D71AD5}"/>
    <cellStyle name="Comma 4 12 2" xfId="4361" xr:uid="{007F3A53-251D-4273-BEF9-560F1475B5D3}"/>
    <cellStyle name="Comma 4 12 3" xfId="6525" xr:uid="{B578C457-5ADC-4E68-9F94-69398E36B4EC}"/>
    <cellStyle name="Comma 4 13" xfId="3018" xr:uid="{62578424-9FF4-40A7-90FD-675B8A1FE6A9}"/>
    <cellStyle name="Comma 4 14" xfId="5086" xr:uid="{7DED56E0-5511-4FA9-8C37-E29CAF365693}"/>
    <cellStyle name="Comma 4 2" xfId="316" xr:uid="{EED35081-BB5D-4BE9-A3F4-8949C3004BEC}"/>
    <cellStyle name="Comma 4 2 10" xfId="5093" xr:uid="{124B29D7-BAEE-474C-8375-D1DE387C8B19}"/>
    <cellStyle name="Comma 4 2 2" xfId="582" xr:uid="{4EBF31DB-CC15-4779-8322-32AD391FBE56}"/>
    <cellStyle name="Comma 4 2 2 2" xfId="744" xr:uid="{56EA4859-9629-4FDF-83D7-6394933E602E}"/>
    <cellStyle name="Comma 4 2 2 2 2" xfId="1056" xr:uid="{AFF5EFB3-ED8A-4992-ABD0-59E048A11293}"/>
    <cellStyle name="Comma 4 2 2 2 2 2" xfId="3496" xr:uid="{AE1B6B0E-30A2-42BC-BDA5-C53683EA5D13}"/>
    <cellStyle name="Comma 4 2 2 2 2 3" xfId="5599" xr:uid="{BF668BED-37AE-435E-BD4C-929B1FBE2C60}"/>
    <cellStyle name="Comma 4 2 2 2 3" xfId="1374" xr:uid="{2C2BD2DD-28FC-4D2C-9102-7E56C235DBD0}"/>
    <cellStyle name="Comma 4 2 2 2 4" xfId="1689" xr:uid="{D8C358B4-6E42-409D-9CEF-5A716FD75076}"/>
    <cellStyle name="Comma 4 2 2 2 4 2" xfId="3991" xr:uid="{9BC665BE-B9E7-4442-BB1B-5072FE6220E5}"/>
    <cellStyle name="Comma 4 2 2 2 4 3" xfId="6114" xr:uid="{1C07DB37-FC48-4C33-AB82-4ADAC43C69FB}"/>
    <cellStyle name="Comma 4 2 2 2 5" xfId="2200" xr:uid="{31040EE6-0E8B-4B98-BAA1-A168CA42C510}"/>
    <cellStyle name="Comma 4 2 2 2 5 2" xfId="4299" xr:uid="{A93CD8AF-12F9-4863-9B68-88ED928D6AAB}"/>
    <cellStyle name="Comma 4 2 2 2 5 3" xfId="6463" xr:uid="{452278DD-FCCF-42C5-9486-A9BAF35DD140}"/>
    <cellStyle name="Comma 4 2 2 2 6" xfId="2510" xr:uid="{8CAD9389-6E51-4BBC-A401-CFEA19F40DD3}"/>
    <cellStyle name="Comma 4 2 2 2 6 2" xfId="4607" xr:uid="{C815553F-22C4-49C0-8D11-A3535BEC4F80}"/>
    <cellStyle name="Comma 4 2 2 2 6 3" xfId="6771" xr:uid="{01791155-A372-46C6-8BB2-F5AD8729917C}"/>
    <cellStyle name="Comma 4 2 2 2 7" xfId="3203" xr:uid="{973A8756-05B2-436A-9318-CBD6E34E17C7}"/>
    <cellStyle name="Comma 4 2 2 2 8" xfId="5303" xr:uid="{3197FE64-0B65-46BE-BAA8-F71F44BB367C}"/>
    <cellStyle name="Comma 4 2 2 3" xfId="867" xr:uid="{3B9AFA7C-1DE5-4039-BC45-621859ED0752}"/>
    <cellStyle name="Comma 4 2 2 3 2" xfId="3315" xr:uid="{33C6E628-E7C3-4F1C-857F-D7835477D778}"/>
    <cellStyle name="Comma 4 2 2 3 3" xfId="5415" xr:uid="{A5A1D6F2-FA38-4422-8FF9-0FF08F46A266}"/>
    <cellStyle name="Comma 4 2 2 4" xfId="1193" xr:uid="{D14CCB9D-E4E1-4C3D-B10F-E57F579ED489}"/>
    <cellStyle name="Comma 4 2 2 5" xfId="1506" xr:uid="{7BBED4E2-EABF-4724-942C-D50157B2815F}"/>
    <cellStyle name="Comma 4 2 2 5 2" xfId="3810" xr:uid="{1BD074FB-3FE3-427E-8F7E-747AAB3901B7}"/>
    <cellStyle name="Comma 4 2 2 5 3" xfId="5933" xr:uid="{E991C2E8-B879-48B7-B73A-68489DA898F9}"/>
    <cellStyle name="Comma 4 2 2 6" xfId="2019" xr:uid="{0E2C36B2-BB59-4581-9C10-6481253FB2A4}"/>
    <cellStyle name="Comma 4 2 2 6 2" xfId="4118" xr:uid="{15246DC0-7D94-45AB-9258-06B177F47047}"/>
    <cellStyle name="Comma 4 2 2 6 3" xfId="6282" xr:uid="{6334D201-1DB2-4D09-ACDF-0EC68A99BDFD}"/>
    <cellStyle name="Comma 4 2 2 7" xfId="2329" xr:uid="{FFE74F44-43A4-4AB6-8FCB-C45D3E391001}"/>
    <cellStyle name="Comma 4 2 2 7 2" xfId="4426" xr:uid="{4B3788E9-0553-4BCF-B8FC-21A3077322B2}"/>
    <cellStyle name="Comma 4 2 2 7 3" xfId="6590" xr:uid="{69F064FE-77E2-4F00-AF0F-B72A7DB6EC16}"/>
    <cellStyle name="Comma 4 2 2 8" xfId="3080" xr:uid="{08781D17-8177-41CD-BB8D-8D65B2DE65D3}"/>
    <cellStyle name="Comma 4 2 2 9" xfId="5177" xr:uid="{937BD54F-C916-4654-91CF-E769D169ECB3}"/>
    <cellStyle name="Comma 4 2 3" xfId="683" xr:uid="{FA8A8952-F08E-47EC-B9EF-6D59E828A8BA}"/>
    <cellStyle name="Comma 4 2 3 2" xfId="1001" xr:uid="{9195BA21-3BA6-4AD8-B06B-031A42283BB7}"/>
    <cellStyle name="Comma 4 2 3 2 2" xfId="3441" xr:uid="{CD9216A1-BE15-4D28-89D2-616BBFFBE871}"/>
    <cellStyle name="Comma 4 2 3 2 3" xfId="5544" xr:uid="{8A49ABA2-574C-4CA5-B2B1-9504B959B25E}"/>
    <cellStyle name="Comma 4 2 3 3" xfId="1319" xr:uid="{86169FBF-0B50-49F1-8E7F-C038FDC54967}"/>
    <cellStyle name="Comma 4 2 3 4" xfId="1634" xr:uid="{A1BE863C-A0F7-496B-8FFB-250DFF898132}"/>
    <cellStyle name="Comma 4 2 3 4 2" xfId="3936" xr:uid="{F1439DB0-0B7E-4C85-B293-0F6C05CFAA63}"/>
    <cellStyle name="Comma 4 2 3 4 3" xfId="6059" xr:uid="{DC8C893C-79B1-4A5B-B16E-C7FFD03005C6}"/>
    <cellStyle name="Comma 4 2 3 5" xfId="2145" xr:uid="{FDCD500B-96DC-4FE7-9B2A-7BE30C3B50E2}"/>
    <cellStyle name="Comma 4 2 3 5 2" xfId="4244" xr:uid="{9E8B40EF-1CC1-4BDF-AF3B-3D39C6A858F7}"/>
    <cellStyle name="Comma 4 2 3 5 3" xfId="6408" xr:uid="{537D5EE1-C671-42CB-96F7-1A9F00C1EDCE}"/>
    <cellStyle name="Comma 4 2 3 6" xfId="2455" xr:uid="{768EE0F2-DCF6-4DD1-BA86-485435136023}"/>
    <cellStyle name="Comma 4 2 3 6 2" xfId="4552" xr:uid="{D832626B-D3AC-47F5-9046-EBC034832ACC}"/>
    <cellStyle name="Comma 4 2 3 6 3" xfId="6716" xr:uid="{02348A36-0F2D-45FF-8C32-40CC68B37A93}"/>
    <cellStyle name="Comma 4 2 3 7" xfId="3148" xr:uid="{95B67954-0F79-4F37-A793-586981914722}"/>
    <cellStyle name="Comma 4 2 3 8" xfId="5247" xr:uid="{8FA3515A-DC6D-4130-8565-9195BC5631A2}"/>
    <cellStyle name="Comma 4 2 4" xfId="812" xr:uid="{1F5B26BA-6A98-4604-849C-CE690059CD4C}"/>
    <cellStyle name="Comma 4 2 4 2" xfId="3260" xr:uid="{144CC056-4B47-4225-94C9-E7C7A887B2FE}"/>
    <cellStyle name="Comma 4 2 4 3" xfId="5360" xr:uid="{D375E9FC-8447-4A1A-A705-C0914954B824}"/>
    <cellStyle name="Comma 4 2 5" xfId="1136" xr:uid="{B6D03229-E6A1-4A2F-B4DC-457B734D26F1}"/>
    <cellStyle name="Comma 4 2 6" xfId="1448" xr:uid="{EC005D18-F040-45A5-9A44-F42E5AD33CF4}"/>
    <cellStyle name="Comma 4 2 6 2" xfId="3755" xr:uid="{15DEDD78-0980-4BD3-8F8D-F9CFA5BF1FF9}"/>
    <cellStyle name="Comma 4 2 6 3" xfId="5878" xr:uid="{CF1F7F27-B0ED-45F5-AE53-F0808EA801C6}"/>
    <cellStyle name="Comma 4 2 7" xfId="1964" xr:uid="{C49E2E58-C677-4C6A-BD70-2CC30716256F}"/>
    <cellStyle name="Comma 4 2 7 2" xfId="4063" xr:uid="{F1C8B5C3-4DC3-421B-9EB9-290EA3F2F3A2}"/>
    <cellStyle name="Comma 4 2 7 3" xfId="6227" xr:uid="{27BEA135-6495-40DC-92A3-245CDF239784}"/>
    <cellStyle name="Comma 4 2 8" xfId="2274" xr:uid="{1BBCF42F-6378-44CB-897D-1C0E0AC3CB80}"/>
    <cellStyle name="Comma 4 2 8 2" xfId="4371" xr:uid="{D5F53B88-90F0-4A99-A3A1-9D6AFBFB9CDD}"/>
    <cellStyle name="Comma 4 2 8 3" xfId="6535" xr:uid="{229B0E16-7D39-4E18-AFB9-F339C394795F}"/>
    <cellStyle name="Comma 4 2 9" xfId="3024" xr:uid="{60396DB1-F58F-4F3A-89BB-71847585E716}"/>
    <cellStyle name="Comma 4 3" xfId="385" xr:uid="{CF54ADD2-5C7C-4903-A3C3-F7334484E6FD}"/>
    <cellStyle name="Comma 4 3 10" xfId="5111" xr:uid="{028F3FE6-FF87-46BE-9F7D-3523FDDF3059}"/>
    <cellStyle name="Comma 4 3 2" xfId="601" xr:uid="{E35AB28F-958F-4E41-91E6-FAB874B889F3}"/>
    <cellStyle name="Comma 4 3 2 2" xfId="750" xr:uid="{4485F040-4542-4C28-9F04-7F62209F8A6A}"/>
    <cellStyle name="Comma 4 3 2 2 2" xfId="1062" xr:uid="{F889F46F-BECF-4C6E-9CCB-1C51AE8C8887}"/>
    <cellStyle name="Comma 4 3 2 2 2 2" xfId="3502" xr:uid="{585BBC02-58AF-4738-9F15-8277F8E9C407}"/>
    <cellStyle name="Comma 4 3 2 2 2 3" xfId="5605" xr:uid="{2288E406-D7D3-45E1-8DC4-6F874F0D1137}"/>
    <cellStyle name="Comma 4 3 2 2 3" xfId="1380" xr:uid="{6C66D2E7-4AF3-4250-8AAF-941017AA7613}"/>
    <cellStyle name="Comma 4 3 2 2 4" xfId="1695" xr:uid="{B5AD07FC-9040-4EE4-B964-DAD8398C97ED}"/>
    <cellStyle name="Comma 4 3 2 2 4 2" xfId="3997" xr:uid="{278A09A2-5B64-4B61-B000-6E334185D98E}"/>
    <cellStyle name="Comma 4 3 2 2 4 3" xfId="6120" xr:uid="{50EF9D6E-0D97-4DD4-B797-7D997E7F9F3F}"/>
    <cellStyle name="Comma 4 3 2 2 5" xfId="2206" xr:uid="{8D63A46A-7288-4392-B9BD-11108607CCC2}"/>
    <cellStyle name="Comma 4 3 2 2 5 2" xfId="4305" xr:uid="{FEC8EC48-FAA4-4557-B056-E573362509E3}"/>
    <cellStyle name="Comma 4 3 2 2 5 3" xfId="6469" xr:uid="{738D5D8F-604B-446F-B1D1-B1D4B625DE19}"/>
    <cellStyle name="Comma 4 3 2 2 6" xfId="2516" xr:uid="{CAB3F15E-87AB-4CA3-9A5C-F0E196E8A67C}"/>
    <cellStyle name="Comma 4 3 2 2 6 2" xfId="4613" xr:uid="{2E46160E-DE73-4354-A336-AA03C183B2C6}"/>
    <cellStyle name="Comma 4 3 2 2 6 3" xfId="6777" xr:uid="{1E8AB51F-046A-41AE-821B-E79DEC0F37D6}"/>
    <cellStyle name="Comma 4 3 2 2 7" xfId="3209" xr:uid="{5CB4867E-68A7-4523-8849-B794FA0277FB}"/>
    <cellStyle name="Comma 4 3 2 2 8" xfId="5309" xr:uid="{B3B895AE-A6EB-417F-9064-E1FBB402E27F}"/>
    <cellStyle name="Comma 4 3 2 3" xfId="873" xr:uid="{1684C1A7-C216-4F55-8150-5820DD47DD57}"/>
    <cellStyle name="Comma 4 3 2 3 2" xfId="3321" xr:uid="{7BD28242-E7E7-4435-8989-9252130B4685}"/>
    <cellStyle name="Comma 4 3 2 3 3" xfId="5421" xr:uid="{1C0BC1D0-81BE-4318-A236-BE948C5BC167}"/>
    <cellStyle name="Comma 4 3 2 4" xfId="1199" xr:uid="{D95BBC75-F49E-49CA-94D9-204D7D489199}"/>
    <cellStyle name="Comma 4 3 2 5" xfId="1512" xr:uid="{0EA688E5-249C-4353-9951-DBCAAD76FB47}"/>
    <cellStyle name="Comma 4 3 2 5 2" xfId="3816" xr:uid="{B94E1A9B-95BC-41C2-8BC7-C59AF303AAAB}"/>
    <cellStyle name="Comma 4 3 2 5 3" xfId="5939" xr:uid="{6B0D0CC0-9CAB-4DD3-8C78-42157F0A7BCE}"/>
    <cellStyle name="Comma 4 3 2 6" xfId="2025" xr:uid="{9D9FAB80-B729-42A7-A17B-E1DD106D8FAC}"/>
    <cellStyle name="Comma 4 3 2 6 2" xfId="4124" xr:uid="{991BD867-0053-4557-8A7B-924A90FE9BF7}"/>
    <cellStyle name="Comma 4 3 2 6 3" xfId="6288" xr:uid="{9172C248-C347-4D1A-8F0D-B7B814BE6E04}"/>
    <cellStyle name="Comma 4 3 2 7" xfId="2335" xr:uid="{CCB4FD1C-2BE5-4CC0-BFB2-26D576390076}"/>
    <cellStyle name="Comma 4 3 2 7 2" xfId="4432" xr:uid="{212D67C7-D928-4FAD-A694-A761083FF133}"/>
    <cellStyle name="Comma 4 3 2 7 3" xfId="6596" xr:uid="{2B185FBF-524E-4EDD-AD5F-BB6AC9409F4D}"/>
    <cellStyle name="Comma 4 3 2 8" xfId="3087" xr:uid="{F75C68FA-176A-4CAB-A01E-632AC13ADA89}"/>
    <cellStyle name="Comma 4 3 2 9" xfId="5184" xr:uid="{2934B169-1A10-4045-ACD4-6B769DED613B}"/>
    <cellStyle name="Comma 4 3 3" xfId="690" xr:uid="{B1931893-382D-498F-8B8C-7678DD85F5BF}"/>
    <cellStyle name="Comma 4 3 3 2" xfId="1008" xr:uid="{8CB359B1-1247-4DEA-A68D-0A11FB6CEFD7}"/>
    <cellStyle name="Comma 4 3 3 2 2" xfId="3448" xr:uid="{94BAA397-8A73-4DA9-9E96-4A3FB8B1343B}"/>
    <cellStyle name="Comma 4 3 3 2 3" xfId="5551" xr:uid="{EC5502C6-3100-4345-B7CC-9F29E1B4311C}"/>
    <cellStyle name="Comma 4 3 3 3" xfId="1326" xr:uid="{3E947314-F7B5-4B3E-B255-63C7BA81B76B}"/>
    <cellStyle name="Comma 4 3 3 4" xfId="1641" xr:uid="{886EA54C-6578-403D-88AE-DB27499FF34B}"/>
    <cellStyle name="Comma 4 3 3 4 2" xfId="3943" xr:uid="{4BDED72C-C68C-47C2-8026-32E3CDD1CCAC}"/>
    <cellStyle name="Comma 4 3 3 4 3" xfId="6066" xr:uid="{6650F99D-D7FA-4231-BC61-E4571272D98B}"/>
    <cellStyle name="Comma 4 3 3 5" xfId="2152" xr:uid="{958DA13E-9F25-40FB-B4B8-93E372C506D5}"/>
    <cellStyle name="Comma 4 3 3 5 2" xfId="4251" xr:uid="{1FA9AD69-0044-47E9-9F57-67F4C8D4F816}"/>
    <cellStyle name="Comma 4 3 3 5 3" xfId="6415" xr:uid="{9432B2A2-89E5-42C7-A059-A356CCB099A5}"/>
    <cellStyle name="Comma 4 3 3 6" xfId="2462" xr:uid="{DDA12DE5-FB6F-41A1-BA92-76C5646FCE01}"/>
    <cellStyle name="Comma 4 3 3 6 2" xfId="4559" xr:uid="{BF69BDB2-E508-49B6-BB51-86849C54B62F}"/>
    <cellStyle name="Comma 4 3 3 6 3" xfId="6723" xr:uid="{DA3F7E2A-CBE3-4F1A-A77D-7531ED8C54D8}"/>
    <cellStyle name="Comma 4 3 3 7" xfId="3155" xr:uid="{6F87B828-4A90-4FA8-8EA5-EFD68A453C92}"/>
    <cellStyle name="Comma 4 3 3 8" xfId="5254" xr:uid="{EB214AF5-4028-4B40-AE07-19367D82A0ED}"/>
    <cellStyle name="Comma 4 3 4" xfId="819" xr:uid="{25E6DC45-B030-437F-AA4F-8E44B44716FA}"/>
    <cellStyle name="Comma 4 3 4 2" xfId="3267" xr:uid="{32C8D1CA-215A-4547-B21A-CB558D7AF2DE}"/>
    <cellStyle name="Comma 4 3 4 3" xfId="5367" xr:uid="{AB49B3CA-3551-419F-8666-084A1D1FD2A4}"/>
    <cellStyle name="Comma 4 3 5" xfId="1143" xr:uid="{00FCDAD4-2FCF-46F8-9B2C-E6DA94FF3C3D}"/>
    <cellStyle name="Comma 4 3 6" xfId="1456" xr:uid="{71B83EDC-599A-472A-B1C8-4CF4FCF59D56}"/>
    <cellStyle name="Comma 4 3 6 2" xfId="3762" xr:uid="{9510E67A-702A-4F3B-B504-29E11D454EE2}"/>
    <cellStyle name="Comma 4 3 6 3" xfId="5885" xr:uid="{8CBD9064-CFFB-46BB-B294-861BB296899D}"/>
    <cellStyle name="Comma 4 3 7" xfId="1971" xr:uid="{9AD1279E-1AC9-48A1-9E6C-256C4D35D6A3}"/>
    <cellStyle name="Comma 4 3 7 2" xfId="4070" xr:uid="{C38FFE55-53FD-46A6-AE0E-ACA51F92212D}"/>
    <cellStyle name="Comma 4 3 7 3" xfId="6234" xr:uid="{92EE6B5A-0F3E-4FB3-BCE3-347407D58741}"/>
    <cellStyle name="Comma 4 3 8" xfId="2281" xr:uid="{FDFEE36D-67FA-4022-963B-234DD3DFD5D1}"/>
    <cellStyle name="Comma 4 3 8 2" xfId="4378" xr:uid="{5C5B3A43-73C4-416C-A80C-D503FC3A0461}"/>
    <cellStyle name="Comma 4 3 8 3" xfId="6542" xr:uid="{60288592-BA2D-432F-928A-414E6FDB9F38}"/>
    <cellStyle name="Comma 4 3 9" xfId="3031" xr:uid="{1C9C22E1-E482-4120-BDC1-DF41A07D28D6}"/>
    <cellStyle name="Comma 4 4" xfId="398" xr:uid="{6809809F-C56B-40C9-8FD3-34BDB4932983}"/>
    <cellStyle name="Comma 4 4 10" xfId="5121" xr:uid="{78522FA3-2EEC-49EB-A2CD-1DD185D790A9}"/>
    <cellStyle name="Comma 4 4 2" xfId="611" xr:uid="{21EB42E7-BB39-4ED3-A4BB-1B85E1900678}"/>
    <cellStyle name="Comma 4 4 2 2" xfId="760" xr:uid="{7E55CC38-A435-40C6-81E4-0B79269848D9}"/>
    <cellStyle name="Comma 4 4 2 2 2" xfId="1072" xr:uid="{AE433BB0-5ADC-4849-8926-26DCFC490129}"/>
    <cellStyle name="Comma 4 4 2 2 2 2" xfId="3512" xr:uid="{F7071E89-E9CE-497F-B25D-E84FACF0E27E}"/>
    <cellStyle name="Comma 4 4 2 2 2 3" xfId="5615" xr:uid="{ED977B4B-6E58-41C9-A584-8BC4B4939351}"/>
    <cellStyle name="Comma 4 4 2 2 3" xfId="1390" xr:uid="{4BA49488-39B9-4400-AE21-6E26AD874356}"/>
    <cellStyle name="Comma 4 4 2 2 4" xfId="1705" xr:uid="{6741EC50-BEBA-4450-9471-F0A8BA98510B}"/>
    <cellStyle name="Comma 4 4 2 2 4 2" xfId="4007" xr:uid="{DD41DC3A-033C-4CEB-AA69-CF6C8B222DC9}"/>
    <cellStyle name="Comma 4 4 2 2 4 3" xfId="6130" xr:uid="{67C56FA4-9E53-4CA8-842B-DCE928F71BFE}"/>
    <cellStyle name="Comma 4 4 2 2 5" xfId="2216" xr:uid="{E320700B-3743-4413-AFDA-E5FF8A859493}"/>
    <cellStyle name="Comma 4 4 2 2 5 2" xfId="4315" xr:uid="{545C7277-B547-47D3-BDFE-890D061155B0}"/>
    <cellStyle name="Comma 4 4 2 2 5 3" xfId="6479" xr:uid="{3550368E-0C02-44B9-849C-7266D158A76A}"/>
    <cellStyle name="Comma 4 4 2 2 6" xfId="2526" xr:uid="{86693E48-DF34-472A-A030-3C8514278675}"/>
    <cellStyle name="Comma 4 4 2 2 6 2" xfId="4623" xr:uid="{4FB73927-F3CE-4E2B-BFBF-348550C79678}"/>
    <cellStyle name="Comma 4 4 2 2 6 3" xfId="6787" xr:uid="{EE4B02E9-318A-40E7-A736-5BBC986A0226}"/>
    <cellStyle name="Comma 4 4 2 2 7" xfId="3219" xr:uid="{00911FF7-E20B-4AB5-8EDF-899EEFEB755F}"/>
    <cellStyle name="Comma 4 4 2 2 8" xfId="5319" xr:uid="{7AF36D8F-1583-42F3-951D-3CD213FD3C9C}"/>
    <cellStyle name="Comma 4 4 2 3" xfId="883" xr:uid="{3D1BE83C-3B2F-4696-B9EC-651715F31E80}"/>
    <cellStyle name="Comma 4 4 2 3 2" xfId="3331" xr:uid="{C0D6FACF-C9F4-45C9-A942-8EF47A4AB339}"/>
    <cellStyle name="Comma 4 4 2 3 3" xfId="5431" xr:uid="{7C1402D4-E8B6-4E63-AC79-4C147B791B9D}"/>
    <cellStyle name="Comma 4 4 2 4" xfId="1209" xr:uid="{5884C21A-846F-4A91-AA6B-7EB5BB87A2DE}"/>
    <cellStyle name="Comma 4 4 2 5" xfId="1522" xr:uid="{79AB96D9-1385-4DF7-B399-569E53AD0C88}"/>
    <cellStyle name="Comma 4 4 2 5 2" xfId="3826" xr:uid="{41B1F7BD-6A76-492E-B3AF-63997962A751}"/>
    <cellStyle name="Comma 4 4 2 5 3" xfId="5949" xr:uid="{F25C3655-08D2-449A-A424-D9167900EA6A}"/>
    <cellStyle name="Comma 4 4 2 6" xfId="2035" xr:uid="{AD7BAF18-0BB7-4AE8-A9AD-C6618B1C80AA}"/>
    <cellStyle name="Comma 4 4 2 6 2" xfId="4134" xr:uid="{D943E32E-78B5-424F-A6CE-A0991CF2912B}"/>
    <cellStyle name="Comma 4 4 2 6 3" xfId="6298" xr:uid="{68D9792C-B2DF-4965-BBF6-361DEFA2C4E3}"/>
    <cellStyle name="Comma 4 4 2 7" xfId="2345" xr:uid="{EFD8655A-71FD-41F2-9573-E364E68598D3}"/>
    <cellStyle name="Comma 4 4 2 7 2" xfId="4442" xr:uid="{02DB8936-AF24-4B05-B609-3E1F0154DA1C}"/>
    <cellStyle name="Comma 4 4 2 7 3" xfId="6606" xr:uid="{ACD06D96-5DA0-4B95-9437-F76B0E9E5968}"/>
    <cellStyle name="Comma 4 4 2 8" xfId="3097" xr:uid="{68C92E31-998B-4D9B-8E7D-531FE462ECB6}"/>
    <cellStyle name="Comma 4 4 2 9" xfId="5194" xr:uid="{EFA946DA-6290-4B60-92C6-F357DEB7CC57}"/>
    <cellStyle name="Comma 4 4 3" xfId="700" xr:uid="{FA6D2182-5C9F-4F50-A0E0-4DF5F3932D1D}"/>
    <cellStyle name="Comma 4 4 3 2" xfId="1018" xr:uid="{F9CC427E-AF3E-404F-B64A-E212C5172314}"/>
    <cellStyle name="Comma 4 4 3 2 2" xfId="3458" xr:uid="{4D8CBE09-4105-4357-BC50-AB06FD30D08F}"/>
    <cellStyle name="Comma 4 4 3 2 3" xfId="5561" xr:uid="{A0C16089-A83A-4606-8FAF-AD2085F570A3}"/>
    <cellStyle name="Comma 4 4 3 3" xfId="1336" xr:uid="{8CDAE941-2FEE-4FB7-918A-F5B719C9972A}"/>
    <cellStyle name="Comma 4 4 3 4" xfId="1651" xr:uid="{6A6EEAE3-BBCE-4987-8390-AABDF9028854}"/>
    <cellStyle name="Comma 4 4 3 4 2" xfId="3953" xr:uid="{C68862F0-E06C-4B31-AB7B-987288F1ED12}"/>
    <cellStyle name="Comma 4 4 3 4 3" xfId="6076" xr:uid="{8921EE16-9607-4FC6-A84C-BB308E39470C}"/>
    <cellStyle name="Comma 4 4 3 5" xfId="2162" xr:uid="{ADA2906A-A7D3-432F-A503-BC011E2FA0C3}"/>
    <cellStyle name="Comma 4 4 3 5 2" xfId="4261" xr:uid="{007FA26F-43FE-422F-9C49-9347521A277D}"/>
    <cellStyle name="Comma 4 4 3 5 3" xfId="6425" xr:uid="{280A6DE5-0F39-4644-A888-BDA23F0CB442}"/>
    <cellStyle name="Comma 4 4 3 6" xfId="2472" xr:uid="{EABB364F-7B53-4071-A3F5-84E16A28CD67}"/>
    <cellStyle name="Comma 4 4 3 6 2" xfId="4569" xr:uid="{891E1166-F8DC-47F3-8E5B-95C3B4562AAF}"/>
    <cellStyle name="Comma 4 4 3 6 3" xfId="6733" xr:uid="{2242DE71-B23B-4800-AD34-05CE111655CA}"/>
    <cellStyle name="Comma 4 4 3 7" xfId="3165" xr:uid="{5F61F205-681D-4C11-AED1-A9C89F31268C}"/>
    <cellStyle name="Comma 4 4 3 8" xfId="5264" xr:uid="{A2B13785-BBAF-466D-BB53-FE876DAACB08}"/>
    <cellStyle name="Comma 4 4 4" xfId="829" xr:uid="{8EC2EC40-1D67-4BEA-AD9B-A58BE0BEADC8}"/>
    <cellStyle name="Comma 4 4 4 2" xfId="3277" xr:uid="{A8C54BE3-F74E-429E-A3CC-D6D841A692EA}"/>
    <cellStyle name="Comma 4 4 4 3" xfId="5377" xr:uid="{4C8AC27D-EFB8-4780-996E-AF35C762178A}"/>
    <cellStyle name="Comma 4 4 5" xfId="1153" xr:uid="{A2AA25F7-01AC-46CF-97A5-A6DAF76A0F1F}"/>
    <cellStyle name="Comma 4 4 6" xfId="1466" xr:uid="{DE43BDA5-EA35-4D5A-80A7-79A19AE19ADC}"/>
    <cellStyle name="Comma 4 4 6 2" xfId="3772" xr:uid="{58EB4F16-6E90-4BBE-94FA-F7FC21F9B4C2}"/>
    <cellStyle name="Comma 4 4 6 3" xfId="5895" xr:uid="{C80186EE-615F-4521-BCB2-E41652C705B9}"/>
    <cellStyle name="Comma 4 4 7" xfId="1981" xr:uid="{EBCB2034-10DB-4C37-95DE-13B7BE439124}"/>
    <cellStyle name="Comma 4 4 7 2" xfId="4080" xr:uid="{E30A490F-1EF1-4540-B856-BB6C4DBE4697}"/>
    <cellStyle name="Comma 4 4 7 3" xfId="6244" xr:uid="{9BE256A9-565D-4778-8607-D0B354534C67}"/>
    <cellStyle name="Comma 4 4 8" xfId="2291" xr:uid="{B2552A31-A970-425D-AF04-00B83F879BBB}"/>
    <cellStyle name="Comma 4 4 8 2" xfId="4388" xr:uid="{0C5C9BF0-9FD5-48D3-9247-94BBFDD8DBFE}"/>
    <cellStyle name="Comma 4 4 8 3" xfId="6552" xr:uid="{EB76CE29-681E-4E2F-995F-783BB4C4A0F7}"/>
    <cellStyle name="Comma 4 4 9" xfId="3041" xr:uid="{A5BA9EE2-7B3E-44C8-BC5E-0D6CBE505196}"/>
    <cellStyle name="Comma 4 5" xfId="409" xr:uid="{3EA8A8C7-7AFF-42EF-B094-4FD7C3896F6A}"/>
    <cellStyle name="Comma 4 5 10" xfId="5128" xr:uid="{65B2F505-F977-4C35-B7C8-812E5D5305C1}"/>
    <cellStyle name="Comma 4 5 2" xfId="618" xr:uid="{B187FA42-4DA8-4A8F-B452-14036CDB51A6}"/>
    <cellStyle name="Comma 4 5 2 2" xfId="767" xr:uid="{B467080A-B52D-48E4-BD09-5535AE2CD967}"/>
    <cellStyle name="Comma 4 5 2 2 2" xfId="1079" xr:uid="{F84CE972-1DC4-4D25-947F-831FA2E2C971}"/>
    <cellStyle name="Comma 4 5 2 2 2 2" xfId="3519" xr:uid="{67EF39D7-4180-4DD5-8A9B-423E5C607984}"/>
    <cellStyle name="Comma 4 5 2 2 2 3" xfId="5622" xr:uid="{444F644D-DE04-4320-92BE-F4549A76FE96}"/>
    <cellStyle name="Comma 4 5 2 2 3" xfId="1397" xr:uid="{EB5DB4B0-7746-420E-A424-CC19D9735748}"/>
    <cellStyle name="Comma 4 5 2 2 4" xfId="1712" xr:uid="{F8F76B30-13E2-400C-9D64-C129A235B61C}"/>
    <cellStyle name="Comma 4 5 2 2 4 2" xfId="4014" xr:uid="{34959613-E9F9-412F-AA54-DCF67E2DE8A7}"/>
    <cellStyle name="Comma 4 5 2 2 4 3" xfId="6137" xr:uid="{3A9294A5-F945-4773-AA7F-EF3CF668DDD4}"/>
    <cellStyle name="Comma 4 5 2 2 5" xfId="2223" xr:uid="{1D447DCC-703A-4462-BFEE-F0D2AE841DF5}"/>
    <cellStyle name="Comma 4 5 2 2 5 2" xfId="4322" xr:uid="{81105ED3-9569-44C1-95B3-0188FC6EF87B}"/>
    <cellStyle name="Comma 4 5 2 2 5 3" xfId="6486" xr:uid="{59808302-1EA7-461B-AE4F-E1CB24C79CCB}"/>
    <cellStyle name="Comma 4 5 2 2 6" xfId="2533" xr:uid="{654A3452-B7B4-42E8-BEE5-7B5170BBBC86}"/>
    <cellStyle name="Comma 4 5 2 2 6 2" xfId="4630" xr:uid="{15E95CC6-B1CB-45CC-9D5D-BD7554F5DB00}"/>
    <cellStyle name="Comma 4 5 2 2 6 3" xfId="6794" xr:uid="{78D8563D-2BC3-4607-A320-189EBC3FD2C3}"/>
    <cellStyle name="Comma 4 5 2 2 7" xfId="3226" xr:uid="{7A471029-4C4F-49CE-9DA3-72289EA7ACE0}"/>
    <cellStyle name="Comma 4 5 2 2 8" xfId="5326" xr:uid="{48A31C58-7E49-4CF3-A87A-EA908ECF1989}"/>
    <cellStyle name="Comma 4 5 2 3" xfId="890" xr:uid="{6A5CAAAA-0CF0-462D-B0A4-FFB783FF4899}"/>
    <cellStyle name="Comma 4 5 2 3 2" xfId="3338" xr:uid="{48184A32-DDF7-4F92-9E7C-690294E89F55}"/>
    <cellStyle name="Comma 4 5 2 3 3" xfId="5438" xr:uid="{8924A562-1466-41C2-BEB1-9D7C89F72B97}"/>
    <cellStyle name="Comma 4 5 2 4" xfId="1216" xr:uid="{05BC7925-DA10-48DA-A4DF-EDE3DA5C1FAB}"/>
    <cellStyle name="Comma 4 5 2 5" xfId="1529" xr:uid="{7653F3E8-4AD8-412F-B1D2-0017F12ED69D}"/>
    <cellStyle name="Comma 4 5 2 5 2" xfId="3833" xr:uid="{6F2B00DD-84F6-49B3-9517-DA9110D43ED8}"/>
    <cellStyle name="Comma 4 5 2 5 3" xfId="5956" xr:uid="{7EB67C18-C1B1-463B-A1FB-F787D2A9713F}"/>
    <cellStyle name="Comma 4 5 2 6" xfId="2042" xr:uid="{2D18F66C-CCFC-4CBB-BB3D-D9ECFC103731}"/>
    <cellStyle name="Comma 4 5 2 6 2" xfId="4141" xr:uid="{9138A565-2655-4651-9CD2-C54708D4F8D1}"/>
    <cellStyle name="Comma 4 5 2 6 3" xfId="6305" xr:uid="{D290DD40-19A8-4CDF-9D1F-1B49B70BD8A5}"/>
    <cellStyle name="Comma 4 5 2 7" xfId="2352" xr:uid="{B483583B-8774-4FED-B887-8BC95E754363}"/>
    <cellStyle name="Comma 4 5 2 7 2" xfId="4449" xr:uid="{0160E927-C55F-4C4B-A8C8-1B310205E475}"/>
    <cellStyle name="Comma 4 5 2 7 3" xfId="6613" xr:uid="{50F84102-5968-4216-AEA5-5689589B65E1}"/>
    <cellStyle name="Comma 4 5 2 8" xfId="3104" xr:uid="{47B74041-E688-4FE4-B9DA-29CFCFF0E0BD}"/>
    <cellStyle name="Comma 4 5 2 9" xfId="5201" xr:uid="{4B6D8194-2AFE-4218-95F8-D08805B57B11}"/>
    <cellStyle name="Comma 4 5 3" xfId="707" xr:uid="{4109A1AB-6901-41D0-801D-B6BE78CBDF14}"/>
    <cellStyle name="Comma 4 5 3 2" xfId="1025" xr:uid="{31682A1C-CCD4-4DA4-B564-7A6564E56178}"/>
    <cellStyle name="Comma 4 5 3 2 2" xfId="3465" xr:uid="{DD3B4CFE-002B-4E36-8EF5-AA25AE256D30}"/>
    <cellStyle name="Comma 4 5 3 2 3" xfId="5568" xr:uid="{811E4F2D-36E4-4CD9-B123-FF15D9CD2414}"/>
    <cellStyle name="Comma 4 5 3 3" xfId="1343" xr:uid="{D98340ED-2C84-452C-AB4F-47FDEB03AF26}"/>
    <cellStyle name="Comma 4 5 3 4" xfId="1658" xr:uid="{B77E8E4B-3693-478F-A9EC-814851F334E7}"/>
    <cellStyle name="Comma 4 5 3 4 2" xfId="3960" xr:uid="{3614320A-21D7-47E6-9806-BA8896A70417}"/>
    <cellStyle name="Comma 4 5 3 4 3" xfId="6083" xr:uid="{BF8B628C-84C6-4A0A-A86E-12035014F71D}"/>
    <cellStyle name="Comma 4 5 3 5" xfId="2169" xr:uid="{5FB2F6C7-ECAD-49D1-9399-8C4AC5523F82}"/>
    <cellStyle name="Comma 4 5 3 5 2" xfId="4268" xr:uid="{8FBB42CD-0E86-4676-8B0A-CA34AF9943A8}"/>
    <cellStyle name="Comma 4 5 3 5 3" xfId="6432" xr:uid="{35210458-E16F-4E1A-88A3-765B823F3CF6}"/>
    <cellStyle name="Comma 4 5 3 6" xfId="2479" xr:uid="{D442B307-B9B3-4862-9A2D-E8863BC8F794}"/>
    <cellStyle name="Comma 4 5 3 6 2" xfId="4576" xr:uid="{7A0EF611-55B4-4B6C-A8FA-43B44898F6BC}"/>
    <cellStyle name="Comma 4 5 3 6 3" xfId="6740" xr:uid="{86B8DEBD-9A19-43DB-9BD1-3492D7036417}"/>
    <cellStyle name="Comma 4 5 3 7" xfId="3172" xr:uid="{FC63F433-4554-4269-9AD2-E09C252B5350}"/>
    <cellStyle name="Comma 4 5 3 8" xfId="5271" xr:uid="{562C1065-11D0-4A98-83A1-F35CF286D644}"/>
    <cellStyle name="Comma 4 5 4" xfId="836" xr:uid="{F7112F80-6E92-4B6C-AED4-C2C6DBD48E4C}"/>
    <cellStyle name="Comma 4 5 4 2" xfId="3284" xr:uid="{4A68F210-CF28-47AD-A838-7987191A73E9}"/>
    <cellStyle name="Comma 4 5 4 3" xfId="5384" xr:uid="{7EAC1BBF-E4DC-4554-91FB-5647DFFE126B}"/>
    <cellStyle name="Comma 4 5 5" xfId="1160" xr:uid="{F8DC249F-D526-4929-8123-318CEEFBBDDD}"/>
    <cellStyle name="Comma 4 5 6" xfId="1473" xr:uid="{8FE7E727-AA1F-461A-8712-9C9E602F3247}"/>
    <cellStyle name="Comma 4 5 6 2" xfId="3779" xr:uid="{EB408179-DE2B-42CE-944A-A3696B8FF3D1}"/>
    <cellStyle name="Comma 4 5 6 3" xfId="5902" xr:uid="{0AC9F6A0-4440-411B-8216-8A8E6619C9AD}"/>
    <cellStyle name="Comma 4 5 7" xfId="1988" xr:uid="{6D3ECC8F-2488-4752-9973-53495B059C95}"/>
    <cellStyle name="Comma 4 5 7 2" xfId="4087" xr:uid="{4D5B8F06-E166-421C-8CB5-B3A856AB177F}"/>
    <cellStyle name="Comma 4 5 7 3" xfId="6251" xr:uid="{4536790B-2E35-4712-99DE-7272CB437028}"/>
    <cellStyle name="Comma 4 5 8" xfId="2298" xr:uid="{B5884680-62C0-4830-AB12-D7C7F5F57C86}"/>
    <cellStyle name="Comma 4 5 8 2" xfId="4395" xr:uid="{27C74396-E356-41E7-A8A4-F2EC04A99A8A}"/>
    <cellStyle name="Comma 4 5 8 3" xfId="6559" xr:uid="{A774D973-EDAA-4572-A6B6-69A23228246A}"/>
    <cellStyle name="Comma 4 5 9" xfId="3048" xr:uid="{66FDCB63-CC10-49AD-8D19-A4BF41519BAF}"/>
    <cellStyle name="Comma 4 6" xfId="470" xr:uid="{7EC04B74-9D9D-491E-9E98-8030A026172F}"/>
    <cellStyle name="Comma 4 6 10" xfId="5155" xr:uid="{1A047DDE-80FD-4756-B13C-7971F37D7BBB}"/>
    <cellStyle name="Comma 4 6 2" xfId="642" xr:uid="{B58CA188-4509-4842-91F3-87C09B2D59B1}"/>
    <cellStyle name="Comma 4 6 2 2" xfId="788" xr:uid="{329D1811-E761-4F72-BBA5-74C1E686964A}"/>
    <cellStyle name="Comma 4 6 2 2 2" xfId="1100" xr:uid="{811CCBAD-8BCA-4840-82D8-12E4E4B18BF1}"/>
    <cellStyle name="Comma 4 6 2 2 2 2" xfId="3540" xr:uid="{9F06F2FB-2DD6-4F1A-8B4D-418613F53BD4}"/>
    <cellStyle name="Comma 4 6 2 2 2 3" xfId="5643" xr:uid="{E2266AA5-9063-41F0-8806-DAC1AC13A5B3}"/>
    <cellStyle name="Comma 4 6 2 2 3" xfId="1418" xr:uid="{C4E722B9-2F4A-4D11-8BFE-755B5561C11A}"/>
    <cellStyle name="Comma 4 6 2 2 4" xfId="1733" xr:uid="{35BF49C1-7009-4D61-9DB3-F29C15F81B4A}"/>
    <cellStyle name="Comma 4 6 2 2 4 2" xfId="4035" xr:uid="{A7C92E87-150F-4CCF-825A-FFA7B9E8A884}"/>
    <cellStyle name="Comma 4 6 2 2 4 3" xfId="6158" xr:uid="{678D4F01-E9AE-40BE-A808-BBB47F6AE253}"/>
    <cellStyle name="Comma 4 6 2 2 5" xfId="2244" xr:uid="{6CC97E60-B3B6-4D96-A7EC-7560BAFE2F48}"/>
    <cellStyle name="Comma 4 6 2 2 5 2" xfId="4343" xr:uid="{CA0DCD30-A4DC-4ADF-ADAF-FB91AAA90B9C}"/>
    <cellStyle name="Comma 4 6 2 2 5 3" xfId="6507" xr:uid="{7C22C91C-FF9B-4918-9968-4183A95E5235}"/>
    <cellStyle name="Comma 4 6 2 2 6" xfId="2554" xr:uid="{DED652EE-7C2F-4117-A924-0EF661481F2E}"/>
    <cellStyle name="Comma 4 6 2 2 6 2" xfId="4651" xr:uid="{5E13C766-0E5A-4581-8E86-918986535A0F}"/>
    <cellStyle name="Comma 4 6 2 2 6 3" xfId="6815" xr:uid="{5BC03072-914E-4DBF-85AC-396BF1697A66}"/>
    <cellStyle name="Comma 4 6 2 2 7" xfId="3247" xr:uid="{316BB2AA-941C-426B-B14A-083BF457E48F}"/>
    <cellStyle name="Comma 4 6 2 2 8" xfId="5347" xr:uid="{711B614F-5931-4D70-B7B3-96EEA9434D34}"/>
    <cellStyle name="Comma 4 6 2 3" xfId="911" xr:uid="{ED83F209-8852-4851-9F94-5702FD158D8D}"/>
    <cellStyle name="Comma 4 6 2 3 2" xfId="3359" xr:uid="{76B15A06-0956-4A37-A2D6-E6CF56E63F34}"/>
    <cellStyle name="Comma 4 6 2 3 3" xfId="5459" xr:uid="{DEAC80EA-81B8-4F02-AFCD-883D480C5535}"/>
    <cellStyle name="Comma 4 6 2 4" xfId="1237" xr:uid="{D63B250C-1388-41F3-903E-D56149E53898}"/>
    <cellStyle name="Comma 4 6 2 5" xfId="1550" xr:uid="{E2EF7960-CDD2-4429-9FB4-C385B5A431BE}"/>
    <cellStyle name="Comma 4 6 2 5 2" xfId="3854" xr:uid="{24517C74-9CEA-43EC-9E4D-7556D836062F}"/>
    <cellStyle name="Comma 4 6 2 5 3" xfId="5977" xr:uid="{80D4E31C-849C-4AE3-9CE8-14A697D545D3}"/>
    <cellStyle name="Comma 4 6 2 6" xfId="2063" xr:uid="{51085917-AC2F-4E0F-B088-0F55C2F641EE}"/>
    <cellStyle name="Comma 4 6 2 6 2" xfId="4162" xr:uid="{E27C3232-A274-4DD8-87ED-D4CD89A29B1D}"/>
    <cellStyle name="Comma 4 6 2 6 3" xfId="6326" xr:uid="{BC20ADD8-E3E1-4518-9B43-E1F7FA68AA0F}"/>
    <cellStyle name="Comma 4 6 2 7" xfId="2373" xr:uid="{B437321C-EE01-4442-B355-114ED7B38063}"/>
    <cellStyle name="Comma 4 6 2 7 2" xfId="4470" xr:uid="{0E0E2A93-DEEC-437A-83F8-5A44979460CB}"/>
    <cellStyle name="Comma 4 6 2 7 3" xfId="6634" xr:uid="{EB41F972-2C5C-4474-8553-84810B30E57D}"/>
    <cellStyle name="Comma 4 6 2 8" xfId="3125" xr:uid="{68A95FA5-262C-4F22-BBFD-FF66EAF1C635}"/>
    <cellStyle name="Comma 4 6 2 9" xfId="5222" xr:uid="{C350B2E5-D273-475D-8CAD-B5549558405C}"/>
    <cellStyle name="Comma 4 6 3" xfId="730" xr:uid="{58D911AE-6BA7-47F2-8015-CAAFE012B4B7}"/>
    <cellStyle name="Comma 4 6 3 2" xfId="1047" xr:uid="{FFE305F4-5E71-4C15-A45E-13CE8A252E96}"/>
    <cellStyle name="Comma 4 6 3 2 2" xfId="3487" xr:uid="{8804553E-4DD9-4779-8409-EB307747D047}"/>
    <cellStyle name="Comma 4 6 3 2 3" xfId="5590" xr:uid="{84B23B16-7721-4E4E-8BF7-0A638DDD0EEA}"/>
    <cellStyle name="Comma 4 6 3 3" xfId="1365" xr:uid="{7F344ED7-049E-480E-B496-4811CFCD5D93}"/>
    <cellStyle name="Comma 4 6 3 4" xfId="1680" xr:uid="{C107F913-9FE5-49F0-A28D-2B60BB382E0B}"/>
    <cellStyle name="Comma 4 6 3 4 2" xfId="3982" xr:uid="{9AA70E07-F955-4145-96F4-F4305BF250C2}"/>
    <cellStyle name="Comma 4 6 3 4 3" xfId="6105" xr:uid="{91FE72C2-106F-4855-ABA9-1ED2711DD653}"/>
    <cellStyle name="Comma 4 6 3 5" xfId="2191" xr:uid="{B09F8477-F700-48DA-A75D-ED851AF426A4}"/>
    <cellStyle name="Comma 4 6 3 5 2" xfId="4290" xr:uid="{43312495-D6DB-49E9-B48C-B24B80F6D2C0}"/>
    <cellStyle name="Comma 4 6 3 5 3" xfId="6454" xr:uid="{90776D70-245B-4C49-B945-F4BC838CE721}"/>
    <cellStyle name="Comma 4 6 3 6" xfId="2501" xr:uid="{DF066DCF-94BC-43F3-A7BC-6D954F59B7DF}"/>
    <cellStyle name="Comma 4 6 3 6 2" xfId="4598" xr:uid="{1369688C-F9B4-4041-8A9C-6396DD4BABA6}"/>
    <cellStyle name="Comma 4 6 3 6 3" xfId="6762" xr:uid="{3B2E4AEA-71DE-4E72-9416-537660C8E77C}"/>
    <cellStyle name="Comma 4 6 3 7" xfId="3194" xr:uid="{EF600836-8643-4B12-9EB7-1A72CF0BE97E}"/>
    <cellStyle name="Comma 4 6 3 8" xfId="5293" xr:uid="{86212BBF-D826-40AF-81CE-8EB3E30D7EF3}"/>
    <cellStyle name="Comma 4 6 4" xfId="858" xr:uid="{AFC11BB0-00BC-4E8A-BF7D-4B7D2AEEDECD}"/>
    <cellStyle name="Comma 4 6 4 2" xfId="3306" xr:uid="{9FBC5309-CAED-4078-967A-96FAEFF7FC16}"/>
    <cellStyle name="Comma 4 6 4 3" xfId="5406" xr:uid="{490417F8-DB7A-46E5-A254-C1B961C58E0F}"/>
    <cellStyle name="Comma 4 6 5" xfId="1182" xr:uid="{F2F2F4FC-4FDB-4DCA-8AC6-7327E4E86F11}"/>
    <cellStyle name="Comma 4 6 6" xfId="1495" xr:uid="{04717DDC-71E7-4718-9C2A-8325164F6CE5}"/>
    <cellStyle name="Comma 4 6 6 2" xfId="3801" xr:uid="{2259D240-2D54-4859-A5FA-B07C847AB431}"/>
    <cellStyle name="Comma 4 6 6 3" xfId="5924" xr:uid="{4BEB6202-75AF-43AA-8A00-AE293FF12506}"/>
    <cellStyle name="Comma 4 6 7" xfId="2010" xr:uid="{A8F62198-FFAD-48C2-B59A-A39EBEEF6B01}"/>
    <cellStyle name="Comma 4 6 7 2" xfId="4109" xr:uid="{ACF15E36-5143-40E5-8A8A-5104E4416F8C}"/>
    <cellStyle name="Comma 4 6 7 3" xfId="6273" xr:uid="{DEBF67A2-FBAB-4D73-9C4B-ECBDE4CA9E33}"/>
    <cellStyle name="Comma 4 6 8" xfId="2320" xr:uid="{A175022B-FEE4-4692-8A66-D30B2375BB92}"/>
    <cellStyle name="Comma 4 6 8 2" xfId="4417" xr:uid="{A0F0DCD9-68F9-4C8D-BE10-5A86D3AFF5D0}"/>
    <cellStyle name="Comma 4 6 8 3" xfId="6581" xr:uid="{8CB6B77B-EA93-461B-8373-AA29896514D2}"/>
    <cellStyle name="Comma 4 6 9" xfId="3070" xr:uid="{BBA6F08F-33BA-479E-8084-F87283E55146}"/>
    <cellStyle name="Comma 4 7" xfId="552" xr:uid="{5D913025-12CB-4049-91EB-901FEB436808}"/>
    <cellStyle name="Comma 4 7 10" xfId="5172" xr:uid="{88C3E04C-0222-432E-892B-9F3430F0B567}"/>
    <cellStyle name="Comma 4 7 2" xfId="655" xr:uid="{B8235D80-1FCC-409D-BFD4-CA70462A95BD}"/>
    <cellStyle name="Comma 4 7 2 2" xfId="738" xr:uid="{EAFD904B-739E-4398-A32F-B5ABEBE3635A}"/>
    <cellStyle name="Comma 4 7 2 2 2" xfId="1052" xr:uid="{3807A431-DCC3-4268-87E6-94F2A8944F2D}"/>
    <cellStyle name="Comma 4 7 2 2 2 2" xfId="3492" xr:uid="{823750F3-7121-4861-AFAA-817BCA498752}"/>
    <cellStyle name="Comma 4 7 2 2 2 3" xfId="5595" xr:uid="{6DE94404-9227-4A0A-96DB-8F5ED98F7CBE}"/>
    <cellStyle name="Comma 4 7 2 2 3" xfId="1370" xr:uid="{DEE07CDB-F1A5-4ED5-BDB3-F883B7823630}"/>
    <cellStyle name="Comma 4 7 2 2 4" xfId="1685" xr:uid="{6A0A1966-5D01-4EC1-A2F5-1F71F5F8BD08}"/>
    <cellStyle name="Comma 4 7 2 2 4 2" xfId="3987" xr:uid="{1F9A30A4-8928-489A-9F39-2776E14D7AF5}"/>
    <cellStyle name="Comma 4 7 2 2 4 3" xfId="6110" xr:uid="{62200483-D5EC-4C2E-B2B0-60709814C1EB}"/>
    <cellStyle name="Comma 4 7 2 2 5" xfId="2196" xr:uid="{588E6FFA-5DC0-41FF-BEA4-BEFE1F123560}"/>
    <cellStyle name="Comma 4 7 2 2 5 2" xfId="4295" xr:uid="{9F6E1108-2C49-4461-9FD8-B751360E0894}"/>
    <cellStyle name="Comma 4 7 2 2 5 3" xfId="6459" xr:uid="{05DD6A21-569B-4997-B0F4-D84502E86EEB}"/>
    <cellStyle name="Comma 4 7 2 2 6" xfId="2506" xr:uid="{FEED9C87-2F30-44B7-95FA-57E7E626E65B}"/>
    <cellStyle name="Comma 4 7 2 2 6 2" xfId="4603" xr:uid="{D3A92D80-117D-479D-9A9B-151028EC8199}"/>
    <cellStyle name="Comma 4 7 2 2 6 3" xfId="6767" xr:uid="{772942B3-7F76-4AEF-A0A1-8E6D61065CDF}"/>
    <cellStyle name="Comma 4 7 2 2 7" xfId="3199" xr:uid="{ABDB8F71-1AE2-469C-8B19-8F8A642F50FF}"/>
    <cellStyle name="Comma 4 7 2 2 8" xfId="5298" xr:uid="{FA7579FC-5C40-4EA9-A891-1937F006E42E}"/>
    <cellStyle name="Comma 4 7 2 3" xfId="863" xr:uid="{1396A69D-95C5-40BB-B9FC-479CC896F265}"/>
    <cellStyle name="Comma 4 7 2 3 2" xfId="3311" xr:uid="{4602F0BE-E07D-4627-923A-1992FA2D4367}"/>
    <cellStyle name="Comma 4 7 2 3 3" xfId="5411" xr:uid="{94A809CB-C808-4F06-B625-9CFABB630B18}"/>
    <cellStyle name="Comma 4 7 2 4" xfId="1189" xr:uid="{59BA8AA5-60E5-4802-9AA2-0BA3131D8239}"/>
    <cellStyle name="Comma 4 7 2 5" xfId="1502" xr:uid="{53740DDA-C4D6-46CD-8F10-D4CF3E88A1F5}"/>
    <cellStyle name="Comma 4 7 2 5 2" xfId="3806" xr:uid="{4BA81A7E-9603-4DC6-94BD-18DD79D6EEA2}"/>
    <cellStyle name="Comma 4 7 2 5 3" xfId="5929" xr:uid="{F71E11E7-86B4-434A-95DB-2507AD9EA32D}"/>
    <cellStyle name="Comma 4 7 2 6" xfId="2015" xr:uid="{D5E93838-4254-45D3-84EE-A00DF4E61470}"/>
    <cellStyle name="Comma 4 7 2 6 2" xfId="4114" xr:uid="{10E9460C-459A-4870-93DF-E22420EED350}"/>
    <cellStyle name="Comma 4 7 2 6 3" xfId="6278" xr:uid="{158BA0CB-3FFA-4EC8-8C0D-D727DAE5D0A8}"/>
    <cellStyle name="Comma 4 7 2 7" xfId="2325" xr:uid="{1A591CA3-AEFD-441E-B969-2333EB53F7CA}"/>
    <cellStyle name="Comma 4 7 2 7 2" xfId="4422" xr:uid="{D6E9F17C-49C5-45B7-B32C-2D86991B074D}"/>
    <cellStyle name="Comma 4 7 2 7 3" xfId="6586" xr:uid="{38BA9330-CCD8-4FE7-9DE7-ED7817853AF3}"/>
    <cellStyle name="Comma 4 7 2 8" xfId="3129" xr:uid="{DFB6E647-D9A3-4F3B-A6F3-F55305B7D1F7}"/>
    <cellStyle name="Comma 4 7 2 9" xfId="5226" xr:uid="{BAA20A9C-4FEC-4D9E-BE8D-488804BFAF50}"/>
    <cellStyle name="Comma 4 7 3" xfId="676" xr:uid="{4A621759-F69A-43BC-B0E8-E078DD4216FF}"/>
    <cellStyle name="Comma 4 7 3 2" xfId="996" xr:uid="{1F0AA682-3177-4D9A-971B-41E463085BFE}"/>
    <cellStyle name="Comma 4 7 3 2 2" xfId="3436" xr:uid="{421F65AC-A2F3-4505-9FA6-129351ACAED7}"/>
    <cellStyle name="Comma 4 7 3 2 3" xfId="5539" xr:uid="{C17EB953-AE86-4C6E-B2F5-4110520BBE4B}"/>
    <cellStyle name="Comma 4 7 3 3" xfId="1314" xr:uid="{958925C4-1C67-40EA-8B66-136008F4A569}"/>
    <cellStyle name="Comma 4 7 3 4" xfId="1629" xr:uid="{5E97DCD2-B0E8-4646-A061-2917E19DBBA1}"/>
    <cellStyle name="Comma 4 7 3 4 2" xfId="3931" xr:uid="{357924DD-2976-49FF-8EDB-AAD88E463C08}"/>
    <cellStyle name="Comma 4 7 3 4 3" xfId="6054" xr:uid="{1E7131C8-6145-4056-AE0C-358FA65073DF}"/>
    <cellStyle name="Comma 4 7 3 5" xfId="2140" xr:uid="{47CC6983-5735-4D54-8B52-50222329A2D9}"/>
    <cellStyle name="Comma 4 7 3 5 2" xfId="4239" xr:uid="{8F322E1F-D919-4F35-BA56-93328D5AFE5F}"/>
    <cellStyle name="Comma 4 7 3 5 3" xfId="6403" xr:uid="{348AD21D-0A18-43B6-A2CD-2B31E30BF919}"/>
    <cellStyle name="Comma 4 7 3 6" xfId="2450" xr:uid="{B52C2379-4C99-4E3B-AC9F-0410A6D2D85C}"/>
    <cellStyle name="Comma 4 7 3 6 2" xfId="4547" xr:uid="{8B347D62-0B7F-4FF8-9684-05E4C44240B8}"/>
    <cellStyle name="Comma 4 7 3 6 3" xfId="6711" xr:uid="{949BA64B-1F79-44AC-92CB-3EAF670DB43A}"/>
    <cellStyle name="Comma 4 7 3 7" xfId="3143" xr:uid="{1F1630CE-561C-4C78-AD2C-448341F55C82}"/>
    <cellStyle name="Comma 4 7 3 8" xfId="5241" xr:uid="{96AF118F-9F4C-4D0C-844F-6490998FD02C}"/>
    <cellStyle name="Comma 4 7 4" xfId="807" xr:uid="{3C9AFF02-793A-494E-952D-610F55D8D1C8}"/>
    <cellStyle name="Comma 4 7 4 2" xfId="3255" xr:uid="{5F0EB23C-ABA9-4513-AA78-EB8641FF4315}"/>
    <cellStyle name="Comma 4 7 4 3" xfId="5355" xr:uid="{964FC888-88E8-42A0-BB3B-1F415A4988D2}"/>
    <cellStyle name="Comma 4 7 5" xfId="1130" xr:uid="{F969A572-C110-4E6B-8D54-4C77C3ADC703}"/>
    <cellStyle name="Comma 4 7 6" xfId="1441" xr:uid="{AA79A8EF-10DF-468F-9768-882F6C045CFF}"/>
    <cellStyle name="Comma 4 7 6 2" xfId="3750" xr:uid="{1EEE63DC-F825-42B3-8ACC-69115594637C}"/>
    <cellStyle name="Comma 4 7 6 3" xfId="5873" xr:uid="{F6004727-ABCA-4162-8158-1B1F257E5F2B}"/>
    <cellStyle name="Comma 4 7 7" xfId="1959" xr:uid="{25215FB7-7ACC-4525-93E2-1A32F1D36754}"/>
    <cellStyle name="Comma 4 7 7 2" xfId="4058" xr:uid="{FAFCF34E-BAAA-45C5-9000-F9DFDA969171}"/>
    <cellStyle name="Comma 4 7 7 3" xfId="6222" xr:uid="{1ADD4D5F-C37E-4E87-BD96-506EBCD3D909}"/>
    <cellStyle name="Comma 4 7 8" xfId="2269" xr:uid="{F87EC98D-DF57-45D1-9548-E46B9FE3838A}"/>
    <cellStyle name="Comma 4 7 8 2" xfId="4366" xr:uid="{0DFE67BA-03D9-4EF6-8574-9AEFD9A2E664}"/>
    <cellStyle name="Comma 4 7 8 3" xfId="6530" xr:uid="{20B2D596-3ACA-4B4E-887C-C5A2BAD0D85F}"/>
    <cellStyle name="Comma 4 7 9" xfId="3075" xr:uid="{3765337D-D4C5-44F9-95BF-F036F4DC4415}"/>
    <cellStyle name="Comma 4 8" xfId="668" xr:uid="{8A25E367-76DD-4E7B-80E6-8FC3E46F4333}"/>
    <cellStyle name="Comma 4 8 2" xfId="991" xr:uid="{C9CF6784-3520-4D41-BBAF-DB0C2E871D9D}"/>
    <cellStyle name="Comma 4 8 2 2" xfId="3431" xr:uid="{DAA8D4D9-B28C-447D-AAD6-163AE695AE0D}"/>
    <cellStyle name="Comma 4 8 2 3" xfId="5534" xr:uid="{4B13E3F5-CEBA-4A83-922D-29BAB195057A}"/>
    <cellStyle name="Comma 4 8 3" xfId="1309" xr:uid="{D31F9235-8408-4FDB-B323-979B27EE7E8A}"/>
    <cellStyle name="Comma 4 8 4" xfId="1624" xr:uid="{3B6A8C9E-2433-42AF-AA94-B36BC3504812}"/>
    <cellStyle name="Comma 4 8 4 2" xfId="3926" xr:uid="{385DC105-3232-421C-BE14-6455E6053956}"/>
    <cellStyle name="Comma 4 8 4 3" xfId="6049" xr:uid="{B8FDD42F-89F0-47CA-ADC9-C66B35C59BE7}"/>
    <cellStyle name="Comma 4 8 5" xfId="2135" xr:uid="{C09113CB-9177-4C8A-9BB6-70920D44B603}"/>
    <cellStyle name="Comma 4 8 5 2" xfId="4234" xr:uid="{9253A5D7-23ED-47A6-9803-0E979C4A4234}"/>
    <cellStyle name="Comma 4 8 5 3" xfId="6398" xr:uid="{4115BEA0-7183-48FF-866C-DF2B2D2A0D2B}"/>
    <cellStyle name="Comma 4 8 6" xfId="2445" xr:uid="{85B03206-879B-4E7F-B86A-472477977B83}"/>
    <cellStyle name="Comma 4 8 6 2" xfId="4542" xr:uid="{DEF907A7-CBC6-4572-924D-0F4EF59138D9}"/>
    <cellStyle name="Comma 4 8 6 3" xfId="6706" xr:uid="{756EFC3A-331C-430A-B0E5-D8591DC0ADC1}"/>
    <cellStyle name="Comma 4 8 7" xfId="3138" xr:uid="{CA989649-72D6-4497-BF4E-9232B5B4EA3C}"/>
    <cellStyle name="Comma 4 8 8" xfId="5235" xr:uid="{3E3DD193-F219-419C-8762-969A5CC4B4E1}"/>
    <cellStyle name="Comma 4 9" xfId="1120" xr:uid="{B8B183FF-A74B-42ED-83CF-C5C13A936A28}"/>
    <cellStyle name="Comma 4 9 2" xfId="3549" xr:uid="{6E0EC0F1-0831-4DC8-AEBC-E13D3B66C4F4}"/>
    <cellStyle name="Comma 4 9 3" xfId="5652" xr:uid="{963CF999-E6E3-4D90-8A41-B855FB64F700}"/>
    <cellStyle name="Comma 5" xfId="368" xr:uid="{93D38885-213A-41CE-A511-89DC5F5625D7}"/>
    <cellStyle name="Comma 5 10" xfId="1127" xr:uid="{1090A7C6-1F38-4667-9D98-EEEF558AA58D}"/>
    <cellStyle name="Comma 5 10 2" xfId="3551" xr:uid="{3997BCA6-FAB4-4908-9265-B974FBD0CCF1}"/>
    <cellStyle name="Comma 5 10 3" xfId="5654" xr:uid="{7C9C8449-243B-4BAA-84DD-3753D676ED30}"/>
    <cellStyle name="Comma 5 11" xfId="1436" xr:uid="{C01BC45C-7E38-4EE4-BB52-AEEB7900693D}"/>
    <cellStyle name="Comma 5 11 2" xfId="3747" xr:uid="{84E32B42-9918-4544-8567-9FA43FF04030}"/>
    <cellStyle name="Comma 5 11 3" xfId="5869" xr:uid="{5BDF9E9D-5A73-4C1C-A627-E47987A9101E}"/>
    <cellStyle name="Comma 5 12" xfId="1956" xr:uid="{6CD2854B-D48F-403D-BE0C-2691579CEC37}"/>
    <cellStyle name="Comma 5 12 2" xfId="4055" xr:uid="{94E5639C-9AA6-4B23-90A4-F42F59E89EE4}"/>
    <cellStyle name="Comma 5 12 3" xfId="6219" xr:uid="{C358B590-E2CC-4F78-8A4B-14431AD7281F}"/>
    <cellStyle name="Comma 5 13" xfId="2266" xr:uid="{67E1D9BA-A312-4A24-834B-ED78837E4091}"/>
    <cellStyle name="Comma 5 13 2" xfId="4363" xr:uid="{C3CF09A7-7EE8-4FEA-A01D-5D66FFC2933F}"/>
    <cellStyle name="Comma 5 13 3" xfId="6527" xr:uid="{6A16B3E8-28B6-47D3-A4CE-47953F151EFF}"/>
    <cellStyle name="Comma 5 14" xfId="2576" xr:uid="{7984E1FF-0F6C-4FA2-9C06-353C8BCCAECB}"/>
    <cellStyle name="Comma 5 14 2" xfId="4669" xr:uid="{60A3729A-8EFB-4D41-83D8-CC11AFCF95B3}"/>
    <cellStyle name="Comma 5 14 3" xfId="6833" xr:uid="{9A173257-415A-4BB7-AA59-8F753839DA09}"/>
    <cellStyle name="Comma 5 15" xfId="2787" xr:uid="{9A82653C-E8DF-42AC-93CA-E58C0BA11914}"/>
    <cellStyle name="Comma 5 15 2" xfId="4874" xr:uid="{38E6F569-2DE6-4F35-8C62-EE55291FB72F}"/>
    <cellStyle name="Comma 5 15 3" xfId="7038" xr:uid="{E5470CE1-F5EF-417F-A9DD-6449B84A121F}"/>
    <cellStyle name="Comma 5 16" xfId="3026" xr:uid="{33A877D9-C416-401B-A0B6-AFC586430178}"/>
    <cellStyle name="Comma 5 17" xfId="5106" xr:uid="{BFAC8824-3C6F-471E-956C-FCD9E2FEDCEB}"/>
    <cellStyle name="Comma 5 18" xfId="5131" xr:uid="{D4B8AFA6-FFD2-4E5F-B617-7E74D5AE5A39}"/>
    <cellStyle name="Comma 5 2" xfId="388" xr:uid="{6D800F39-7422-4FB5-853B-3E37D93B885F}"/>
    <cellStyle name="Comma 5 2 10" xfId="2584" xr:uid="{7E3AAEDC-5B04-44B5-A9EF-85874182D997}"/>
    <cellStyle name="Comma 5 2 10 2" xfId="4677" xr:uid="{97EFFEB4-AF5F-4CF9-8FBA-E973A4AF69AC}"/>
    <cellStyle name="Comma 5 2 10 3" xfId="6841" xr:uid="{FD1A540B-29AF-4CB0-AA32-E5F620614CD1}"/>
    <cellStyle name="Comma 5 2 11" xfId="2796" xr:uid="{F38CA391-E4DF-4899-AAA9-9D660A29811A}"/>
    <cellStyle name="Comma 5 2 11 2" xfId="4882" xr:uid="{454C528D-E8DC-4CE8-A343-C1FE9A0002AA}"/>
    <cellStyle name="Comma 5 2 11 3" xfId="7046" xr:uid="{85D4835A-C859-4716-A360-FA16DECA632B}"/>
    <cellStyle name="Comma 5 2 12" xfId="3033" xr:uid="{6509459E-2583-4FD3-8642-926E86B22775}"/>
    <cellStyle name="Comma 5 2 13" xfId="5113" xr:uid="{B47672C6-3D33-472D-8DC6-0382C81026DF}"/>
    <cellStyle name="Comma 5 2 14" xfId="6202" xr:uid="{67286488-E55E-49F3-9F80-533FAC8629F7}"/>
    <cellStyle name="Comma 5 2 2" xfId="603" xr:uid="{D25FDB5B-F95C-4878-B80C-689E4C6E63AF}"/>
    <cellStyle name="Comma 5 2 2 10" xfId="2827" xr:uid="{B90F8BDC-7DBF-4FA8-8112-09EC0F7E83C0}"/>
    <cellStyle name="Comma 5 2 2 10 2" xfId="4912" xr:uid="{2FE3F9C3-085C-4AC6-A631-9694FC28193B}"/>
    <cellStyle name="Comma 5 2 2 10 3" xfId="7076" xr:uid="{7D0ABCB1-48F6-4B05-AD11-1DFC319FBEFD}"/>
    <cellStyle name="Comma 5 2 2 11" xfId="3089" xr:uid="{32E51659-CDF9-43D4-BECA-7090D34B7AC3}"/>
    <cellStyle name="Comma 5 2 2 12" xfId="5186" xr:uid="{286A7C82-07B2-4C9C-99AA-1FCA9291DB8F}"/>
    <cellStyle name="Comma 5 2 2 13" xfId="5675" xr:uid="{0701BBEA-BA4C-4FE7-8620-F6A5DAF42D2E}"/>
    <cellStyle name="Comma 5 2 2 2" xfId="752" xr:uid="{336317EA-1770-4D91-94DE-CCC1CB2D74C9}"/>
    <cellStyle name="Comma 5 2 2 2 10" xfId="5311" xr:uid="{5B56C830-64D9-40BA-A9AB-AF1B9A564F71}"/>
    <cellStyle name="Comma 5 2 2 2 11" xfId="6168" xr:uid="{224F4201-2155-4692-97E1-6962B5EAC270}"/>
    <cellStyle name="Comma 5 2 2 2 2" xfId="1064" xr:uid="{30F943FA-80CD-4625-8CED-C09CE48ECD68}"/>
    <cellStyle name="Comma 5 2 2 2 2 2" xfId="3504" xr:uid="{5C608347-FD78-49BE-907C-0EA15D5F8C90}"/>
    <cellStyle name="Comma 5 2 2 2 2 3" xfId="5607" xr:uid="{6CF3C19A-C29C-45A4-999A-000EBD103FD7}"/>
    <cellStyle name="Comma 5 2 2 2 3" xfId="1382" xr:uid="{0B70B24B-0008-4F06-BB53-6190009E9CDF}"/>
    <cellStyle name="Comma 5 2 2 2 3 2" xfId="3718" xr:uid="{958DBC37-AAF6-438C-B3BE-6F010847042A}"/>
    <cellStyle name="Comma 5 2 2 2 3 3" xfId="5836" xr:uid="{B08EE8F0-9C20-4A5B-859B-AC7754973B92}"/>
    <cellStyle name="Comma 5 2 2 2 4" xfId="1697" xr:uid="{053AA733-53C3-4236-AE88-88218391E5F7}"/>
    <cellStyle name="Comma 5 2 2 2 4 2" xfId="3999" xr:uid="{11BA372D-1DA2-46F4-84CC-9ADC36E7705E}"/>
    <cellStyle name="Comma 5 2 2 2 4 3" xfId="6122" xr:uid="{48B252A2-33B8-4910-81A5-F5C8A266910A}"/>
    <cellStyle name="Comma 5 2 2 2 5" xfId="2208" xr:uid="{4B17266F-38CD-43A1-B000-1C2A228DECAE}"/>
    <cellStyle name="Comma 5 2 2 2 5 2" xfId="4307" xr:uid="{64732C2E-4520-48E0-800E-CE2FF35A88F5}"/>
    <cellStyle name="Comma 5 2 2 2 5 3" xfId="6471" xr:uid="{D326CAEE-2158-4884-9355-40A5F0F46A32}"/>
    <cellStyle name="Comma 5 2 2 2 6" xfId="2518" xr:uid="{BC14F476-CAE4-4A7B-A4DE-3384D6A51B40}"/>
    <cellStyle name="Comma 5 2 2 2 6 2" xfId="4615" xr:uid="{5A9AC6B9-ED91-4005-95EB-C105E5C74920}"/>
    <cellStyle name="Comma 5 2 2 2 6 3" xfId="6779" xr:uid="{EE5C6143-87D9-4CF8-8A97-77592DA45E4B}"/>
    <cellStyle name="Comma 5 2 2 2 7" xfId="2743" xr:uid="{33224AE0-1738-4FEB-BDCF-11A2A337E923}"/>
    <cellStyle name="Comma 5 2 2 2 7 2" xfId="4836" xr:uid="{70DEFF0D-BB1B-402B-AA3B-7567250C51E0}"/>
    <cellStyle name="Comma 5 2 2 2 7 3" xfId="7000" xr:uid="{F32561A5-0726-4DAC-A348-2E8F06ADEAA2}"/>
    <cellStyle name="Comma 5 2 2 2 8" xfId="2956" xr:uid="{ED04BA30-ACB6-4953-8D04-BD589004AC75}"/>
    <cellStyle name="Comma 5 2 2 2 8 2" xfId="5041" xr:uid="{A608B969-A25B-49D5-A95F-7739F9B1CE85}"/>
    <cellStyle name="Comma 5 2 2 2 8 3" xfId="7205" xr:uid="{3CF45CBD-78A8-44B5-B6A7-E28437763D03}"/>
    <cellStyle name="Comma 5 2 2 2 9" xfId="3211" xr:uid="{C0F425C0-827F-41C4-A7EE-AFFDD355C990}"/>
    <cellStyle name="Comma 5 2 2 3" xfId="960" xr:uid="{CAB2F685-1279-4D30-8536-542E73FB6B52}"/>
    <cellStyle name="Comma 5 2 2 3 10" xfId="6197" xr:uid="{8B25621F-48F4-4C86-81B6-40712030FE7B}"/>
    <cellStyle name="Comma 5 2 2 3 2" xfId="1278" xr:uid="{F942E85C-A697-477C-B4EF-8D58B08C1166}"/>
    <cellStyle name="Comma 5 2 2 3 2 2" xfId="3651" xr:uid="{D3511558-228B-45AC-A67A-2C9FF67451F4}"/>
    <cellStyle name="Comma 5 2 2 3 2 3" xfId="5763" xr:uid="{8C74E547-2656-46C3-832D-D167FE32DCD1}"/>
    <cellStyle name="Comma 5 2 2 3 3" xfId="1593" xr:uid="{0C4E28F8-7063-4F1D-93EE-DE970F46F8BE}"/>
    <cellStyle name="Comma 5 2 2 3 3 2" xfId="3895" xr:uid="{C2871054-4A92-45B4-9E51-687FA980D64D}"/>
    <cellStyle name="Comma 5 2 2 3 3 3" xfId="6018" xr:uid="{B45E48BD-5785-4A1A-87A1-9CC4280D30DC}"/>
    <cellStyle name="Comma 5 2 2 3 4" xfId="2104" xr:uid="{D69789D7-3981-4A40-BA2E-96DD97337CC0}"/>
    <cellStyle name="Comma 5 2 2 3 4 2" xfId="4203" xr:uid="{F4458FA7-E136-4C2E-87A0-8F14B42019B8}"/>
    <cellStyle name="Comma 5 2 2 3 4 3" xfId="6367" xr:uid="{903027B6-2539-4886-9078-877CB3BD80E9}"/>
    <cellStyle name="Comma 5 2 2 3 5" xfId="2414" xr:uid="{6673CD77-E306-491A-BF1E-268070836027}"/>
    <cellStyle name="Comma 5 2 2 3 5 2" xfId="4511" xr:uid="{87667DC0-C9A8-4F25-AD79-E1642FB206AB}"/>
    <cellStyle name="Comma 5 2 2 3 5 3" xfId="6675" xr:uid="{727BCCF5-43E0-433B-A021-92272FBAF29D}"/>
    <cellStyle name="Comma 5 2 2 3 6" xfId="2676" xr:uid="{789460B3-1EFE-4FB2-85A5-BD278DBC2980}"/>
    <cellStyle name="Comma 5 2 2 3 6 2" xfId="4769" xr:uid="{A345027C-B666-40E7-A284-09FDAD32B37C}"/>
    <cellStyle name="Comma 5 2 2 3 6 3" xfId="6933" xr:uid="{1F5DC13D-307E-4ED3-A3D9-33366935BA08}"/>
    <cellStyle name="Comma 5 2 2 3 7" xfId="2889" xr:uid="{223F1547-487B-48F6-B29D-EBF2E7658333}"/>
    <cellStyle name="Comma 5 2 2 3 7 2" xfId="4974" xr:uid="{1FC033B6-E548-4EFE-9875-833209BB29ED}"/>
    <cellStyle name="Comma 5 2 2 3 7 3" xfId="7138" xr:uid="{EB7324B7-BCB4-4196-A72A-6DB26D12C6D4}"/>
    <cellStyle name="Comma 5 2 2 3 8" xfId="3400" xr:uid="{23C38523-3A09-424E-84D8-2306482F2620}"/>
    <cellStyle name="Comma 5 2 2 3 9" xfId="5503" xr:uid="{329015A8-B6A0-4320-8DC7-064D0DB757F3}"/>
    <cellStyle name="Comma 5 2 2 4" xfId="875" xr:uid="{98001161-31A1-4350-B3FD-6943B683C3D3}"/>
    <cellStyle name="Comma 5 2 2 4 2" xfId="3323" xr:uid="{F7281B39-C9C8-4297-BE67-F88FAA31E04B}"/>
    <cellStyle name="Comma 5 2 2 4 3" xfId="5423" xr:uid="{C0704CFB-36DB-4DDE-A4A7-1320B5ECAB51}"/>
    <cellStyle name="Comma 5 2 2 5" xfId="1201" xr:uid="{092BE2ED-AC62-44A6-8D7E-7E20ED33EEC2}"/>
    <cellStyle name="Comma 5 2 2 5 2" xfId="3589" xr:uid="{C7E33547-8250-4129-A03D-9C189ABE9466}"/>
    <cellStyle name="Comma 5 2 2 5 3" xfId="5697" xr:uid="{DFF2E4A4-0779-40F1-9716-EBA41A6383EE}"/>
    <cellStyle name="Comma 5 2 2 6" xfId="1514" xr:uid="{93B1F1A7-7C5B-4885-AD92-2B8185750C15}"/>
    <cellStyle name="Comma 5 2 2 6 2" xfId="3818" xr:uid="{D37127E1-28EC-4DA1-8212-CCC396C715DE}"/>
    <cellStyle name="Comma 5 2 2 6 3" xfId="5941" xr:uid="{6AC85E67-A160-43D8-B9BE-42E0C931E3F5}"/>
    <cellStyle name="Comma 5 2 2 7" xfId="2027" xr:uid="{1C2559F9-F39F-4461-8FAB-A78945434ACB}"/>
    <cellStyle name="Comma 5 2 2 7 2" xfId="4126" xr:uid="{7A376F37-7071-4A26-8354-7C644E7966DF}"/>
    <cellStyle name="Comma 5 2 2 7 3" xfId="6290" xr:uid="{AB53C124-B4FD-4DA3-8A25-D58620318912}"/>
    <cellStyle name="Comma 5 2 2 8" xfId="2337" xr:uid="{1AC3B219-4850-43A3-B31B-51D1A85FCE58}"/>
    <cellStyle name="Comma 5 2 2 8 2" xfId="4434" xr:uid="{9BAB2C89-778C-45EB-BC16-0025737153E8}"/>
    <cellStyle name="Comma 5 2 2 8 3" xfId="6598" xr:uid="{4D76CB4A-29E3-441E-A47D-C945E7FBB91A}"/>
    <cellStyle name="Comma 5 2 2 9" xfId="2614" xr:uid="{BE751A9A-726C-4A66-A6AA-8B0062287949}"/>
    <cellStyle name="Comma 5 2 2 9 2" xfId="4707" xr:uid="{E9513EEA-786F-4863-9EDE-4BBA3B16021C}"/>
    <cellStyle name="Comma 5 2 2 9 3" xfId="6871" xr:uid="{883A13BD-1A54-49A4-A699-C12E177A402D}"/>
    <cellStyle name="Comma 5 2 3" xfId="692" xr:uid="{050E1F2A-5A19-49F4-84F6-CABC3973BEAE}"/>
    <cellStyle name="Comma 5 2 3 10" xfId="5256" xr:uid="{B36B58B3-4C3C-4023-803D-B5CE4526B332}"/>
    <cellStyle name="Comma 5 2 3 11" xfId="6182" xr:uid="{56B1C36C-9D6F-4987-B22D-AAB6EA10714F}"/>
    <cellStyle name="Comma 5 2 3 2" xfId="1010" xr:uid="{E306A36C-B831-4157-BD6A-896A9AAEA9F6}"/>
    <cellStyle name="Comma 5 2 3 2 2" xfId="3450" xr:uid="{F8836161-5FEC-4206-A5FB-9713D7BB4AED}"/>
    <cellStyle name="Comma 5 2 3 2 3" xfId="5553" xr:uid="{6C5301E9-6BC6-4552-8362-F333CBF68D85}"/>
    <cellStyle name="Comma 5 2 3 3" xfId="1328" xr:uid="{46B38821-3999-4D30-954F-8CA867EEF4B1}"/>
    <cellStyle name="Comma 5 2 3 3 2" xfId="3688" xr:uid="{02E7BEF3-E3C3-4CD9-ADFD-C2A4EC1712EB}"/>
    <cellStyle name="Comma 5 2 3 3 3" xfId="5801" xr:uid="{78A10A4E-B1E8-49E9-8B51-34AF63576FB3}"/>
    <cellStyle name="Comma 5 2 3 4" xfId="1643" xr:uid="{9BA76173-EACA-4024-9BA5-9328DFC535B4}"/>
    <cellStyle name="Comma 5 2 3 4 2" xfId="3945" xr:uid="{BB492977-3D2E-488E-B650-3598B1EE37C1}"/>
    <cellStyle name="Comma 5 2 3 4 3" xfId="6068" xr:uid="{EEFD531E-2EE7-4448-8852-11E5BC4E21E4}"/>
    <cellStyle name="Comma 5 2 3 5" xfId="2154" xr:uid="{2DBFA4E3-763E-4AF0-A41C-1C13DBD4BF09}"/>
    <cellStyle name="Comma 5 2 3 5 2" xfId="4253" xr:uid="{38239C63-42F5-48CD-8020-56643A974A78}"/>
    <cellStyle name="Comma 5 2 3 5 3" xfId="6417" xr:uid="{FD409661-AC6C-4606-8387-617E626214E3}"/>
    <cellStyle name="Comma 5 2 3 6" xfId="2464" xr:uid="{2F9FE81A-1328-41FF-9F49-38E2C48A1426}"/>
    <cellStyle name="Comma 5 2 3 6 2" xfId="4561" xr:uid="{11E41716-AD90-4060-ABA3-AD8DAFC54D98}"/>
    <cellStyle name="Comma 5 2 3 6 3" xfId="6725" xr:uid="{9F79CB51-371A-4471-93A3-BB6992EB5055}"/>
    <cellStyle name="Comma 5 2 3 7" xfId="2713" xr:uid="{046244E1-D14E-47D7-AF3B-091407759706}"/>
    <cellStyle name="Comma 5 2 3 7 2" xfId="4806" xr:uid="{5AD90CE7-00A7-4B3E-A0BB-3C96EB22905C}"/>
    <cellStyle name="Comma 5 2 3 7 3" xfId="6970" xr:uid="{DA199AA7-4FFD-48EC-9925-2DBD88F9B586}"/>
    <cellStyle name="Comma 5 2 3 8" xfId="2926" xr:uid="{75048B5B-C25B-4E49-A712-AD047232FF5E}"/>
    <cellStyle name="Comma 5 2 3 8 2" xfId="5011" xr:uid="{F7115CDB-9752-430A-8444-32F76F718A00}"/>
    <cellStyle name="Comma 5 2 3 8 3" xfId="7175" xr:uid="{9773A138-FCC7-4842-96D4-3394AC10A9A0}"/>
    <cellStyle name="Comma 5 2 3 9" xfId="3157" xr:uid="{93A39518-DFEC-407A-864D-3BB7504CA577}"/>
    <cellStyle name="Comma 5 2 4" xfId="928" xr:uid="{00529521-CD1F-43AD-B147-A40BC9FE588A}"/>
    <cellStyle name="Comma 5 2 4 10" xfId="6172" xr:uid="{9816F8B5-4A9B-4DC4-88EB-9195CA66BD36}"/>
    <cellStyle name="Comma 5 2 4 2" xfId="1246" xr:uid="{1234A00D-20F9-4A37-AAEA-C1463CFE05B7}"/>
    <cellStyle name="Comma 5 2 4 2 2" xfId="3619" xr:uid="{A638BF9A-9141-49B3-921D-AD433A26C9CF}"/>
    <cellStyle name="Comma 5 2 4 2 3" xfId="5731" xr:uid="{305E60E4-B185-4BBF-8DF0-2C21D5CC7A2F}"/>
    <cellStyle name="Comma 5 2 4 3" xfId="1561" xr:uid="{7F59897A-C916-4037-AFFE-ABCBAE12C601}"/>
    <cellStyle name="Comma 5 2 4 3 2" xfId="3863" xr:uid="{96D31A86-E0A6-4FDE-9947-00B754449500}"/>
    <cellStyle name="Comma 5 2 4 3 3" xfId="5986" xr:uid="{8E7FF2BB-9450-4279-8C0A-B9A8D4852F36}"/>
    <cellStyle name="Comma 5 2 4 4" xfId="2072" xr:uid="{AD4BD77F-EA1C-45A8-A5AA-0D481A5493F2}"/>
    <cellStyle name="Comma 5 2 4 4 2" xfId="4171" xr:uid="{EA6EC5B7-FEA6-4475-94F3-D9C530B93EEE}"/>
    <cellStyle name="Comma 5 2 4 4 3" xfId="6335" xr:uid="{F8A3B2AD-D001-4814-9580-64FF07A7C08F}"/>
    <cellStyle name="Comma 5 2 4 5" xfId="2382" xr:uid="{AEC99709-BD3E-484B-8FCA-45A61A4A08C5}"/>
    <cellStyle name="Comma 5 2 4 5 2" xfId="4479" xr:uid="{86E672B8-7555-4F7B-BF86-8E2B7FA76F76}"/>
    <cellStyle name="Comma 5 2 4 5 3" xfId="6643" xr:uid="{393EE791-CC72-4EFB-95FF-6F534CD192DD}"/>
    <cellStyle name="Comma 5 2 4 6" xfId="2644" xr:uid="{9200E6F0-136A-4985-AEEA-BAC5477D59B4}"/>
    <cellStyle name="Comma 5 2 4 6 2" xfId="4737" xr:uid="{324A5F7A-6EE5-4289-9711-B13A0C016FF9}"/>
    <cellStyle name="Comma 5 2 4 6 3" xfId="6901" xr:uid="{0A5FEB83-165F-4DDC-A504-2CDB3C65248E}"/>
    <cellStyle name="Comma 5 2 4 7" xfId="2857" xr:uid="{7630D083-8E35-41F7-87B8-F45C97B23DFC}"/>
    <cellStyle name="Comma 5 2 4 7 2" xfId="4942" xr:uid="{03EF3D81-6BB2-4C15-99FD-0F76312CC7A4}"/>
    <cellStyle name="Comma 5 2 4 7 3" xfId="7106" xr:uid="{315A70D4-3567-4DE6-93F9-35B8296F6EC9}"/>
    <cellStyle name="Comma 5 2 4 8" xfId="3368" xr:uid="{39E99723-9756-4526-8715-78A9AA9B5D57}"/>
    <cellStyle name="Comma 5 2 4 9" xfId="5471" xr:uid="{68DC31C2-7152-4B3A-82DF-45750A2E215E}"/>
    <cellStyle name="Comma 5 2 5" xfId="821" xr:uid="{C46B4563-B943-494C-ADAC-37D09E9EB6DF}"/>
    <cellStyle name="Comma 5 2 5 2" xfId="3269" xr:uid="{0A54B4B9-4F92-4AA6-8412-D59329E002CB}"/>
    <cellStyle name="Comma 5 2 5 3" xfId="5369" xr:uid="{A81131D8-E41B-4E7D-9A24-3FC1DF38684B}"/>
    <cellStyle name="Comma 5 2 6" xfId="1145" xr:uid="{7FC8811F-F953-4B29-8208-3BF58650C311}"/>
    <cellStyle name="Comma 5 2 6 2" xfId="3559" xr:uid="{F3965A06-BC07-46CE-AF23-F33F273C4559}"/>
    <cellStyle name="Comma 5 2 6 3" xfId="5662" xr:uid="{622B3D27-4510-4C1F-914F-A845B21EE85E}"/>
    <cellStyle name="Comma 5 2 7" xfId="1458" xr:uid="{2AA406CC-C21E-4FBE-8A6A-20E0EA0BC896}"/>
    <cellStyle name="Comma 5 2 7 2" xfId="3764" xr:uid="{FA31E6DF-A75D-42BC-A806-38394D7AC06E}"/>
    <cellStyle name="Comma 5 2 7 3" xfId="5887" xr:uid="{FE9B6BF2-7961-4281-A663-BBFC427FFB32}"/>
    <cellStyle name="Comma 5 2 8" xfId="1973" xr:uid="{A92A96BC-DE6C-4378-A478-F932C9615523}"/>
    <cellStyle name="Comma 5 2 8 2" xfId="4072" xr:uid="{19C0F696-7C6C-4A2B-B042-3977F5D99AB4}"/>
    <cellStyle name="Comma 5 2 8 3" xfId="6236" xr:uid="{E0FB6671-56C6-45BA-9858-D4B2C0CF6E78}"/>
    <cellStyle name="Comma 5 2 9" xfId="2283" xr:uid="{DD2E2270-FFB2-4DD8-B1F5-35FB882EBA19}"/>
    <cellStyle name="Comma 5 2 9 2" xfId="4380" xr:uid="{D867C9F3-7428-496E-97C6-8043C5634ACF}"/>
    <cellStyle name="Comma 5 2 9 3" xfId="6544" xr:uid="{886D3233-0723-4F13-B704-F1A924EBAA27}"/>
    <cellStyle name="Comma 5 3" xfId="401" xr:uid="{A8485ED7-97E8-4CEA-97E3-A372AF265A0A}"/>
    <cellStyle name="Comma 5 3 10" xfId="2590" xr:uid="{DAFA5535-26EE-419E-838C-0F8686F6EFB4}"/>
    <cellStyle name="Comma 5 3 10 2" xfId="4683" xr:uid="{3963CB3D-FE9A-4FE2-82E5-8A769E2AAA50}"/>
    <cellStyle name="Comma 5 3 10 3" xfId="6847" xr:uid="{38C32BC9-975A-41B1-9C83-92C70F12DD6C}"/>
    <cellStyle name="Comma 5 3 11" xfId="2802" xr:uid="{93BF9AB4-723B-4D61-82EC-9446FCF6C6FD}"/>
    <cellStyle name="Comma 5 3 11 2" xfId="4888" xr:uid="{F9EDB200-E05A-4869-AED3-8597C7D0276D}"/>
    <cellStyle name="Comma 5 3 11 3" xfId="7052" xr:uid="{3C7657AF-C232-4F8C-B245-9DA090631F8C}"/>
    <cellStyle name="Comma 5 3 12" xfId="3043" xr:uid="{12BB3DE6-6C04-43D5-A4A9-B15CE768A8E1}"/>
    <cellStyle name="Comma 5 3 13" xfId="5123" xr:uid="{50A139E6-AC12-4D25-9F55-F2DD5D37ED3E}"/>
    <cellStyle name="Comma 5 3 14" xfId="6180" xr:uid="{1227635E-C3C5-4FB2-A109-63C9F5905F91}"/>
    <cellStyle name="Comma 5 3 2" xfId="613" xr:uid="{75F31DC5-904F-4173-9DD2-5CF8A93DB9C3}"/>
    <cellStyle name="Comma 5 3 2 10" xfId="2833" xr:uid="{6AD8646E-6761-41C6-9F9E-A711F0A1ED89}"/>
    <cellStyle name="Comma 5 3 2 10 2" xfId="4918" xr:uid="{20EFB145-88E7-4FA5-BF51-E0B6A6066033}"/>
    <cellStyle name="Comma 5 3 2 10 3" xfId="7082" xr:uid="{1816108C-09B4-48C8-968E-8747F197748D}"/>
    <cellStyle name="Comma 5 3 2 11" xfId="3099" xr:uid="{BD06070C-267A-44DF-B048-1FEAE38A8602}"/>
    <cellStyle name="Comma 5 3 2 12" xfId="5196" xr:uid="{C225CDA9-0D92-4AD4-8851-43F7D863EDD1}"/>
    <cellStyle name="Comma 5 3 2 13" xfId="5793" xr:uid="{0BF6C99B-6716-4EFC-9734-FE9F60B8BDD8}"/>
    <cellStyle name="Comma 5 3 2 2" xfId="762" xr:uid="{0B07D604-2729-4B1F-A048-DD222DEDA6AE}"/>
    <cellStyle name="Comma 5 3 2 2 10" xfId="5321" xr:uid="{2DC02BE8-4505-44F1-891A-6942F9C8B06B}"/>
    <cellStyle name="Comma 5 3 2 2 11" xfId="5238" xr:uid="{C2BA04D9-DE89-4E32-B991-2A7F9577F62C}"/>
    <cellStyle name="Comma 5 3 2 2 2" xfId="1074" xr:uid="{036F89EB-8757-4043-9ABE-A83394B175F5}"/>
    <cellStyle name="Comma 5 3 2 2 2 2" xfId="3514" xr:uid="{656F0DE9-743F-4A99-A4E5-801BA2E4A095}"/>
    <cellStyle name="Comma 5 3 2 2 2 3" xfId="5617" xr:uid="{181AD063-43CB-46AD-842F-91EA1C7F26F9}"/>
    <cellStyle name="Comma 5 3 2 2 3" xfId="1392" xr:uid="{9743215C-5F19-4884-A0DC-8C49B6124179}"/>
    <cellStyle name="Comma 5 3 2 2 3 2" xfId="3724" xr:uid="{5C2CBE81-E573-4BF2-A755-2CC634F5A2A1}"/>
    <cellStyle name="Comma 5 3 2 2 3 3" xfId="5842" xr:uid="{69CAA19D-5475-4481-AE9D-9206CC09A683}"/>
    <cellStyle name="Comma 5 3 2 2 4" xfId="1707" xr:uid="{F7389FCF-4C87-4BC3-8F8B-F873E2CD3798}"/>
    <cellStyle name="Comma 5 3 2 2 4 2" xfId="4009" xr:uid="{AE8CE673-FAD2-4858-BBDC-ABE93C99D9E8}"/>
    <cellStyle name="Comma 5 3 2 2 4 3" xfId="6132" xr:uid="{C190FFEB-98EB-4551-AE29-8854C57ACAEB}"/>
    <cellStyle name="Comma 5 3 2 2 5" xfId="2218" xr:uid="{747F0915-EEF6-4489-9BD4-89890F700F70}"/>
    <cellStyle name="Comma 5 3 2 2 5 2" xfId="4317" xr:uid="{A1437804-D489-4747-B35C-8F232091DDB1}"/>
    <cellStyle name="Comma 5 3 2 2 5 3" xfId="6481" xr:uid="{E1A34EEA-3B46-4399-97FA-550983DA0C0A}"/>
    <cellStyle name="Comma 5 3 2 2 6" xfId="2528" xr:uid="{20C1E093-90E4-4F85-9850-E0B738BB858C}"/>
    <cellStyle name="Comma 5 3 2 2 6 2" xfId="4625" xr:uid="{8691CC7C-23A5-4C16-8F26-1E8D01071571}"/>
    <cellStyle name="Comma 5 3 2 2 6 3" xfId="6789" xr:uid="{742C66D1-CB53-41C6-887E-22F8788D01BA}"/>
    <cellStyle name="Comma 5 3 2 2 7" xfId="2749" xr:uid="{222BD6C6-9272-4C5A-AB5B-2193F21C522B}"/>
    <cellStyle name="Comma 5 3 2 2 7 2" xfId="4842" xr:uid="{F7A7611E-968D-4340-97DC-77F07C1BB7DB}"/>
    <cellStyle name="Comma 5 3 2 2 7 3" xfId="7006" xr:uid="{BEDF7FFF-785E-4F7B-9F1D-9F4E676A2025}"/>
    <cellStyle name="Comma 5 3 2 2 8" xfId="2962" xr:uid="{84B474E8-0BD6-4B66-B4EC-4334A9C6546C}"/>
    <cellStyle name="Comma 5 3 2 2 8 2" xfId="5047" xr:uid="{CAD8FDF6-36DC-41FD-B2B6-1F12BB56BC97}"/>
    <cellStyle name="Comma 5 3 2 2 8 3" xfId="7211" xr:uid="{2575FB6C-08C8-4CD0-9B8C-0BD9FCE794D0}"/>
    <cellStyle name="Comma 5 3 2 2 9" xfId="3221" xr:uid="{EB5C2239-43AA-47D2-B8F5-A9DBB3A799F2}"/>
    <cellStyle name="Comma 5 3 2 3" xfId="966" xr:uid="{0B9243BC-7A7F-4849-A61E-B38754894AB7}"/>
    <cellStyle name="Comma 5 3 2 3 10" xfId="6188" xr:uid="{EA8BA9AC-F650-4B9C-983E-40F249658BE6}"/>
    <cellStyle name="Comma 5 3 2 3 2" xfId="1284" xr:uid="{429DB471-C555-4F68-A609-1DE4B507FCA9}"/>
    <cellStyle name="Comma 5 3 2 3 2 2" xfId="3657" xr:uid="{0CB40090-037F-4075-905E-1D23423F36AA}"/>
    <cellStyle name="Comma 5 3 2 3 2 3" xfId="5769" xr:uid="{C19E1601-3EBC-4A80-8051-610812FDDE6A}"/>
    <cellStyle name="Comma 5 3 2 3 3" xfId="1599" xr:uid="{8EA65041-319E-4128-82F6-4AA67E10D1DF}"/>
    <cellStyle name="Comma 5 3 2 3 3 2" xfId="3901" xr:uid="{BE14DCDF-ACBC-4B0F-91AE-55194233868F}"/>
    <cellStyle name="Comma 5 3 2 3 3 3" xfId="6024" xr:uid="{8C447193-533C-4464-97E7-0056C74AD660}"/>
    <cellStyle name="Comma 5 3 2 3 4" xfId="2110" xr:uid="{6B5FD1FD-A0BC-434F-9CD6-75229CDBD6BB}"/>
    <cellStyle name="Comma 5 3 2 3 4 2" xfId="4209" xr:uid="{DA8EDB6F-87C8-46CA-9117-7F3BADE50B44}"/>
    <cellStyle name="Comma 5 3 2 3 4 3" xfId="6373" xr:uid="{915C3DDC-AC09-4241-B42B-81315471B230}"/>
    <cellStyle name="Comma 5 3 2 3 5" xfId="2420" xr:uid="{C469CD1C-9DC2-4016-B5D5-22E5F125AC14}"/>
    <cellStyle name="Comma 5 3 2 3 5 2" xfId="4517" xr:uid="{1FB8022F-E9A7-4431-8C17-D57C92F12A64}"/>
    <cellStyle name="Comma 5 3 2 3 5 3" xfId="6681" xr:uid="{4E77E5D9-C8B3-4AE3-933C-BDD08A24C734}"/>
    <cellStyle name="Comma 5 3 2 3 6" xfId="2682" xr:uid="{FC1E27B7-4841-4183-B149-EB0BDD6BAD9B}"/>
    <cellStyle name="Comma 5 3 2 3 6 2" xfId="4775" xr:uid="{26DF735E-0A24-4C97-9351-8787BBFD852E}"/>
    <cellStyle name="Comma 5 3 2 3 6 3" xfId="6939" xr:uid="{085A5BBE-C962-4972-B806-BE85053E2CB2}"/>
    <cellStyle name="Comma 5 3 2 3 7" xfId="2895" xr:uid="{E25FFD8C-0C16-4DDD-9B13-5CB7C5F02D4A}"/>
    <cellStyle name="Comma 5 3 2 3 7 2" xfId="4980" xr:uid="{B124B283-9902-4DA2-A1C0-724F2F70A167}"/>
    <cellStyle name="Comma 5 3 2 3 7 3" xfId="7144" xr:uid="{6526460D-F049-43AB-BACD-4C292B57A124}"/>
    <cellStyle name="Comma 5 3 2 3 8" xfId="3406" xr:uid="{4DB82410-C17E-4C5E-9B49-BECE53893AA0}"/>
    <cellStyle name="Comma 5 3 2 3 9" xfId="5509" xr:uid="{7F570003-89E0-4D04-A3FA-7B8791A7B2FD}"/>
    <cellStyle name="Comma 5 3 2 4" xfId="885" xr:uid="{E1B9B654-011C-425F-A9D1-A0B8FD3141AA}"/>
    <cellStyle name="Comma 5 3 2 4 2" xfId="3333" xr:uid="{59FF2309-D853-4948-8F65-E9EB7F82794F}"/>
    <cellStyle name="Comma 5 3 2 4 3" xfId="5433" xr:uid="{5B1B1F03-C27C-431D-B793-6386BAAEBF62}"/>
    <cellStyle name="Comma 5 3 2 5" xfId="1211" xr:uid="{504E22D0-634A-442B-8070-E1DCC78C8DD0}"/>
    <cellStyle name="Comma 5 3 2 5 2" xfId="3595" xr:uid="{586B248C-E057-4610-949E-56D158BABDB2}"/>
    <cellStyle name="Comma 5 3 2 5 3" xfId="5704" xr:uid="{CEE333BE-CA92-45BA-A26E-C467CC29CF4A}"/>
    <cellStyle name="Comma 5 3 2 6" xfId="1524" xr:uid="{D8C67ED1-A6B0-492D-ADF1-235404E9295A}"/>
    <cellStyle name="Comma 5 3 2 6 2" xfId="3828" xr:uid="{7FCA055F-7B12-469D-B33E-FFC057F91D35}"/>
    <cellStyle name="Comma 5 3 2 6 3" xfId="5951" xr:uid="{1F6FFE00-AA28-45E0-BFC3-960D353A5333}"/>
    <cellStyle name="Comma 5 3 2 7" xfId="2037" xr:uid="{4DF129C9-67B5-44E7-A9EF-09D1B03D4D0B}"/>
    <cellStyle name="Comma 5 3 2 7 2" xfId="4136" xr:uid="{A88BF3BA-C3D7-4B0B-9AE3-1D2236C54D54}"/>
    <cellStyle name="Comma 5 3 2 7 3" xfId="6300" xr:uid="{F63408CE-CCE6-4720-A841-7B4A260FBFF2}"/>
    <cellStyle name="Comma 5 3 2 8" xfId="2347" xr:uid="{0D0F8E44-2CAF-40E5-A0FA-1996EEBBC9D3}"/>
    <cellStyle name="Comma 5 3 2 8 2" xfId="4444" xr:uid="{C2756AF8-8710-46D2-B6E3-EE789990F2C8}"/>
    <cellStyle name="Comma 5 3 2 8 3" xfId="6608" xr:uid="{090AD2F1-FB4A-4696-83BA-16E791912A02}"/>
    <cellStyle name="Comma 5 3 2 9" xfId="2620" xr:uid="{AA7F6286-21B1-4F1E-AA9D-5FDA33DDDBB1}"/>
    <cellStyle name="Comma 5 3 2 9 2" xfId="4713" xr:uid="{4B39B9E8-11AF-4785-BF0C-E836ABC80826}"/>
    <cellStyle name="Comma 5 3 2 9 3" xfId="6877" xr:uid="{852C2DAC-EF90-461E-AE89-C181D63258F0}"/>
    <cellStyle name="Comma 5 3 3" xfId="702" xr:uid="{FEAC4E83-1883-400B-9DBF-7DEBAAB9F05F}"/>
    <cellStyle name="Comma 5 3 3 10" xfId="5266" xr:uid="{F140E7AB-6F43-4CA6-8B96-C0E4BFE047E1}"/>
    <cellStyle name="Comma 5 3 3 11" xfId="6165" xr:uid="{A72EC464-B3E5-4E55-A510-6BECC56FE06E}"/>
    <cellStyle name="Comma 5 3 3 2" xfId="1020" xr:uid="{413C6B9F-D7D5-423A-A2E7-3C6B64E217D9}"/>
    <cellStyle name="Comma 5 3 3 2 2" xfId="3460" xr:uid="{2CA57A42-DFEA-4423-9C3E-755218615987}"/>
    <cellStyle name="Comma 5 3 3 2 3" xfId="5563" xr:uid="{BE1D6B10-E3F5-472C-BA69-26ADE8CF6FA4}"/>
    <cellStyle name="Comma 5 3 3 3" xfId="1338" xr:uid="{1D325566-F923-4DD0-95EA-AA1F301CA81D}"/>
    <cellStyle name="Comma 5 3 3 3 2" xfId="3694" xr:uid="{03C042C7-B3F5-43D6-9B7B-65E35D0E17E2}"/>
    <cellStyle name="Comma 5 3 3 3 3" xfId="5808" xr:uid="{DD00378B-490D-4836-B6E3-15A299657AAC}"/>
    <cellStyle name="Comma 5 3 3 4" xfId="1653" xr:uid="{538FAE30-BA2B-4FF6-912E-D51DEB38DE77}"/>
    <cellStyle name="Comma 5 3 3 4 2" xfId="3955" xr:uid="{112A7BCF-4CC1-4B7C-BE6B-89A5D3C3FD49}"/>
    <cellStyle name="Comma 5 3 3 4 3" xfId="6078" xr:uid="{76B239E4-91F0-4834-A033-CCAE8CE2B8C3}"/>
    <cellStyle name="Comma 5 3 3 5" xfId="2164" xr:uid="{1F1BFEAA-C145-4C60-9411-C613D051B654}"/>
    <cellStyle name="Comma 5 3 3 5 2" xfId="4263" xr:uid="{B4514872-B969-4C35-9AA6-D63259788BE6}"/>
    <cellStyle name="Comma 5 3 3 5 3" xfId="6427" xr:uid="{09D54427-61D1-41E8-BB96-88843ED0EBEE}"/>
    <cellStyle name="Comma 5 3 3 6" xfId="2474" xr:uid="{06B30BBF-2A25-47C5-B4F8-681297E967AA}"/>
    <cellStyle name="Comma 5 3 3 6 2" xfId="4571" xr:uid="{3FFF485A-30C5-483F-8E9F-118355A3BEE8}"/>
    <cellStyle name="Comma 5 3 3 6 3" xfId="6735" xr:uid="{B981553D-7EF1-4AAA-B139-6DAB3986B244}"/>
    <cellStyle name="Comma 5 3 3 7" xfId="2719" xr:uid="{AC5EE0E5-7E4C-417E-BEF3-13080FB8BA87}"/>
    <cellStyle name="Comma 5 3 3 7 2" xfId="4812" xr:uid="{89EF2A3B-0220-46C3-95FC-1CEA7C29D88C}"/>
    <cellStyle name="Comma 5 3 3 7 3" xfId="6976" xr:uid="{0380AC23-FB5F-4B3C-8E80-28A503A2AE7E}"/>
    <cellStyle name="Comma 5 3 3 8" xfId="2932" xr:uid="{2FB9D076-A331-4D22-9253-672C6CE7B760}"/>
    <cellStyle name="Comma 5 3 3 8 2" xfId="5017" xr:uid="{37EB3019-264B-49F1-B170-2A2D8692DDD7}"/>
    <cellStyle name="Comma 5 3 3 8 3" xfId="7181" xr:uid="{1FFCE5B0-EA27-4B36-B2CB-CFF025429646}"/>
    <cellStyle name="Comma 5 3 3 9" xfId="3167" xr:uid="{3C3216EA-B8BB-4463-AA21-557046B2AD6D}"/>
    <cellStyle name="Comma 5 3 4" xfId="934" xr:uid="{66182330-AC6F-4496-9A5D-D0E5FE916B8B}"/>
    <cellStyle name="Comma 5 3 4 10" xfId="6162" xr:uid="{AD981C9A-C91B-449B-9501-418725D387E6}"/>
    <cellStyle name="Comma 5 3 4 2" xfId="1252" xr:uid="{EC265936-A571-46F1-A1DC-B4EF8B0831A1}"/>
    <cellStyle name="Comma 5 3 4 2 2" xfId="3625" xr:uid="{CEDD31C0-360A-4734-9E42-3FDCCE128872}"/>
    <cellStyle name="Comma 5 3 4 2 3" xfId="5737" xr:uid="{D68D797F-2EF9-4CB4-BE0E-09F44779ED31}"/>
    <cellStyle name="Comma 5 3 4 3" xfId="1567" xr:uid="{ACFD1278-9B73-4DFB-A8B7-7A109B70BC03}"/>
    <cellStyle name="Comma 5 3 4 3 2" xfId="3869" xr:uid="{6C391A3A-1C70-4A6B-B35D-A3145CB92DE1}"/>
    <cellStyle name="Comma 5 3 4 3 3" xfId="5992" xr:uid="{633E730C-FF41-4F30-9E30-360F4BAB79DF}"/>
    <cellStyle name="Comma 5 3 4 4" xfId="2078" xr:uid="{C2282E8F-9B6C-4D32-AF49-B061BF6209E5}"/>
    <cellStyle name="Comma 5 3 4 4 2" xfId="4177" xr:uid="{F86FDBDD-EF2A-4398-8412-66DD278867BF}"/>
    <cellStyle name="Comma 5 3 4 4 3" xfId="6341" xr:uid="{6B98E95F-A914-4625-828D-0F04C2554E43}"/>
    <cellStyle name="Comma 5 3 4 5" xfId="2388" xr:uid="{14513050-700E-465A-AC82-48F8D7F59D8A}"/>
    <cellStyle name="Comma 5 3 4 5 2" xfId="4485" xr:uid="{73423871-D67A-4574-9E4D-7012087C6CA1}"/>
    <cellStyle name="Comma 5 3 4 5 3" xfId="6649" xr:uid="{F15F8CEB-1C3B-41DD-B656-0E87BCC22A7B}"/>
    <cellStyle name="Comma 5 3 4 6" xfId="2650" xr:uid="{C7FE33EB-048C-4F47-94C4-D512E675F626}"/>
    <cellStyle name="Comma 5 3 4 6 2" xfId="4743" xr:uid="{C7C7D83A-CF83-48DD-A5A3-A42FC90B8996}"/>
    <cellStyle name="Comma 5 3 4 6 3" xfId="6907" xr:uid="{5D399270-EAE4-46F8-98B4-8F080806B971}"/>
    <cellStyle name="Comma 5 3 4 7" xfId="2863" xr:uid="{3C3DAE4F-DD9B-4E38-9DBF-CA037B9F4062}"/>
    <cellStyle name="Comma 5 3 4 7 2" xfId="4948" xr:uid="{219C73AD-FC2D-4E98-AA38-0587242423AD}"/>
    <cellStyle name="Comma 5 3 4 7 3" xfId="7112" xr:uid="{2CC6F852-1434-4742-A181-F7B269676A67}"/>
    <cellStyle name="Comma 5 3 4 8" xfId="3374" xr:uid="{B38A4546-B12D-4565-9388-68DE422D54C3}"/>
    <cellStyle name="Comma 5 3 4 9" xfId="5477" xr:uid="{E879313F-0EA5-49EC-BE28-17FEE4FA5C63}"/>
    <cellStyle name="Comma 5 3 5" xfId="831" xr:uid="{427FBCB3-D806-442F-930E-4D60C91DE170}"/>
    <cellStyle name="Comma 5 3 5 2" xfId="3279" xr:uid="{2E718605-9E52-416B-B941-15D196F78EEB}"/>
    <cellStyle name="Comma 5 3 5 3" xfId="5379" xr:uid="{5BC782AD-8C1B-4E85-A49E-D6084BEAEFD7}"/>
    <cellStyle name="Comma 5 3 6" xfId="1155" xr:uid="{D5477965-9B20-464C-BA7C-1AD6C50AD940}"/>
    <cellStyle name="Comma 5 3 6 2" xfId="3565" xr:uid="{EBDA0485-BAEA-4B94-B531-00ED5CBF1221}"/>
    <cellStyle name="Comma 5 3 6 3" xfId="5668" xr:uid="{402B4BDB-F944-4124-8CC6-B401639FCB87}"/>
    <cellStyle name="Comma 5 3 7" xfId="1468" xr:uid="{0749B38A-83C3-4E74-9E20-B5D2DC17209A}"/>
    <cellStyle name="Comma 5 3 7 2" xfId="3774" xr:uid="{76F7087B-4AFB-4B8A-823A-CB4BA4E6E326}"/>
    <cellStyle name="Comma 5 3 7 3" xfId="5897" xr:uid="{198114FA-9DAA-40EE-A713-6D2F136DF9CD}"/>
    <cellStyle name="Comma 5 3 8" xfId="1983" xr:uid="{23FD4A97-F07D-4837-A0A4-82F49E7DB58F}"/>
    <cellStyle name="Comma 5 3 8 2" xfId="4082" xr:uid="{CEA7C934-7DC5-4BA9-BAA2-C3578070D845}"/>
    <cellStyle name="Comma 5 3 8 3" xfId="6246" xr:uid="{234782DA-DDEC-42CE-AC3B-B5214F333C6B}"/>
    <cellStyle name="Comma 5 3 9" xfId="2293" xr:uid="{D4D5EBF1-3A0E-48FA-9B6F-E8D33CE74EEA}"/>
    <cellStyle name="Comma 5 3 9 2" xfId="4390" xr:uid="{ED6BD93D-DA39-44DA-9A18-98FC4B447B9D}"/>
    <cellStyle name="Comma 5 3 9 3" xfId="6554" xr:uid="{482034B0-1459-4F8F-8780-92A02F98AF69}"/>
    <cellStyle name="Comma 5 4" xfId="414" xr:uid="{F30CA689-6AA4-4364-9511-4A594654BDE2}"/>
    <cellStyle name="Comma 5 4 10" xfId="2594" xr:uid="{EABEC97D-F95F-4470-801D-261B893E6C08}"/>
    <cellStyle name="Comma 5 4 10 2" xfId="4687" xr:uid="{FEE65F73-6916-4E34-8311-B6B3C986642B}"/>
    <cellStyle name="Comma 5 4 10 3" xfId="6851" xr:uid="{46F888EB-AB64-46D6-AC15-24E5891637A0}"/>
    <cellStyle name="Comma 5 4 11" xfId="2806" xr:uid="{AFDAFEB4-D8DF-4980-9A34-655D3547BD89}"/>
    <cellStyle name="Comma 5 4 11 2" xfId="4892" xr:uid="{C41A02C5-4706-4C06-86BB-0ECBD3DCA012}"/>
    <cellStyle name="Comma 5 4 11 3" xfId="7056" xr:uid="{C4FA59AE-AF34-4478-8FDC-A6C7A76F731C}"/>
    <cellStyle name="Comma 5 4 12" xfId="3050" xr:uid="{3DE860A8-62F1-4FB0-AFBF-914B8D0B6528}"/>
    <cellStyle name="Comma 5 4 13" xfId="5130" xr:uid="{8C8CF511-8AD5-408D-905A-01D2D1A8FE03}"/>
    <cellStyle name="Comma 5 4 14" xfId="5862" xr:uid="{83B05D51-E0F8-4E69-A839-52738AD98545}"/>
    <cellStyle name="Comma 5 4 2" xfId="620" xr:uid="{377E0028-2F7D-4052-9125-94C630845080}"/>
    <cellStyle name="Comma 5 4 2 10" xfId="2837" xr:uid="{C97189FF-159D-4C28-AC52-638F724187B6}"/>
    <cellStyle name="Comma 5 4 2 10 2" xfId="4922" xr:uid="{AC606BFE-059D-4F69-A620-2F0DCC8F6C49}"/>
    <cellStyle name="Comma 5 4 2 10 3" xfId="7086" xr:uid="{8DDDE717-4DAD-4C39-829A-865E53E76C4C}"/>
    <cellStyle name="Comma 5 4 2 11" xfId="3106" xr:uid="{7927C573-C8D3-4212-B081-9C69972FDFF0}"/>
    <cellStyle name="Comma 5 4 2 12" xfId="5203" xr:uid="{C503CFC6-345F-4124-A3B8-64893F096278}"/>
    <cellStyle name="Comma 5 4 2 13" xfId="5683" xr:uid="{F9807537-52A9-460B-8C2F-15CE528441BD}"/>
    <cellStyle name="Comma 5 4 2 2" xfId="769" xr:uid="{DBCA6DFD-8AE8-4331-BD5A-7246DD1773FF}"/>
    <cellStyle name="Comma 5 4 2 2 10" xfId="5328" xr:uid="{0F116215-EF13-4525-8F22-65C017531B58}"/>
    <cellStyle name="Comma 5 4 2 2 11" xfId="5079" xr:uid="{8AA35724-DD67-45EB-93B5-35A0D1431EDE}"/>
    <cellStyle name="Comma 5 4 2 2 2" xfId="1081" xr:uid="{0F693C0E-FC3D-4CB0-A0CC-8302F3266F0D}"/>
    <cellStyle name="Comma 5 4 2 2 2 2" xfId="3521" xr:uid="{6FE952EA-CAAC-4A4A-9CF4-7690FA171C03}"/>
    <cellStyle name="Comma 5 4 2 2 2 3" xfId="5624" xr:uid="{D512DE2E-4E97-462B-9594-0A58034B0E86}"/>
    <cellStyle name="Comma 5 4 2 2 3" xfId="1399" xr:uid="{B3175005-2A09-429E-9A9C-BD108AD236AF}"/>
    <cellStyle name="Comma 5 4 2 2 3 2" xfId="3728" xr:uid="{DFC22A3A-438A-4F5C-9F64-C572DB8D9EB9}"/>
    <cellStyle name="Comma 5 4 2 2 3 3" xfId="5846" xr:uid="{BF092DE7-9E3B-4B88-B8D2-9F3CA03A4C82}"/>
    <cellStyle name="Comma 5 4 2 2 4" xfId="1714" xr:uid="{A6E1377F-E41B-420E-8BA5-133506A0CA4C}"/>
    <cellStyle name="Comma 5 4 2 2 4 2" xfId="4016" xr:uid="{9C4C4693-0E37-43DE-A773-30069FD82F24}"/>
    <cellStyle name="Comma 5 4 2 2 4 3" xfId="6139" xr:uid="{66593DFD-265B-4AED-B3BC-CD0C8A7355B3}"/>
    <cellStyle name="Comma 5 4 2 2 5" xfId="2225" xr:uid="{3438FA9D-D318-4E59-9AE0-4AFCC2E44014}"/>
    <cellStyle name="Comma 5 4 2 2 5 2" xfId="4324" xr:uid="{90984CB1-174C-4082-824E-04E6CF07B4A3}"/>
    <cellStyle name="Comma 5 4 2 2 5 3" xfId="6488" xr:uid="{DFBBFA98-3104-4B39-A83F-6D9D5AFCFABA}"/>
    <cellStyle name="Comma 5 4 2 2 6" xfId="2535" xr:uid="{65AC6731-D176-4B3F-A598-100A9E337161}"/>
    <cellStyle name="Comma 5 4 2 2 6 2" xfId="4632" xr:uid="{91EC8704-AC9A-482A-9307-DA1E0A9F6BE8}"/>
    <cellStyle name="Comma 5 4 2 2 6 3" xfId="6796" xr:uid="{67412F84-71AA-44C5-A1DB-DAB533C45536}"/>
    <cellStyle name="Comma 5 4 2 2 7" xfId="2753" xr:uid="{67D1A142-A716-43F2-B2F4-0F7B6C47AB43}"/>
    <cellStyle name="Comma 5 4 2 2 7 2" xfId="4846" xr:uid="{2887FD06-3CF5-4ABA-A55E-283D7EEE3B6C}"/>
    <cellStyle name="Comma 5 4 2 2 7 3" xfId="7010" xr:uid="{AF3CBDB5-5BBB-49BA-BAF8-F4F7C0794859}"/>
    <cellStyle name="Comma 5 4 2 2 8" xfId="2966" xr:uid="{49591F39-63F0-4BAE-8B52-697E21DBBB02}"/>
    <cellStyle name="Comma 5 4 2 2 8 2" xfId="5051" xr:uid="{53FB9A6F-F9B3-4EB1-8731-954D4E13636C}"/>
    <cellStyle name="Comma 5 4 2 2 8 3" xfId="7215" xr:uid="{9FDE318D-7B4C-4CFF-97FE-32E1B9414618}"/>
    <cellStyle name="Comma 5 4 2 2 9" xfId="3228" xr:uid="{26D65E95-D5B3-4D31-BD38-A9AB6A56C8EA}"/>
    <cellStyle name="Comma 5 4 2 3" xfId="970" xr:uid="{76DE0A8F-C2EF-4058-ACF8-2021F6025ADD}"/>
    <cellStyle name="Comma 5 4 2 3 10" xfId="6179" xr:uid="{7D3F64BE-7169-48B5-844A-86974E1FE52A}"/>
    <cellStyle name="Comma 5 4 2 3 2" xfId="1288" xr:uid="{B2370975-B0DC-4FD1-870A-21E004224EA4}"/>
    <cellStyle name="Comma 5 4 2 3 2 2" xfId="3661" xr:uid="{086774E4-BAEE-4B2A-8EA6-8013BFEF6B99}"/>
    <cellStyle name="Comma 5 4 2 3 2 3" xfId="5773" xr:uid="{C970EEE1-9A7A-4091-99B3-85B52B42E5A0}"/>
    <cellStyle name="Comma 5 4 2 3 3" xfId="1603" xr:uid="{75DF8770-1604-401D-89B8-FCD188DECA37}"/>
    <cellStyle name="Comma 5 4 2 3 3 2" xfId="3905" xr:uid="{3BC140D5-34C9-493A-896A-ED7A9DF61643}"/>
    <cellStyle name="Comma 5 4 2 3 3 3" xfId="6028" xr:uid="{AE1012C3-E0A1-4F08-B10B-26219528F2E2}"/>
    <cellStyle name="Comma 5 4 2 3 4" xfId="2114" xr:uid="{BB6F68A3-8021-42B6-9505-D4A1D6BEB645}"/>
    <cellStyle name="Comma 5 4 2 3 4 2" xfId="4213" xr:uid="{B34ADBF4-9607-4FE6-91D3-DBC9973DEA5B}"/>
    <cellStyle name="Comma 5 4 2 3 4 3" xfId="6377" xr:uid="{28E833E9-2BB4-4CF7-B3D4-B1401CCBD9A7}"/>
    <cellStyle name="Comma 5 4 2 3 5" xfId="2424" xr:uid="{E374FD78-378D-49D0-BFDC-9AF6F4E7CC68}"/>
    <cellStyle name="Comma 5 4 2 3 5 2" xfId="4521" xr:uid="{09168052-4B9A-4805-A0EA-F132586C6018}"/>
    <cellStyle name="Comma 5 4 2 3 5 3" xfId="6685" xr:uid="{BCC7336D-3FA7-446B-AFED-2E2E35FB0399}"/>
    <cellStyle name="Comma 5 4 2 3 6" xfId="2686" xr:uid="{7A63BA48-CF68-42FE-AB68-D4A6DEBDEEA9}"/>
    <cellStyle name="Comma 5 4 2 3 6 2" xfId="4779" xr:uid="{2A4AFDDE-40AE-40BB-A997-25241815E0A7}"/>
    <cellStyle name="Comma 5 4 2 3 6 3" xfId="6943" xr:uid="{551C798A-9C26-4836-ACCB-B4CD6D467A79}"/>
    <cellStyle name="Comma 5 4 2 3 7" xfId="2899" xr:uid="{4E6F0BF2-B09A-4435-87E7-2563D7333453}"/>
    <cellStyle name="Comma 5 4 2 3 7 2" xfId="4984" xr:uid="{32672428-3F9A-44E4-8144-7E79DA17978B}"/>
    <cellStyle name="Comma 5 4 2 3 7 3" xfId="7148" xr:uid="{A6C5F9E4-4EF0-4149-9B9A-8B9C69C24346}"/>
    <cellStyle name="Comma 5 4 2 3 8" xfId="3410" xr:uid="{1361376C-7CC4-4860-BA99-206F71DB0308}"/>
    <cellStyle name="Comma 5 4 2 3 9" xfId="5513" xr:uid="{D1E91A75-8770-44EF-A313-E1ADE9911250}"/>
    <cellStyle name="Comma 5 4 2 4" xfId="892" xr:uid="{C4F75AAB-D974-4CEC-A05C-BFECE4EBB8AD}"/>
    <cellStyle name="Comma 5 4 2 4 2" xfId="3340" xr:uid="{54AC15A7-BC5E-40D0-9513-83817D8857A3}"/>
    <cellStyle name="Comma 5 4 2 4 3" xfId="5440" xr:uid="{E5752E6B-C227-47CE-94A3-274A7AC987A4}"/>
    <cellStyle name="Comma 5 4 2 5" xfId="1218" xr:uid="{CA204231-928B-4A51-A5D1-667E9CDC2EEE}"/>
    <cellStyle name="Comma 5 4 2 5 2" xfId="3599" xr:uid="{34A9A8C0-7A76-4204-A6EB-D8FB3232A61B}"/>
    <cellStyle name="Comma 5 4 2 5 3" xfId="5709" xr:uid="{50D40340-6659-48F3-9433-04FCF74B34C0}"/>
    <cellStyle name="Comma 5 4 2 6" xfId="1531" xr:uid="{5BD8281D-DF2D-4253-8404-E03D411D416E}"/>
    <cellStyle name="Comma 5 4 2 6 2" xfId="3835" xr:uid="{81D465FB-D950-474D-89E0-1BDF40226B6F}"/>
    <cellStyle name="Comma 5 4 2 6 3" xfId="5958" xr:uid="{6DC99502-FFEE-4E49-8CB0-F404FD5FB0A9}"/>
    <cellStyle name="Comma 5 4 2 7" xfId="2044" xr:uid="{442A4F95-A0EE-40E2-9D75-EF0E98EE17B6}"/>
    <cellStyle name="Comma 5 4 2 7 2" xfId="4143" xr:uid="{BC391792-15B4-4750-B873-C91264B78FF2}"/>
    <cellStyle name="Comma 5 4 2 7 3" xfId="6307" xr:uid="{658AF148-0F6F-43BF-84B3-1DF9149BE0BC}"/>
    <cellStyle name="Comma 5 4 2 8" xfId="2354" xr:uid="{E8A757C2-FF6D-47F3-ACFC-3E5550421B56}"/>
    <cellStyle name="Comma 5 4 2 8 2" xfId="4451" xr:uid="{30D4ECDC-C0E1-4566-8AAE-99413B0B346E}"/>
    <cellStyle name="Comma 5 4 2 8 3" xfId="6615" xr:uid="{D9BECB10-8210-426F-87C9-AEC60D04F8E6}"/>
    <cellStyle name="Comma 5 4 2 9" xfId="2624" xr:uid="{0027A559-122D-4DFC-AFBC-21959C7EC5EC}"/>
    <cellStyle name="Comma 5 4 2 9 2" xfId="4717" xr:uid="{AD10B7ED-C2E2-4B59-9E34-AD33880B9B8B}"/>
    <cellStyle name="Comma 5 4 2 9 3" xfId="6881" xr:uid="{C46EFA15-AECE-4D4A-8A76-CA48232EDBDA}"/>
    <cellStyle name="Comma 5 4 3" xfId="709" xr:uid="{7B890AA3-E5A7-4DA8-BD98-D4759CAE511F}"/>
    <cellStyle name="Comma 5 4 3 10" xfId="5273" xr:uid="{41B56148-17F8-4229-A6FA-05472451C359}"/>
    <cellStyle name="Comma 5 4 3 11" xfId="5461" xr:uid="{CBE5F878-B4A0-4B06-914C-37ADDF9E4BB6}"/>
    <cellStyle name="Comma 5 4 3 2" xfId="1027" xr:uid="{14F426B2-8BD6-49FA-9A67-BF7D9FDEE7C0}"/>
    <cellStyle name="Comma 5 4 3 2 2" xfId="3467" xr:uid="{C99C2AA3-68DA-4236-9E33-A03449D60E85}"/>
    <cellStyle name="Comma 5 4 3 2 3" xfId="5570" xr:uid="{F300CC42-C305-4B91-9783-C0821C31AD6C}"/>
    <cellStyle name="Comma 5 4 3 3" xfId="1345" xr:uid="{5FFB9587-2455-4995-A841-0FB0A4984D13}"/>
    <cellStyle name="Comma 5 4 3 3 2" xfId="3698" xr:uid="{2D1A6DEC-9941-4186-A23C-C1C81EBFC929}"/>
    <cellStyle name="Comma 5 4 3 3 3" xfId="5812" xr:uid="{D06A4B97-747D-4833-A693-A27E8E23C3DF}"/>
    <cellStyle name="Comma 5 4 3 4" xfId="1660" xr:uid="{CAC19C56-CC0B-48A8-85C4-60E2FC5F836A}"/>
    <cellStyle name="Comma 5 4 3 4 2" xfId="3962" xr:uid="{6F3BA51A-AC7C-4BCC-A34E-57314232C143}"/>
    <cellStyle name="Comma 5 4 3 4 3" xfId="6085" xr:uid="{5EA5738D-D6DE-4ACC-A8B1-B378CCE33E80}"/>
    <cellStyle name="Comma 5 4 3 5" xfId="2171" xr:uid="{00AEE498-92FE-4B87-A2A8-3B2E35217FFE}"/>
    <cellStyle name="Comma 5 4 3 5 2" xfId="4270" xr:uid="{9292A901-2FDE-4782-88C0-B5AD375F17BD}"/>
    <cellStyle name="Comma 5 4 3 5 3" xfId="6434" xr:uid="{22773941-76BA-4987-92FC-3DB91FE275B1}"/>
    <cellStyle name="Comma 5 4 3 6" xfId="2481" xr:uid="{5D40A001-A38F-416F-A980-9D0FAC414EBF}"/>
    <cellStyle name="Comma 5 4 3 6 2" xfId="4578" xr:uid="{7A23060A-ADA7-4B0E-A139-1943DCC1405A}"/>
    <cellStyle name="Comma 5 4 3 6 3" xfId="6742" xr:uid="{BDC22580-0273-4A76-8E61-67CCD3F15DB0}"/>
    <cellStyle name="Comma 5 4 3 7" xfId="2723" xr:uid="{6F277DDD-EF21-4F57-8111-334F264A8464}"/>
    <cellStyle name="Comma 5 4 3 7 2" xfId="4816" xr:uid="{9F2DFF5A-51AC-4288-94CD-B6F8E641CB91}"/>
    <cellStyle name="Comma 5 4 3 7 3" xfId="6980" xr:uid="{D69738F1-3FD1-4F10-AC30-C5B32E448EA6}"/>
    <cellStyle name="Comma 5 4 3 8" xfId="2936" xr:uid="{F35FAAB6-DC3B-428A-A7C1-AD3F48A0B0E5}"/>
    <cellStyle name="Comma 5 4 3 8 2" xfId="5021" xr:uid="{F9676154-1F91-452C-ACC7-6EE1B1A442F7}"/>
    <cellStyle name="Comma 5 4 3 8 3" xfId="7185" xr:uid="{488A4131-BCA8-4CA9-93D6-2D63BBFC2C2C}"/>
    <cellStyle name="Comma 5 4 3 9" xfId="3174" xr:uid="{8E339C4B-B952-4D18-B0FA-9D36E9B6ED2B}"/>
    <cellStyle name="Comma 5 4 4" xfId="938" xr:uid="{10702732-65B5-4052-A752-D11A61D915DC}"/>
    <cellStyle name="Comma 5 4 4 10" xfId="5463" xr:uid="{537AE517-528C-4684-8796-7B4C9DA4FF8E}"/>
    <cellStyle name="Comma 5 4 4 2" xfId="1256" xr:uid="{CCA78F0F-8BA6-47D0-8AFC-836938CC4345}"/>
    <cellStyle name="Comma 5 4 4 2 2" xfId="3629" xr:uid="{F7D799EA-88E3-43CD-ACEE-5F032DBA89EB}"/>
    <cellStyle name="Comma 5 4 4 2 3" xfId="5741" xr:uid="{D33895B1-CAFE-47DF-A741-77C61097FE06}"/>
    <cellStyle name="Comma 5 4 4 3" xfId="1571" xr:uid="{EF75431E-B8A2-41C6-837C-2666E931C660}"/>
    <cellStyle name="Comma 5 4 4 3 2" xfId="3873" xr:uid="{0ABB7E15-DA95-41D0-BF7B-A4B8CFE850AE}"/>
    <cellStyle name="Comma 5 4 4 3 3" xfId="5996" xr:uid="{408465B5-7C5E-44ED-B0E6-66F45F709074}"/>
    <cellStyle name="Comma 5 4 4 4" xfId="2082" xr:uid="{377C5C0F-37D3-49E4-9B6B-324278E19287}"/>
    <cellStyle name="Comma 5 4 4 4 2" xfId="4181" xr:uid="{F14EA2CD-1808-4B97-AFDD-B94C0D6705E2}"/>
    <cellStyle name="Comma 5 4 4 4 3" xfId="6345" xr:uid="{7641AAFC-841E-4C2C-8408-D8F450496ADB}"/>
    <cellStyle name="Comma 5 4 4 5" xfId="2392" xr:uid="{03AE5582-5279-4C18-A1CA-6C9F170B5B36}"/>
    <cellStyle name="Comma 5 4 4 5 2" xfId="4489" xr:uid="{C9F299AF-41F0-4C80-9C48-179312D482C5}"/>
    <cellStyle name="Comma 5 4 4 5 3" xfId="6653" xr:uid="{3EBF9C7D-C52D-4C52-9415-2887176259F5}"/>
    <cellStyle name="Comma 5 4 4 6" xfId="2654" xr:uid="{B3A9ADFD-3798-4E0F-BF72-EDD3CE946785}"/>
    <cellStyle name="Comma 5 4 4 6 2" xfId="4747" xr:uid="{54331760-D779-4CAA-993D-88252D2B88A3}"/>
    <cellStyle name="Comma 5 4 4 6 3" xfId="6911" xr:uid="{06ECBD41-B055-47BC-81B1-710930AFF638}"/>
    <cellStyle name="Comma 5 4 4 7" xfId="2867" xr:uid="{7E52F3D2-9930-4C5D-B53C-ABB66D2ADC86}"/>
    <cellStyle name="Comma 5 4 4 7 2" xfId="4952" xr:uid="{95E15984-DF73-4CFD-9B27-4F48224F6FD0}"/>
    <cellStyle name="Comma 5 4 4 7 3" xfId="7116" xr:uid="{7CEF12F5-F1A3-42E1-8676-5EE6EFBACA2C}"/>
    <cellStyle name="Comma 5 4 4 8" xfId="3378" xr:uid="{AA27FC39-72F9-4F67-8333-9D51D5762131}"/>
    <cellStyle name="Comma 5 4 4 9" xfId="5481" xr:uid="{DCF3D3B9-0F98-4A5A-97C1-C03BDA85F714}"/>
    <cellStyle name="Comma 5 4 5" xfId="838" xr:uid="{F4191F1B-44BA-452A-9CDC-E4ABF02061A4}"/>
    <cellStyle name="Comma 5 4 5 2" xfId="3286" xr:uid="{87E84CF1-F74E-4B23-903C-23120D8BCF8A}"/>
    <cellStyle name="Comma 5 4 5 3" xfId="5386" xr:uid="{E9BD5AAF-EB2E-4C25-83D4-7BC9945219F3}"/>
    <cellStyle name="Comma 5 4 6" xfId="1162" xr:uid="{285789D5-17FD-4354-AD7B-131BD7985F3E}"/>
    <cellStyle name="Comma 5 4 6 2" xfId="3569" xr:uid="{D0D6385F-F90C-4BD3-BDA8-F4475F214987}"/>
    <cellStyle name="Comma 5 4 6 3" xfId="5672" xr:uid="{57B80C93-B49C-4DAA-86E0-1A747F6C7E95}"/>
    <cellStyle name="Comma 5 4 7" xfId="1475" xr:uid="{27A4133E-839A-4E23-8DB4-9C38F64384CC}"/>
    <cellStyle name="Comma 5 4 7 2" xfId="3781" xr:uid="{7E198C29-95D3-4C01-ADD1-240F2D270BFB}"/>
    <cellStyle name="Comma 5 4 7 3" xfId="5904" xr:uid="{CCB06D79-6399-459A-9448-EB6D2F14507F}"/>
    <cellStyle name="Comma 5 4 8" xfId="1990" xr:uid="{73567EA4-C100-4E33-A795-B58B4943AB71}"/>
    <cellStyle name="Comma 5 4 8 2" xfId="4089" xr:uid="{CA08341E-7F04-49EB-9F55-75434A1DD216}"/>
    <cellStyle name="Comma 5 4 8 3" xfId="6253" xr:uid="{B302CC6D-21D2-4B72-AEF6-B747CFCC2871}"/>
    <cellStyle name="Comma 5 4 9" xfId="2300" xr:uid="{479C8702-02AB-4CCE-B15F-A6F6BAEEDA43}"/>
    <cellStyle name="Comma 5 4 9 2" xfId="4397" xr:uid="{9CA8E71B-EECD-4E21-8D66-CFC977AD5793}"/>
    <cellStyle name="Comma 5 4 9 3" xfId="6561" xr:uid="{34D8E749-C23C-48EC-BAAF-AEE39ED3455D}"/>
    <cellStyle name="Comma 5 5" xfId="477" xr:uid="{A2154EE5-72B2-407C-8F1C-F3EA70F50106}"/>
    <cellStyle name="Comma 5 5 10" xfId="2608" xr:uid="{2717848C-91CB-4004-A8E3-AFDB0AB6FE8F}"/>
    <cellStyle name="Comma 5 5 10 2" xfId="4701" xr:uid="{56CDEC8D-D11A-40BA-A1A3-245B55750967}"/>
    <cellStyle name="Comma 5 5 10 3" xfId="6865" xr:uid="{DC3B99FC-FB3E-4F00-BD96-FFCDDBDA095F}"/>
    <cellStyle name="Comma 5 5 11" xfId="2820" xr:uid="{4012AB2C-E95D-453E-A43A-130D523C3461}"/>
    <cellStyle name="Comma 5 5 11 2" xfId="4906" xr:uid="{1821246A-2B0B-4D24-9C29-525B7332B133}"/>
    <cellStyle name="Comma 5 5 11 3" xfId="7070" xr:uid="{07C87DF1-9383-4BEC-BA2B-9E68BCA54044}"/>
    <cellStyle name="Comma 5 5 12" xfId="3072" xr:uid="{97513E82-85DB-4BD0-9526-D001CDC4E629}"/>
    <cellStyle name="Comma 5 5 13" xfId="5157" xr:uid="{ED6CBAF6-10F0-4302-9625-2A9824C513A6}"/>
    <cellStyle name="Comma 5 5 14" xfId="5828" xr:uid="{7B27091B-E679-47A9-BE26-4A4873F59568}"/>
    <cellStyle name="Comma 5 5 2" xfId="643" xr:uid="{955649AF-942F-4131-88B0-FAD1C58FF891}"/>
    <cellStyle name="Comma 5 5 2 10" xfId="2849" xr:uid="{55980983-B25E-4EB8-BE60-B9E1F2EAE51B}"/>
    <cellStyle name="Comma 5 5 2 10 2" xfId="4934" xr:uid="{77CA8847-67BD-48B0-96B1-5D0C933EE03F}"/>
    <cellStyle name="Comma 5 5 2 10 3" xfId="7098" xr:uid="{D825B90F-8E06-4E30-BDDB-3C6949ED3A59}"/>
    <cellStyle name="Comma 5 5 2 11" xfId="3126" xr:uid="{D7B624C6-50A4-4CD9-B1BD-8DA7C02B643D}"/>
    <cellStyle name="Comma 5 5 2 12" xfId="5223" xr:uid="{50FBAC02-0507-4B5D-81E0-28F8D489C4F6}"/>
    <cellStyle name="Comma 5 5 2 13" xfId="5083" xr:uid="{8EBF410D-91CA-4B8C-AC41-996EC5858609}"/>
    <cellStyle name="Comma 5 5 2 2" xfId="789" xr:uid="{BBDBA3AF-5B32-4E50-AFC9-8B10DA8EB399}"/>
    <cellStyle name="Comma 5 5 2 2 10" xfId="5348" xr:uid="{E40043AC-0EE1-424B-BDC2-D2C3FC53BE35}"/>
    <cellStyle name="Comma 5 5 2 2 11" xfId="6184" xr:uid="{5B7C98D4-B5EC-4710-8751-ABC7AE5601D0}"/>
    <cellStyle name="Comma 5 5 2 2 2" xfId="1101" xr:uid="{880CA415-9B93-4E99-9512-B99AD3549CC9}"/>
    <cellStyle name="Comma 5 5 2 2 2 2" xfId="3541" xr:uid="{E4B0800F-4B4C-4710-B4E8-7B5C1142C667}"/>
    <cellStyle name="Comma 5 5 2 2 2 3" xfId="5644" xr:uid="{C8F1F2A7-9C98-41A9-9123-27D5E11FA12D}"/>
    <cellStyle name="Comma 5 5 2 2 3" xfId="1419" xr:uid="{D3EDF187-CED1-4C98-8CDA-A816B1C1BFBF}"/>
    <cellStyle name="Comma 5 5 2 2 3 2" xfId="3740" xr:uid="{166E6001-B50C-4DF3-AD08-95A030A359F5}"/>
    <cellStyle name="Comma 5 5 2 2 3 3" xfId="5859" xr:uid="{E17CF1C3-E22A-4847-9F8C-689233EBA9C0}"/>
    <cellStyle name="Comma 5 5 2 2 4" xfId="1734" xr:uid="{E72C06CB-D2DB-43E1-A9E3-A47A055207A3}"/>
    <cellStyle name="Comma 5 5 2 2 4 2" xfId="4036" xr:uid="{BBB5B54D-C89E-4CE2-8EE0-BE8A9060B02F}"/>
    <cellStyle name="Comma 5 5 2 2 4 3" xfId="6159" xr:uid="{301C34BC-6E28-46DF-A117-6233B78823D0}"/>
    <cellStyle name="Comma 5 5 2 2 5" xfId="2245" xr:uid="{F33FE6BC-ED7A-4A29-8E89-AB0AFD3A3606}"/>
    <cellStyle name="Comma 5 5 2 2 5 2" xfId="4344" xr:uid="{75A97093-5091-4455-A211-E2B029EF9042}"/>
    <cellStyle name="Comma 5 5 2 2 5 3" xfId="6508" xr:uid="{0BC65249-35AE-426B-AF8F-F4D0AD844BDD}"/>
    <cellStyle name="Comma 5 5 2 2 6" xfId="2555" xr:uid="{0FACEBAC-DF7F-4EFC-A77E-282F0E1FFE3C}"/>
    <cellStyle name="Comma 5 5 2 2 6 2" xfId="4652" xr:uid="{0E340FC1-A97D-450C-9C86-B3BE6EEC6E2F}"/>
    <cellStyle name="Comma 5 5 2 2 6 3" xfId="6816" xr:uid="{5AA7B73B-DF80-4B6A-9B56-633F54BA5ACE}"/>
    <cellStyle name="Comma 5 5 2 2 7" xfId="2765" xr:uid="{6554F7B0-BAEE-480C-A3F6-F22125F644CB}"/>
    <cellStyle name="Comma 5 5 2 2 7 2" xfId="4858" xr:uid="{B7A9B695-B4D0-4AD7-9B4D-40EDBE9898D7}"/>
    <cellStyle name="Comma 5 5 2 2 7 3" xfId="7022" xr:uid="{5FFC23AB-2FD3-48EA-88B0-C0ECA50ED68C}"/>
    <cellStyle name="Comma 5 5 2 2 8" xfId="2978" xr:uid="{0919E8FB-E792-4BE7-808E-B0B9E21286ED}"/>
    <cellStyle name="Comma 5 5 2 2 8 2" xfId="5063" xr:uid="{D03A9FEA-EA3E-4242-8A2C-7C7442ED648B}"/>
    <cellStyle name="Comma 5 5 2 2 8 3" xfId="7227" xr:uid="{8DD72621-BBE2-4CED-B38F-58C125C10C60}"/>
    <cellStyle name="Comma 5 5 2 2 9" xfId="3248" xr:uid="{09F0131D-4B33-4F68-A956-6A5966FD4A29}"/>
    <cellStyle name="Comma 5 5 2 3" xfId="982" xr:uid="{7CAD7EB4-8B2A-40C0-9E2E-A06CC93D7C05}"/>
    <cellStyle name="Comma 5 5 2 3 10" xfId="5860" xr:uid="{EAAC295C-C55A-47FF-9614-0A2DC8240C1F}"/>
    <cellStyle name="Comma 5 5 2 3 2" xfId="1300" xr:uid="{E2DBF51F-1297-4A44-9CD1-3621800C6247}"/>
    <cellStyle name="Comma 5 5 2 3 2 2" xfId="3673" xr:uid="{A0EDE323-95D5-4C89-8E8E-4B91D486B336}"/>
    <cellStyle name="Comma 5 5 2 3 2 3" xfId="5785" xr:uid="{C08C5F62-1556-4645-9742-E92FC4395EB2}"/>
    <cellStyle name="Comma 5 5 2 3 3" xfId="1615" xr:uid="{8CE12D66-E4E0-47A4-9966-71EE1CFCF8A1}"/>
    <cellStyle name="Comma 5 5 2 3 3 2" xfId="3917" xr:uid="{3A764F92-ABCC-48AC-9D34-D2A7D6A97603}"/>
    <cellStyle name="Comma 5 5 2 3 3 3" xfId="6040" xr:uid="{6FED0B7C-EEDB-426C-9C92-2795F3205F35}"/>
    <cellStyle name="Comma 5 5 2 3 4" xfId="2126" xr:uid="{C181D29F-4179-402D-A9DD-225FD931C754}"/>
    <cellStyle name="Comma 5 5 2 3 4 2" xfId="4225" xr:uid="{9C61B2F5-D66D-47E8-958F-091797BF166D}"/>
    <cellStyle name="Comma 5 5 2 3 4 3" xfId="6389" xr:uid="{74695AA9-72EC-4AF0-B6B9-A4E2E63328D1}"/>
    <cellStyle name="Comma 5 5 2 3 5" xfId="2436" xr:uid="{93C8518A-77CF-40E9-A2C1-FD74E24EBF43}"/>
    <cellStyle name="Comma 5 5 2 3 5 2" xfId="4533" xr:uid="{F93073E0-3DCC-4C45-A8B9-7082150B9E2B}"/>
    <cellStyle name="Comma 5 5 2 3 5 3" xfId="6697" xr:uid="{98F02F7D-875C-4F9A-88EF-2551D10701E2}"/>
    <cellStyle name="Comma 5 5 2 3 6" xfId="2698" xr:uid="{1A700AD7-FD95-4D36-B780-51D721E9C94B}"/>
    <cellStyle name="Comma 5 5 2 3 6 2" xfId="4791" xr:uid="{9E9E2DDF-00F6-41E1-9E02-EDF5FC9868CE}"/>
    <cellStyle name="Comma 5 5 2 3 6 3" xfId="6955" xr:uid="{8735A94B-C7B4-466D-A8A9-382B2CA21E59}"/>
    <cellStyle name="Comma 5 5 2 3 7" xfId="2911" xr:uid="{E66E31C8-6972-4501-8D8B-E509F793D0D1}"/>
    <cellStyle name="Comma 5 5 2 3 7 2" xfId="4996" xr:uid="{09659034-6CF9-49F7-A8C5-4346B6E97EE0}"/>
    <cellStyle name="Comma 5 5 2 3 7 3" xfId="7160" xr:uid="{4332865F-B29E-4CA3-89C1-E612D6C010F2}"/>
    <cellStyle name="Comma 5 5 2 3 8" xfId="3422" xr:uid="{12179826-A00D-4982-BB04-F4C63A8CEA39}"/>
    <cellStyle name="Comma 5 5 2 3 9" xfId="5525" xr:uid="{123B4957-4FBC-4AA9-85D8-57C19EA3C906}"/>
    <cellStyle name="Comma 5 5 2 4" xfId="912" xr:uid="{CFC67735-CEFE-4677-8AE9-C566F2CC8CA5}"/>
    <cellStyle name="Comma 5 5 2 4 2" xfId="3360" xr:uid="{6E126D21-A394-43EB-A4A1-9D0501995EBE}"/>
    <cellStyle name="Comma 5 5 2 4 3" xfId="5460" xr:uid="{9E3CEE72-3CF0-443C-97F5-144E3D880E6D}"/>
    <cellStyle name="Comma 5 5 2 5" xfId="1238" xr:uid="{5D88EA84-ED80-442A-8BA4-F41F453E56E6}"/>
    <cellStyle name="Comma 5 5 2 5 2" xfId="3611" xr:uid="{6BEF416A-4EC4-438B-850A-0B4DF24B557A}"/>
    <cellStyle name="Comma 5 5 2 5 3" xfId="5723" xr:uid="{2FFEC42C-21DA-4017-A4BA-031BC083E3A1}"/>
    <cellStyle name="Comma 5 5 2 6" xfId="1551" xr:uid="{5EFFB047-1E48-4374-B8FF-692E1457D5F3}"/>
    <cellStyle name="Comma 5 5 2 6 2" xfId="3855" xr:uid="{6309671D-605C-4B17-9A04-05FE9F55DC55}"/>
    <cellStyle name="Comma 5 5 2 6 3" xfId="5978" xr:uid="{3EB5997B-0944-4B8C-B714-43E4DAA8E8CB}"/>
    <cellStyle name="Comma 5 5 2 7" xfId="2064" xr:uid="{2333AA97-ED9B-4816-BD69-81BEE5C73F2E}"/>
    <cellStyle name="Comma 5 5 2 7 2" xfId="4163" xr:uid="{5BC78F1A-C4CC-4C27-BDB6-A2B7607CDB21}"/>
    <cellStyle name="Comma 5 5 2 7 3" xfId="6327" xr:uid="{4DE8DECE-5051-4C69-A1DD-C92DB2AE1788}"/>
    <cellStyle name="Comma 5 5 2 8" xfId="2374" xr:uid="{1A642B10-4D21-4541-893D-18C28D0B59F6}"/>
    <cellStyle name="Comma 5 5 2 8 2" xfId="4471" xr:uid="{F3F6B9CA-2A96-442F-98E1-087090C1826D}"/>
    <cellStyle name="Comma 5 5 2 8 3" xfId="6635" xr:uid="{C16747BD-5BAF-4D29-942E-9F05F2833B87}"/>
    <cellStyle name="Comma 5 5 2 9" xfId="2636" xr:uid="{DF8CAC8D-8757-4FCF-83AB-1CA19E9DDA40}"/>
    <cellStyle name="Comma 5 5 2 9 2" xfId="4729" xr:uid="{23D58AFC-828B-45C2-B202-154F51F644ED}"/>
    <cellStyle name="Comma 5 5 2 9 3" xfId="6893" xr:uid="{AD90B887-0A6D-4B97-85D3-6EF961017439}"/>
    <cellStyle name="Comma 5 5 3" xfId="732" xr:uid="{0609F307-7069-4C93-A89C-65825CDF6541}"/>
    <cellStyle name="Comma 5 5 3 10" xfId="5295" xr:uid="{19812BBD-5C86-400C-87A6-04D94FC1D6DE}"/>
    <cellStyle name="Comma 5 5 3 11" xfId="5097" xr:uid="{F6B3DE62-93F9-4D1E-8B55-B45B9002B65B}"/>
    <cellStyle name="Comma 5 5 3 2" xfId="1049" xr:uid="{4405A7D5-3E06-4836-8107-123FA5CAFAA7}"/>
    <cellStyle name="Comma 5 5 3 2 2" xfId="3489" xr:uid="{48BE0FF4-5C29-4D8F-B195-1CFBA6816F75}"/>
    <cellStyle name="Comma 5 5 3 2 3" xfId="5592" xr:uid="{FBA75233-AFC3-4C4B-B281-52B5E303B1E2}"/>
    <cellStyle name="Comma 5 5 3 3" xfId="1367" xr:uid="{1DBE560E-EFC7-4DB5-B2B3-06A7970588E8}"/>
    <cellStyle name="Comma 5 5 3 3 2" xfId="3712" xr:uid="{4BC9C962-D61D-4FA5-BC1E-C8F63F8FBC68}"/>
    <cellStyle name="Comma 5 5 3 3 3" xfId="5827" xr:uid="{62A2E197-F5A3-4004-B429-F1B4B152B7FF}"/>
    <cellStyle name="Comma 5 5 3 4" xfId="1682" xr:uid="{005AC783-9710-49F5-8F61-9985C96C2B39}"/>
    <cellStyle name="Comma 5 5 3 4 2" xfId="3984" xr:uid="{3C676438-93D9-48A5-9CB0-8FD83E451525}"/>
    <cellStyle name="Comma 5 5 3 4 3" xfId="6107" xr:uid="{EF8A9D40-3E6F-4E39-9B14-97FB8CD1ECF0}"/>
    <cellStyle name="Comma 5 5 3 5" xfId="2193" xr:uid="{086559F1-509F-4685-B870-4EF4543EEDDB}"/>
    <cellStyle name="Comma 5 5 3 5 2" xfId="4292" xr:uid="{DD96C105-5B38-47C2-B881-10B6844920D7}"/>
    <cellStyle name="Comma 5 5 3 5 3" xfId="6456" xr:uid="{82DE6766-7AE2-4CEE-974E-609A5BE28459}"/>
    <cellStyle name="Comma 5 5 3 6" xfId="2503" xr:uid="{A8BD9320-41E5-4943-9E09-4A440F27753B}"/>
    <cellStyle name="Comma 5 5 3 6 2" xfId="4600" xr:uid="{53509A19-EA44-4609-8075-8027F6DC03F8}"/>
    <cellStyle name="Comma 5 5 3 6 3" xfId="6764" xr:uid="{A1351503-46C8-44DA-A582-82687847B78A}"/>
    <cellStyle name="Comma 5 5 3 7" xfId="2737" xr:uid="{C915BA60-E1CC-48C0-A734-3AFF6CEBE42B}"/>
    <cellStyle name="Comma 5 5 3 7 2" xfId="4830" xr:uid="{DB6DD659-BFDD-466E-AE63-0C865F7C8710}"/>
    <cellStyle name="Comma 5 5 3 7 3" xfId="6994" xr:uid="{82F7A05A-0795-4CEA-8E02-D173B744BE3A}"/>
    <cellStyle name="Comma 5 5 3 8" xfId="2950" xr:uid="{6B93840D-9CF0-4110-AD0B-4C50BDF73C07}"/>
    <cellStyle name="Comma 5 5 3 8 2" xfId="5035" xr:uid="{ED68668B-5DB2-4C13-B48D-C0245EE6FCD1}"/>
    <cellStyle name="Comma 5 5 3 8 3" xfId="7199" xr:uid="{FE75B70F-9F62-45E9-872D-00E45D2C7D69}"/>
    <cellStyle name="Comma 5 5 3 9" xfId="3196" xr:uid="{8A8C336B-CC52-416F-A86B-88B7D52E2311}"/>
    <cellStyle name="Comma 5 5 4" xfId="952" xr:uid="{068A892E-E47E-4984-83E7-D9FAD38F99FE}"/>
    <cellStyle name="Comma 5 5 4 10" xfId="5103" xr:uid="{0A82256D-0988-438B-B402-CC9F48EEB5BF}"/>
    <cellStyle name="Comma 5 5 4 2" xfId="1270" xr:uid="{9D6E5003-45B9-4F14-8BE8-CE0AC7409439}"/>
    <cellStyle name="Comma 5 5 4 2 2" xfId="3643" xr:uid="{CA2C5136-D87A-454C-B5C1-B2867ED0E6FA}"/>
    <cellStyle name="Comma 5 5 4 2 3" xfId="5755" xr:uid="{86478B84-08E4-4977-AFB4-D80FD04D9EBC}"/>
    <cellStyle name="Comma 5 5 4 3" xfId="1585" xr:uid="{ECF37BAB-A254-496E-99C4-B970443A2C05}"/>
    <cellStyle name="Comma 5 5 4 3 2" xfId="3887" xr:uid="{61088E24-9B02-4E50-94CB-C96C829E369E}"/>
    <cellStyle name="Comma 5 5 4 3 3" xfId="6010" xr:uid="{A058B907-6CE7-497E-A027-4F7CA4AE71DD}"/>
    <cellStyle name="Comma 5 5 4 4" xfId="2096" xr:uid="{AF966A62-C756-416B-B94B-9BAB4493A1E0}"/>
    <cellStyle name="Comma 5 5 4 4 2" xfId="4195" xr:uid="{45DAB15F-2D58-438D-9755-05138D159BB6}"/>
    <cellStyle name="Comma 5 5 4 4 3" xfId="6359" xr:uid="{A1C45D02-EAFD-40CB-BA59-F5365C1F105D}"/>
    <cellStyle name="Comma 5 5 4 5" xfId="2406" xr:uid="{F6E922A0-AE7B-45DA-845F-A2E9DCB188B1}"/>
    <cellStyle name="Comma 5 5 4 5 2" xfId="4503" xr:uid="{84839F70-A748-4F2B-8B32-0DE85268B997}"/>
    <cellStyle name="Comma 5 5 4 5 3" xfId="6667" xr:uid="{C0E2A4CD-92AA-48AE-803C-D76D982A351E}"/>
    <cellStyle name="Comma 5 5 4 6" xfId="2668" xr:uid="{992A8609-438C-41AD-8B0F-2DADF51159FB}"/>
    <cellStyle name="Comma 5 5 4 6 2" xfId="4761" xr:uid="{D4E3602D-3785-4E0E-BDE7-EF78829634DC}"/>
    <cellStyle name="Comma 5 5 4 6 3" xfId="6925" xr:uid="{0D3D345E-0412-4FDE-9F00-1F7F9B7647CF}"/>
    <cellStyle name="Comma 5 5 4 7" xfId="2881" xr:uid="{5182AA73-6D0A-45C8-9F6A-014650277B1F}"/>
    <cellStyle name="Comma 5 5 4 7 2" xfId="4966" xr:uid="{6EFE8E10-97BA-4006-8C26-5FE7F530A422}"/>
    <cellStyle name="Comma 5 5 4 7 3" xfId="7130" xr:uid="{CF929204-5C43-4170-8058-8995FFBAB804}"/>
    <cellStyle name="Comma 5 5 4 8" xfId="3392" xr:uid="{98F2ADEC-A0B8-451E-AB15-52FD365FA93D}"/>
    <cellStyle name="Comma 5 5 4 9" xfId="5495" xr:uid="{521A9100-91C0-4624-A5C9-4A27FA937CF3}"/>
    <cellStyle name="Comma 5 5 5" xfId="860" xr:uid="{6671ED08-019F-43FD-AAD4-8B583C3D60E8}"/>
    <cellStyle name="Comma 5 5 5 2" xfId="3308" xr:uid="{8147F71B-AFCF-4CBD-8D6D-452DAC7B1A3E}"/>
    <cellStyle name="Comma 5 5 5 3" xfId="5408" xr:uid="{20E89E3C-DAE1-4874-9296-6CA2C54106B2}"/>
    <cellStyle name="Comma 5 5 6" xfId="1184" xr:uid="{FE36CFF0-72B5-4EE9-BDF5-92ADB477125F}"/>
    <cellStyle name="Comma 5 5 6 2" xfId="3583" xr:uid="{FC9D32F1-39C6-4F00-A049-443714FBEDE6}"/>
    <cellStyle name="Comma 5 5 6 3" xfId="5691" xr:uid="{60E3808F-779E-49F0-BF32-EDF77F8DCFB3}"/>
    <cellStyle name="Comma 5 5 7" xfId="1497" xr:uid="{305458B6-12A2-4EC0-8883-15AB0C4BF824}"/>
    <cellStyle name="Comma 5 5 7 2" xfId="3803" xr:uid="{B9BBDCD1-8961-406B-BFEF-9FC2BEE907FF}"/>
    <cellStyle name="Comma 5 5 7 3" xfId="5926" xr:uid="{7347325C-DFF0-4974-B743-062124E5CCDD}"/>
    <cellStyle name="Comma 5 5 8" xfId="2012" xr:uid="{3754FAAB-00D9-4554-80BC-DE0A43E38130}"/>
    <cellStyle name="Comma 5 5 8 2" xfId="4111" xr:uid="{E2420A31-D05D-499A-889E-F1062F560E13}"/>
    <cellStyle name="Comma 5 5 8 3" xfId="6275" xr:uid="{40FC609B-4324-40DA-B40A-A5675999739B}"/>
    <cellStyle name="Comma 5 5 9" xfId="2322" xr:uid="{357D294D-595E-4262-8A2E-AA36C41AEDEC}"/>
    <cellStyle name="Comma 5 5 9 2" xfId="4419" xr:uid="{D83CF5B4-5EDC-4484-981F-E571D44E96E3}"/>
    <cellStyle name="Comma 5 5 9 3" xfId="6583" xr:uid="{E596876E-661A-4F8C-A8DC-1A997A6FBE90}"/>
    <cellStyle name="Comma 5 6" xfId="593" xr:uid="{72A736EF-81C0-432B-B1B1-622882627AF4}"/>
    <cellStyle name="Comma 5 6 10" xfId="2580" xr:uid="{0ECECC7F-1EAE-48B0-AC5F-AC57B9F5FF56}"/>
    <cellStyle name="Comma 5 6 10 2" xfId="4673" xr:uid="{95B73C97-C401-4D1D-ACA8-EBCC47082CA5}"/>
    <cellStyle name="Comma 5 6 10 3" xfId="6837" xr:uid="{A9EC2888-326A-430B-B566-42616E01AB60}"/>
    <cellStyle name="Comma 5 6 11" xfId="2791" xr:uid="{2B2DCDD4-9954-408A-B964-E0B1F9B4CF13}"/>
    <cellStyle name="Comma 5 6 11 2" xfId="4878" xr:uid="{A4ED7959-0370-4088-8061-520CA02F0E6B}"/>
    <cellStyle name="Comma 5 6 11 3" xfId="7042" xr:uid="{6484FE91-696D-4A2A-A5D8-0C02C5054C7F}"/>
    <cellStyle name="Comma 5 6 12" xfId="3082" xr:uid="{9BA309A1-39E9-4ACF-BB44-AA657D3F3FB4}"/>
    <cellStyle name="Comma 5 6 13" xfId="5179" xr:uid="{476EAFDF-AA51-47CB-8C39-0694E6D50A27}"/>
    <cellStyle name="Comma 5 6 14" xfId="6212" xr:uid="{8F8E608A-E20A-451F-8873-1414EEB78516}"/>
    <cellStyle name="Comma 5 6 2" xfId="657" xr:uid="{E209DD90-C160-4BB3-A18B-319C27EB4EB6}"/>
    <cellStyle name="Comma 5 6 2 10" xfId="2823" xr:uid="{9AE37F20-2966-4B53-A844-0E449671051A}"/>
    <cellStyle name="Comma 5 6 2 10 2" xfId="4908" xr:uid="{B8FA4162-952C-4850-9D59-B4F1DF7675B3}"/>
    <cellStyle name="Comma 5 6 2 10 3" xfId="7072" xr:uid="{4E88DEDA-169C-4683-BFB3-096E5AF0BDEF}"/>
    <cellStyle name="Comma 5 6 2 11" xfId="3130" xr:uid="{120AE466-5CFE-4435-B5CD-5AD5FA8FED0A}"/>
    <cellStyle name="Comma 5 6 2 12" xfId="5227" xr:uid="{A71E2298-DF0B-464F-BB06-32217A5C7327}"/>
    <cellStyle name="Comma 5 6 2 13" xfId="5819" xr:uid="{0DCE9FA6-CEED-481C-A0BC-DF8C0E3D9B52}"/>
    <cellStyle name="Comma 5 6 2 2" xfId="745" xr:uid="{4F2124A6-0621-467A-9CCE-072FBD7493AB}"/>
    <cellStyle name="Comma 5 6 2 2 10" xfId="5304" xr:uid="{9CC3DA34-76AA-4AF3-80C0-24C4F1DC1EBD}"/>
    <cellStyle name="Comma 5 6 2 2 11" xfId="6177" xr:uid="{B3CBBD27-324B-4B6E-82CB-C0DB39FB3EA5}"/>
    <cellStyle name="Comma 5 6 2 2 2" xfId="1057" xr:uid="{AD92C3AA-7B19-45FB-8491-3ADD6B189818}"/>
    <cellStyle name="Comma 5 6 2 2 2 2" xfId="3497" xr:uid="{43A459D9-C658-4B7E-AE9F-8CC7680FCB94}"/>
    <cellStyle name="Comma 5 6 2 2 2 3" xfId="5600" xr:uid="{601C74D7-025D-4015-AB76-6DA52305061C}"/>
    <cellStyle name="Comma 5 6 2 2 3" xfId="1375" xr:uid="{103272F1-1D78-4EEA-8DB8-FD412AA98681}"/>
    <cellStyle name="Comma 5 6 2 2 3 2" xfId="3714" xr:uid="{4528D46F-A037-44A7-AC96-F68FD3C43DEA}"/>
    <cellStyle name="Comma 5 6 2 2 3 3" xfId="5830" xr:uid="{72D9EDD8-ACA6-496A-9434-AD90C3EB1A0C}"/>
    <cellStyle name="Comma 5 6 2 2 4" xfId="1690" xr:uid="{1A17F0FD-944A-4F16-A648-E54B98614854}"/>
    <cellStyle name="Comma 5 6 2 2 4 2" xfId="3992" xr:uid="{59551A81-60A3-4016-8073-20C18C4695AC}"/>
    <cellStyle name="Comma 5 6 2 2 4 3" xfId="6115" xr:uid="{00A1082C-BB01-4C9E-B4EA-F62B61530A2E}"/>
    <cellStyle name="Comma 5 6 2 2 5" xfId="2201" xr:uid="{4DE2A5B6-83CB-4A1F-AAE9-DF0D7F43A342}"/>
    <cellStyle name="Comma 5 6 2 2 5 2" xfId="4300" xr:uid="{82F2DCA2-43DB-45B2-8F61-1CAEA1A2A4FA}"/>
    <cellStyle name="Comma 5 6 2 2 5 3" xfId="6464" xr:uid="{A2A0EA39-0E85-44A8-9391-02271F300B4C}"/>
    <cellStyle name="Comma 5 6 2 2 6" xfId="2511" xr:uid="{07C55C46-4BA0-4B86-875A-10E433638DA2}"/>
    <cellStyle name="Comma 5 6 2 2 6 2" xfId="4608" xr:uid="{DC3CCC2C-D90B-4C77-BBE8-E17F82F46B4B}"/>
    <cellStyle name="Comma 5 6 2 2 6 3" xfId="6772" xr:uid="{571099F2-BE68-4BE1-96C8-ECEB4E553DC7}"/>
    <cellStyle name="Comma 5 6 2 2 7" xfId="2739" xr:uid="{4C03E142-A3AA-46C5-9F47-4CC3929E02DB}"/>
    <cellStyle name="Comma 5 6 2 2 7 2" xfId="4832" xr:uid="{7824D4DF-4D7F-49E1-8102-1FF0325C7F5F}"/>
    <cellStyle name="Comma 5 6 2 2 7 3" xfId="6996" xr:uid="{79B7D292-40B1-434E-BE78-7202C8202BA1}"/>
    <cellStyle name="Comma 5 6 2 2 8" xfId="2952" xr:uid="{781D5E69-82BD-4563-B22B-AEE6B244D54B}"/>
    <cellStyle name="Comma 5 6 2 2 8 2" xfId="5037" xr:uid="{C41BD04B-BBE9-4F39-8F7F-31DC9B250E9A}"/>
    <cellStyle name="Comma 5 6 2 2 8 3" xfId="7201" xr:uid="{77800E1D-AF30-497C-B18F-CCF2576946D3}"/>
    <cellStyle name="Comma 5 6 2 2 9" xfId="3204" xr:uid="{0E4C3061-D8ED-4A67-B401-F3E845792803}"/>
    <cellStyle name="Comma 5 6 2 3" xfId="983" xr:uid="{1DF47942-20DF-4CD8-AFF2-648BCD4DE542}"/>
    <cellStyle name="Comma 5 6 2 3 10" xfId="5100" xr:uid="{2DEFD2FD-03A3-465B-8F77-6CF1C71E556A}"/>
    <cellStyle name="Comma 5 6 2 3 2" xfId="1301" xr:uid="{98A65560-BE82-4028-AA24-9C1C1498F2FF}"/>
    <cellStyle name="Comma 5 6 2 3 2 2" xfId="3674" xr:uid="{2F7B99A4-217B-4877-A7BD-B52290A16439}"/>
    <cellStyle name="Comma 5 6 2 3 2 3" xfId="5786" xr:uid="{99F123E3-22A0-4735-BE60-CFD536A21F86}"/>
    <cellStyle name="Comma 5 6 2 3 3" xfId="1616" xr:uid="{8F048D5E-B0FD-4DC3-8494-A72B758FA0AC}"/>
    <cellStyle name="Comma 5 6 2 3 3 2" xfId="3918" xr:uid="{F065B854-6BAC-4EC9-ADCF-D03DA42AD794}"/>
    <cellStyle name="Comma 5 6 2 3 3 3" xfId="6041" xr:uid="{C903A851-F263-44C9-9BE4-1436479135E5}"/>
    <cellStyle name="Comma 5 6 2 3 4" xfId="2127" xr:uid="{BCFC3A21-69D3-4A59-8CBB-B65E2FCDB047}"/>
    <cellStyle name="Comma 5 6 2 3 4 2" xfId="4226" xr:uid="{ED82981C-D89C-421D-A7D5-DF48B8E3FFDF}"/>
    <cellStyle name="Comma 5 6 2 3 4 3" xfId="6390" xr:uid="{481E0A4C-D578-47CB-91AC-518AB59EE049}"/>
    <cellStyle name="Comma 5 6 2 3 5" xfId="2437" xr:uid="{CA30BAD5-2373-4330-B3FA-4AB0F7046E50}"/>
    <cellStyle name="Comma 5 6 2 3 5 2" xfId="4534" xr:uid="{67C13C13-ABF9-4D36-AFB1-615B3A850499}"/>
    <cellStyle name="Comma 5 6 2 3 5 3" xfId="6698" xr:uid="{D3CC88CA-AE6A-4DFA-9B83-55CE5E2F433F}"/>
    <cellStyle name="Comma 5 6 2 3 6" xfId="2699" xr:uid="{9D9049C5-6AF3-45E4-8F4F-7298E1AB4689}"/>
    <cellStyle name="Comma 5 6 2 3 6 2" xfId="4792" xr:uid="{7D4A1F31-A50F-4A75-96FD-0AA9979AA6F7}"/>
    <cellStyle name="Comma 5 6 2 3 6 3" xfId="6956" xr:uid="{411885FF-54AE-4C65-9357-C494B5867968}"/>
    <cellStyle name="Comma 5 6 2 3 7" xfId="2912" xr:uid="{1F06F6AC-8649-481C-B7E3-A788AC486059}"/>
    <cellStyle name="Comma 5 6 2 3 7 2" xfId="4997" xr:uid="{B73FE93E-E7A8-4B25-806B-85FE6B5622DC}"/>
    <cellStyle name="Comma 5 6 2 3 7 3" xfId="7161" xr:uid="{038EE3B4-A589-4FD4-8807-C7181F2E078A}"/>
    <cellStyle name="Comma 5 6 2 3 8" xfId="3423" xr:uid="{EF8836DC-8992-4FE7-8AD3-8E7BD5E46176}"/>
    <cellStyle name="Comma 5 6 2 3 9" xfId="5526" xr:uid="{9EE12AA4-C3F8-4D70-93DA-8E683A39C3F4}"/>
    <cellStyle name="Comma 5 6 2 4" xfId="868" xr:uid="{3709F644-A8B4-43BC-AF91-7A7880AA60E9}"/>
    <cellStyle name="Comma 5 6 2 4 2" xfId="3316" xr:uid="{8A037969-A250-4FDF-8314-E87A1725DC9C}"/>
    <cellStyle name="Comma 5 6 2 4 3" xfId="5416" xr:uid="{1D223760-428D-4D00-BB9F-371CF6B46589}"/>
    <cellStyle name="Comma 5 6 2 5" xfId="1194" xr:uid="{021C07A4-A576-45F3-99B4-3E1D3773C1C8}"/>
    <cellStyle name="Comma 5 6 2 5 2" xfId="3585" xr:uid="{5F86D753-3334-4F6B-9FC8-0F30E8F7D0EC}"/>
    <cellStyle name="Comma 5 6 2 5 3" xfId="5693" xr:uid="{E366CD45-8998-425F-8068-D6257C0CAD59}"/>
    <cellStyle name="Comma 5 6 2 6" xfId="1507" xr:uid="{90C97FE3-424F-48CB-B298-F98140E05979}"/>
    <cellStyle name="Comma 5 6 2 6 2" xfId="3811" xr:uid="{01BA4DD1-0B5A-4A86-9988-035561830C23}"/>
    <cellStyle name="Comma 5 6 2 6 3" xfId="5934" xr:uid="{6F86C1AD-4826-4831-AB6F-305901F17303}"/>
    <cellStyle name="Comma 5 6 2 7" xfId="2020" xr:uid="{B93CCAEF-EA0D-4211-83D7-5AF7E14E570D}"/>
    <cellStyle name="Comma 5 6 2 7 2" xfId="4119" xr:uid="{ACFF54A4-B91F-4B91-8117-D727D0CD5F2A}"/>
    <cellStyle name="Comma 5 6 2 7 3" xfId="6283" xr:uid="{8D72E8D8-5740-49CD-B5A1-0B2BC46BDC39}"/>
    <cellStyle name="Comma 5 6 2 8" xfId="2330" xr:uid="{5A8F4090-7A37-4A4A-B548-277A5B9480B3}"/>
    <cellStyle name="Comma 5 6 2 8 2" xfId="4427" xr:uid="{8AFD131A-D11E-41AA-8DDC-175A9BBE372E}"/>
    <cellStyle name="Comma 5 6 2 8 3" xfId="6591" xr:uid="{B75BE4AD-670A-4AA3-8C84-D0B1B97080E9}"/>
    <cellStyle name="Comma 5 6 2 9" xfId="2610" xr:uid="{0A84AB61-8CB1-4F23-B280-A4AE01BB37B5}"/>
    <cellStyle name="Comma 5 6 2 9 2" xfId="4703" xr:uid="{7D680CBC-2172-4B75-9EB8-C3D0CB09C0AE}"/>
    <cellStyle name="Comma 5 6 2 9 3" xfId="6867" xr:uid="{E346C8F8-D0FB-45CD-96A2-19725F958A0B}"/>
    <cellStyle name="Comma 5 6 3" xfId="685" xr:uid="{AE4888CF-F86C-4864-AF8D-718734505C98}"/>
    <cellStyle name="Comma 5 6 3 10" xfId="5249" xr:uid="{12D7A711-8893-4F31-A047-A99A4D5B3E70}"/>
    <cellStyle name="Comma 5 6 3 11" xfId="5099" xr:uid="{520D2429-0FB0-46B9-861E-F82A9B8C6AB0}"/>
    <cellStyle name="Comma 5 6 3 2" xfId="1003" xr:uid="{31FA7DBE-7820-474F-B214-F67F79F69F26}"/>
    <cellStyle name="Comma 5 6 3 2 2" xfId="3443" xr:uid="{63423C10-B527-4E61-8164-5978E2C47DAF}"/>
    <cellStyle name="Comma 5 6 3 2 3" xfId="5546" xr:uid="{D39A706E-30C0-401B-8707-E74CA8615F4E}"/>
    <cellStyle name="Comma 5 6 3 3" xfId="1321" xr:uid="{50A4F3B2-FB9E-4F6E-8B91-1656402017AD}"/>
    <cellStyle name="Comma 5 6 3 3 2" xfId="3684" xr:uid="{E59EAC7B-C5E8-4747-BC42-75A74BAE564D}"/>
    <cellStyle name="Comma 5 6 3 3 3" xfId="5797" xr:uid="{6EFA4003-DF97-4931-87A3-4D11D9D34448}"/>
    <cellStyle name="Comma 5 6 3 4" xfId="1636" xr:uid="{0D484246-7DAC-48E7-B6E5-9F200EAFC8E8}"/>
    <cellStyle name="Comma 5 6 3 4 2" xfId="3938" xr:uid="{F8EC761E-7B04-4875-84E5-449DE661BC32}"/>
    <cellStyle name="Comma 5 6 3 4 3" xfId="6061" xr:uid="{F038EEA2-F599-4DDF-B43E-755ED0C9C10F}"/>
    <cellStyle name="Comma 5 6 3 5" xfId="2147" xr:uid="{BD38361C-1EE9-4C1D-AC9A-B8B7C3970E65}"/>
    <cellStyle name="Comma 5 6 3 5 2" xfId="4246" xr:uid="{22B697C3-5AA4-4C27-9621-F22418399C4C}"/>
    <cellStyle name="Comma 5 6 3 5 3" xfId="6410" xr:uid="{E2187CAD-3D7B-4C63-A41A-23422C11308C}"/>
    <cellStyle name="Comma 5 6 3 6" xfId="2457" xr:uid="{8541FF1D-A76E-46B4-989A-CCD48703A195}"/>
    <cellStyle name="Comma 5 6 3 6 2" xfId="4554" xr:uid="{F368DFC3-39AD-4524-896A-54F6784616EA}"/>
    <cellStyle name="Comma 5 6 3 6 3" xfId="6718" xr:uid="{725AEE6C-F5F3-43B7-B225-A1FBA3D074FF}"/>
    <cellStyle name="Comma 5 6 3 7" xfId="2709" xr:uid="{2E878524-2C4C-4D37-8265-362DEA8D72CC}"/>
    <cellStyle name="Comma 5 6 3 7 2" xfId="4802" xr:uid="{B67C9D2E-2B5C-49C7-B572-82D3717533D7}"/>
    <cellStyle name="Comma 5 6 3 7 3" xfId="6966" xr:uid="{EA22FC41-F8AB-4853-9D0F-5EEB16758EDB}"/>
    <cellStyle name="Comma 5 6 3 8" xfId="2922" xr:uid="{689EEE42-7213-4324-8EAF-AF29D61C3159}"/>
    <cellStyle name="Comma 5 6 3 8 2" xfId="5007" xr:uid="{20326A08-4894-4DC9-AEAB-CF97721BF2A5}"/>
    <cellStyle name="Comma 5 6 3 8 3" xfId="7171" xr:uid="{D462B181-25BC-4EBB-9FB4-84485E5329DC}"/>
    <cellStyle name="Comma 5 6 3 9" xfId="3150" xr:uid="{2C8E9958-CAB8-49A0-97EC-B210B3A75322}"/>
    <cellStyle name="Comma 5 6 4" xfId="956" xr:uid="{11CA5133-CCA0-4B47-85F6-7F1BCDC46099}"/>
    <cellStyle name="Comma 5 6 4 10" xfId="6204" xr:uid="{28417195-DF6E-402C-AA35-6371E09B7E71}"/>
    <cellStyle name="Comma 5 6 4 2" xfId="1274" xr:uid="{8FFA3A64-E4B4-44D8-BB4E-D1CD9A8B4509}"/>
    <cellStyle name="Comma 5 6 4 2 2" xfId="3647" xr:uid="{A876B070-1003-48D7-AC58-18DBAC7F0DE3}"/>
    <cellStyle name="Comma 5 6 4 2 3" xfId="5759" xr:uid="{5A8A2027-43A5-4E06-AA60-BE8A6A855729}"/>
    <cellStyle name="Comma 5 6 4 3" xfId="1589" xr:uid="{BB99528F-BEB7-4345-A7FB-A9D23D843A05}"/>
    <cellStyle name="Comma 5 6 4 3 2" xfId="3891" xr:uid="{0377C8BF-54B1-48CB-BE3A-F140DB22FFE2}"/>
    <cellStyle name="Comma 5 6 4 3 3" xfId="6014" xr:uid="{2E9AD6B4-1F51-4316-BED8-60391C430226}"/>
    <cellStyle name="Comma 5 6 4 4" xfId="2100" xr:uid="{E75C3D87-2AE6-49E5-A292-5F6A582B5155}"/>
    <cellStyle name="Comma 5 6 4 4 2" xfId="4199" xr:uid="{794D0C89-B629-441C-8EC8-EC2F0386D4F8}"/>
    <cellStyle name="Comma 5 6 4 4 3" xfId="6363" xr:uid="{C8C07D89-E3F0-4940-9C0F-92AD672672B1}"/>
    <cellStyle name="Comma 5 6 4 5" xfId="2410" xr:uid="{D1D13DAA-01E1-4C5D-8E37-5CF5C6CA3388}"/>
    <cellStyle name="Comma 5 6 4 5 2" xfId="4507" xr:uid="{8D32F0AE-969A-4C31-8E57-80EC8E36C510}"/>
    <cellStyle name="Comma 5 6 4 5 3" xfId="6671" xr:uid="{929315D2-AF3C-4192-A164-4F4815F13B4C}"/>
    <cellStyle name="Comma 5 6 4 6" xfId="2672" xr:uid="{B846232E-CE47-4B3B-9C33-A790FBB0CA9A}"/>
    <cellStyle name="Comma 5 6 4 6 2" xfId="4765" xr:uid="{4679E934-57CC-43C5-8D41-B91B990A8B95}"/>
    <cellStyle name="Comma 5 6 4 6 3" xfId="6929" xr:uid="{7F3A91A3-A250-4086-B71C-BC480DF79D0A}"/>
    <cellStyle name="Comma 5 6 4 7" xfId="2885" xr:uid="{F8157CED-0B7B-4D91-9F07-9915F05F8EFC}"/>
    <cellStyle name="Comma 5 6 4 7 2" xfId="4970" xr:uid="{A55A3319-86B4-4A6F-8615-3147D975A760}"/>
    <cellStyle name="Comma 5 6 4 7 3" xfId="7134" xr:uid="{CE810D74-F57A-4327-A0A0-863C11177DBD}"/>
    <cellStyle name="Comma 5 6 4 8" xfId="3396" xr:uid="{F25C9134-FD3A-42E4-8423-6B0EFA03AB0E}"/>
    <cellStyle name="Comma 5 6 4 9" xfId="5499" xr:uid="{807EE6FE-D967-4368-87C8-AF685704E6FD}"/>
    <cellStyle name="Comma 5 6 5" xfId="814" xr:uid="{284840DB-F962-4687-88A0-FCBB426352BC}"/>
    <cellStyle name="Comma 5 6 5 2" xfId="3262" xr:uid="{139D82F6-8929-484D-94F8-3E28012CB98D}"/>
    <cellStyle name="Comma 5 6 5 3" xfId="5362" xr:uid="{214B1131-1540-4B0E-9C90-F73985C0D3D4}"/>
    <cellStyle name="Comma 5 6 6" xfId="1138" xr:uid="{540B2A90-F7DF-497E-8A26-3EF65BC6BB8F}"/>
    <cellStyle name="Comma 5 6 6 2" xfId="3555" xr:uid="{6589D30D-537A-47AE-BEC1-6E9CE544826A}"/>
    <cellStyle name="Comma 5 6 6 3" xfId="5658" xr:uid="{3A4F83C1-251A-47E5-8A10-64D7A5D2494D}"/>
    <cellStyle name="Comma 5 6 7" xfId="1451" xr:uid="{16EE9018-96D8-48C2-A6C5-200DB2BF8CBF}"/>
    <cellStyle name="Comma 5 6 7 2" xfId="3757" xr:uid="{1E5DC421-183F-4765-949F-BCCABE90B669}"/>
    <cellStyle name="Comma 5 6 7 3" xfId="5880" xr:uid="{59BFDF77-5896-4161-B5D8-01B2FA7AD0BC}"/>
    <cellStyle name="Comma 5 6 8" xfId="1966" xr:uid="{9E5E6086-EA8E-4411-8D3B-3049A8CC531C}"/>
    <cellStyle name="Comma 5 6 8 2" xfId="4065" xr:uid="{68EEDE96-F635-42E0-AC66-799BA025EC5B}"/>
    <cellStyle name="Comma 5 6 8 3" xfId="6229" xr:uid="{0EA9DDBF-98A3-40E1-9152-6097974A86CC}"/>
    <cellStyle name="Comma 5 6 9" xfId="2276" xr:uid="{CC776086-6186-4B13-BFF5-EF89D3C087B3}"/>
    <cellStyle name="Comma 5 6 9 2" xfId="4373" xr:uid="{D255CB95-1670-4994-9F11-F5BC5B69BD55}"/>
    <cellStyle name="Comma 5 6 9 3" xfId="6537" xr:uid="{CA712249-5FEC-4A6D-909C-E7684C4AE681}"/>
    <cellStyle name="Comma 5 7" xfId="671" xr:uid="{E2DBEA73-A254-4034-982D-2701F7E989CE}"/>
    <cellStyle name="Comma 5 7 10" xfId="5237" xr:uid="{08AFEBC8-76A9-4045-A5A5-9ED8CF58EB6F}"/>
    <cellStyle name="Comma 5 7 11" xfId="5159" xr:uid="{23BF87AE-1A7A-4015-B698-C3EEC453BA76}"/>
    <cellStyle name="Comma 5 7 2" xfId="993" xr:uid="{B098A67B-F70E-4D7F-B6AA-86B4FB60831D}"/>
    <cellStyle name="Comma 5 7 2 2" xfId="3433" xr:uid="{BDA60650-59D8-4F89-80EC-D742E3F5F9F9}"/>
    <cellStyle name="Comma 5 7 2 3" xfId="5536" xr:uid="{4D266E08-6D0E-4A78-A202-08D06AAE2F7D}"/>
    <cellStyle name="Comma 5 7 3" xfId="1311" xr:uid="{921B23D0-3CBE-41D7-A6D8-835804956AD7}"/>
    <cellStyle name="Comma 5 7 3 2" xfId="3680" xr:uid="{70E396E5-A2D6-4B78-9885-FC6A26313F7A}"/>
    <cellStyle name="Comma 5 7 3 3" xfId="5792" xr:uid="{81814B65-BACD-478A-A750-D72E5A23B324}"/>
    <cellStyle name="Comma 5 7 4" xfId="1626" xr:uid="{3D7751BF-C191-431F-9F3B-B3B6E7BF8F46}"/>
    <cellStyle name="Comma 5 7 4 2" xfId="3928" xr:uid="{91BF05B6-FAB7-4855-B78D-4CBF34F5F6BA}"/>
    <cellStyle name="Comma 5 7 4 3" xfId="6051" xr:uid="{07D4E719-FE6B-4138-AA35-9318B72624D2}"/>
    <cellStyle name="Comma 5 7 5" xfId="2137" xr:uid="{46F7BA89-0EC6-4425-9687-3EA0BD39C8FA}"/>
    <cellStyle name="Comma 5 7 5 2" xfId="4236" xr:uid="{47A7ED67-2B84-407A-8436-C9419E78CC25}"/>
    <cellStyle name="Comma 5 7 5 3" xfId="6400" xr:uid="{9112B79E-4A11-433E-930F-98DC169422D6}"/>
    <cellStyle name="Comma 5 7 6" xfId="2447" xr:uid="{AAA02238-4232-4E07-89A1-847C10231AB8}"/>
    <cellStyle name="Comma 5 7 6 2" xfId="4544" xr:uid="{103065BE-A003-4F89-A1DE-88A367FF8F5C}"/>
    <cellStyle name="Comma 5 7 6 3" xfId="6708" xr:uid="{3E941F6F-36A0-4238-A16C-695D256F91EE}"/>
    <cellStyle name="Comma 5 7 7" xfId="2705" xr:uid="{F36FC91B-CA75-41DC-8FAF-EF4D67E8DB57}"/>
    <cellStyle name="Comma 5 7 7 2" xfId="4798" xr:uid="{2F546524-9313-43F0-B8DE-D55B486D68F8}"/>
    <cellStyle name="Comma 5 7 7 3" xfId="6962" xr:uid="{677F1D78-5AA2-4F56-BE5D-E31F6030865E}"/>
    <cellStyle name="Comma 5 7 8" xfId="2918" xr:uid="{DEBB9B52-8527-41D2-997E-A38640FE75F7}"/>
    <cellStyle name="Comma 5 7 8 2" xfId="5003" xr:uid="{C1B5D438-2AC8-4FBB-A638-FFF4DB33CA05}"/>
    <cellStyle name="Comma 5 7 8 3" xfId="7167" xr:uid="{5756875A-4C1B-4ABA-8000-324DD4FB10B7}"/>
    <cellStyle name="Comma 5 7 9" xfId="3140" xr:uid="{9562EE4B-3999-4FEC-B628-9B9C106E7152}"/>
    <cellStyle name="Comma 5 8" xfId="924" xr:uid="{22095183-8E01-4372-831D-2A8A58AF7659}"/>
    <cellStyle name="Comma 5 8 10" xfId="6176" xr:uid="{52887CD5-8A9D-4F0B-AAF7-32FF46406750}"/>
    <cellStyle name="Comma 5 8 2" xfId="1242" xr:uid="{3CB8CF33-46B0-4685-BE4B-F4A5B5E0F075}"/>
    <cellStyle name="Comma 5 8 2 2" xfId="3615" xr:uid="{7E2EDC94-7FF4-47C7-9D6D-598F6FA7018D}"/>
    <cellStyle name="Comma 5 8 2 3" xfId="5727" xr:uid="{E93186E4-54A9-42BE-8DEB-94423A70D2F0}"/>
    <cellStyle name="Comma 5 8 3" xfId="1557" xr:uid="{FE2B347B-8B28-4E2C-8577-8AB5FDA3877F}"/>
    <cellStyle name="Comma 5 8 3 2" xfId="3859" xr:uid="{D3FBE673-6644-4095-A9E4-B672158510C9}"/>
    <cellStyle name="Comma 5 8 3 3" xfId="5982" xr:uid="{F06632AA-8528-4DC5-81B1-E1C03B425F3A}"/>
    <cellStyle name="Comma 5 8 4" xfId="2068" xr:uid="{2B4CF42E-83FA-43DD-89C0-B63605F59705}"/>
    <cellStyle name="Comma 5 8 4 2" xfId="4167" xr:uid="{0C1C236D-BFA1-4C48-BD2B-ECF60DD51147}"/>
    <cellStyle name="Comma 5 8 4 3" xfId="6331" xr:uid="{BD7BEBFF-DDBF-46D4-B4BB-EDA0CD7760C5}"/>
    <cellStyle name="Comma 5 8 5" xfId="2378" xr:uid="{17E08BD6-A136-4D58-A49A-73784C04BD7A}"/>
    <cellStyle name="Comma 5 8 5 2" xfId="4475" xr:uid="{F2EA91DF-F278-4319-8AB3-90F086F74BD5}"/>
    <cellStyle name="Comma 5 8 5 3" xfId="6639" xr:uid="{C22FE1CC-1F63-4FA2-9941-09BDA086C9E8}"/>
    <cellStyle name="Comma 5 8 6" xfId="2640" xr:uid="{E85016DC-068B-4B59-B712-F599AB3E5131}"/>
    <cellStyle name="Comma 5 8 6 2" xfId="4733" xr:uid="{3F46AF96-42EF-4134-B3BD-5F3D3951CB66}"/>
    <cellStyle name="Comma 5 8 6 3" xfId="6897" xr:uid="{DB77A980-E7C6-49A6-90AD-B35C1058D1FA}"/>
    <cellStyle name="Comma 5 8 7" xfId="2853" xr:uid="{0BAA3BBC-E816-403E-A659-342828B6C7B2}"/>
    <cellStyle name="Comma 5 8 7 2" xfId="4938" xr:uid="{5E58D125-EA20-4F51-A31C-0E84DDCF0EF8}"/>
    <cellStyle name="Comma 5 8 7 3" xfId="7102" xr:uid="{76C4B673-C8D8-48B1-9B85-DEDB5A210E7A}"/>
    <cellStyle name="Comma 5 8 8" xfId="3364" xr:uid="{747A00EE-6E60-4925-B17A-255215B3C661}"/>
    <cellStyle name="Comma 5 8 9" xfId="5467" xr:uid="{32F36B55-5F76-4234-ABAF-0EE269E7114F}"/>
    <cellStyle name="Comma 5 9" xfId="804" xr:uid="{F25C716F-CD61-47DC-8453-2BB0D89F3F92}"/>
    <cellStyle name="Comma 5 9 2" xfId="3252" xr:uid="{8BD1AEA4-0BD7-4B22-B8F5-098D5D6021A6}"/>
    <cellStyle name="Comma 5 9 3" xfId="5352" xr:uid="{7577DCBC-2ADA-42ED-8E8A-E02515B828C8}"/>
    <cellStyle name="Comma 6" xfId="196" xr:uid="{5E5EF59B-ED73-43CC-938A-E7E5610B23D5}"/>
    <cellStyle name="Comma 6 10" xfId="5087" xr:uid="{0B80B01F-B2FC-4CB4-BED1-62EAFE23672D}"/>
    <cellStyle name="Comma 6 2" xfId="553" xr:uid="{4E9C7A29-4774-44D1-8AB8-03E75B0BE3C5}"/>
    <cellStyle name="Comma 6 2 2" xfId="739" xr:uid="{0DD1ABDC-07BC-4178-BB3B-D57D2BDD9120}"/>
    <cellStyle name="Comma 6 2 2 2" xfId="1053" xr:uid="{490F97C6-C43E-41C6-AFAD-3D3547F8C6C1}"/>
    <cellStyle name="Comma 6 2 2 2 2" xfId="3493" xr:uid="{6E1EBB1B-EF9F-4044-8DEB-7203CCE046DB}"/>
    <cellStyle name="Comma 6 2 2 2 3" xfId="5596" xr:uid="{34A446A2-9B96-47F0-942F-5135B287F7F8}"/>
    <cellStyle name="Comma 6 2 2 3" xfId="1371" xr:uid="{020C4835-2C0E-4D34-9F9B-BAB0BD809FDC}"/>
    <cellStyle name="Comma 6 2 2 4" xfId="1686" xr:uid="{1F1F5723-07CB-42FF-8573-BA7DEFC65C13}"/>
    <cellStyle name="Comma 6 2 2 4 2" xfId="3988" xr:uid="{6C2EE5E4-1BCC-4DC0-AF94-AC5098AF9CCF}"/>
    <cellStyle name="Comma 6 2 2 4 3" xfId="6111" xr:uid="{4F834315-2714-4683-95D0-046DA4DFB7D4}"/>
    <cellStyle name="Comma 6 2 2 5" xfId="2197" xr:uid="{149775F8-7630-48ED-92FF-C0F5545589BA}"/>
    <cellStyle name="Comma 6 2 2 5 2" xfId="4296" xr:uid="{73C4E089-4930-4A35-BC93-6343F937AC10}"/>
    <cellStyle name="Comma 6 2 2 5 3" xfId="6460" xr:uid="{028BD105-93E2-47C3-8A2E-22B7502AB7BD}"/>
    <cellStyle name="Comma 6 2 2 6" xfId="2507" xr:uid="{C20C9554-A9A9-429D-87CC-E562BD99A841}"/>
    <cellStyle name="Comma 6 2 2 6 2" xfId="4604" xr:uid="{DA7AEC83-25A0-4B38-BDFF-4794C0A8FF3F}"/>
    <cellStyle name="Comma 6 2 2 6 3" xfId="6768" xr:uid="{12CEE48C-6564-4A1E-B70D-30384515D8DC}"/>
    <cellStyle name="Comma 6 2 2 7" xfId="3200" xr:uid="{98819450-3CD9-4057-A161-13987C239AB8}"/>
    <cellStyle name="Comma 6 2 2 8" xfId="5299" xr:uid="{5BFE230C-2AD7-4930-BDDF-60E37C74CF6A}"/>
    <cellStyle name="Comma 6 2 3" xfId="864" xr:uid="{1A835E59-1A47-4E29-AB48-106277077BB9}"/>
    <cellStyle name="Comma 6 2 3 2" xfId="3312" xr:uid="{A541F8A5-4377-4549-9668-E10317C79CC6}"/>
    <cellStyle name="Comma 6 2 3 3" xfId="5412" xr:uid="{2F073F7B-012F-4DA0-8000-DCC9AF41E0EE}"/>
    <cellStyle name="Comma 6 2 4" xfId="1190" xr:uid="{2C7E92D9-43ED-4C3D-BDA3-741083814B4B}"/>
    <cellStyle name="Comma 6 2 5" xfId="1503" xr:uid="{84861A6F-423C-4887-8C9C-3A98A2334B9B}"/>
    <cellStyle name="Comma 6 2 5 2" xfId="3807" xr:uid="{73361A58-3752-4637-A3E8-23353E080432}"/>
    <cellStyle name="Comma 6 2 5 3" xfId="5930" xr:uid="{E73105DC-FC0F-48E6-B392-AF93187C8EF2}"/>
    <cellStyle name="Comma 6 2 6" xfId="2016" xr:uid="{F61566AA-EF61-465F-8109-BD7509F3F2EB}"/>
    <cellStyle name="Comma 6 2 6 2" xfId="4115" xr:uid="{65A76451-BBDA-48AA-9E43-E6582BA9BD60}"/>
    <cellStyle name="Comma 6 2 6 3" xfId="6279" xr:uid="{8D454005-F6A0-4AB4-A740-D8CC33E10D77}"/>
    <cellStyle name="Comma 6 2 7" xfId="2326" xr:uid="{939A6AD4-FD89-4E1C-BAE0-484CE2431C53}"/>
    <cellStyle name="Comma 6 2 7 2" xfId="4423" xr:uid="{5F5A4A97-20AB-4E77-B31F-54272BE29F0C}"/>
    <cellStyle name="Comma 6 2 7 3" xfId="6587" xr:uid="{7F2C85E7-C94C-4EBB-BF98-D84213CE9EC7}"/>
    <cellStyle name="Comma 6 2 8" xfId="3076" xr:uid="{9D15BFE6-4375-4968-9F54-57ADBE4BDF45}"/>
    <cellStyle name="Comma 6 2 9" xfId="5173" xr:uid="{1B57391A-01B6-49F7-96E1-86139469CD43}"/>
    <cellStyle name="Comma 6 3" xfId="677" xr:uid="{FDB46F82-535A-471C-BD8A-7CFE53102A0C}"/>
    <cellStyle name="Comma 6 3 2" xfId="997" xr:uid="{30F62B3B-B078-4218-A741-8E6B4DECCADC}"/>
    <cellStyle name="Comma 6 3 2 2" xfId="3437" xr:uid="{F385CFD2-23D0-4D92-BDD6-25FA950168BC}"/>
    <cellStyle name="Comma 6 3 2 3" xfId="5540" xr:uid="{D6B12284-D7C9-46D0-95F6-C9AF8B09B2C5}"/>
    <cellStyle name="Comma 6 3 3" xfId="1315" xr:uid="{F7BBBEC8-F288-4AC9-A511-9A6819C39185}"/>
    <cellStyle name="Comma 6 3 4" xfId="1630" xr:uid="{DECE1CC3-112B-4943-88EF-D1432F96684A}"/>
    <cellStyle name="Comma 6 3 4 2" xfId="3932" xr:uid="{A44064AF-9EE3-47E6-ACF5-EA199A670D3C}"/>
    <cellStyle name="Comma 6 3 4 3" xfId="6055" xr:uid="{3FAC253B-78F9-409C-A935-D62F5ED92701}"/>
    <cellStyle name="Comma 6 3 5" xfId="2141" xr:uid="{83EEC748-291A-44E0-856F-42A09E9892B2}"/>
    <cellStyle name="Comma 6 3 5 2" xfId="4240" xr:uid="{06311AEC-749A-4C04-B564-69AE0B755D7A}"/>
    <cellStyle name="Comma 6 3 5 3" xfId="6404" xr:uid="{38E53780-1A83-4B79-896F-6218F86FA3F0}"/>
    <cellStyle name="Comma 6 3 6" xfId="2451" xr:uid="{F4702A5F-71AA-446D-9184-E6148D042888}"/>
    <cellStyle name="Comma 6 3 6 2" xfId="4548" xr:uid="{7BF4D1E0-CD58-4FBD-8885-39E10CEAB958}"/>
    <cellStyle name="Comma 6 3 6 3" xfId="6712" xr:uid="{42F3E5AE-1551-4C24-8C3D-42CF777F4DAC}"/>
    <cellStyle name="Comma 6 3 7" xfId="3144" xr:uid="{40BC3D07-E3BE-47DA-A375-194A956EF099}"/>
    <cellStyle name="Comma 6 3 8" xfId="5242" xr:uid="{4E81CD16-474F-4976-A684-6DBA1239465E}"/>
    <cellStyle name="Comma 6 4" xfId="808" xr:uid="{42BC2698-63AD-4F9D-B48B-BD75126C3814}"/>
    <cellStyle name="Comma 6 4 2" xfId="3256" xr:uid="{18D55A8A-2A61-4623-9CE0-E745AF2CE0ED}"/>
    <cellStyle name="Comma 6 4 3" xfId="5356" xr:uid="{453C0514-B468-479E-8D0E-B31AD03F93C1}"/>
    <cellStyle name="Comma 6 5" xfId="1131" xr:uid="{6BA2F341-EA49-4D78-A357-52A0FD15827F}"/>
    <cellStyle name="Comma 6 6" xfId="1442" xr:uid="{25EB113E-97BF-4C4E-A661-0099426FC9E3}"/>
    <cellStyle name="Comma 6 6 2" xfId="3751" xr:uid="{A94F3A97-C0CD-4039-BBDC-C70D8A5E6A95}"/>
    <cellStyle name="Comma 6 6 3" xfId="5874" xr:uid="{EB4DCD41-3EBB-4B92-AD5E-B356B8C915CD}"/>
    <cellStyle name="Comma 6 7" xfId="1960" xr:uid="{72A02286-3E42-4821-9A05-B9F11E6DA920}"/>
    <cellStyle name="Comma 6 7 2" xfId="4059" xr:uid="{D153948B-6C8D-417C-A544-52B785EDA8DB}"/>
    <cellStyle name="Comma 6 7 3" xfId="6223" xr:uid="{68A99C37-9195-4CE4-A81D-240C9BBE0D77}"/>
    <cellStyle name="Comma 6 8" xfId="2270" xr:uid="{6E51E1D0-BC4E-4396-A21A-A0B048619360}"/>
    <cellStyle name="Comma 6 8 2" xfId="4367" xr:uid="{2667C15C-1D98-4532-B695-06CF1F52574C}"/>
    <cellStyle name="Comma 6 8 3" xfId="6531" xr:uid="{6AD9ADF1-CB92-4B56-8871-F77A385686E2}"/>
    <cellStyle name="Comma 6 9" xfId="3019" xr:uid="{DAA11493-6F56-4FB2-849B-0AB094E3359E}"/>
    <cellStyle name="Comma 7" xfId="380" xr:uid="{81F37E4F-BFAE-4BCA-852F-932F1CF32842}"/>
    <cellStyle name="Comma 7 10" xfId="5107" xr:uid="{9A04BA47-0D49-448F-9ECB-F0CCD167B9CB}"/>
    <cellStyle name="Comma 7 2" xfId="597" xr:uid="{F807FB66-CF87-47E9-A266-A8F1BB6B6F37}"/>
    <cellStyle name="Comma 7 2 2" xfId="746" xr:uid="{275D2260-F974-4745-B293-82E13DEE9265}"/>
    <cellStyle name="Comma 7 2 2 2" xfId="1058" xr:uid="{D4D2AB11-03D0-4CC3-813F-927162E2D64D}"/>
    <cellStyle name="Comma 7 2 2 2 2" xfId="3498" xr:uid="{27CE0D36-BF14-4C5F-A9FB-F096EC3D1D94}"/>
    <cellStyle name="Comma 7 2 2 2 3" xfId="5601" xr:uid="{5D384896-309C-44DF-9352-15A184D5D6F2}"/>
    <cellStyle name="Comma 7 2 2 3" xfId="1376" xr:uid="{69DEED24-C52F-4A6A-A019-382003585213}"/>
    <cellStyle name="Comma 7 2 2 4" xfId="1691" xr:uid="{647F08F1-C1BB-4C70-BB1E-BE13803EA641}"/>
    <cellStyle name="Comma 7 2 2 4 2" xfId="3993" xr:uid="{71837D08-F64E-4CAC-88C4-B9EAFDCE31F6}"/>
    <cellStyle name="Comma 7 2 2 4 3" xfId="6116" xr:uid="{66D1DE9C-EF94-4052-B96F-553F1193825C}"/>
    <cellStyle name="Comma 7 2 2 5" xfId="2202" xr:uid="{96E9E79A-9C8D-47C6-AFFC-1E8881250646}"/>
    <cellStyle name="Comma 7 2 2 5 2" xfId="4301" xr:uid="{DDF9879C-A903-42F8-9BE4-C80E7ABC5A8D}"/>
    <cellStyle name="Comma 7 2 2 5 3" xfId="6465" xr:uid="{F3122ED2-E982-4A17-924D-F771FBC51DCD}"/>
    <cellStyle name="Comma 7 2 2 6" xfId="2512" xr:uid="{60035135-21A5-40A8-B613-0A13E92E24FA}"/>
    <cellStyle name="Comma 7 2 2 6 2" xfId="4609" xr:uid="{8857542B-CFFE-4AA5-A2FB-CAB83E8115C1}"/>
    <cellStyle name="Comma 7 2 2 6 3" xfId="6773" xr:uid="{71F13EB9-F4C1-496A-831F-9C3744CA1008}"/>
    <cellStyle name="Comma 7 2 2 7" xfId="3205" xr:uid="{3D187241-B2CB-4507-BD13-7E50E0C06D92}"/>
    <cellStyle name="Comma 7 2 2 8" xfId="5305" xr:uid="{8DB94229-1E46-4D4B-8DEA-9A373A8DA0A4}"/>
    <cellStyle name="Comma 7 2 3" xfId="869" xr:uid="{62DC311D-BF37-4E8A-B02A-2E965566EA58}"/>
    <cellStyle name="Comma 7 2 3 2" xfId="3317" xr:uid="{1803A407-D790-4264-9119-896EC73AE781}"/>
    <cellStyle name="Comma 7 2 3 3" xfId="5417" xr:uid="{404C7A3F-133A-4D84-AC9F-69F5ECCCDC7E}"/>
    <cellStyle name="Comma 7 2 4" xfId="1195" xr:uid="{6A2EF5DC-6FB6-4E04-927F-3C9D814EE8E5}"/>
    <cellStyle name="Comma 7 2 5" xfId="1508" xr:uid="{69BF41BA-6561-42E4-B0D9-AED2276E5F8D}"/>
    <cellStyle name="Comma 7 2 5 2" xfId="3812" xr:uid="{80EB4D1A-E01E-4463-8EEA-D156B32D7CE7}"/>
    <cellStyle name="Comma 7 2 5 3" xfId="5935" xr:uid="{E18E3845-940D-47CE-ABC9-21AEFA81BD7B}"/>
    <cellStyle name="Comma 7 2 6" xfId="2021" xr:uid="{187C697C-CF7F-4ED7-83E8-B9A1A10B40A5}"/>
    <cellStyle name="Comma 7 2 6 2" xfId="4120" xr:uid="{176B08AF-EFA8-4624-95F7-0F0DFA66CA91}"/>
    <cellStyle name="Comma 7 2 6 3" xfId="6284" xr:uid="{C07686D8-CA12-4B38-9BE4-9AAF0D02A3FD}"/>
    <cellStyle name="Comma 7 2 7" xfId="2331" xr:uid="{D75B03F5-6ACB-42BC-BED8-1D8E6B6C21CB}"/>
    <cellStyle name="Comma 7 2 7 2" xfId="4428" xr:uid="{D4E7B50C-B97A-45F9-9E90-D640B10E9009}"/>
    <cellStyle name="Comma 7 2 7 3" xfId="6592" xr:uid="{8142B774-5860-4631-9874-A3561245901D}"/>
    <cellStyle name="Comma 7 2 8" xfId="3083" xr:uid="{E70025F1-CFB2-44F8-A4D5-8EC38E2258A7}"/>
    <cellStyle name="Comma 7 2 9" xfId="5180" xr:uid="{F1C4BD97-41DF-4099-B6BA-FA0B3D56B025}"/>
    <cellStyle name="Comma 7 3" xfId="686" xr:uid="{1B36A7C6-4544-4C74-8B12-7758DF0C5A83}"/>
    <cellStyle name="Comma 7 3 2" xfId="1004" xr:uid="{1E42C88A-A8D1-4432-9675-07915D7578FA}"/>
    <cellStyle name="Comma 7 3 2 2" xfId="3444" xr:uid="{922400CF-DBB9-4353-BD1E-751691C45051}"/>
    <cellStyle name="Comma 7 3 2 3" xfId="5547" xr:uid="{946952C4-9BEC-4AAE-860A-3B1291221739}"/>
    <cellStyle name="Comma 7 3 3" xfId="1322" xr:uid="{5E670B19-1F25-4DC9-9C53-384E9F50C917}"/>
    <cellStyle name="Comma 7 3 4" xfId="1637" xr:uid="{F4660B00-A3FF-45CA-8C88-EDF4866A9E10}"/>
    <cellStyle name="Comma 7 3 4 2" xfId="3939" xr:uid="{081B3A61-0BD9-46BC-A6F9-824750218DD3}"/>
    <cellStyle name="Comma 7 3 4 3" xfId="6062" xr:uid="{BBBB10F2-B3D7-4ECE-A1ED-C8CEF000ED8F}"/>
    <cellStyle name="Comma 7 3 5" xfId="2148" xr:uid="{E89D9BA6-1E9C-4742-A313-74F409D0D06B}"/>
    <cellStyle name="Comma 7 3 5 2" xfId="4247" xr:uid="{E1067114-D5C7-432B-AB20-D394CD567CDA}"/>
    <cellStyle name="Comma 7 3 5 3" xfId="6411" xr:uid="{629C7387-7547-4B5F-9A1D-7535C8E570EF}"/>
    <cellStyle name="Comma 7 3 6" xfId="2458" xr:uid="{5CA19F63-E426-460A-B82E-7E0B4D80988E}"/>
    <cellStyle name="Comma 7 3 6 2" xfId="4555" xr:uid="{4361CAD4-F41A-4525-AAB5-E21F1A2154AC}"/>
    <cellStyle name="Comma 7 3 6 3" xfId="6719" xr:uid="{044B7299-9F06-49DB-9664-36D2F791EA39}"/>
    <cellStyle name="Comma 7 3 7" xfId="3151" xr:uid="{CE91FBC9-2E7C-4071-84DD-A2B2CA51FCE9}"/>
    <cellStyle name="Comma 7 3 8" xfId="5250" xr:uid="{2C5A69D7-4450-4C7A-906E-43F93DF32281}"/>
    <cellStyle name="Comma 7 4" xfId="815" xr:uid="{FC755BC0-0B9F-467C-99C5-56F6EBC6F10D}"/>
    <cellStyle name="Comma 7 4 2" xfId="3263" xr:uid="{074DDC92-7F81-415F-9871-66061A647456}"/>
    <cellStyle name="Comma 7 4 3" xfId="5363" xr:uid="{2CF801C3-76E4-4B6F-BE21-C0D386D458E7}"/>
    <cellStyle name="Comma 7 5" xfId="1139" xr:uid="{5418F20B-EB90-4AF0-86F7-6C746473341A}"/>
    <cellStyle name="Comma 7 6" xfId="1452" xr:uid="{5FF636D4-21CE-47B2-AA1C-4B48B8D3718D}"/>
    <cellStyle name="Comma 7 6 2" xfId="3758" xr:uid="{0219C9D3-66DF-401D-B2BE-63ED7BAAAFD0}"/>
    <cellStyle name="Comma 7 6 3" xfId="5881" xr:uid="{1A0ABDBB-A239-44DE-8FEB-CCCC244E6C1C}"/>
    <cellStyle name="Comma 7 7" xfId="1967" xr:uid="{26C0CFFC-63CA-4CBB-9241-EB313C87DC49}"/>
    <cellStyle name="Comma 7 7 2" xfId="4066" xr:uid="{9D2785FB-2761-4B83-B732-5E0DD27B07A9}"/>
    <cellStyle name="Comma 7 7 3" xfId="6230" xr:uid="{3272DABA-29A7-403A-8BFF-337A78412A90}"/>
    <cellStyle name="Comma 7 8" xfId="2277" xr:uid="{E0A2599C-0E80-47AD-8182-24BFFAC413FC}"/>
    <cellStyle name="Comma 7 8 2" xfId="4374" xr:uid="{0764613A-F62F-49B8-AAEB-3ED95B67EC17}"/>
    <cellStyle name="Comma 7 8 3" xfId="6538" xr:uid="{CF3C2676-2602-4D59-BAEE-57F684A06BA7}"/>
    <cellStyle name="Comma 7 9" xfId="3027" xr:uid="{E6B7B529-E7AE-4848-A141-6E453750B111}"/>
    <cellStyle name="Comma 8" xfId="391" xr:uid="{1D52F962-A164-4DFB-8C48-FC7253D06767}"/>
    <cellStyle name="Comma 8 10" xfId="2586" xr:uid="{8F9975F5-00F4-40FA-9D77-5FD13B7C6544}"/>
    <cellStyle name="Comma 8 10 2" xfId="4679" xr:uid="{48C1D9E4-2DAC-4DFD-9D97-8E4AF593E816}"/>
    <cellStyle name="Comma 8 10 3" xfId="6843" xr:uid="{5AC58F97-1B6F-4C1A-B154-9472B45D4293}"/>
    <cellStyle name="Comma 8 11" xfId="2798" xr:uid="{776A3916-3EDB-49CE-8870-6ED59149110C}"/>
    <cellStyle name="Comma 8 11 2" xfId="4884" xr:uid="{0CC0A7F9-4EEC-406A-82EA-11EF5E1825CA}"/>
    <cellStyle name="Comma 8 11 3" xfId="7048" xr:uid="{988F6FBD-BC23-4923-A3A6-192630DF7B57}"/>
    <cellStyle name="Comma 8 12" xfId="3035" xr:uid="{42A36990-59B2-4BC9-B253-490F274C14C8}"/>
    <cellStyle name="Comma 8 13" xfId="5115" xr:uid="{4F781221-252E-44DD-8396-F6D18B931945}"/>
    <cellStyle name="Comma 8 14" xfId="6196" xr:uid="{255AF348-0E25-4490-A09D-68E25FA685C9}"/>
    <cellStyle name="Comma 8 2" xfId="605" xr:uid="{36C4FC05-9335-491B-94FF-B7D0B67E7B3D}"/>
    <cellStyle name="Comma 8 2 10" xfId="2829" xr:uid="{92AF481C-F53A-4170-8C91-2AC431B9E318}"/>
    <cellStyle name="Comma 8 2 10 2" xfId="4914" xr:uid="{C2727580-7953-4AA7-A0A9-A34DC2D4EED2}"/>
    <cellStyle name="Comma 8 2 10 3" xfId="7078" xr:uid="{35821042-7484-4E0F-AA36-ECAE4846E3D0}"/>
    <cellStyle name="Comma 8 2 11" xfId="3091" xr:uid="{B2BD5602-6FA5-4F07-BA83-3A94542B35DE}"/>
    <cellStyle name="Comma 8 2 12" xfId="5188" xr:uid="{79D4BA40-4F23-42C3-92A0-E8D2811A2519}"/>
    <cellStyle name="Comma 8 2 13" xfId="5712" xr:uid="{B3D50DEA-BEA2-4EEF-B551-CAB7677446E7}"/>
    <cellStyle name="Comma 8 2 2" xfId="754" xr:uid="{6E1E6247-4814-4C9E-A1F8-2C259CB169AA}"/>
    <cellStyle name="Comma 8 2 2 10" xfId="5313" xr:uid="{F8E5D152-E0B6-4698-BC51-79A1592E3399}"/>
    <cellStyle name="Comma 8 2 2 11" xfId="6164" xr:uid="{1CEA8018-661B-43A4-94F1-10336F78CFBE}"/>
    <cellStyle name="Comma 8 2 2 2" xfId="1066" xr:uid="{74DE4D16-4936-495E-952C-630C3F465B3D}"/>
    <cellStyle name="Comma 8 2 2 2 2" xfId="3506" xr:uid="{037DBADA-1C1B-4A38-B3F1-FB9F04121FBE}"/>
    <cellStyle name="Comma 8 2 2 2 3" xfId="5609" xr:uid="{02A7E57B-DE28-4484-834E-DAD5E37A317E}"/>
    <cellStyle name="Comma 8 2 2 3" xfId="1384" xr:uid="{94561B07-377A-4004-BEDF-0C451A87E4A4}"/>
    <cellStyle name="Comma 8 2 2 3 2" xfId="3720" xr:uid="{8784D542-08B9-43C8-896B-81896DE5CD67}"/>
    <cellStyle name="Comma 8 2 2 3 3" xfId="5838" xr:uid="{6373579B-BA66-4530-B64F-1B8BB1649A57}"/>
    <cellStyle name="Comma 8 2 2 4" xfId="1699" xr:uid="{76C8D6B7-DF5F-4C78-A0DA-CB2C8F902EA6}"/>
    <cellStyle name="Comma 8 2 2 4 2" xfId="4001" xr:uid="{E7CBDB76-4953-42FA-A030-5FD6D5A05B30}"/>
    <cellStyle name="Comma 8 2 2 4 3" xfId="6124" xr:uid="{195B3F21-8A78-448E-AF93-81AB52566513}"/>
    <cellStyle name="Comma 8 2 2 5" xfId="2210" xr:uid="{1728ECDE-F0D0-411B-8729-6DA2C951F8BD}"/>
    <cellStyle name="Comma 8 2 2 5 2" xfId="4309" xr:uid="{AC6B9352-74EF-40E6-9D74-5F495D3BD8E3}"/>
    <cellStyle name="Comma 8 2 2 5 3" xfId="6473" xr:uid="{62BE926D-CAE1-4722-9F96-043573062A99}"/>
    <cellStyle name="Comma 8 2 2 6" xfId="2520" xr:uid="{86F9C502-BFE1-4FCF-8A62-B0710D36FB22}"/>
    <cellStyle name="Comma 8 2 2 6 2" xfId="4617" xr:uid="{A0E145B9-DD5D-4114-9D79-C1AD685A4286}"/>
    <cellStyle name="Comma 8 2 2 6 3" xfId="6781" xr:uid="{5617DEFC-4E40-451F-9BB7-DAB237739882}"/>
    <cellStyle name="Comma 8 2 2 7" xfId="2745" xr:uid="{9A635CE1-5417-40D1-9E3D-D8FA3013E5E8}"/>
    <cellStyle name="Comma 8 2 2 7 2" xfId="4838" xr:uid="{1D72BAAE-7E28-4C03-B9E2-8FEADF263DFE}"/>
    <cellStyle name="Comma 8 2 2 7 3" xfId="7002" xr:uid="{93F5B369-FE37-47E8-95B4-D7F550E1DD6E}"/>
    <cellStyle name="Comma 8 2 2 8" xfId="2958" xr:uid="{21DCB9C3-7034-4883-8D1F-23131A647BE5}"/>
    <cellStyle name="Comma 8 2 2 8 2" xfId="5043" xr:uid="{AF5CDF4A-AA07-4B78-AD1C-EEE30C9A4C13}"/>
    <cellStyle name="Comma 8 2 2 8 3" xfId="7207" xr:uid="{3692BE89-8959-433F-987D-0726D9E47A23}"/>
    <cellStyle name="Comma 8 2 2 9" xfId="3213" xr:uid="{8BF7940E-FC26-438E-855E-176BD505B7AB}"/>
    <cellStyle name="Comma 8 2 3" xfId="962" xr:uid="{BBCD81CA-20E4-4CB0-A8B7-ED621FBCDB69}"/>
    <cellStyle name="Comma 8 2 3 10" xfId="6195" xr:uid="{92E205C1-6EB9-4074-A101-17DD8AC1BEB3}"/>
    <cellStyle name="Comma 8 2 3 2" xfId="1280" xr:uid="{D29A3081-AA7B-47E1-9DCB-55FF999E746C}"/>
    <cellStyle name="Comma 8 2 3 2 2" xfId="3653" xr:uid="{EF54BAC3-6CA1-4AC5-BA41-C677D38CED29}"/>
    <cellStyle name="Comma 8 2 3 2 3" xfId="5765" xr:uid="{FD54D327-52F6-4E58-8EC3-9184DA7111DC}"/>
    <cellStyle name="Comma 8 2 3 3" xfId="1595" xr:uid="{2897E87D-BCD3-45B8-8B8F-52E450C43D59}"/>
    <cellStyle name="Comma 8 2 3 3 2" xfId="3897" xr:uid="{FAE48B91-0688-480E-B3FA-0F22EA53B5E3}"/>
    <cellStyle name="Comma 8 2 3 3 3" xfId="6020" xr:uid="{95D39F5D-7167-477D-9ADA-015E5ADBF229}"/>
    <cellStyle name="Comma 8 2 3 4" xfId="2106" xr:uid="{21371F2C-9935-4795-8D84-2F53E66E4C55}"/>
    <cellStyle name="Comma 8 2 3 4 2" xfId="4205" xr:uid="{DECFF544-8596-47AE-9B27-C65E8A5B1296}"/>
    <cellStyle name="Comma 8 2 3 4 3" xfId="6369" xr:uid="{F1A63865-5D02-4F8F-BCC9-D846891F3EB6}"/>
    <cellStyle name="Comma 8 2 3 5" xfId="2416" xr:uid="{C1D71025-D697-44DA-B306-28BB72A5D89E}"/>
    <cellStyle name="Comma 8 2 3 5 2" xfId="4513" xr:uid="{8B616403-3E0E-4B26-82BC-22E61E68BDF3}"/>
    <cellStyle name="Comma 8 2 3 5 3" xfId="6677" xr:uid="{7ACE318E-BD4D-407E-8263-22B2917A04D3}"/>
    <cellStyle name="Comma 8 2 3 6" xfId="2678" xr:uid="{3A97CD17-C6EB-4EAD-9B2A-5574C6C42B63}"/>
    <cellStyle name="Comma 8 2 3 6 2" xfId="4771" xr:uid="{654DB9BC-8DAF-4662-A990-A2508CCEBC64}"/>
    <cellStyle name="Comma 8 2 3 6 3" xfId="6935" xr:uid="{23390D10-7F47-4339-AEC6-1B7F8C9FAE82}"/>
    <cellStyle name="Comma 8 2 3 7" xfId="2891" xr:uid="{9BEDC418-8862-4680-B069-B7271C361AD1}"/>
    <cellStyle name="Comma 8 2 3 7 2" xfId="4976" xr:uid="{9A23100A-07BD-41F3-A1B8-EA742E62542D}"/>
    <cellStyle name="Comma 8 2 3 7 3" xfId="7140" xr:uid="{912F1071-B967-4009-8632-FF72409C0F79}"/>
    <cellStyle name="Comma 8 2 3 8" xfId="3402" xr:uid="{0D676BDA-A289-4506-8C82-F3AA27540574}"/>
    <cellStyle name="Comma 8 2 3 9" xfId="5505" xr:uid="{C94EB825-961B-46DA-AA92-82F64D122901}"/>
    <cellStyle name="Comma 8 2 4" xfId="877" xr:uid="{B10612F5-0707-4038-8F1A-3F06AB3D874C}"/>
    <cellStyle name="Comma 8 2 4 2" xfId="3325" xr:uid="{24EA46CB-A48A-4B28-A910-2734DC01EA4C}"/>
    <cellStyle name="Comma 8 2 4 3" xfId="5425" xr:uid="{C225DEC1-1832-4C96-BB4E-26EAE909844B}"/>
    <cellStyle name="Comma 8 2 5" xfId="1203" xr:uid="{580D7F7C-921B-4DF4-A2FE-99227F2D8FCF}"/>
    <cellStyle name="Comma 8 2 5 2" xfId="3591" xr:uid="{CD86F3BE-760F-43AD-BC92-52A742543F30}"/>
    <cellStyle name="Comma 8 2 5 3" xfId="5699" xr:uid="{10C93347-7C1A-4AF7-8BCE-FABB1E4145A2}"/>
    <cellStyle name="Comma 8 2 6" xfId="1516" xr:uid="{59289BBA-357B-47B6-8777-A9EBD4E6A90B}"/>
    <cellStyle name="Comma 8 2 6 2" xfId="3820" xr:uid="{4C8C1D59-9CA3-45D2-A0F9-612839244626}"/>
    <cellStyle name="Comma 8 2 6 3" xfId="5943" xr:uid="{8E342227-8742-4F0C-9849-F8E953DC9D04}"/>
    <cellStyle name="Comma 8 2 7" xfId="2029" xr:uid="{362923C7-29DF-4F7F-A44E-94C74A21F32C}"/>
    <cellStyle name="Comma 8 2 7 2" xfId="4128" xr:uid="{B6A96879-86C3-4DC6-8550-249B208E0738}"/>
    <cellStyle name="Comma 8 2 7 3" xfId="6292" xr:uid="{45B94FE9-68BF-4BD5-B047-DB4E0958E67D}"/>
    <cellStyle name="Comma 8 2 8" xfId="2339" xr:uid="{73B38379-AFA8-4029-B1D3-8CFB61CFD903}"/>
    <cellStyle name="Comma 8 2 8 2" xfId="4436" xr:uid="{69F61C02-D3AF-421E-B3C7-D12BDFA34A09}"/>
    <cellStyle name="Comma 8 2 8 3" xfId="6600" xr:uid="{69D111A5-5A5D-43E9-9A86-2BB8A5B0880F}"/>
    <cellStyle name="Comma 8 2 9" xfId="2616" xr:uid="{737F6F67-D07E-4FB9-B1CC-642862266366}"/>
    <cellStyle name="Comma 8 2 9 2" xfId="4709" xr:uid="{C542691C-B791-4851-A748-D70A1B3D7BEF}"/>
    <cellStyle name="Comma 8 2 9 3" xfId="6873" xr:uid="{C7296617-A9E5-4787-82EE-AEA7B726BADD}"/>
    <cellStyle name="Comma 8 3" xfId="694" xr:uid="{182F8890-BCF2-42FA-8A9A-BE4F20996157}"/>
    <cellStyle name="Comma 8 3 10" xfId="5258" xr:uid="{C76D7DBA-9E17-4A05-BF51-2605EA1FD7FA}"/>
    <cellStyle name="Comma 8 3 11" xfId="6178" xr:uid="{106A5902-C327-4637-89D5-6C88E23BA35C}"/>
    <cellStyle name="Comma 8 3 2" xfId="1012" xr:uid="{F2D18FE0-31DC-4888-A4E7-4AE72D1F7EC5}"/>
    <cellStyle name="Comma 8 3 2 2" xfId="3452" xr:uid="{55B5899B-0BD5-4665-8BA4-E24C477C0210}"/>
    <cellStyle name="Comma 8 3 2 3" xfId="5555" xr:uid="{D9260576-605B-4AFE-A740-58410594C83D}"/>
    <cellStyle name="Comma 8 3 3" xfId="1330" xr:uid="{CA532AB9-4AB7-4ED4-8C98-6FD701CFFCC8}"/>
    <cellStyle name="Comma 8 3 3 2" xfId="3690" xr:uid="{99995DF6-4302-4BE3-A54D-1B8180FA9BCB}"/>
    <cellStyle name="Comma 8 3 3 3" xfId="5803" xr:uid="{CA59C8A9-80D9-4545-B0E5-ACAAE2A70B56}"/>
    <cellStyle name="Comma 8 3 4" xfId="1645" xr:uid="{76D9548A-340D-47ED-9456-BBB362730849}"/>
    <cellStyle name="Comma 8 3 4 2" xfId="3947" xr:uid="{F9EAD507-42C7-443B-9B13-580ED9BDAE19}"/>
    <cellStyle name="Comma 8 3 4 3" xfId="6070" xr:uid="{C11A5298-CC48-4162-BA20-E43FFAF6B661}"/>
    <cellStyle name="Comma 8 3 5" xfId="2156" xr:uid="{5C269F62-741C-4AA3-8558-611FFADC854F}"/>
    <cellStyle name="Comma 8 3 5 2" xfId="4255" xr:uid="{52767074-00AF-403B-B60D-DF7B84F5516B}"/>
    <cellStyle name="Comma 8 3 5 3" xfId="6419" xr:uid="{D2D82AEE-54D3-4C9D-969B-99750C50694B}"/>
    <cellStyle name="Comma 8 3 6" xfId="2466" xr:uid="{3DC5EBEF-2DB0-4D9A-AA97-78CE7FEF58F2}"/>
    <cellStyle name="Comma 8 3 6 2" xfId="4563" xr:uid="{A23DC8AA-FB50-45F2-9CEC-337A168DC9DB}"/>
    <cellStyle name="Comma 8 3 6 3" xfId="6727" xr:uid="{C0D5632D-445F-4763-8890-C5F871D4CEA2}"/>
    <cellStyle name="Comma 8 3 7" xfId="2715" xr:uid="{01D4D92D-5C67-42E1-AF22-4EC04DC383F8}"/>
    <cellStyle name="Comma 8 3 7 2" xfId="4808" xr:uid="{7E6DD23A-444E-4797-BF42-9D4B8FE07F51}"/>
    <cellStyle name="Comma 8 3 7 3" xfId="6972" xr:uid="{5C46B51C-6925-4C1F-AA44-13ACA4D83038}"/>
    <cellStyle name="Comma 8 3 8" xfId="2928" xr:uid="{A1A47B8D-2300-4CDE-9AD4-46C8D771DE19}"/>
    <cellStyle name="Comma 8 3 8 2" xfId="5013" xr:uid="{45E80E8B-ED00-46ED-BDAC-8D49403D7962}"/>
    <cellStyle name="Comma 8 3 8 3" xfId="7177" xr:uid="{8E291F7B-A927-42AC-8F31-63E6A5205217}"/>
    <cellStyle name="Comma 8 3 9" xfId="3159" xr:uid="{F420EF95-DF23-4CF0-9EF3-2074BB97BA5E}"/>
    <cellStyle name="Comma 8 4" xfId="930" xr:uid="{580C7B35-344B-4E86-AFB7-B21195DF88A9}"/>
    <cellStyle name="Comma 8 4 10" xfId="6169" xr:uid="{FF39FDB7-638D-4A0B-8672-131681318CCA}"/>
    <cellStyle name="Comma 8 4 2" xfId="1248" xr:uid="{653C55CC-148F-4769-8936-AE9C521EBB46}"/>
    <cellStyle name="Comma 8 4 2 2" xfId="3621" xr:uid="{A7751F51-8D3C-438B-90D9-811F995B0853}"/>
    <cellStyle name="Comma 8 4 2 3" xfId="5733" xr:uid="{5D1342BD-2049-421E-89C5-BD6CAAD1167C}"/>
    <cellStyle name="Comma 8 4 3" xfId="1563" xr:uid="{890A1153-26CB-402E-A993-B0F7E1017BCD}"/>
    <cellStyle name="Comma 8 4 3 2" xfId="3865" xr:uid="{91CC42BC-6ABF-4B0E-B0CE-0B02998D3CB6}"/>
    <cellStyle name="Comma 8 4 3 3" xfId="5988" xr:uid="{FC71E505-1E46-4D6F-B089-6F435393A225}"/>
    <cellStyle name="Comma 8 4 4" xfId="2074" xr:uid="{2123D76C-CCD7-4AFC-A2C3-F36392F1C4F7}"/>
    <cellStyle name="Comma 8 4 4 2" xfId="4173" xr:uid="{E0AB2D54-3923-4CDF-A5D5-1E0E4751CF22}"/>
    <cellStyle name="Comma 8 4 4 3" xfId="6337" xr:uid="{13DE2AF0-61F2-4BA9-A11E-E8D78E2ACBCB}"/>
    <cellStyle name="Comma 8 4 5" xfId="2384" xr:uid="{D4386192-517D-4DB4-BF08-88720F860E8A}"/>
    <cellStyle name="Comma 8 4 5 2" xfId="4481" xr:uid="{65DF4343-12D7-4982-8DAB-3905644008E4}"/>
    <cellStyle name="Comma 8 4 5 3" xfId="6645" xr:uid="{C86708FB-0DE2-43A8-BDE8-7CF980E6EE3B}"/>
    <cellStyle name="Comma 8 4 6" xfId="2646" xr:uid="{2FCA1C2B-BA41-4CD9-89DD-88FDB0FE533D}"/>
    <cellStyle name="Comma 8 4 6 2" xfId="4739" xr:uid="{AE4EC72A-CE87-4888-9FDE-8BDA3712E557}"/>
    <cellStyle name="Comma 8 4 6 3" xfId="6903" xr:uid="{AC68B43A-F214-41C3-BDFB-4F5AC25F1C12}"/>
    <cellStyle name="Comma 8 4 7" xfId="2859" xr:uid="{6DF13315-4A2E-45A7-ACA9-7DE00CF3BA6B}"/>
    <cellStyle name="Comma 8 4 7 2" xfId="4944" xr:uid="{D2690680-E297-4EED-B1BC-1F558B00221C}"/>
    <cellStyle name="Comma 8 4 7 3" xfId="7108" xr:uid="{676CD1C0-481B-43EC-B2FF-4ABC5D8B6198}"/>
    <cellStyle name="Comma 8 4 8" xfId="3370" xr:uid="{89BCE2CA-637C-4E30-BE69-03ABACA67420}"/>
    <cellStyle name="Comma 8 4 9" xfId="5473" xr:uid="{D37B8408-3300-46EE-92C7-CB4A6CB12FEB}"/>
    <cellStyle name="Comma 8 5" xfId="823" xr:uid="{651C495A-76ED-478F-BD79-246F02F44202}"/>
    <cellStyle name="Comma 8 5 2" xfId="3271" xr:uid="{CB5839B4-B55B-4FA5-B6E0-4C853BE165B9}"/>
    <cellStyle name="Comma 8 5 3" xfId="5371" xr:uid="{1BECFEE0-CF46-4103-BFDC-F74598E63A58}"/>
    <cellStyle name="Comma 8 6" xfId="1147" xr:uid="{A3384719-8CA6-4CDD-9722-0B9F77DDA5B0}"/>
    <cellStyle name="Comma 8 6 2" xfId="3561" xr:uid="{31C3405C-5AFD-4486-92E5-E60EE07C630A}"/>
    <cellStyle name="Comma 8 6 3" xfId="5664" xr:uid="{25A60A15-2810-4F0C-8987-BC642F13AF88}"/>
    <cellStyle name="Comma 8 7" xfId="1460" xr:uid="{F753BDD2-179E-4447-97C7-94DC921C4622}"/>
    <cellStyle name="Comma 8 7 2" xfId="3766" xr:uid="{6D9161BF-6910-4258-91AC-2CFE5B0012E6}"/>
    <cellStyle name="Comma 8 7 3" xfId="5889" xr:uid="{3B91EFE9-3A43-46DA-8FE2-D938E4D9C910}"/>
    <cellStyle name="Comma 8 8" xfId="1975" xr:uid="{5F74101F-21A0-4798-92BB-28956F6CF24D}"/>
    <cellStyle name="Comma 8 8 2" xfId="4074" xr:uid="{4337CAF1-0F84-4F9A-99EF-8CF0BCBECA1A}"/>
    <cellStyle name="Comma 8 8 3" xfId="6238" xr:uid="{3208CE42-0B7A-4B35-9151-5D18FA85212A}"/>
    <cellStyle name="Comma 8 9" xfId="2285" xr:uid="{E274A36C-9847-4AE4-B7A0-8CBF0C1E4EF8}"/>
    <cellStyle name="Comma 8 9 2" xfId="4382" xr:uid="{A0F68029-9B5F-434C-8DDE-4685AFC2E875}"/>
    <cellStyle name="Comma 8 9 3" xfId="6546" xr:uid="{D2BD5FCD-B3CD-4210-88EF-AF79776C1A0C}"/>
    <cellStyle name="Comma 9" xfId="394" xr:uid="{90161D66-6879-4607-A95A-73D3D5123E19}"/>
    <cellStyle name="Comma 9 10" xfId="5117" xr:uid="{AE0E41D6-8B1A-4F13-A8AB-C06A3B602830}"/>
    <cellStyle name="Comma 9 2" xfId="607" xr:uid="{F8958822-B2A3-49D6-A25F-FCFD8AFF19B4}"/>
    <cellStyle name="Comma 9 2 2" xfId="756" xr:uid="{012406BB-AC80-47CC-8F83-1A9AFC3475DF}"/>
    <cellStyle name="Comma 9 2 2 2" xfId="1068" xr:uid="{059BF534-DC75-4320-8D10-D96B0D8115FB}"/>
    <cellStyle name="Comma 9 2 2 2 2" xfId="3508" xr:uid="{0F5A9F04-0583-47CD-9A14-251C663C53D3}"/>
    <cellStyle name="Comma 9 2 2 2 3" xfId="5611" xr:uid="{290A9E3C-0536-43A6-9DFB-E1C532882F60}"/>
    <cellStyle name="Comma 9 2 2 3" xfId="1386" xr:uid="{7B3AC4CC-5C9A-4F57-B49A-FE7082770473}"/>
    <cellStyle name="Comma 9 2 2 4" xfId="1701" xr:uid="{C8AF6EEE-2499-4F79-8C8B-4EAFDD4251DD}"/>
    <cellStyle name="Comma 9 2 2 4 2" xfId="4003" xr:uid="{927FB35F-CD12-4802-BCE2-CA72F85F1A6A}"/>
    <cellStyle name="Comma 9 2 2 4 3" xfId="6126" xr:uid="{5BC5768E-2877-4CAD-9C8B-E9AA3764CAA0}"/>
    <cellStyle name="Comma 9 2 2 5" xfId="2212" xr:uid="{349F084D-199D-481D-A1D1-099256FDC501}"/>
    <cellStyle name="Comma 9 2 2 5 2" xfId="4311" xr:uid="{5A0B6E7B-543E-4975-BAFE-44F98BF6AF0C}"/>
    <cellStyle name="Comma 9 2 2 5 3" xfId="6475" xr:uid="{48327FE5-07EA-4BB9-92D3-E9ABE81D5CE2}"/>
    <cellStyle name="Comma 9 2 2 6" xfId="2522" xr:uid="{3A74235C-CF19-4B58-977D-5FF0711B2D16}"/>
    <cellStyle name="Comma 9 2 2 6 2" xfId="4619" xr:uid="{C4072B22-043A-4BA7-9B69-A52980B1A760}"/>
    <cellStyle name="Comma 9 2 2 6 3" xfId="6783" xr:uid="{2C46D4E9-C0AE-442E-9490-5C33C12A0F54}"/>
    <cellStyle name="Comma 9 2 2 7" xfId="3215" xr:uid="{4F2E10E0-5735-4F33-A0C6-C50B39A9FFFE}"/>
    <cellStyle name="Comma 9 2 2 8" xfId="5315" xr:uid="{7645E981-BD21-48E1-92CB-E8EBF511605B}"/>
    <cellStyle name="Comma 9 2 3" xfId="879" xr:uid="{32303719-0471-428F-9D41-1F58C29B2786}"/>
    <cellStyle name="Comma 9 2 3 2" xfId="3327" xr:uid="{7CFB3730-7327-4C76-B908-ADAA6DCD3124}"/>
    <cellStyle name="Comma 9 2 3 3" xfId="5427" xr:uid="{46F20041-1182-46A6-A825-9DB7CC64D2C9}"/>
    <cellStyle name="Comma 9 2 4" xfId="1205" xr:uid="{8FF60092-2188-4DDA-8A47-D92D620923D3}"/>
    <cellStyle name="Comma 9 2 5" xfId="1518" xr:uid="{2DE730FA-2D71-40F6-89DE-6C86D0857FCF}"/>
    <cellStyle name="Comma 9 2 5 2" xfId="3822" xr:uid="{1CC9B4F2-A049-4E3A-8797-F915BABEDB9A}"/>
    <cellStyle name="Comma 9 2 5 3" xfId="5945" xr:uid="{F0ACF847-106F-4861-A381-08AC032D81A3}"/>
    <cellStyle name="Comma 9 2 6" xfId="2031" xr:uid="{E610B56D-2188-4459-BF98-FBF15F0617CE}"/>
    <cellStyle name="Comma 9 2 6 2" xfId="4130" xr:uid="{F16AA653-3333-4EED-BB23-BA103EBF6321}"/>
    <cellStyle name="Comma 9 2 6 3" xfId="6294" xr:uid="{3067E7A4-FF3C-4431-8847-EBDA60B9F743}"/>
    <cellStyle name="Comma 9 2 7" xfId="2341" xr:uid="{83169695-D64B-43D0-AC35-0DA0B3939980}"/>
    <cellStyle name="Comma 9 2 7 2" xfId="4438" xr:uid="{93B08D23-8220-430F-93CA-3451D3E64514}"/>
    <cellStyle name="Comma 9 2 7 3" xfId="6602" xr:uid="{1BDC7223-E43A-4123-A7A4-AC1FA87A6D3B}"/>
    <cellStyle name="Comma 9 2 8" xfId="3093" xr:uid="{E5A9E62D-2196-4D74-8384-EA2556769E49}"/>
    <cellStyle name="Comma 9 2 9" xfId="5190" xr:uid="{55264B6B-C0AC-4393-92B5-DA0DCED13853}"/>
    <cellStyle name="Comma 9 3" xfId="696" xr:uid="{044BEC8D-E4F5-4948-9AA8-805EB2C549DD}"/>
    <cellStyle name="Comma 9 3 2" xfId="1014" xr:uid="{D8175D66-CE40-4857-8DCA-7523B45D4DEA}"/>
    <cellStyle name="Comma 9 3 2 2" xfId="3454" xr:uid="{053E13F3-E822-4E3C-89F6-2DF440F25935}"/>
    <cellStyle name="Comma 9 3 2 3" xfId="5557" xr:uid="{A934B530-5543-4EAD-AE04-610B1E34FCDC}"/>
    <cellStyle name="Comma 9 3 3" xfId="1332" xr:uid="{A650EE48-A794-423D-94CF-0ED01EB4A381}"/>
    <cellStyle name="Comma 9 3 4" xfId="1647" xr:uid="{93C648F2-C05E-4F10-9E0B-F286258AC7BD}"/>
    <cellStyle name="Comma 9 3 4 2" xfId="3949" xr:uid="{83E277DD-2EFD-479B-91D6-6EF5306B9E53}"/>
    <cellStyle name="Comma 9 3 4 3" xfId="6072" xr:uid="{30D9CA33-9009-4690-898D-B62E3CE3E1F9}"/>
    <cellStyle name="Comma 9 3 5" xfId="2158" xr:uid="{E78A20F5-6022-414F-AEFB-A7539A5CB2DA}"/>
    <cellStyle name="Comma 9 3 5 2" xfId="4257" xr:uid="{A9F45734-68D3-4846-B30F-82AFC9674AEF}"/>
    <cellStyle name="Comma 9 3 5 3" xfId="6421" xr:uid="{3AA37EBF-A79C-4482-B346-1CF6AC263F83}"/>
    <cellStyle name="Comma 9 3 6" xfId="2468" xr:uid="{C52B76D6-6BAC-49B2-A81A-7F8941FD034C}"/>
    <cellStyle name="Comma 9 3 6 2" xfId="4565" xr:uid="{014F871D-967D-4F89-8E0E-58478793D16F}"/>
    <cellStyle name="Comma 9 3 6 3" xfId="6729" xr:uid="{EF88267B-9865-4C0C-B4DA-C8D985705AFD}"/>
    <cellStyle name="Comma 9 3 7" xfId="3161" xr:uid="{00FF8543-5920-45C9-B0D1-83554C4519E3}"/>
    <cellStyle name="Comma 9 3 8" xfId="5260" xr:uid="{BD582098-E1FC-4662-9CA4-0713294FC95A}"/>
    <cellStyle name="Comma 9 4" xfId="825" xr:uid="{A7FE206A-56A2-42FD-A23D-94FEA60EA7B5}"/>
    <cellStyle name="Comma 9 4 2" xfId="3273" xr:uid="{C5808384-9209-43A3-98D9-63F6778F90EB}"/>
    <cellStyle name="Comma 9 4 3" xfId="5373" xr:uid="{203E2F31-19B1-4032-877A-0132751168A7}"/>
    <cellStyle name="Comma 9 5" xfId="1149" xr:uid="{8E625B8D-46DB-4FD6-883D-056BE09A4F1C}"/>
    <cellStyle name="Comma 9 6" xfId="1462" xr:uid="{53788AAA-3086-4E08-B6A1-CF9BFA440142}"/>
    <cellStyle name="Comma 9 6 2" xfId="3768" xr:uid="{A9541476-93FB-4D37-B186-A00C1D78B86E}"/>
    <cellStyle name="Comma 9 6 3" xfId="5891" xr:uid="{6D457F3C-5899-4E1F-BCDF-885454AD10CF}"/>
    <cellStyle name="Comma 9 7" xfId="1977" xr:uid="{B44ECADF-B086-4DDF-9413-3D32D36503BA}"/>
    <cellStyle name="Comma 9 7 2" xfId="4076" xr:uid="{BDE41E2E-787D-4B63-8F6F-4403B4597769}"/>
    <cellStyle name="Comma 9 7 3" xfId="6240" xr:uid="{655A972F-EF4D-4C91-B03D-FBE82941C703}"/>
    <cellStyle name="Comma 9 8" xfId="2287" xr:uid="{66AB7202-4D31-4721-8E8E-C17E695D7970}"/>
    <cellStyle name="Comma 9 8 2" xfId="4384" xr:uid="{C1A03955-F7C7-4B4F-9ED8-CEBED7D93E13}"/>
    <cellStyle name="Comma 9 8 3" xfId="6548" xr:uid="{6749A7C2-4999-41B1-85A4-091E40B7C2E4}"/>
    <cellStyle name="Comma 9 9" xfId="3037" xr:uid="{C235DDEF-150C-4F8B-A752-CB4C730BF4CF}"/>
    <cellStyle name="Emphasis 1" xfId="36" xr:uid="{5BDFB7A6-F8B9-4ED7-9EC5-8C4BDC26E080}"/>
    <cellStyle name="Emphasis 2" xfId="37" xr:uid="{36E6E6B4-E306-41D5-A24E-7C87331D5A36}"/>
    <cellStyle name="Emphasis 3" xfId="38" xr:uid="{19DC1C63-BBE8-4B07-A1FB-943D32A690E4}"/>
    <cellStyle name="Explanatory Text 2" xfId="208" xr:uid="{6CC5A033-CFA5-4EF0-BB31-5C7B475CF1ED}"/>
    <cellStyle name="Good 2" xfId="40" xr:uid="{402B5CEA-BEDE-431A-B07D-2E2FFE5D65EF}"/>
    <cellStyle name="Good 3" xfId="209" xr:uid="{D163BB65-D4B9-49D2-A944-665B70ABCD38}"/>
    <cellStyle name="Good 4" xfId="3004" xr:uid="{ACAEEFE4-91AD-416C-9A92-F62F6E8B4100}"/>
    <cellStyle name="Good 5" xfId="179" xr:uid="{A5608885-CA2B-42EF-8D2C-39E6FC3EDA0E}"/>
    <cellStyle name="Good 6" xfId="39" xr:uid="{25BA79E0-C927-4096-BFED-61D1775ED8D7}"/>
    <cellStyle name="Grey" xfId="210" xr:uid="{09C0F1E4-642D-4BF5-8BB5-6C0CE6D13A21}"/>
    <cellStyle name="Header - Style1" xfId="211" xr:uid="{D3A6C6E8-5AD5-4B67-850F-E9688E9BD633}"/>
    <cellStyle name="Heading" xfId="212" xr:uid="{416C514E-8674-4F7D-B9A6-39CE9138393C}"/>
    <cellStyle name="Heading 1 2" xfId="137" xr:uid="{F62CADCC-6A5B-410C-A8FF-E4C78A7C8964}"/>
    <cellStyle name="Heading 1 3" xfId="3005" xr:uid="{51B54984-854B-452F-B897-6F56C3AB8AC8}"/>
    <cellStyle name="Heading 1 4" xfId="180" xr:uid="{94034132-3352-4AE0-A6A6-1AC1A1726B7F}"/>
    <cellStyle name="Heading 1 5" xfId="41" xr:uid="{81C5D16F-EAB2-49B8-A33B-6ED39A126056}"/>
    <cellStyle name="Heading 2 2" xfId="138" xr:uid="{DD51CA9F-D51B-4D19-90E5-FE31A48977FF}"/>
    <cellStyle name="Heading 2 2 2" xfId="435" xr:uid="{01BDF5CF-95D2-42FA-B63E-7B69A3844727}"/>
    <cellStyle name="Heading 2 2 3" xfId="213" xr:uid="{C4880B27-B054-49D8-B609-21363F8BC4CA}"/>
    <cellStyle name="Heading 2 3" xfId="482" xr:uid="{08D9B6BC-04D6-42FF-B407-7131C6A92173}"/>
    <cellStyle name="Heading 2 4" xfId="3006" xr:uid="{40422C02-D9BC-4849-BF4A-F51AD6CA7484}"/>
    <cellStyle name="Heading 2 5" xfId="181" xr:uid="{49702893-21A3-42C2-8F8C-5C20266F5C82}"/>
    <cellStyle name="Heading 2 6" xfId="42" xr:uid="{9D0AE298-BED4-47CD-B03C-954672CC9625}"/>
    <cellStyle name="Heading 3 2" xfId="139" xr:uid="{CC260EE3-27ED-4A05-A658-8766EEA5548E}"/>
    <cellStyle name="Heading 3 2 2" xfId="436" xr:uid="{6A606CCB-8252-44A2-8245-482629901BB7}"/>
    <cellStyle name="Heading 3 2 3" xfId="214" xr:uid="{0E524DAA-1CE1-42D2-8420-ED417BD28BD0}"/>
    <cellStyle name="Heading 3 3" xfId="483" xr:uid="{2BF0F2BD-9FAC-488F-9A28-8F9D0784AC03}"/>
    <cellStyle name="Heading 3 4" xfId="3007" xr:uid="{114D76F0-E011-493D-82D9-8CEE0244135B}"/>
    <cellStyle name="Heading 3 5" xfId="182" xr:uid="{5BE0ACDE-C9D9-4CB8-9B41-9D68F8D6FA6C}"/>
    <cellStyle name="Heading 3 6" xfId="43" xr:uid="{BF18F52A-D197-47BD-A25A-334BD693CB16}"/>
    <cellStyle name="Heading 4 2" xfId="140" xr:uid="{FB29D24F-6B92-4142-BC96-76C8D74B285E}"/>
    <cellStyle name="Heading 4 3" xfId="3008" xr:uid="{5D64E1EE-BE5F-47B2-B970-AE8EF7AF6CFE}"/>
    <cellStyle name="Heading 4 4" xfId="183" xr:uid="{CE1DEB11-A7C7-47A0-B878-02AF9BC10897}"/>
    <cellStyle name="Heading 4 5" xfId="44" xr:uid="{AFD2C849-8678-4701-B09F-F74C5B5655EB}"/>
    <cellStyle name="Hyperlink" xfId="6" builtinId="8"/>
    <cellStyle name="Hyperlink 2" xfId="2" xr:uid="{00000000-0005-0000-0000-000000000000}"/>
    <cellStyle name="Input [yellow]" xfId="216" xr:uid="{FEE6BEC9-407A-441E-B4F7-764DBD96E423}"/>
    <cellStyle name="Input 10" xfId="545" xr:uid="{D56BDA2F-F2C9-42AB-A599-9F09BB6420F1}"/>
    <cellStyle name="Input 11" xfId="466" xr:uid="{9E4D95FB-79E0-4770-9511-25DD04DC7142}"/>
    <cellStyle name="Input 12" xfId="733" xr:uid="{EE407ADE-05A5-4EA3-87F9-8420E2A81B5E}"/>
    <cellStyle name="Input 13" xfId="798" xr:uid="{095D934E-79D6-4156-B248-B7347807E982}"/>
    <cellStyle name="Input 14" xfId="920" xr:uid="{ECDDA3FE-030D-4358-BFA7-A3F70C2B7AD1}"/>
    <cellStyle name="Input 15" xfId="1110" xr:uid="{0C1084D7-B70F-44B1-AD65-05A93CC21758}"/>
    <cellStyle name="Input 16" xfId="1427" xr:uid="{81EF86E0-029D-45F6-AE14-72AE7310AF0E}"/>
    <cellStyle name="Input 17" xfId="1744" xr:uid="{2514A758-82B8-46C1-A735-67626B086AE7}"/>
    <cellStyle name="Input 18" xfId="1752" xr:uid="{B1D4AD75-AF8B-4E99-B827-CE13304D0744}"/>
    <cellStyle name="Input 19" xfId="1761" xr:uid="{46833E3A-47F2-4B74-94CF-4DA015DA2A0F}"/>
    <cellStyle name="Input 2" xfId="141" xr:uid="{4CCA08EF-3D90-426C-B5B9-C100DCD72908}"/>
    <cellStyle name="Input 2 2" xfId="437" xr:uid="{0F17B085-0F00-4FD6-BA42-3B972156C41D}"/>
    <cellStyle name="Input 2 3" xfId="215" xr:uid="{0C4E4BE8-04C5-47AF-82E2-34246B04F052}"/>
    <cellStyle name="Input 20" xfId="1769" xr:uid="{D24A907B-690E-46A4-BAEC-A927CDB3F9A4}"/>
    <cellStyle name="Input 21" xfId="1777" xr:uid="{34829B88-C99B-4FDD-BADD-22CF6B1886CF}"/>
    <cellStyle name="Input 22" xfId="1785" xr:uid="{7372DE6F-95F3-423E-8F3D-928C4262B381}"/>
    <cellStyle name="Input 23" xfId="1795" xr:uid="{42A6E8C7-E3D5-450B-BB9A-9891974E3403}"/>
    <cellStyle name="Input 24" xfId="1792" xr:uid="{58B5E553-70C4-4CED-87F0-82C052171446}"/>
    <cellStyle name="Input 25" xfId="1809" xr:uid="{E555C035-82A4-4A7F-874F-CA993F35BCDD}"/>
    <cellStyle name="Input 26" xfId="1817" xr:uid="{0AE60C89-AD67-4398-B05E-623AD74E0624}"/>
    <cellStyle name="Input 27" xfId="1825" xr:uid="{EA049681-CCCE-493C-9A18-8A893C89A795}"/>
    <cellStyle name="Input 28" xfId="1833" xr:uid="{0D24DFB3-1283-4A3F-973B-C74BFCAEFF3B}"/>
    <cellStyle name="Input 29" xfId="1841" xr:uid="{4B690289-4739-4A1F-9056-305DE35DFA85}"/>
    <cellStyle name="Input 3" xfId="314" xr:uid="{C7BA5AED-1856-4C7D-8B88-68F6C1F255DB}"/>
    <cellStyle name="Input 30" xfId="1851" xr:uid="{AF5D11F8-78D4-4E7E-B4D4-F8E569227844}"/>
    <cellStyle name="Input 31" xfId="1852" xr:uid="{9E26C4AF-5717-48A7-AA47-80199095C390}"/>
    <cellStyle name="Input 32" xfId="1867" xr:uid="{550654A9-5A2E-477C-8E02-23D45425A63D}"/>
    <cellStyle name="Input 33" xfId="1875" xr:uid="{088C797B-7E5E-4FD3-B67D-30DAFBEDE230}"/>
    <cellStyle name="Input 34" xfId="1886" xr:uid="{6B350B70-B94E-4763-8632-46B827AF3672}"/>
    <cellStyle name="Input 35" xfId="1894" xr:uid="{1C8EC911-5058-4183-823C-2D5FDE19C052}"/>
    <cellStyle name="Input 36" xfId="1895" xr:uid="{48AEAE43-8D2A-4DA2-9805-E87C40D16852}"/>
    <cellStyle name="Input 37" xfId="1910" xr:uid="{A2FBF473-0E58-4CD5-B889-7A4B781B65BA}"/>
    <cellStyle name="Input 38" xfId="1918" xr:uid="{DFFAF204-EEA8-4FE8-8632-D5B4237BD08A}"/>
    <cellStyle name="Input 39" xfId="1927" xr:uid="{F75373F3-ACFF-4164-BC3A-AC0C727F35DA}"/>
    <cellStyle name="Input 4" xfId="484" xr:uid="{320E99C5-DB9C-489A-84DC-06D41A8765AA}"/>
    <cellStyle name="Input 40" xfId="1935" xr:uid="{55E256F7-6062-4104-8EAA-ECF86057A1EA}"/>
    <cellStyle name="Input 41" xfId="3009" xr:uid="{6CAE5402-29D5-4801-B0D6-991B3D2D31D7}"/>
    <cellStyle name="Input 42" xfId="184" xr:uid="{8396D497-E2C6-4D3C-86BC-825DFEAA926E}"/>
    <cellStyle name="Input 43" xfId="7301" xr:uid="{15D6193D-A24C-41CF-BB4A-448A0B6320EF}"/>
    <cellStyle name="Input 44" xfId="7304" xr:uid="{2B6F8E33-8C9B-40BB-82CF-554858B091E9}"/>
    <cellStyle name="Input 45" xfId="45" xr:uid="{427F09E1-D93D-4C0A-9C7B-F77FE9E972E4}"/>
    <cellStyle name="Input 46" xfId="7319" xr:uid="{C598DA08-B1E3-4CA5-B900-55434978653A}"/>
    <cellStyle name="Input 47" xfId="7340" xr:uid="{06E4CE6F-A9DF-4D38-881E-14F0F0ACAA2C}"/>
    <cellStyle name="Input 48" xfId="7393" xr:uid="{FC1DFB96-9674-4B8D-91DC-339F4AC2DF2A}"/>
    <cellStyle name="Input 49" xfId="7369" xr:uid="{06C2910D-4D32-46DE-A4AB-CFEEF8ECCB7A}"/>
    <cellStyle name="Input 5" xfId="515" xr:uid="{40C50F4D-8B67-4FD0-98BC-A9C3B899CB5F}"/>
    <cellStyle name="Input 50" xfId="7500" xr:uid="{7F344DCA-4C74-4584-B9E6-F301ED46385B}"/>
    <cellStyle name="Input 51" xfId="7394" xr:uid="{317FA96E-197E-4B89-8C2C-3DED2236E8DC}"/>
    <cellStyle name="Input 52" xfId="7417" xr:uid="{FA741478-0E9E-4EF4-A35E-CE96DE432A44}"/>
    <cellStyle name="Input 53" xfId="7365" xr:uid="{8F4B5340-B2AA-430F-9BC5-762B33F38F9C}"/>
    <cellStyle name="Input 54" xfId="7373" xr:uid="{F645E436-D682-4514-B574-711C83CC961B}"/>
    <cellStyle name="Input 55" xfId="7456" xr:uid="{0D02E034-3BF5-4BD2-8889-600913C97098}"/>
    <cellStyle name="Input 56" xfId="7481" xr:uid="{F8840583-3157-4A30-9E30-46EB68FC30F3}"/>
    <cellStyle name="Input 57" xfId="7411" xr:uid="{77D6ADC9-808B-4F4A-83A0-2CA00ED9EE7B}"/>
    <cellStyle name="Input 58" xfId="7328" xr:uid="{E238E212-4EA1-44DF-9177-E07F8DB6FBA2}"/>
    <cellStyle name="Input 6" xfId="516" xr:uid="{A73A4D68-A171-4301-8BF6-BF542D8218D3}"/>
    <cellStyle name="Input 7" xfId="514" xr:uid="{56EFE8C3-7B4B-4B67-AD8A-2FB455193FD1}"/>
    <cellStyle name="Input 8" xfId="534" xr:uid="{5F223618-9CA3-4FAA-B0A3-09FF15F7F4C8}"/>
    <cellStyle name="Input 9" xfId="544" xr:uid="{096B98CC-4D3B-45CE-BE4E-2BF3AE56654C}"/>
    <cellStyle name="Linked Cell 2" xfId="142" xr:uid="{3B675849-C071-4532-B0F6-D28FAEA6AD62}"/>
    <cellStyle name="Linked Cell 2 2" xfId="438" xr:uid="{7710A42C-C4CA-4AFB-B016-7DE77C4FB849}"/>
    <cellStyle name="Linked Cell 2 3" xfId="217" xr:uid="{90D8160F-FD06-460C-B87D-43D5B15FCF2B}"/>
    <cellStyle name="Linked Cell 3" xfId="485" xr:uid="{551D073E-E974-4E66-B383-A65A753C3D89}"/>
    <cellStyle name="Linked Cell 4" xfId="3010" xr:uid="{7AF4F588-9417-4371-8A8A-D0E12432BED0}"/>
    <cellStyle name="Linked Cell 5" xfId="185" xr:uid="{F7D59979-6FC4-45D3-B456-1950BE8F654F}"/>
    <cellStyle name="Linked Cell 6" xfId="46" xr:uid="{464B1632-F778-4E79-B690-C80C1CB2951A}"/>
    <cellStyle name="Neutral 2" xfId="48" xr:uid="{8F617692-DBE3-4B99-BAF9-A1B1FC934D1C}"/>
    <cellStyle name="Neutral 3" xfId="218" xr:uid="{16671C34-5669-4587-B852-CA36E8881725}"/>
    <cellStyle name="Neutral 4" xfId="3011" xr:uid="{7FC61C40-28EF-472B-B0D7-1ABBDAED2B4B}"/>
    <cellStyle name="Neutral 5" xfId="186" xr:uid="{50345142-6280-4577-A4A3-163B48B1E9FC}"/>
    <cellStyle name="Neutral 6" xfId="47" xr:uid="{BE512DA7-0A22-42B4-8FBE-3B274E4BBD6B}"/>
    <cellStyle name="Normal" xfId="0" builtinId="0"/>
    <cellStyle name="Normal - Style1" xfId="219" xr:uid="{ABBF9BB5-AA06-4F96-862A-C9DBEDA7FE5A}"/>
    <cellStyle name="Normal 10" xfId="299" xr:uid="{BBE786B6-362E-4E24-83C7-4AFF1D92543C}"/>
    <cellStyle name="Normal 10 2" xfId="7492" xr:uid="{3AA77280-6982-4FFB-9FDF-FB25C1BE4187}"/>
    <cellStyle name="Normal 10 2 2" xfId="7465" xr:uid="{CF234558-39D7-4BCB-8BA4-5AC29C074216}"/>
    <cellStyle name="Normal 10 3" xfId="7366" xr:uid="{00A74996-BF8A-4F3B-ABFC-91BA9EF654D4}"/>
    <cellStyle name="Normal 10 4" xfId="7466" xr:uid="{96C589C7-9F84-461B-8FE6-0BB280ACF67A}"/>
    <cellStyle name="Normal 100" xfId="1945" xr:uid="{5473FAD4-7737-4401-BFD1-F51D6EF41FE7}"/>
    <cellStyle name="Normal 100 2" xfId="2257" xr:uid="{0997E1BF-D958-42B6-A952-8F91CBE820D1}"/>
    <cellStyle name="Normal 100 2 2" xfId="4356" xr:uid="{EF367627-4B87-4828-B659-A8F7E81005B8}"/>
    <cellStyle name="Normal 100 2 3" xfId="6520" xr:uid="{8AD2565A-08B0-4BB7-8A9E-77B72A4C6902}"/>
    <cellStyle name="Normal 100 3" xfId="2567" xr:uid="{7B0BF5C0-DDA2-46D1-988F-98263A24A2FD}"/>
    <cellStyle name="Normal 100 3 2" xfId="4664" xr:uid="{4AB6F243-A904-4FBB-8F1E-F594B83ED316}"/>
    <cellStyle name="Normal 100 3 3" xfId="6828" xr:uid="{A401AB76-C8B1-4C0D-9C8A-895F68DEEB49}"/>
    <cellStyle name="Normal 100 4" xfId="2777" xr:uid="{0F7C8917-E21E-4DC3-A39B-A405B421F467}"/>
    <cellStyle name="Normal 100 4 2" xfId="4870" xr:uid="{F79D6149-7813-4074-B954-518DA0A3CC08}"/>
    <cellStyle name="Normal 100 4 3" xfId="7034" xr:uid="{8E3ABF4D-5EC9-41AC-A302-4A2EA3106442}"/>
    <cellStyle name="Normal 100 5" xfId="2990" xr:uid="{0D9CECD5-251F-4159-B2BC-2A2BAE85E5D6}"/>
    <cellStyle name="Normal 100 5 2" xfId="5075" xr:uid="{A8BE816B-8A25-4E40-9500-1072B70643A0}"/>
    <cellStyle name="Normal 100 5 3" xfId="7239" xr:uid="{401432A5-4B3E-4B0F-8EF2-94B86C0D3FB4}"/>
    <cellStyle name="Normal 100 6" xfId="4048" xr:uid="{2113EBA2-67B4-4E3A-A5C3-FA7D3616A948}"/>
    <cellStyle name="Normal 100 7" xfId="6211" xr:uid="{0102A2C2-7D8A-43C1-B512-95E6FB9AE1F7}"/>
    <cellStyle name="Normal 101" xfId="1428" xr:uid="{FC75307C-FB40-416A-86E1-2C83B2224123}"/>
    <cellStyle name="Normal 102" xfId="1446" xr:uid="{1410F834-18D2-4BD9-9A66-C42963660EA9}"/>
    <cellStyle name="Normal 103" xfId="1946" xr:uid="{5003E406-1BB4-4456-B8C3-EBD41E26B2C5}"/>
    <cellStyle name="Normal 104" xfId="1952" xr:uid="{54ECB9C0-2FC4-4355-B2CD-DD2EF4769722}"/>
    <cellStyle name="Normal 105" xfId="2258" xr:uid="{FE371DB4-36A5-4151-8C87-3244799E3274}"/>
    <cellStyle name="Normal 106" xfId="2568" xr:uid="{42586CD0-EB76-4421-BD9F-2A1966B9827F}"/>
    <cellStyle name="Normal 107" xfId="2573" xr:uid="{AC7BAE9D-23E2-4C48-88CB-7559E3A4FA2E}"/>
    <cellStyle name="Normal 108" xfId="2572" xr:uid="{BD82B071-93F8-4EAF-9E70-C2F6984E0390}"/>
    <cellStyle name="Normal 108 2" xfId="4667" xr:uid="{384B90E0-6988-432B-9864-BA95D50D7501}"/>
    <cellStyle name="Normal 108 3" xfId="6831" xr:uid="{8E56183B-127F-4707-9086-1A426C6B1399}"/>
    <cellStyle name="Normal 109" xfId="2778" xr:uid="{CAED58C9-DDBF-4E38-9AB1-40A853D2EF51}"/>
    <cellStyle name="Normal 11" xfId="317" xr:uid="{C7CE791F-A276-4814-8EA9-9FBBC1F689C3}"/>
    <cellStyle name="Normal 11 2" xfId="583" xr:uid="{B8E90593-BD70-4771-B67D-8865FA61995F}"/>
    <cellStyle name="Normal 11 2 2" xfId="7385" xr:uid="{29DDC221-32C6-4C22-9942-8C49956FCB3E}"/>
    <cellStyle name="Normal 11 2 3" xfId="7423" xr:uid="{02B58639-394F-4131-A48F-AA504ADE7534}"/>
    <cellStyle name="Normal 11 3" xfId="7462" xr:uid="{C23BB061-E627-42BD-88DE-6C25B1F7B939}"/>
    <cellStyle name="Normal 11 4" xfId="7428" xr:uid="{C1E7CA66-53E5-4492-ABDC-DFF1B2F13C30}"/>
    <cellStyle name="Normal 110" xfId="2783" xr:uid="{BAC87EC2-B9B8-4C45-B01F-8657638A4238}"/>
    <cellStyle name="Normal 111" xfId="2792" xr:uid="{079F9FBE-53AA-4D9D-ACBC-9D0BC191543C}"/>
    <cellStyle name="Normal 112" xfId="2784" xr:uid="{2F14F929-9334-44D4-A97E-E3ED8C63C413}"/>
    <cellStyle name="Normal 113" xfId="2991" xr:uid="{10D4CB49-B2AC-4B10-A023-32CC3AF02673}"/>
    <cellStyle name="Normal 114" xfId="2994" xr:uid="{382AE82B-74BC-4BB6-BCDD-C2C097C7E075}"/>
    <cellStyle name="Normal 115" xfId="2993" xr:uid="{87EB07B5-86E5-4E33-9623-288A82891202}"/>
    <cellStyle name="Normal 116" xfId="3023" xr:uid="{B05E0CB7-5E9B-4D14-A361-5B56D16B8B71}"/>
    <cellStyle name="Normal 117" xfId="5076" xr:uid="{9EABADD3-65CD-4C81-92AE-37BCC56BF747}"/>
    <cellStyle name="Normal 118" xfId="5147" xr:uid="{F56FC555-6FD7-4391-B7FB-12363E70F949}"/>
    <cellStyle name="Normal 119" xfId="7240" xr:uid="{091A4CDA-9908-48DC-811E-12722D84115B}"/>
    <cellStyle name="Normal 12" xfId="361" xr:uid="{44CB44E3-D86C-4977-BF21-3C91F3EF7ABF}"/>
    <cellStyle name="Normal 12 2" xfId="586" xr:uid="{9F0748B0-AC38-439E-9E8B-C464D7BE0996}"/>
    <cellStyle name="Normal 12 2 2" xfId="7501" xr:uid="{F94C951D-CBF1-44F1-8FF6-D00B887CE08C}"/>
    <cellStyle name="Normal 12 2 3" xfId="7450" xr:uid="{B1ED7D24-FE8B-4D2A-9290-95733633CD1A}"/>
    <cellStyle name="Normal 12 3" xfId="7510" xr:uid="{85A5C974-E0E5-4D30-99E4-92F3BB2C053E}"/>
    <cellStyle name="Normal 12 4" xfId="7445" xr:uid="{1687351E-3EFB-47F7-933B-E3083FAFD0F2}"/>
    <cellStyle name="Normal 120" xfId="7241" xr:uid="{BD9E9850-3F5F-4118-B96A-284C364E5B70}"/>
    <cellStyle name="Normal 121" xfId="7242" xr:uid="{3EA696E2-D592-45E9-8445-B6B0A7A88268}"/>
    <cellStyle name="Normal 122" xfId="7243" xr:uid="{72F267FB-0559-41D2-A71F-6514F50DEE8A}"/>
    <cellStyle name="Normal 123" xfId="7244" xr:uid="{6F981EE9-65BF-4936-9C74-A21BA8734954}"/>
    <cellStyle name="Normal 124" xfId="7245" xr:uid="{0BA3EB80-4C53-4908-B205-2689395306FA}"/>
    <cellStyle name="Normal 125" xfId="7246" xr:uid="{155BBD40-457E-43AB-91A0-D98609441596}"/>
    <cellStyle name="Normal 126" xfId="7247" xr:uid="{5EB968F1-0537-41FC-B764-2A56A6AA1D24}"/>
    <cellStyle name="Normal 127" xfId="7248" xr:uid="{F379687D-72CE-4874-87BF-942CB5D35832}"/>
    <cellStyle name="Normal 128" xfId="7249" xr:uid="{54915817-3394-4F5A-BE66-1B483293CEC5}"/>
    <cellStyle name="Normal 129" xfId="7250" xr:uid="{6CEFD91A-AB0A-4FF3-8B59-98CBA5C8B34A}"/>
    <cellStyle name="Normal 13" xfId="362" xr:uid="{D5C7AFB2-298F-491F-A95A-CB0A5D409774}"/>
    <cellStyle name="Normal 13 2" xfId="587" xr:uid="{47BCF804-DBE0-4DD5-8A89-883DD754FEB3}"/>
    <cellStyle name="Normal 13 2 2" xfId="7348" xr:uid="{EBCBF14D-C0DE-4FBC-A3FE-B969A743D10D}"/>
    <cellStyle name="Normal 13 2 3" xfId="7511" xr:uid="{0D8B9311-BBA9-4E29-8B6A-F728B73929BF}"/>
    <cellStyle name="Normal 13 3" xfId="7440" xr:uid="{B028494E-D515-4D77-916C-4C14C089B128}"/>
    <cellStyle name="Normal 13 4" xfId="7454" xr:uid="{C1C45B34-48D4-4877-8B64-67DCD45C43F9}"/>
    <cellStyle name="Normal 130" xfId="7251" xr:uid="{97CBADE6-6673-4A22-86B5-777452154CEB}"/>
    <cellStyle name="Normal 131" xfId="7252" xr:uid="{BFADE43B-B808-42B6-AE71-9FE5F6E412E4}"/>
    <cellStyle name="Normal 132" xfId="7253" xr:uid="{75C253EE-3F8A-499D-B1C6-EF10D9BE0888}"/>
    <cellStyle name="Normal 133" xfId="7254" xr:uid="{3E48D1E9-9F4E-47CD-BB93-7E4A026A2986}"/>
    <cellStyle name="Normal 134" xfId="7255" xr:uid="{12311D1B-0625-419C-B431-BBEFB7A2155C}"/>
    <cellStyle name="Normal 135" xfId="7256" xr:uid="{E10A116D-7D43-44FE-B75A-3FC54E75399C}"/>
    <cellStyle name="Normal 136" xfId="7257" xr:uid="{B0221019-2C68-47AF-8DC6-44A6B7A330CD}"/>
    <cellStyle name="Normal 137" xfId="7258" xr:uid="{A246A44E-1597-433A-AE70-6BC70370A22D}"/>
    <cellStyle name="Normal 138" xfId="7259" xr:uid="{77365ECA-555A-4509-A8D0-5D0C8B378C6E}"/>
    <cellStyle name="Normal 139" xfId="7260" xr:uid="{BCFE4526-EE68-4C77-A301-07093027C4D5}"/>
    <cellStyle name="Normal 14" xfId="363" xr:uid="{E9C1E7A6-B3CE-4207-BD3F-028FC5A1107B}"/>
    <cellStyle name="Normal 14 2" xfId="588" xr:uid="{69CB1F6F-8A19-4505-9E1E-48BAE51E9D07}"/>
    <cellStyle name="Normal 14 2 2" xfId="7473" xr:uid="{15466C5C-D481-4F66-8C38-C3720B57A63D}"/>
    <cellStyle name="Normal 14 2 3" xfId="7396" xr:uid="{4D5B6B8A-71E7-4465-B4F3-01AF2CF5CBEC}"/>
    <cellStyle name="Normal 14 3" xfId="7402" xr:uid="{D3E751FF-457A-4FB3-922B-6D8069DEF561}"/>
    <cellStyle name="Normal 14 4" xfId="7494" xr:uid="{C6028E24-D8A9-4626-AC29-FA5C557F05B0}"/>
    <cellStyle name="Normal 140" xfId="7261" xr:uid="{8D898062-C22D-42D7-9D12-8D68BC42A373}"/>
    <cellStyle name="Normal 141" xfId="7262" xr:uid="{F2522183-2CDB-4295-B24F-38716287E55B}"/>
    <cellStyle name="Normal 142" xfId="7263" xr:uid="{BCCC9814-839B-48E8-853B-39B6E5154BBF}"/>
    <cellStyle name="Normal 143" xfId="7264" xr:uid="{7BD43180-859C-4DAA-ABE9-27D7D30CC5B8}"/>
    <cellStyle name="Normal 144" xfId="7265" xr:uid="{E2448848-7CB8-404F-951E-4740D53AD2B4}"/>
    <cellStyle name="Normal 145" xfId="7266" xr:uid="{AE238ECD-41AB-469C-A2F0-77C30075AE42}"/>
    <cellStyle name="Normal 146" xfId="7267" xr:uid="{6AE9F831-51EA-4B79-B8B5-B0747496FD42}"/>
    <cellStyle name="Normal 147" xfId="7268" xr:uid="{4700E3E3-F589-4337-8D2D-A2659AC53900}"/>
    <cellStyle name="Normal 148" xfId="7269" xr:uid="{7FC0E641-7E54-4DED-9E2D-ECB1098BCCED}"/>
    <cellStyle name="Normal 149" xfId="7270" xr:uid="{3C2EFAB4-24A1-4EA2-87B9-51B2F43B58DF}"/>
    <cellStyle name="Normal 15" xfId="364" xr:uid="{A05E21FA-5C5D-4272-80BA-06924EF3F053}"/>
    <cellStyle name="Normal 15 2" xfId="589" xr:uid="{E5EFF8F0-CDF0-4009-8891-4E1E340365C8}"/>
    <cellStyle name="Normal 15 2 2" xfId="7350" xr:uid="{6E343C58-1B7A-48A9-9C14-77F2B895C964}"/>
    <cellStyle name="Normal 15 2 3" xfId="7370" xr:uid="{B63F7A46-4896-4150-BA00-A5A829B608EB}"/>
    <cellStyle name="Normal 15 3" xfId="7382" xr:uid="{C54512FC-4379-4603-9D96-C56BAC9998C1}"/>
    <cellStyle name="Normal 15 4" xfId="7364" xr:uid="{BF71741C-646C-4D88-8037-4F5065602778}"/>
    <cellStyle name="Normal 150" xfId="7271" xr:uid="{30345983-6567-462D-A4A2-88E73B363A6D}"/>
    <cellStyle name="Normal 151" xfId="7272" xr:uid="{D5A03256-5BE4-4E41-A55E-67B7CBC6DACF}"/>
    <cellStyle name="Normal 152" xfId="7273" xr:uid="{39D319B3-6A71-4EBA-A619-EC27FF16EBBB}"/>
    <cellStyle name="Normal 153" xfId="7274" xr:uid="{32F198DD-3D6E-46D5-95A5-E49BF310A327}"/>
    <cellStyle name="Normal 154" xfId="7275" xr:uid="{C57E68DD-BD15-4A59-A50A-C32E9F01E5BA}"/>
    <cellStyle name="Normal 155" xfId="7276" xr:uid="{49FB8422-C5D6-450C-A3C8-659D085F0D1F}"/>
    <cellStyle name="Normal 156" xfId="7278" xr:uid="{A57EF5B8-8D6F-4B13-8EE2-7FC8EFD2454D}"/>
    <cellStyle name="Normal 157" xfId="7282" xr:uid="{497EDF0D-C58C-4860-9600-FDE2109F23D0}"/>
    <cellStyle name="Normal 158" xfId="7287" xr:uid="{E1D597C4-F7E7-4D24-B751-69DBA64DC547}"/>
    <cellStyle name="Normal 159" xfId="7283" xr:uid="{6725FA00-CBC6-4814-BCC4-CD3FCDC183B8}"/>
    <cellStyle name="Normal 16" xfId="365" xr:uid="{7D3CD7A3-9ED7-4477-9F28-BA2407471118}"/>
    <cellStyle name="Normal 16 2" xfId="590" xr:uid="{12ADB6B6-98BE-4F7F-BA5B-83A6D5C2D36A}"/>
    <cellStyle name="Normal 16 2 2" xfId="7490" xr:uid="{10C1A4FE-C845-4693-8D35-B9979C01E1F7}"/>
    <cellStyle name="Normal 16 2 3" xfId="7499" xr:uid="{7DA642EF-A5D5-4A13-BC22-F2BCA37313F3}"/>
    <cellStyle name="Normal 16 3" xfId="7505" xr:uid="{2B72E7B1-1C0B-457D-861B-91DC5D8DA21B}"/>
    <cellStyle name="Normal 16 4" xfId="7352" xr:uid="{94225230-52FE-47BC-A7DF-2FF80AD27992}"/>
    <cellStyle name="Normal 160" xfId="7288" xr:uid="{C72FAEB9-2CA7-4B1D-BD51-25CD0FF7935C}"/>
    <cellStyle name="Normal 161" xfId="7289" xr:uid="{0891139D-2634-41B0-8AC9-EB91337FEA02}"/>
    <cellStyle name="Normal 162" xfId="7280" xr:uid="{4544D65E-D9FF-4F98-95C0-04F7A8E71897}"/>
    <cellStyle name="Normal 163" xfId="7281" xr:uid="{7EB4DF0D-7EA9-40EE-BD3A-4C566B76267E}"/>
    <cellStyle name="Normal 164" xfId="7279" xr:uid="{00209743-5F87-4CD6-8FF9-45C6F31CA1B2}"/>
    <cellStyle name="Normal 165" xfId="7290" xr:uid="{DD53FAC6-1A85-4D7A-896A-C2D6762957C3}"/>
    <cellStyle name="Normal 166" xfId="7291" xr:uid="{7B8DC738-CF64-4402-A971-44DA3BF6AB74}"/>
    <cellStyle name="Normal 167" xfId="7292" xr:uid="{C3FC8CD4-E33F-4B16-9B6A-216E1430D100}"/>
    <cellStyle name="Normal 168" xfId="7293" xr:uid="{49743AEB-11F7-43A6-8DDC-2210752DD660}"/>
    <cellStyle name="Normal 169" xfId="7294" xr:uid="{BABA0E15-B1F8-4958-96F1-8D674A5D4277}"/>
    <cellStyle name="Normal 17" xfId="366" xr:uid="{673D4CB6-5676-4606-BDC6-3F0ADCC1ACCD}"/>
    <cellStyle name="Normal 17 2" xfId="591" xr:uid="{AA8B69CE-F591-4413-9BE6-9FCDD8E05997}"/>
    <cellStyle name="Normal 17 2 2" xfId="7383" xr:uid="{6B34258C-33B9-4F64-A2CA-8082A2508C45}"/>
    <cellStyle name="Normal 17 2 3" xfId="7487" xr:uid="{E0FEEE2B-C31A-4AA4-B1E8-769C80A350B0}"/>
    <cellStyle name="Normal 17 3" xfId="7502" xr:uid="{3B6AB6E4-4CA5-455C-96CE-895C4F2BA320}"/>
    <cellStyle name="Normal 17 4" xfId="7507" xr:uid="{F3805EF9-8259-4994-A1BD-69F6BB928FCD}"/>
    <cellStyle name="Normal 170" xfId="169" xr:uid="{98DED576-4068-4EF9-808D-6E4057CF00B6}"/>
    <cellStyle name="Normal 171" xfId="306" xr:uid="{1D066A07-FD66-45A5-82C1-A8E1E303AED7}"/>
    <cellStyle name="Normal 172" xfId="7307" xr:uid="{7BF24FD5-0759-4CCE-A2C9-3FD27D1BA597}"/>
    <cellStyle name="Normal 173" xfId="162" xr:uid="{EB6FE60B-C340-48AD-BAAB-9C9CA7DC98D8}"/>
    <cellStyle name="Normal 174" xfId="7310" xr:uid="{39C2A3E0-8B41-4915-879A-5168D910D214}"/>
    <cellStyle name="Normal 175" xfId="7312" xr:uid="{C066F21C-D396-476C-BE46-8C470F91158A}"/>
    <cellStyle name="Normal 176" xfId="7313" xr:uid="{8C551402-D1CC-4FDF-A405-FF1442D43842}"/>
    <cellStyle name="Normal 177" xfId="8" xr:uid="{58498366-AF78-4A27-B053-F8D35892144C}"/>
    <cellStyle name="Normal 178" xfId="167" xr:uid="{F6E79C6E-0C3A-47CF-9349-A56ABA57BE91}"/>
    <cellStyle name="Normal 179" xfId="7331" xr:uid="{DFB2D5D2-C8C3-4EA0-9FE7-4D974C860E6E}"/>
    <cellStyle name="Normal 18" xfId="367" xr:uid="{6B1E81DA-DFBF-4534-BFA1-AE9B1FD8F4F1}"/>
    <cellStyle name="Normal 18 10" xfId="1126" xr:uid="{5DE41A05-B406-4DE3-A682-8330E0FB202D}"/>
    <cellStyle name="Normal 18 10 2" xfId="3550" xr:uid="{856F43B2-788E-45E7-B5D7-D11E047A94DA}"/>
    <cellStyle name="Normal 18 10 3" xfId="5653" xr:uid="{0978D516-6AB8-4BF1-B120-0A4E98B9F74A}"/>
    <cellStyle name="Normal 18 11" xfId="1435" xr:uid="{64AB51C1-4B9F-4437-806F-76C1CDAD535B}"/>
    <cellStyle name="Normal 18 11 2" xfId="3746" xr:uid="{6B544189-D751-4784-8882-C287C1DBF30C}"/>
    <cellStyle name="Normal 18 11 3" xfId="5868" xr:uid="{5D17F478-9D5E-4D1C-A916-3C2BE1BD6C2F}"/>
    <cellStyle name="Normal 18 12" xfId="1955" xr:uid="{73CD0B0D-FC3E-4ABE-9275-91281E260339}"/>
    <cellStyle name="Normal 18 12 2" xfId="4054" xr:uid="{7EC44F65-7D9E-419B-88E3-331EB45E2C47}"/>
    <cellStyle name="Normal 18 12 3" xfId="6218" xr:uid="{34B12340-A966-487E-B219-27BE4AD65F70}"/>
    <cellStyle name="Normal 18 13" xfId="2265" xr:uid="{AF645117-852D-410F-8172-5ECF17099C0B}"/>
    <cellStyle name="Normal 18 13 2" xfId="4362" xr:uid="{ADF4F912-3B39-4C69-BCDF-7CEA9126D8CC}"/>
    <cellStyle name="Normal 18 13 3" xfId="6526" xr:uid="{0C1BA772-E871-455C-8AD1-0F0CB333E7D2}"/>
    <cellStyle name="Normal 18 14" xfId="2575" xr:uid="{C191BF60-23A3-44D2-8E32-76EB43CC4BEB}"/>
    <cellStyle name="Normal 18 14 2" xfId="4668" xr:uid="{332E6E40-70A9-41D3-9040-35B413FB4519}"/>
    <cellStyle name="Normal 18 14 3" xfId="6832" xr:uid="{93B8CA65-C0B2-4C85-AEC0-90B923DDC55B}"/>
    <cellStyle name="Normal 18 15" xfId="2786" xr:uid="{8F74E621-DC2A-4199-B2E0-B8F4EFD2F427}"/>
    <cellStyle name="Normal 18 15 2" xfId="4873" xr:uid="{4D1DC587-E090-4996-9CCE-1C077425C540}"/>
    <cellStyle name="Normal 18 15 3" xfId="7037" xr:uid="{641B1AEE-8BCF-41B7-B09A-70CCB384DFC7}"/>
    <cellStyle name="Normal 18 16" xfId="3025" xr:uid="{7A13EA0C-84F0-441D-8C62-6B6896F2A462}"/>
    <cellStyle name="Normal 18 17" xfId="5105" xr:uid="{01711F62-A0E0-409F-8359-EF8A7858F350}"/>
    <cellStyle name="Normal 18 2" xfId="387" xr:uid="{8753840E-4814-4471-ACA4-9BAA8B95E202}"/>
    <cellStyle name="Normal 18 2 10" xfId="2583" xr:uid="{98A4F6A6-8AFD-4215-B9C6-F9BCF0F7C7A7}"/>
    <cellStyle name="Normal 18 2 10 2" xfId="4676" xr:uid="{39F815B3-8B0B-46B7-BA33-FAA2F1277E13}"/>
    <cellStyle name="Normal 18 2 10 3" xfId="6840" xr:uid="{57C78567-68BC-493E-982E-CBA4E048C138}"/>
    <cellStyle name="Normal 18 2 11" xfId="2795" xr:uid="{F7E0F4FC-2DEB-4B46-9337-05ABDA7D66E8}"/>
    <cellStyle name="Normal 18 2 11 2" xfId="4881" xr:uid="{0B1C5BEA-6BB5-4C43-9E40-7E55D7AB5F8F}"/>
    <cellStyle name="Normal 18 2 11 3" xfId="7045" xr:uid="{BDEDCC9C-7099-4ADF-B707-39CAA2CB478D}"/>
    <cellStyle name="Normal 18 2 12" xfId="3032" xr:uid="{1C12C175-7799-4A89-828A-F92E36AABF7F}"/>
    <cellStyle name="Normal 18 2 13" xfId="5112" xr:uid="{A3CD18CF-A56B-4BCF-8113-9457A6D64658}"/>
    <cellStyle name="Normal 18 2 2" xfId="602" xr:uid="{41F50318-5E42-4735-A2AD-35F435FA64DC}"/>
    <cellStyle name="Normal 18 2 2 10" xfId="2826" xr:uid="{8A9758A0-B41D-4303-91F6-FBD2B7634239}"/>
    <cellStyle name="Normal 18 2 2 10 2" xfId="4911" xr:uid="{7F677FA6-3948-4D14-ACD8-815A4C8C71E3}"/>
    <cellStyle name="Normal 18 2 2 10 3" xfId="7075" xr:uid="{A27E42FC-F1A9-4E72-9478-ED2239645433}"/>
    <cellStyle name="Normal 18 2 2 11" xfId="3088" xr:uid="{955DBB5E-BE5E-4253-8AB0-826A6C535CC4}"/>
    <cellStyle name="Normal 18 2 2 12" xfId="5185" xr:uid="{79E7679D-8E73-4C1B-A7F5-6103E97A505C}"/>
    <cellStyle name="Normal 18 2 2 2" xfId="751" xr:uid="{144BA053-1757-4E03-B09E-35C9756D3C96}"/>
    <cellStyle name="Normal 18 2 2 2 10" xfId="5310" xr:uid="{26496FA7-9C7D-4E55-AB6B-29B2F9ABBD71}"/>
    <cellStyle name="Normal 18 2 2 2 2" xfId="1063" xr:uid="{F0BD2C7D-6E37-4E49-AF40-72DA1DA66910}"/>
    <cellStyle name="Normal 18 2 2 2 2 2" xfId="3503" xr:uid="{42FD04B6-5313-485D-B854-B0E608D946F7}"/>
    <cellStyle name="Normal 18 2 2 2 2 3" xfId="5606" xr:uid="{3668B20A-5D54-4A16-8270-AC9C702E3EB5}"/>
    <cellStyle name="Normal 18 2 2 2 3" xfId="1381" xr:uid="{D78228B1-EE63-4928-8DA6-36E1664A21BE}"/>
    <cellStyle name="Normal 18 2 2 2 3 2" xfId="3717" xr:uid="{43C413F9-2839-4E76-9AE9-3009382D83AB}"/>
    <cellStyle name="Normal 18 2 2 2 3 3" xfId="5835" xr:uid="{9EB9A047-6E90-4C4E-A705-992ABFAB81BE}"/>
    <cellStyle name="Normal 18 2 2 2 4" xfId="1696" xr:uid="{31B7D95A-ED59-424A-A463-B0113614F50A}"/>
    <cellStyle name="Normal 18 2 2 2 4 2" xfId="3998" xr:uid="{3EBC3495-A491-46D4-AA1A-126872E9C944}"/>
    <cellStyle name="Normal 18 2 2 2 4 3" xfId="6121" xr:uid="{4B512B54-AB37-4D59-9DC9-E5B0DA46D45C}"/>
    <cellStyle name="Normal 18 2 2 2 5" xfId="2207" xr:uid="{FF4C9C88-AD60-4BE2-A4D3-4602C26ABC72}"/>
    <cellStyle name="Normal 18 2 2 2 5 2" xfId="4306" xr:uid="{BCC2E3BF-E93A-42F0-95D8-3657DC50E288}"/>
    <cellStyle name="Normal 18 2 2 2 5 3" xfId="6470" xr:uid="{667024D3-C870-410E-9128-F09DBBBD5BAF}"/>
    <cellStyle name="Normal 18 2 2 2 6" xfId="2517" xr:uid="{383EFA16-C0F2-43A5-8B72-BF50171FD36C}"/>
    <cellStyle name="Normal 18 2 2 2 6 2" xfId="4614" xr:uid="{18B2857D-9A13-4D43-A7C8-A5EEB5144CC3}"/>
    <cellStyle name="Normal 18 2 2 2 6 3" xfId="6778" xr:uid="{2CBB5F83-5398-4248-A175-8ABF64A61602}"/>
    <cellStyle name="Normal 18 2 2 2 7" xfId="2742" xr:uid="{2B81AEC0-1D7F-4756-86DB-0231B5FDD52D}"/>
    <cellStyle name="Normal 18 2 2 2 7 2" xfId="4835" xr:uid="{765D8CA8-E566-4FE4-8CC4-FC33978225D0}"/>
    <cellStyle name="Normal 18 2 2 2 7 3" xfId="6999" xr:uid="{6041CACF-A672-4F5A-B745-8BFED4DAE828}"/>
    <cellStyle name="Normal 18 2 2 2 8" xfId="2955" xr:uid="{E9647DD1-5EF4-422E-BC82-A9C4099CC023}"/>
    <cellStyle name="Normal 18 2 2 2 8 2" xfId="5040" xr:uid="{8E753BC0-FC36-463F-9E03-CAB8197015D4}"/>
    <cellStyle name="Normal 18 2 2 2 8 3" xfId="7204" xr:uid="{33523CA3-9010-4D4A-8E21-7440D19E9704}"/>
    <cellStyle name="Normal 18 2 2 2 9" xfId="3210" xr:uid="{3A9BCD03-4544-41D5-98DE-81475EBD067C}"/>
    <cellStyle name="Normal 18 2 2 3" xfId="959" xr:uid="{334DE632-FCE8-4CEA-97DF-B7BAE04ACF78}"/>
    <cellStyle name="Normal 18 2 2 3 2" xfId="1277" xr:uid="{44BF2E03-4E78-4625-A5EE-191D80544217}"/>
    <cellStyle name="Normal 18 2 2 3 2 2" xfId="3650" xr:uid="{1AEF1D55-30B9-4BA9-A088-C1DCA59DC961}"/>
    <cellStyle name="Normal 18 2 2 3 2 3" xfId="5762" xr:uid="{051DC76E-5D61-4002-9BBB-C9AD912ACC4D}"/>
    <cellStyle name="Normal 18 2 2 3 3" xfId="1592" xr:uid="{C166CA5B-DA9B-4C3F-AEC3-271C8AEB2069}"/>
    <cellStyle name="Normal 18 2 2 3 3 2" xfId="3894" xr:uid="{FB8AF771-1283-41F3-8B38-E147EE77854F}"/>
    <cellStyle name="Normal 18 2 2 3 3 3" xfId="6017" xr:uid="{3FA9CB9C-4525-45F8-8A6A-F23A7A7FE848}"/>
    <cellStyle name="Normal 18 2 2 3 4" xfId="2103" xr:uid="{44819543-D080-4972-9238-D0AA0A960AF9}"/>
    <cellStyle name="Normal 18 2 2 3 4 2" xfId="4202" xr:uid="{FF4B04B8-C60E-4908-B76F-CF0FF564D1B8}"/>
    <cellStyle name="Normal 18 2 2 3 4 3" xfId="6366" xr:uid="{A9032197-846F-4EBD-8A89-FFCD140CA06A}"/>
    <cellStyle name="Normal 18 2 2 3 5" xfId="2413" xr:uid="{58EDC5FF-D409-4981-9DB9-F4797C29F147}"/>
    <cellStyle name="Normal 18 2 2 3 5 2" xfId="4510" xr:uid="{766A5F9D-D7FA-4439-AAB4-B3C51B5D6E27}"/>
    <cellStyle name="Normal 18 2 2 3 5 3" xfId="6674" xr:uid="{E3D6FDE1-C6C0-4B70-8273-2118EA313E77}"/>
    <cellStyle name="Normal 18 2 2 3 6" xfId="2675" xr:uid="{72920FC7-1AB7-46F9-9580-FB588F0B894C}"/>
    <cellStyle name="Normal 18 2 2 3 6 2" xfId="4768" xr:uid="{87537CDF-43AB-4036-8E88-400AE70DF977}"/>
    <cellStyle name="Normal 18 2 2 3 6 3" xfId="6932" xr:uid="{02139024-B9A4-45CA-A0EB-00245D21AF82}"/>
    <cellStyle name="Normal 18 2 2 3 7" xfId="2888" xr:uid="{DC4BA14B-EFEC-47B7-854C-47C8F9C2AA74}"/>
    <cellStyle name="Normal 18 2 2 3 7 2" xfId="4973" xr:uid="{4B98EEAE-7A4D-4B70-B5E4-B2C306811F19}"/>
    <cellStyle name="Normal 18 2 2 3 7 3" xfId="7137" xr:uid="{EC196C40-3D1C-42EB-B96C-1383E37EE723}"/>
    <cellStyle name="Normal 18 2 2 3 8" xfId="3399" xr:uid="{09E71D53-F62C-407F-ADAF-339B51D662F9}"/>
    <cellStyle name="Normal 18 2 2 3 9" xfId="5502" xr:uid="{5082952C-81AA-4A7F-B319-CA73555235D0}"/>
    <cellStyle name="Normal 18 2 2 4" xfId="874" xr:uid="{1B75144E-1D3C-47A1-9CC1-1779DD6CA803}"/>
    <cellStyle name="Normal 18 2 2 4 2" xfId="3322" xr:uid="{C08F77C4-B087-4FF8-BADA-94DD83FBDDE8}"/>
    <cellStyle name="Normal 18 2 2 4 3" xfId="5422" xr:uid="{C68CC268-82D9-4C0A-BA09-9FF260C6BE26}"/>
    <cellStyle name="Normal 18 2 2 5" xfId="1200" xr:uid="{568D3135-9512-41B8-8CED-C452EA7DD10C}"/>
    <cellStyle name="Normal 18 2 2 5 2" xfId="3588" xr:uid="{3D73CDA5-2CDF-46F2-9F7D-0034866BE3A4}"/>
    <cellStyle name="Normal 18 2 2 5 3" xfId="5696" xr:uid="{68C33597-A6F3-4A24-8BBF-4D11DCACC598}"/>
    <cellStyle name="Normal 18 2 2 6" xfId="1513" xr:uid="{CA2DEAC1-52B7-4848-9C87-16886E22DDF5}"/>
    <cellStyle name="Normal 18 2 2 6 2" xfId="3817" xr:uid="{1B0E9693-591D-479B-A063-531FD4FAD65D}"/>
    <cellStyle name="Normal 18 2 2 6 3" xfId="5940" xr:uid="{51E6E37E-9893-490E-8561-14A390A91BB4}"/>
    <cellStyle name="Normal 18 2 2 7" xfId="2026" xr:uid="{89B46642-F63E-4BB8-90F8-8D0FA11BFD9D}"/>
    <cellStyle name="Normal 18 2 2 7 2" xfId="4125" xr:uid="{8F982F6E-A211-443C-AA3E-2B134FDD52F3}"/>
    <cellStyle name="Normal 18 2 2 7 3" xfId="6289" xr:uid="{8B5F29A6-47A2-4F85-9FFB-D47E98AB36A6}"/>
    <cellStyle name="Normal 18 2 2 8" xfId="2336" xr:uid="{F4504C2A-080A-499B-9820-E37DE83D9CFE}"/>
    <cellStyle name="Normal 18 2 2 8 2" xfId="4433" xr:uid="{719F7C93-8CDE-4FA0-8849-D48F47CF36B0}"/>
    <cellStyle name="Normal 18 2 2 8 3" xfId="6597" xr:uid="{F83EC044-EAE4-44BE-8948-8A86A72A132C}"/>
    <cellStyle name="Normal 18 2 2 9" xfId="2613" xr:uid="{B22391A1-A5FE-4F67-B730-239885629412}"/>
    <cellStyle name="Normal 18 2 2 9 2" xfId="4706" xr:uid="{1205DB40-251B-4D9C-9C6A-471D9F52E9C1}"/>
    <cellStyle name="Normal 18 2 2 9 3" xfId="6870" xr:uid="{33BE3A77-2AC8-422F-840B-2F2BA1E2519B}"/>
    <cellStyle name="Normal 18 2 3" xfId="691" xr:uid="{34A5D08D-3409-48B6-B075-A26060EC66BD}"/>
    <cellStyle name="Normal 18 2 3 10" xfId="5255" xr:uid="{F0B51CC2-6229-4C13-81F5-C92313D10A03}"/>
    <cellStyle name="Normal 18 2 3 2" xfId="1009" xr:uid="{92C3F879-3284-4844-AEF8-2D66543C6905}"/>
    <cellStyle name="Normal 18 2 3 2 2" xfId="3449" xr:uid="{278DF226-B78B-46FB-B700-F7F0EC753FD5}"/>
    <cellStyle name="Normal 18 2 3 2 3" xfId="5552" xr:uid="{9D85A5B0-CEFB-4A58-BEF4-5A9C00E08C96}"/>
    <cellStyle name="Normal 18 2 3 3" xfId="1327" xr:uid="{ACBB9C29-6B9F-43BE-ACF8-2BCA35F2DF23}"/>
    <cellStyle name="Normal 18 2 3 3 2" xfId="3687" xr:uid="{5A2EDB7B-8F95-4C69-A764-8D4405AB57B7}"/>
    <cellStyle name="Normal 18 2 3 3 3" xfId="5800" xr:uid="{17DFFE70-74C9-4146-8ECE-75146047423B}"/>
    <cellStyle name="Normal 18 2 3 4" xfId="1642" xr:uid="{DF95AF47-8B69-41B2-8F78-5B08252CF741}"/>
    <cellStyle name="Normal 18 2 3 4 2" xfId="3944" xr:uid="{5539346E-6CC7-4E07-9C27-A023B3152408}"/>
    <cellStyle name="Normal 18 2 3 4 3" xfId="6067" xr:uid="{4B51813B-B2C7-4134-BEA8-BC618A04D265}"/>
    <cellStyle name="Normal 18 2 3 5" xfId="2153" xr:uid="{70B23E0E-B008-447C-8EAA-5056C7BA2DA5}"/>
    <cellStyle name="Normal 18 2 3 5 2" xfId="4252" xr:uid="{6E0EB07E-7457-49B2-9348-4A8390A50290}"/>
    <cellStyle name="Normal 18 2 3 5 3" xfId="6416" xr:uid="{C51571F2-7458-4C53-B258-F8B9B8BA61C4}"/>
    <cellStyle name="Normal 18 2 3 6" xfId="2463" xr:uid="{DE16BDAF-6FAD-47FB-9BB5-0EE35D024EC4}"/>
    <cellStyle name="Normal 18 2 3 6 2" xfId="4560" xr:uid="{78A95A0A-D661-4E66-BD88-0ACE5589ECF5}"/>
    <cellStyle name="Normal 18 2 3 6 3" xfId="6724" xr:uid="{F3DEC557-2F70-4586-A353-F1812D5D6CC2}"/>
    <cellStyle name="Normal 18 2 3 7" xfId="2712" xr:uid="{B1CA60F7-1F4F-495B-B8BE-6CF435578D80}"/>
    <cellStyle name="Normal 18 2 3 7 2" xfId="4805" xr:uid="{5B08A4FB-DA94-4267-B6A2-B31530F4C7C0}"/>
    <cellStyle name="Normal 18 2 3 7 3" xfId="6969" xr:uid="{9763C15D-5E42-4942-99C6-271606205AA0}"/>
    <cellStyle name="Normal 18 2 3 8" xfId="2925" xr:uid="{D4D787CA-B27C-4967-A97F-BEA435FA5848}"/>
    <cellStyle name="Normal 18 2 3 8 2" xfId="5010" xr:uid="{61BD2AB2-E92B-4731-9CE0-6CCB0092EEC0}"/>
    <cellStyle name="Normal 18 2 3 8 3" xfId="7174" xr:uid="{670B6012-C23C-4214-BDB9-FFD730E9011F}"/>
    <cellStyle name="Normal 18 2 3 9" xfId="3156" xr:uid="{B7A41A8C-3442-4D02-A294-DECFF3279E9D}"/>
    <cellStyle name="Normal 18 2 4" xfId="927" xr:uid="{E7BB14DE-8D07-4FCE-B94E-C3D4F53CB358}"/>
    <cellStyle name="Normal 18 2 4 2" xfId="1245" xr:uid="{8FFB7531-7BF9-4FA1-B153-240B5182B964}"/>
    <cellStyle name="Normal 18 2 4 2 2" xfId="3618" xr:uid="{A661711C-F54B-479F-BC1F-B9AB1E56202F}"/>
    <cellStyle name="Normal 18 2 4 2 3" xfId="5730" xr:uid="{FE58547B-E117-4D08-B269-ABF36171B9A3}"/>
    <cellStyle name="Normal 18 2 4 3" xfId="1560" xr:uid="{4F08ACC2-9D32-4299-B0CC-0B911C47D8F9}"/>
    <cellStyle name="Normal 18 2 4 3 2" xfId="3862" xr:uid="{06816C64-3283-4B98-B58C-082AB903A25E}"/>
    <cellStyle name="Normal 18 2 4 3 3" xfId="5985" xr:uid="{E95EF42E-92B6-4C20-9374-03FADD6CC789}"/>
    <cellStyle name="Normal 18 2 4 4" xfId="2071" xr:uid="{69C4DDD1-5C52-4C64-89AB-DFB74AD6C856}"/>
    <cellStyle name="Normal 18 2 4 4 2" xfId="4170" xr:uid="{EE8E8822-7564-4D23-BCC6-7F3745C25226}"/>
    <cellStyle name="Normal 18 2 4 4 3" xfId="6334" xr:uid="{208C59F1-2AED-49D5-81A7-485F52952621}"/>
    <cellStyle name="Normal 18 2 4 5" xfId="2381" xr:uid="{7C828D37-A993-4AA5-B659-8186688443F3}"/>
    <cellStyle name="Normal 18 2 4 5 2" xfId="4478" xr:uid="{15FF278E-E3AA-44FB-948E-1E026B4EEBF1}"/>
    <cellStyle name="Normal 18 2 4 5 3" xfId="6642" xr:uid="{F8A4CA1F-9D81-4B27-A97C-BBEDFCBCF05A}"/>
    <cellStyle name="Normal 18 2 4 6" xfId="2643" xr:uid="{7B6180B8-58F7-4008-9F6D-8FC7CA09F2E2}"/>
    <cellStyle name="Normal 18 2 4 6 2" xfId="4736" xr:uid="{B4B936F5-BE2F-4E26-9F41-F890FC024078}"/>
    <cellStyle name="Normal 18 2 4 6 3" xfId="6900" xr:uid="{322C899C-1ED5-498A-B672-B46B11DD60A5}"/>
    <cellStyle name="Normal 18 2 4 7" xfId="2856" xr:uid="{7155E3F7-5154-4DB7-9D2B-816AE804CECC}"/>
    <cellStyle name="Normal 18 2 4 7 2" xfId="4941" xr:uid="{55DC5169-F34A-4A26-89F7-580FE9AC5452}"/>
    <cellStyle name="Normal 18 2 4 7 3" xfId="7105" xr:uid="{5695D469-F4D1-44C8-B13B-7479BD263445}"/>
    <cellStyle name="Normal 18 2 4 8" xfId="3367" xr:uid="{058554D6-1AD8-493D-8813-49960D23E89F}"/>
    <cellStyle name="Normal 18 2 4 9" xfId="5470" xr:uid="{8F9B149C-3CA2-4D38-B02D-3CBE86C61FC1}"/>
    <cellStyle name="Normal 18 2 5" xfId="820" xr:uid="{8644EE39-BB2C-4E4C-B83A-E75F825E8214}"/>
    <cellStyle name="Normal 18 2 5 2" xfId="3268" xr:uid="{546E21DC-CBEC-42A2-94DC-6EDD8879FE0A}"/>
    <cellStyle name="Normal 18 2 5 3" xfId="5368" xr:uid="{130CB7F9-FFE7-48D6-B1D8-1CB70A98766C}"/>
    <cellStyle name="Normal 18 2 6" xfId="1144" xr:uid="{DFF1A439-9A94-4176-BB9F-1ED8C2F34FD1}"/>
    <cellStyle name="Normal 18 2 6 2" xfId="3558" xr:uid="{87C956A0-62DF-40E4-B471-3A1CF306E383}"/>
    <cellStyle name="Normal 18 2 6 3" xfId="5661" xr:uid="{6C547845-BB85-4F61-8877-36ED01428FCB}"/>
    <cellStyle name="Normal 18 2 7" xfId="1457" xr:uid="{4324A82F-7728-411C-8A3A-7959BBE89E9C}"/>
    <cellStyle name="Normal 18 2 7 2" xfId="3763" xr:uid="{F0DBF93C-3FB7-46B4-A0B2-4CFEC2369466}"/>
    <cellStyle name="Normal 18 2 7 3" xfId="5886" xr:uid="{43A18E33-0825-434B-86E3-8367725A68DC}"/>
    <cellStyle name="Normal 18 2 8" xfId="1972" xr:uid="{7EB35CC6-3A66-4655-8078-94A76245F24D}"/>
    <cellStyle name="Normal 18 2 8 2" xfId="4071" xr:uid="{A2EBB456-1A23-45E2-B7D9-205B266D7D99}"/>
    <cellStyle name="Normal 18 2 8 3" xfId="6235" xr:uid="{768A0BEA-EE4A-40DB-956D-260164692C36}"/>
    <cellStyle name="Normal 18 2 9" xfId="2282" xr:uid="{331A22EF-114E-4B65-BB82-2F1A07480E0C}"/>
    <cellStyle name="Normal 18 2 9 2" xfId="4379" xr:uid="{158987D2-1D1A-4F29-8F24-E10F932C49B3}"/>
    <cellStyle name="Normal 18 2 9 3" xfId="6543" xr:uid="{844D7393-10BF-4CE9-87B6-CDF1ED9B8E60}"/>
    <cellStyle name="Normal 18 3" xfId="400" xr:uid="{3EADB958-D18B-4CD0-B471-3CFEFBC8C28C}"/>
    <cellStyle name="Normal 18 3 10" xfId="2589" xr:uid="{153D2D3C-A8B4-4C3A-A22C-719A9496B002}"/>
    <cellStyle name="Normal 18 3 10 2" xfId="4682" xr:uid="{6C28A316-62F1-4CE7-8F21-5AE8B19C8BFB}"/>
    <cellStyle name="Normal 18 3 10 3" xfId="6846" xr:uid="{24904FC9-F050-4B1C-B62E-F2971913C7AA}"/>
    <cellStyle name="Normal 18 3 11" xfId="2801" xr:uid="{23AAFFBD-ABAB-4C6F-931A-00964AF61D27}"/>
    <cellStyle name="Normal 18 3 11 2" xfId="4887" xr:uid="{35968A26-3BF5-4FF6-84D3-C0BF09E26E0B}"/>
    <cellStyle name="Normal 18 3 11 3" xfId="7051" xr:uid="{C9382F15-22D7-49FC-913F-FB26BC9A6B06}"/>
    <cellStyle name="Normal 18 3 12" xfId="3042" xr:uid="{261F25DC-9B56-49AB-B678-2E88CC065409}"/>
    <cellStyle name="Normal 18 3 13" xfId="5122" xr:uid="{D192C532-7844-471A-9B11-11B422D84F07}"/>
    <cellStyle name="Normal 18 3 2" xfId="612" xr:uid="{8DB9599C-398C-4656-8E0D-11E406324B14}"/>
    <cellStyle name="Normal 18 3 2 10" xfId="2832" xr:uid="{854917FA-BC9B-4C62-A57C-DB83C72EAE5C}"/>
    <cellStyle name="Normal 18 3 2 10 2" xfId="4917" xr:uid="{79999F61-70DA-49AE-95A8-356B596C2D93}"/>
    <cellStyle name="Normal 18 3 2 10 3" xfId="7081" xr:uid="{FC39DD3A-139B-465C-91CC-AEBD306B6A4C}"/>
    <cellStyle name="Normal 18 3 2 11" xfId="3098" xr:uid="{C0C955F7-C75F-4EFC-9427-FFF0A8AF511A}"/>
    <cellStyle name="Normal 18 3 2 12" xfId="5195" xr:uid="{A7971BAB-63D2-432C-869D-DBC5F675016C}"/>
    <cellStyle name="Normal 18 3 2 2" xfId="761" xr:uid="{E3FA78A5-D937-46F8-9299-59C772FD3F9A}"/>
    <cellStyle name="Normal 18 3 2 2 10" xfId="5320" xr:uid="{4052173A-542A-4017-BE39-344F909FBB4F}"/>
    <cellStyle name="Normal 18 3 2 2 2" xfId="1073" xr:uid="{6B15E8A4-7AE6-46B7-8139-EDDB19BD4758}"/>
    <cellStyle name="Normal 18 3 2 2 2 2" xfId="3513" xr:uid="{8F65A9E7-6ACC-4FA7-B8E1-889FB27CBD00}"/>
    <cellStyle name="Normal 18 3 2 2 2 3" xfId="5616" xr:uid="{0286F5B4-9031-49B5-B5A5-089DC0DD7EDE}"/>
    <cellStyle name="Normal 18 3 2 2 3" xfId="1391" xr:uid="{E785E126-C576-4A93-86D1-D8F2B88C06BF}"/>
    <cellStyle name="Normal 18 3 2 2 3 2" xfId="3723" xr:uid="{B46862F7-1F0B-40F1-ABD9-E2E11C68F086}"/>
    <cellStyle name="Normal 18 3 2 2 3 3" xfId="5841" xr:uid="{9644B8CC-589B-4F01-870E-DD8728A6D1BB}"/>
    <cellStyle name="Normal 18 3 2 2 4" xfId="1706" xr:uid="{A25A8D2D-FAF1-4D8D-B7EB-D24A592B861F}"/>
    <cellStyle name="Normal 18 3 2 2 4 2" xfId="4008" xr:uid="{54E4F3F8-B6DE-4B1D-8065-6883B82B5332}"/>
    <cellStyle name="Normal 18 3 2 2 4 3" xfId="6131" xr:uid="{18144FB0-F7B8-4DEC-AA48-9C001CEB32C3}"/>
    <cellStyle name="Normal 18 3 2 2 5" xfId="2217" xr:uid="{EB5C0F64-F3E7-4535-B81A-E28FFEC287B2}"/>
    <cellStyle name="Normal 18 3 2 2 5 2" xfId="4316" xr:uid="{F96E0F87-0DC3-430E-8756-101D8F63E8E2}"/>
    <cellStyle name="Normal 18 3 2 2 5 3" xfId="6480" xr:uid="{B8889553-A433-4EF8-9813-F0C37BF1204C}"/>
    <cellStyle name="Normal 18 3 2 2 6" xfId="2527" xr:uid="{C9AA97AA-1C80-416C-8F91-8CA0CEF12475}"/>
    <cellStyle name="Normal 18 3 2 2 6 2" xfId="4624" xr:uid="{41552DEE-FF9C-4C4A-883B-74FD9E764CEC}"/>
    <cellStyle name="Normal 18 3 2 2 6 3" xfId="6788" xr:uid="{8B28FC47-F72C-4156-A1DB-E6A5A2A18FCF}"/>
    <cellStyle name="Normal 18 3 2 2 7" xfId="2748" xr:uid="{875581A5-0F0A-41E2-82BA-4F4370AE3813}"/>
    <cellStyle name="Normal 18 3 2 2 7 2" xfId="4841" xr:uid="{886597C6-CA19-4D83-86C5-E788784416E8}"/>
    <cellStyle name="Normal 18 3 2 2 7 3" xfId="7005" xr:uid="{0EE9DAAF-E5C8-4E3C-99AB-39A4C453E2B8}"/>
    <cellStyle name="Normal 18 3 2 2 8" xfId="2961" xr:uid="{E478EF57-0D69-4AF7-A7C7-15607047612B}"/>
    <cellStyle name="Normal 18 3 2 2 8 2" xfId="5046" xr:uid="{F59E5E1D-8CD8-4B3A-AC47-21EC68A35395}"/>
    <cellStyle name="Normal 18 3 2 2 8 3" xfId="7210" xr:uid="{CFA7C8DE-640E-4985-9226-7FCA98D7FDBC}"/>
    <cellStyle name="Normal 18 3 2 2 9" xfId="3220" xr:uid="{CABFC672-A123-4EC6-A30C-75A0FB0F891C}"/>
    <cellStyle name="Normal 18 3 2 3" xfId="965" xr:uid="{677F3BDD-500F-4D33-98D2-1F48050386E8}"/>
    <cellStyle name="Normal 18 3 2 3 2" xfId="1283" xr:uid="{223F88C0-F4E6-4797-8FB2-291F6B80D42F}"/>
    <cellStyle name="Normal 18 3 2 3 2 2" xfId="3656" xr:uid="{306BA852-3FF8-4592-BACE-C673EA20E64C}"/>
    <cellStyle name="Normal 18 3 2 3 2 3" xfId="5768" xr:uid="{7C185F1F-F402-4889-B4B6-DD94FBDF3610}"/>
    <cellStyle name="Normal 18 3 2 3 3" xfId="1598" xr:uid="{C582D3DB-7BD7-4782-9188-6E532D035BFF}"/>
    <cellStyle name="Normal 18 3 2 3 3 2" xfId="3900" xr:uid="{6BEFD051-16A0-4DC8-A8C0-4920AF5C7B64}"/>
    <cellStyle name="Normal 18 3 2 3 3 3" xfId="6023" xr:uid="{C812689B-C46A-47B2-8EB2-8B9968DC94E6}"/>
    <cellStyle name="Normal 18 3 2 3 4" xfId="2109" xr:uid="{B17A6F9B-F431-4242-9C4A-C6086A6E74F4}"/>
    <cellStyle name="Normal 18 3 2 3 4 2" xfId="4208" xr:uid="{ACD7A41F-739B-4CC4-A43D-D2934DEEE0D0}"/>
    <cellStyle name="Normal 18 3 2 3 4 3" xfId="6372" xr:uid="{408E80FD-CA08-45E4-9E2E-2F3F3D7476AD}"/>
    <cellStyle name="Normal 18 3 2 3 5" xfId="2419" xr:uid="{CB42601D-34C7-4BC2-8F17-F1B1D9BCB9FB}"/>
    <cellStyle name="Normal 18 3 2 3 5 2" xfId="4516" xr:uid="{FEDD113E-B0AC-4109-A18F-262F0957DB0C}"/>
    <cellStyle name="Normal 18 3 2 3 5 3" xfId="6680" xr:uid="{E031574F-D4F1-402E-8781-C3281F5890EE}"/>
    <cellStyle name="Normal 18 3 2 3 6" xfId="2681" xr:uid="{F9729200-AB90-437B-8D2E-8C71B0505EC7}"/>
    <cellStyle name="Normal 18 3 2 3 6 2" xfId="4774" xr:uid="{818B25F5-9C96-49DB-BD4F-E92D2D508BEA}"/>
    <cellStyle name="Normal 18 3 2 3 6 3" xfId="6938" xr:uid="{C46A8D14-7093-4E5A-8F78-C2EC2A96507A}"/>
    <cellStyle name="Normal 18 3 2 3 7" xfId="2894" xr:uid="{DC78AD0B-06B8-4150-A52E-7288C50E3593}"/>
    <cellStyle name="Normal 18 3 2 3 7 2" xfId="4979" xr:uid="{EC06F064-F292-43C3-B8DF-F2D0A1B93717}"/>
    <cellStyle name="Normal 18 3 2 3 7 3" xfId="7143" xr:uid="{9303E8B7-A6A2-4850-9532-514CF8F3D471}"/>
    <cellStyle name="Normal 18 3 2 3 8" xfId="3405" xr:uid="{93CCFA90-A1D7-457F-B4D3-B13CBF74DB47}"/>
    <cellStyle name="Normal 18 3 2 3 9" xfId="5508" xr:uid="{51DFC80C-E1D8-4957-9D90-76FF20D14AFA}"/>
    <cellStyle name="Normal 18 3 2 4" xfId="884" xr:uid="{32226B86-F3A9-43FC-9F4C-4FC7D0D876EC}"/>
    <cellStyle name="Normal 18 3 2 4 2" xfId="3332" xr:uid="{58B7F7B4-295E-4884-9FCD-8DA2614EE07C}"/>
    <cellStyle name="Normal 18 3 2 4 3" xfId="5432" xr:uid="{16C48EF8-17BC-445F-B932-2622BAF3150E}"/>
    <cellStyle name="Normal 18 3 2 5" xfId="1210" xr:uid="{162DA223-8B9F-4922-BB27-F4DEBE6AEB18}"/>
    <cellStyle name="Normal 18 3 2 5 2" xfId="3594" xr:uid="{86EF7184-FAF4-48F8-8F0E-A3E6310CF0A5}"/>
    <cellStyle name="Normal 18 3 2 5 3" xfId="5703" xr:uid="{BAAEF7D6-823E-4CCD-8832-1DA5294D8E19}"/>
    <cellStyle name="Normal 18 3 2 6" xfId="1523" xr:uid="{33336511-06DB-41AB-8852-B30F8659AA07}"/>
    <cellStyle name="Normal 18 3 2 6 2" xfId="3827" xr:uid="{ADADA341-3515-49EF-BA6A-03E15D1387C1}"/>
    <cellStyle name="Normal 18 3 2 6 3" xfId="5950" xr:uid="{921FE8D0-BD51-44B7-92C8-116A1B1F1316}"/>
    <cellStyle name="Normal 18 3 2 7" xfId="2036" xr:uid="{5A23523A-9291-44B9-960D-F306B4A8CFF9}"/>
    <cellStyle name="Normal 18 3 2 7 2" xfId="4135" xr:uid="{3D2F85AD-9908-4795-A5E1-5F61467863DC}"/>
    <cellStyle name="Normal 18 3 2 7 3" xfId="6299" xr:uid="{508C403E-3874-44F1-9069-83A392419350}"/>
    <cellStyle name="Normal 18 3 2 8" xfId="2346" xr:uid="{3E734F05-3728-4F89-B85C-E4979ED72E93}"/>
    <cellStyle name="Normal 18 3 2 8 2" xfId="4443" xr:uid="{8DD8F643-CAFE-4451-A2CC-A8247591D397}"/>
    <cellStyle name="Normal 18 3 2 8 3" xfId="6607" xr:uid="{ABD3ED2F-9474-4BA6-99EB-FA59976A56D8}"/>
    <cellStyle name="Normal 18 3 2 9" xfId="2619" xr:uid="{320A86AB-8FF8-42B9-8C2B-021F723810AD}"/>
    <cellStyle name="Normal 18 3 2 9 2" xfId="4712" xr:uid="{48C92C92-F279-4890-9D6B-4175E76D70F8}"/>
    <cellStyle name="Normal 18 3 2 9 3" xfId="6876" xr:uid="{8993CB5E-D5C1-4501-92D1-224EE143C123}"/>
    <cellStyle name="Normal 18 3 3" xfId="701" xr:uid="{510DCAFF-33AF-4507-AF7D-340D76B893B5}"/>
    <cellStyle name="Normal 18 3 3 10" xfId="5265" xr:uid="{5DCBAECB-BFBC-4952-A49F-F29481088064}"/>
    <cellStyle name="Normal 18 3 3 2" xfId="1019" xr:uid="{514FD3F3-23FF-43C8-B3B2-7F38B143815B}"/>
    <cellStyle name="Normal 18 3 3 2 2" xfId="3459" xr:uid="{2FD2E141-6763-489B-A3F4-8C9475722106}"/>
    <cellStyle name="Normal 18 3 3 2 3" xfId="5562" xr:uid="{901DBB53-B3B0-4BB0-A450-F80EA4A931EB}"/>
    <cellStyle name="Normal 18 3 3 3" xfId="1337" xr:uid="{63C43D6F-02AC-48A8-9BA0-B5839D3D43A1}"/>
    <cellStyle name="Normal 18 3 3 3 2" xfId="3693" xr:uid="{BFB0B63B-EC69-47FF-8469-DD0F2E79589D}"/>
    <cellStyle name="Normal 18 3 3 3 3" xfId="5807" xr:uid="{5831444C-ED66-474E-B52A-A445FF6D8B85}"/>
    <cellStyle name="Normal 18 3 3 4" xfId="1652" xr:uid="{C70A9A28-0593-4043-B0B1-8315688ABFC3}"/>
    <cellStyle name="Normal 18 3 3 4 2" xfId="3954" xr:uid="{BA062307-240B-4B0B-8719-1EE91EF74FA8}"/>
    <cellStyle name="Normal 18 3 3 4 3" xfId="6077" xr:uid="{2AB74362-65DB-405C-9E10-632153FE27F0}"/>
    <cellStyle name="Normal 18 3 3 5" xfId="2163" xr:uid="{63D464A4-D82C-4F72-A9B8-24DE119C67E8}"/>
    <cellStyle name="Normal 18 3 3 5 2" xfId="4262" xr:uid="{C6DCD4B0-CE83-483E-AE6C-9A058CF5B5EF}"/>
    <cellStyle name="Normal 18 3 3 5 3" xfId="6426" xr:uid="{12267B48-37D9-4277-B500-52D9CB6D0644}"/>
    <cellStyle name="Normal 18 3 3 6" xfId="2473" xr:uid="{64C1D266-B2BA-4B15-AFCE-20F94A2D8924}"/>
    <cellStyle name="Normal 18 3 3 6 2" xfId="4570" xr:uid="{8E3B9427-B8E1-4556-99AF-1B2B017CC8F7}"/>
    <cellStyle name="Normal 18 3 3 6 3" xfId="6734" xr:uid="{AF521590-184C-45A3-90A4-9585ADF07424}"/>
    <cellStyle name="Normal 18 3 3 7" xfId="2718" xr:uid="{5AA03C6B-18AF-4507-93A0-CF9AF8A53078}"/>
    <cellStyle name="Normal 18 3 3 7 2" xfId="4811" xr:uid="{FB996DE0-0200-498A-9D85-E52E267E7510}"/>
    <cellStyle name="Normal 18 3 3 7 3" xfId="6975" xr:uid="{A59F67B7-F535-445F-B1A2-C71A16B92040}"/>
    <cellStyle name="Normal 18 3 3 8" xfId="2931" xr:uid="{E0F0F188-CD43-4F6E-92F7-BF60F137B7CB}"/>
    <cellStyle name="Normal 18 3 3 8 2" xfId="5016" xr:uid="{46992E69-8DD1-40C5-9351-18074DD1EC47}"/>
    <cellStyle name="Normal 18 3 3 8 3" xfId="7180" xr:uid="{E5D97DFD-09DF-484A-95BC-BA492A7F5836}"/>
    <cellStyle name="Normal 18 3 3 9" xfId="3166" xr:uid="{631D70D1-FE7D-4314-9157-F901EAE3C722}"/>
    <cellStyle name="Normal 18 3 4" xfId="933" xr:uid="{F71F9B13-9C30-46F1-98AB-3D06E1DDC471}"/>
    <cellStyle name="Normal 18 3 4 2" xfId="1251" xr:uid="{9810FE60-3FB3-4CD8-8B62-818C2F9541F4}"/>
    <cellStyle name="Normal 18 3 4 2 2" xfId="3624" xr:uid="{10343145-0E8D-4380-9684-1E8DE617F171}"/>
    <cellStyle name="Normal 18 3 4 2 3" xfId="5736" xr:uid="{C1787098-258F-45C7-A37C-7E72A7FDDC3B}"/>
    <cellStyle name="Normal 18 3 4 3" xfId="1566" xr:uid="{103FA0DB-7A60-4187-A396-B7A1ADE5640A}"/>
    <cellStyle name="Normal 18 3 4 3 2" xfId="3868" xr:uid="{3ECEAB21-EE69-49F3-84F0-4711A3D86437}"/>
    <cellStyle name="Normal 18 3 4 3 3" xfId="5991" xr:uid="{061895F6-3DFC-4B4E-AD2A-843266B6B6E8}"/>
    <cellStyle name="Normal 18 3 4 4" xfId="2077" xr:uid="{67FF5DCC-26B5-48BA-AC35-BF4BD6CF815F}"/>
    <cellStyle name="Normal 18 3 4 4 2" xfId="4176" xr:uid="{EF6538DD-F945-41B0-8380-EFF9E5314037}"/>
    <cellStyle name="Normal 18 3 4 4 3" xfId="6340" xr:uid="{C92B0550-0AC0-4910-BDC3-D2141C3350E5}"/>
    <cellStyle name="Normal 18 3 4 5" xfId="2387" xr:uid="{E76C894A-B6F9-4690-96CE-C2867E742517}"/>
    <cellStyle name="Normal 18 3 4 5 2" xfId="4484" xr:uid="{5513F643-9789-41BB-B2A7-A6ADD1FD2F72}"/>
    <cellStyle name="Normal 18 3 4 5 3" xfId="6648" xr:uid="{75673698-2DCC-4E5C-81E0-9E2DCF8C52D2}"/>
    <cellStyle name="Normal 18 3 4 6" xfId="2649" xr:uid="{ECF23F08-1E89-4E17-93FC-E351097850A9}"/>
    <cellStyle name="Normal 18 3 4 6 2" xfId="4742" xr:uid="{E6F87667-AD02-455F-B47D-E7B0AC52A99D}"/>
    <cellStyle name="Normal 18 3 4 6 3" xfId="6906" xr:uid="{AA393FBE-241A-451B-8E63-51DF11F38C3F}"/>
    <cellStyle name="Normal 18 3 4 7" xfId="2862" xr:uid="{BDE898ED-D034-4571-B2A0-AAD6395D02BD}"/>
    <cellStyle name="Normal 18 3 4 7 2" xfId="4947" xr:uid="{ED2C5F65-A887-4B9F-9C2F-E19A94D33C3A}"/>
    <cellStyle name="Normal 18 3 4 7 3" xfId="7111" xr:uid="{8514EE05-9C54-4DF7-A67D-BFE0F40C2C84}"/>
    <cellStyle name="Normal 18 3 4 8" xfId="3373" xr:uid="{0E1F9343-B4D2-470D-907A-CB27775087D9}"/>
    <cellStyle name="Normal 18 3 4 9" xfId="5476" xr:uid="{A66B6878-D057-4E24-92EA-81BE453A69D3}"/>
    <cellStyle name="Normal 18 3 5" xfId="830" xr:uid="{80306DBE-F07C-4F11-B08D-A395DE73B909}"/>
    <cellStyle name="Normal 18 3 5 2" xfId="3278" xr:uid="{75FAF980-B648-4C37-A35B-02AF342CB9D3}"/>
    <cellStyle name="Normal 18 3 5 3" xfId="5378" xr:uid="{AD9C65B1-3D8B-4560-91E8-78045D298AAE}"/>
    <cellStyle name="Normal 18 3 6" xfId="1154" xr:uid="{335748EF-A58F-4183-AFEB-43308250BF2F}"/>
    <cellStyle name="Normal 18 3 6 2" xfId="3564" xr:uid="{9EA0199B-6F1A-4C02-975F-97CCF8CAFDC6}"/>
    <cellStyle name="Normal 18 3 6 3" xfId="5667" xr:uid="{3E8D72BF-9C5F-4D41-A371-2F6DF228863F}"/>
    <cellStyle name="Normal 18 3 7" xfId="1467" xr:uid="{10B6F186-D181-4283-B590-D6A667797A1B}"/>
    <cellStyle name="Normal 18 3 7 2" xfId="3773" xr:uid="{CC7127F8-EE1F-474B-84D7-865466098150}"/>
    <cellStyle name="Normal 18 3 7 3" xfId="5896" xr:uid="{674A652E-35F0-4D71-9ECC-3480985C9F7C}"/>
    <cellStyle name="Normal 18 3 8" xfId="1982" xr:uid="{49D63892-40DD-4B4E-B65C-461C2A5F6E44}"/>
    <cellStyle name="Normal 18 3 8 2" xfId="4081" xr:uid="{D5B0416D-4007-4493-9D0E-3F037D1FFECC}"/>
    <cellStyle name="Normal 18 3 8 3" xfId="6245" xr:uid="{1749AAE6-24C0-4B9D-BE04-F70E9FF76F26}"/>
    <cellStyle name="Normal 18 3 9" xfId="2292" xr:uid="{E5201049-542E-470D-9234-1408DC4A9A6B}"/>
    <cellStyle name="Normal 18 3 9 2" xfId="4389" xr:uid="{86022D11-F72A-4ACC-826B-6B363595F986}"/>
    <cellStyle name="Normal 18 3 9 3" xfId="6553" xr:uid="{0A1A7A94-C2B9-4776-8F22-DB0C5F7E3135}"/>
    <cellStyle name="Normal 18 4" xfId="413" xr:uid="{04001406-80BE-48CE-AFA2-1ACEF86B0C31}"/>
    <cellStyle name="Normal 18 4 10" xfId="2593" xr:uid="{678F14F5-BE7E-4E75-8B68-2B86EEE3237B}"/>
    <cellStyle name="Normal 18 4 10 2" xfId="4686" xr:uid="{F06AA847-63F5-443F-83EC-91ADBD9F19E4}"/>
    <cellStyle name="Normal 18 4 10 3" xfId="6850" xr:uid="{02E8D5C7-68A6-4BE3-BFA5-83FDC44F2DF3}"/>
    <cellStyle name="Normal 18 4 11" xfId="2805" xr:uid="{03CE4A5C-8195-4771-9BDC-6F004BADFAFC}"/>
    <cellStyle name="Normal 18 4 11 2" xfId="4891" xr:uid="{F0EC7C8B-597B-4303-B780-F6BC0D4BE0D7}"/>
    <cellStyle name="Normal 18 4 11 3" xfId="7055" xr:uid="{EA2D29C7-3032-4F0D-915E-A9C046B49907}"/>
    <cellStyle name="Normal 18 4 12" xfId="3049" xr:uid="{C4981F9A-8EE3-44B1-94AB-3A6D668A1A10}"/>
    <cellStyle name="Normal 18 4 13" xfId="5129" xr:uid="{2BA11337-743D-4C1F-9463-C2D21D924E06}"/>
    <cellStyle name="Normal 18 4 2" xfId="619" xr:uid="{5EBC7333-7D13-4E00-ACD5-EEA8C25FC358}"/>
    <cellStyle name="Normal 18 4 2 10" xfId="2836" xr:uid="{3511170E-FD7B-4C8A-B391-82E900002E98}"/>
    <cellStyle name="Normal 18 4 2 10 2" xfId="4921" xr:uid="{012F4D7C-3BE9-4D62-8B17-53C491853C6B}"/>
    <cellStyle name="Normal 18 4 2 10 3" xfId="7085" xr:uid="{C4C8A0B7-7E79-4E27-988F-51D19760A750}"/>
    <cellStyle name="Normal 18 4 2 11" xfId="3105" xr:uid="{ACC2745A-3CC3-4132-A7B1-B6E03B8E8ABF}"/>
    <cellStyle name="Normal 18 4 2 12" xfId="5202" xr:uid="{86EADF42-07D5-461F-A265-CB853C7B95B6}"/>
    <cellStyle name="Normal 18 4 2 2" xfId="768" xr:uid="{6105D1AE-53B2-451D-B8F3-79735272B770}"/>
    <cellStyle name="Normal 18 4 2 2 10" xfId="5327" xr:uid="{F35947A9-BC81-430D-975B-A63B4B460FEF}"/>
    <cellStyle name="Normal 18 4 2 2 2" xfId="1080" xr:uid="{F914DCBD-9F71-4B41-8A09-4413ABD133BA}"/>
    <cellStyle name="Normal 18 4 2 2 2 2" xfId="3520" xr:uid="{1BEB88B9-1938-4AD4-863F-EDDB013F7177}"/>
    <cellStyle name="Normal 18 4 2 2 2 3" xfId="5623" xr:uid="{F50FC497-BB6B-4F68-A7E6-3B3CEF070728}"/>
    <cellStyle name="Normal 18 4 2 2 3" xfId="1398" xr:uid="{176E0F94-51A2-4DBC-A19E-D7657F05DAF9}"/>
    <cellStyle name="Normal 18 4 2 2 3 2" xfId="3727" xr:uid="{6F9CEF6A-86DC-4E31-9CC2-DB329438BECE}"/>
    <cellStyle name="Normal 18 4 2 2 3 3" xfId="5845" xr:uid="{3E2B826E-055B-43B2-BC3A-C224C9ECC359}"/>
    <cellStyle name="Normal 18 4 2 2 4" xfId="1713" xr:uid="{F8B49C52-F13C-4FEA-985D-12264DC21778}"/>
    <cellStyle name="Normal 18 4 2 2 4 2" xfId="4015" xr:uid="{6FD4DF40-2A22-4B4E-AF88-2BB8FC0C88A5}"/>
    <cellStyle name="Normal 18 4 2 2 4 3" xfId="6138" xr:uid="{EC742BE4-EB38-4543-8958-4ED8F3CF912D}"/>
    <cellStyle name="Normal 18 4 2 2 5" xfId="2224" xr:uid="{44B3A0E6-E455-4AE2-9D86-F3A51568B987}"/>
    <cellStyle name="Normal 18 4 2 2 5 2" xfId="4323" xr:uid="{57F8C658-68C1-450B-B13B-66AC4DB37283}"/>
    <cellStyle name="Normal 18 4 2 2 5 3" xfId="6487" xr:uid="{27CDEFCE-FB67-4FA0-AA8A-A9C64FA57395}"/>
    <cellStyle name="Normal 18 4 2 2 6" xfId="2534" xr:uid="{DAB2EAFF-BFB9-470D-8C00-853C0220C9A0}"/>
    <cellStyle name="Normal 18 4 2 2 6 2" xfId="4631" xr:uid="{0BB15092-7477-438C-A52B-0090CEBE44DA}"/>
    <cellStyle name="Normal 18 4 2 2 6 3" xfId="6795" xr:uid="{43882E62-D113-4DF3-94AD-A9F74F1F5EBD}"/>
    <cellStyle name="Normal 18 4 2 2 7" xfId="2752" xr:uid="{63915A33-CD97-4A0F-B7BA-E57896439CBC}"/>
    <cellStyle name="Normal 18 4 2 2 7 2" xfId="4845" xr:uid="{1DCAFB72-40B0-487E-8188-33744D83C941}"/>
    <cellStyle name="Normal 18 4 2 2 7 3" xfId="7009" xr:uid="{AA84D94C-DC3D-4D80-BAC3-F69209BAEE4C}"/>
    <cellStyle name="Normal 18 4 2 2 8" xfId="2965" xr:uid="{C0A519B6-D8E8-47CF-B474-04E9E7C3AC0E}"/>
    <cellStyle name="Normal 18 4 2 2 8 2" xfId="5050" xr:uid="{3A26E34B-2F4D-4ED1-AE28-DB60F3850A3D}"/>
    <cellStyle name="Normal 18 4 2 2 8 3" xfId="7214" xr:uid="{F54878CA-25D5-4320-8190-636D49D9BAC9}"/>
    <cellStyle name="Normal 18 4 2 2 9" xfId="3227" xr:uid="{A9E73372-E971-417A-9AFC-F139F6440E95}"/>
    <cellStyle name="Normal 18 4 2 3" xfId="969" xr:uid="{3FF46131-9EE7-48CD-85AA-B2471353B50C}"/>
    <cellStyle name="Normal 18 4 2 3 2" xfId="1287" xr:uid="{72D863F1-5E20-4073-AA45-B1FA004034BC}"/>
    <cellStyle name="Normal 18 4 2 3 2 2" xfId="3660" xr:uid="{81B254A8-D419-4327-B040-3D34E53A0725}"/>
    <cellStyle name="Normal 18 4 2 3 2 3" xfId="5772" xr:uid="{0A8ADFBF-7363-4C9D-8373-A1B8388BE302}"/>
    <cellStyle name="Normal 18 4 2 3 3" xfId="1602" xr:uid="{F5A498F0-9D8F-48CA-AD18-8442E97A406F}"/>
    <cellStyle name="Normal 18 4 2 3 3 2" xfId="3904" xr:uid="{E729B8AC-6CCB-4ECC-AF1E-4B5EAD632878}"/>
    <cellStyle name="Normal 18 4 2 3 3 3" xfId="6027" xr:uid="{E683910C-FE9B-422B-80A8-5572C68C975F}"/>
    <cellStyle name="Normal 18 4 2 3 4" xfId="2113" xr:uid="{C2196E58-D45F-446C-BC48-A8E4419AC0B5}"/>
    <cellStyle name="Normal 18 4 2 3 4 2" xfId="4212" xr:uid="{A9559334-10EE-478C-B565-1F85B830E2DF}"/>
    <cellStyle name="Normal 18 4 2 3 4 3" xfId="6376" xr:uid="{310BE790-BA58-4718-A355-D9652CC2AD38}"/>
    <cellStyle name="Normal 18 4 2 3 5" xfId="2423" xr:uid="{B4337E17-DF62-432F-A404-A8906762BE12}"/>
    <cellStyle name="Normal 18 4 2 3 5 2" xfId="4520" xr:uid="{12BEC68E-DE9B-46CB-8326-073CF492FD19}"/>
    <cellStyle name="Normal 18 4 2 3 5 3" xfId="6684" xr:uid="{01BBDB50-0B35-4F38-BE4E-29A8D7E400EC}"/>
    <cellStyle name="Normal 18 4 2 3 6" xfId="2685" xr:uid="{D08A796C-D739-490D-8043-3551572EB1CE}"/>
    <cellStyle name="Normal 18 4 2 3 6 2" xfId="4778" xr:uid="{626A2017-F5C9-45C1-A926-220A3CD801E8}"/>
    <cellStyle name="Normal 18 4 2 3 6 3" xfId="6942" xr:uid="{9296C56B-7EED-4719-8A30-EAC38FC9E52E}"/>
    <cellStyle name="Normal 18 4 2 3 7" xfId="2898" xr:uid="{98441499-5483-40F5-B089-04E815116074}"/>
    <cellStyle name="Normal 18 4 2 3 7 2" xfId="4983" xr:uid="{D2A0E222-8727-4501-BDAE-DB9D639FB2F7}"/>
    <cellStyle name="Normal 18 4 2 3 7 3" xfId="7147" xr:uid="{5FD6C0DA-0320-4C70-818A-FC45366D5106}"/>
    <cellStyle name="Normal 18 4 2 3 8" xfId="3409" xr:uid="{7290D127-CF20-4EF1-A65A-BA85D3B076A8}"/>
    <cellStyle name="Normal 18 4 2 3 9" xfId="5512" xr:uid="{D0AA61AF-A945-4480-9D63-53D042E10B01}"/>
    <cellStyle name="Normal 18 4 2 4" xfId="891" xr:uid="{E0A500D2-BD52-419E-AAC3-3F3F68AAC063}"/>
    <cellStyle name="Normal 18 4 2 4 2" xfId="3339" xr:uid="{467AB1DF-9D3F-4C94-9BAA-EFE7ED55275D}"/>
    <cellStyle name="Normal 18 4 2 4 3" xfId="5439" xr:uid="{5A42A18B-C9CB-4F35-9C0D-F23298EA1B4F}"/>
    <cellStyle name="Normal 18 4 2 5" xfId="1217" xr:uid="{608A9DF4-C688-43C6-AAD0-0905618A9EAD}"/>
    <cellStyle name="Normal 18 4 2 5 2" xfId="3598" xr:uid="{FD718DEE-2F97-4A5F-8DFC-7E5CFD40AFFC}"/>
    <cellStyle name="Normal 18 4 2 5 3" xfId="5708" xr:uid="{192C368F-0EB4-452C-913E-E08260237E7A}"/>
    <cellStyle name="Normal 18 4 2 6" xfId="1530" xr:uid="{790FE46F-E67F-44EB-ACD6-1DF0D374D147}"/>
    <cellStyle name="Normal 18 4 2 6 2" xfId="3834" xr:uid="{F35F9831-B161-494E-BE03-2CA240576CB8}"/>
    <cellStyle name="Normal 18 4 2 6 3" xfId="5957" xr:uid="{16244AF8-A881-4B2D-A3AF-319FBAC9DAAF}"/>
    <cellStyle name="Normal 18 4 2 7" xfId="2043" xr:uid="{FA04A49E-FA44-4BC6-B88F-693019621FFD}"/>
    <cellStyle name="Normal 18 4 2 7 2" xfId="4142" xr:uid="{196FC3D8-3745-4D6B-9A22-EF6B93444C4F}"/>
    <cellStyle name="Normal 18 4 2 7 3" xfId="6306" xr:uid="{A56D96C0-8FD6-4E0A-8775-2AE4FD02A5ED}"/>
    <cellStyle name="Normal 18 4 2 8" xfId="2353" xr:uid="{B1FB77CF-F62B-4623-935C-5FC2D06DCADA}"/>
    <cellStyle name="Normal 18 4 2 8 2" xfId="4450" xr:uid="{D4C66CF2-F56B-4DAD-81ED-74D8F763CF6F}"/>
    <cellStyle name="Normal 18 4 2 8 3" xfId="6614" xr:uid="{1DA318EA-109D-4ECE-B23A-39BBAD4855D9}"/>
    <cellStyle name="Normal 18 4 2 9" xfId="2623" xr:uid="{E28D1DCF-814D-4803-AD0F-2210CF2EFA9B}"/>
    <cellStyle name="Normal 18 4 2 9 2" xfId="4716" xr:uid="{631B8CB7-BDB2-4DF3-9787-9FF2A08E0AA5}"/>
    <cellStyle name="Normal 18 4 2 9 3" xfId="6880" xr:uid="{81EF975C-5D5D-470E-B32F-C3B5A2154199}"/>
    <cellStyle name="Normal 18 4 3" xfId="708" xr:uid="{3A91D051-2576-456D-AAC0-DC6CBFD313C3}"/>
    <cellStyle name="Normal 18 4 3 10" xfId="5272" xr:uid="{158C8CFE-FA6E-4988-A620-0E5AAED3FF68}"/>
    <cellStyle name="Normal 18 4 3 2" xfId="1026" xr:uid="{3A441441-E51F-475E-9517-86F6594F0D6C}"/>
    <cellStyle name="Normal 18 4 3 2 2" xfId="3466" xr:uid="{D4097A0E-36BF-469D-807B-4C7761012AD0}"/>
    <cellStyle name="Normal 18 4 3 2 3" xfId="5569" xr:uid="{EFC1F3A1-B48A-44D6-8446-30BCD58AA1D4}"/>
    <cellStyle name="Normal 18 4 3 3" xfId="1344" xr:uid="{360D4BE1-20C0-4262-8372-465F84ED2A8A}"/>
    <cellStyle name="Normal 18 4 3 3 2" xfId="3697" xr:uid="{D80E1893-6E6B-44CB-B495-1A90E15E3C66}"/>
    <cellStyle name="Normal 18 4 3 3 3" xfId="5811" xr:uid="{57AE8746-F5DD-460A-94CA-D947CEF5A4C8}"/>
    <cellStyle name="Normal 18 4 3 4" xfId="1659" xr:uid="{9271DF36-1C88-45B1-B8C5-9748EED12E06}"/>
    <cellStyle name="Normal 18 4 3 4 2" xfId="3961" xr:uid="{A88C14C6-DA1E-4D49-84DD-93227E655830}"/>
    <cellStyle name="Normal 18 4 3 4 3" xfId="6084" xr:uid="{6501FD0E-62A7-41A9-BC4B-F0171ED29E28}"/>
    <cellStyle name="Normal 18 4 3 5" xfId="2170" xr:uid="{853EBF62-7A15-47DB-A587-646A64998732}"/>
    <cellStyle name="Normal 18 4 3 5 2" xfId="4269" xr:uid="{A09842D0-4F44-41A1-BFE3-32F4BAD4E271}"/>
    <cellStyle name="Normal 18 4 3 5 3" xfId="6433" xr:uid="{B32CF0FF-F1A2-46AB-BEA4-B50E0811C774}"/>
    <cellStyle name="Normal 18 4 3 6" xfId="2480" xr:uid="{ED9054B1-46BB-40C1-96AA-7F222C1FE42F}"/>
    <cellStyle name="Normal 18 4 3 6 2" xfId="4577" xr:uid="{3FDCCBC0-C8E3-4F92-80EF-D21F5ACBC5A0}"/>
    <cellStyle name="Normal 18 4 3 6 3" xfId="6741" xr:uid="{89DD9233-8F70-4BC6-A5C1-A9417C82292F}"/>
    <cellStyle name="Normal 18 4 3 7" xfId="2722" xr:uid="{69B826CD-9EEC-46EB-B0EA-3C272FC33F58}"/>
    <cellStyle name="Normal 18 4 3 7 2" xfId="4815" xr:uid="{B5EA15F3-3FA5-41C8-84ED-84A0ABA6011E}"/>
    <cellStyle name="Normal 18 4 3 7 3" xfId="6979" xr:uid="{C37FA6B1-A6C9-4D8A-90C5-8B038C000375}"/>
    <cellStyle name="Normal 18 4 3 8" xfId="2935" xr:uid="{A9B15B8B-6C7F-4E04-9AD9-970217AB3DB4}"/>
    <cellStyle name="Normal 18 4 3 8 2" xfId="5020" xr:uid="{26BDDCCB-B62D-406F-BC08-EE97031954FF}"/>
    <cellStyle name="Normal 18 4 3 8 3" xfId="7184" xr:uid="{375AE5E2-7BA3-4336-9548-653099AFC74C}"/>
    <cellStyle name="Normal 18 4 3 9" xfId="3173" xr:uid="{16536D69-6A34-4291-9FBF-6D1123E7EAF5}"/>
    <cellStyle name="Normal 18 4 4" xfId="937" xr:uid="{C7E87CA1-A064-419F-B25E-600A1986DA24}"/>
    <cellStyle name="Normal 18 4 4 2" xfId="1255" xr:uid="{BD02C603-4190-45D2-9FEA-2DF7690F477C}"/>
    <cellStyle name="Normal 18 4 4 2 2" xfId="3628" xr:uid="{370AACC1-C138-4A26-94E6-A8A542096352}"/>
    <cellStyle name="Normal 18 4 4 2 3" xfId="5740" xr:uid="{A7BB4099-E770-4685-80BF-06C4E749D67A}"/>
    <cellStyle name="Normal 18 4 4 3" xfId="1570" xr:uid="{0C6F4977-9857-4B41-AC81-CEB703A3D286}"/>
    <cellStyle name="Normal 18 4 4 3 2" xfId="3872" xr:uid="{DBA86BB7-AA90-4F78-A202-66336468EA07}"/>
    <cellStyle name="Normal 18 4 4 3 3" xfId="5995" xr:uid="{101B9135-7148-41F2-9EC6-583A50D16A9C}"/>
    <cellStyle name="Normal 18 4 4 4" xfId="2081" xr:uid="{714DA1DC-78D1-44BB-BC3E-6CD91442B67F}"/>
    <cellStyle name="Normal 18 4 4 4 2" xfId="4180" xr:uid="{FAB020AF-3D54-43C7-97D0-B290F1915EDC}"/>
    <cellStyle name="Normal 18 4 4 4 3" xfId="6344" xr:uid="{16D4C586-1EBC-4AD5-BBA8-9BF872664D89}"/>
    <cellStyle name="Normal 18 4 4 5" xfId="2391" xr:uid="{9B757619-BC16-4CAC-8F83-E508F0B7CC0D}"/>
    <cellStyle name="Normal 18 4 4 5 2" xfId="4488" xr:uid="{EE24479F-4389-41F3-A383-320626B1C8D7}"/>
    <cellStyle name="Normal 18 4 4 5 3" xfId="6652" xr:uid="{FB3E9C60-EE77-49F4-A52B-1AF658CD960C}"/>
    <cellStyle name="Normal 18 4 4 6" xfId="2653" xr:uid="{34B7CD48-6AAD-43E6-B45C-009AD76466F6}"/>
    <cellStyle name="Normal 18 4 4 6 2" xfId="4746" xr:uid="{60C5DB0C-0DF3-4FBF-9572-9FFADA59625B}"/>
    <cellStyle name="Normal 18 4 4 6 3" xfId="6910" xr:uid="{37CBA502-F207-4D5E-97A1-F1A1C11A254F}"/>
    <cellStyle name="Normal 18 4 4 7" xfId="2866" xr:uid="{B211F51B-2E7C-469A-823C-A5E2465A9E29}"/>
    <cellStyle name="Normal 18 4 4 7 2" xfId="4951" xr:uid="{9C9EB9F8-D767-43A7-AD89-1251B0C74631}"/>
    <cellStyle name="Normal 18 4 4 7 3" xfId="7115" xr:uid="{4428A91F-B4D6-420A-ABB1-7D48EA1B125D}"/>
    <cellStyle name="Normal 18 4 4 8" xfId="3377" xr:uid="{B13C67B5-BAF2-459C-9C64-050AE733ECD7}"/>
    <cellStyle name="Normal 18 4 4 9" xfId="5480" xr:uid="{EFE0527E-53E1-40D7-806E-1FDA6E22CD2E}"/>
    <cellStyle name="Normal 18 4 5" xfId="837" xr:uid="{D3B6E66A-7F2D-4160-8151-FFA2E1347FCE}"/>
    <cellStyle name="Normal 18 4 5 2" xfId="3285" xr:uid="{FCAE1C61-BEF6-4C24-BEF1-E3EBECB17B6F}"/>
    <cellStyle name="Normal 18 4 5 3" xfId="5385" xr:uid="{7B03DCFD-1769-4559-BE3C-72B42EC4D214}"/>
    <cellStyle name="Normal 18 4 6" xfId="1161" xr:uid="{2B4644E6-6241-49C7-98FD-4272A832EFA3}"/>
    <cellStyle name="Normal 18 4 6 2" xfId="3568" xr:uid="{565C04F9-DD85-452D-9690-6B3B748B72FA}"/>
    <cellStyle name="Normal 18 4 6 3" xfId="5671" xr:uid="{7AA213C0-967B-468B-B7F6-4A3BD44B2377}"/>
    <cellStyle name="Normal 18 4 7" xfId="1474" xr:uid="{22F885C5-23BE-4955-B60D-51A668323CCE}"/>
    <cellStyle name="Normal 18 4 7 2" xfId="3780" xr:uid="{F9343225-11F0-4CCA-B370-FE83A51FF92A}"/>
    <cellStyle name="Normal 18 4 7 3" xfId="5903" xr:uid="{823086C0-E77F-43C3-9BE0-BD9FB769C737}"/>
    <cellStyle name="Normal 18 4 8" xfId="1989" xr:uid="{3F68197E-4AB7-4724-9226-79973DF20709}"/>
    <cellStyle name="Normal 18 4 8 2" xfId="4088" xr:uid="{7F4A4376-263D-4DCE-82BE-672997D7759E}"/>
    <cellStyle name="Normal 18 4 8 3" xfId="6252" xr:uid="{1FCCAEE1-CBCD-4DEE-97C8-04BCD1696D7C}"/>
    <cellStyle name="Normal 18 4 9" xfId="2299" xr:uid="{50081D2B-1956-4E20-A919-985DECFDC16D}"/>
    <cellStyle name="Normal 18 4 9 2" xfId="4396" xr:uid="{CBDB3793-A14C-413F-9460-6872AB9C01EE}"/>
    <cellStyle name="Normal 18 4 9 3" xfId="6560" xr:uid="{2B91BDD3-A6D1-418A-BB17-8473F566DBD2}"/>
    <cellStyle name="Normal 18 5" xfId="476" xr:uid="{FEF81873-7CBF-43DF-BA76-4A5A645C2D66}"/>
    <cellStyle name="Normal 18 5 10" xfId="2819" xr:uid="{15AC4953-7400-42A4-8A5E-A75A24710ABF}"/>
    <cellStyle name="Normal 18 5 10 2" xfId="4905" xr:uid="{D39B4CB7-CC16-4E7C-9C87-8EF1EAF91C80}"/>
    <cellStyle name="Normal 18 5 10 3" xfId="7069" xr:uid="{20CFBC85-3AEF-4D55-8C82-EBB90D084417}"/>
    <cellStyle name="Normal 18 5 11" xfId="3071" xr:uid="{AD509C32-CE2D-4D2D-87C6-B46A745FC71C}"/>
    <cellStyle name="Normal 18 5 12" xfId="5156" xr:uid="{A627EAD0-BE1B-48FB-84AD-50F93B85CEA4}"/>
    <cellStyle name="Normal 18 5 2" xfId="731" xr:uid="{BCE71AEC-D4A9-4F3E-9C5F-268C98DF7B2E}"/>
    <cellStyle name="Normal 18 5 2 10" xfId="5294" xr:uid="{7CA0F328-E77E-4C83-AC1B-B01068B0F3B8}"/>
    <cellStyle name="Normal 18 5 2 2" xfId="1048" xr:uid="{AEE176AF-E38C-4B4D-B106-6F1DF32E2874}"/>
    <cellStyle name="Normal 18 5 2 2 2" xfId="3488" xr:uid="{9D58E148-30DE-4C0B-9882-CFCB21BACA20}"/>
    <cellStyle name="Normal 18 5 2 2 3" xfId="5591" xr:uid="{F9BD0301-C07C-4D32-BC52-10FB629D3FB9}"/>
    <cellStyle name="Normal 18 5 2 3" xfId="1366" xr:uid="{94727346-51AC-45F9-8D5C-4F9CA1B304D2}"/>
    <cellStyle name="Normal 18 5 2 3 2" xfId="3711" xr:uid="{70912E54-406C-4F5F-9483-558F8DD1C312}"/>
    <cellStyle name="Normal 18 5 2 3 3" xfId="5826" xr:uid="{9E3355A8-95AA-4C30-95C2-461DF7A9C276}"/>
    <cellStyle name="Normal 18 5 2 4" xfId="1681" xr:uid="{755FAE94-0B0D-47AA-91A4-7468B94E962C}"/>
    <cellStyle name="Normal 18 5 2 4 2" xfId="3983" xr:uid="{8CEC9D52-B806-4574-BA16-2F4B558A6B7D}"/>
    <cellStyle name="Normal 18 5 2 4 3" xfId="6106" xr:uid="{6283C212-150C-4D05-86D8-967DE73D4E5C}"/>
    <cellStyle name="Normal 18 5 2 5" xfId="2192" xr:uid="{DF23D52C-7DA8-4D6C-8F25-B15F54130F77}"/>
    <cellStyle name="Normal 18 5 2 5 2" xfId="4291" xr:uid="{15EBB6B1-AB7A-4319-A951-300C3CDE44FE}"/>
    <cellStyle name="Normal 18 5 2 5 3" xfId="6455" xr:uid="{0BF172D1-123E-4B32-A91A-4840FB13A922}"/>
    <cellStyle name="Normal 18 5 2 6" xfId="2502" xr:uid="{9E6832C7-C097-49E8-B32A-3BA5E1CCA442}"/>
    <cellStyle name="Normal 18 5 2 6 2" xfId="4599" xr:uid="{2330C403-8606-4CC3-B5A7-892BF2DAC154}"/>
    <cellStyle name="Normal 18 5 2 6 3" xfId="6763" xr:uid="{BC064F34-ACF2-42DD-A00A-A67FF3CE4B59}"/>
    <cellStyle name="Normal 18 5 2 7" xfId="2736" xr:uid="{091AE264-B907-4E66-BF47-127615DA033E}"/>
    <cellStyle name="Normal 18 5 2 7 2" xfId="4829" xr:uid="{0BBFF73A-8346-4B05-B7B8-5CA3A4BB8C87}"/>
    <cellStyle name="Normal 18 5 2 7 3" xfId="6993" xr:uid="{A61ED5F3-D05C-4B2C-A905-1BED8730B037}"/>
    <cellStyle name="Normal 18 5 2 8" xfId="2949" xr:uid="{AADF22A3-F0DE-44C0-AE8A-2742207DD572}"/>
    <cellStyle name="Normal 18 5 2 8 2" xfId="5034" xr:uid="{6A71E27C-92D4-4B0B-8739-293E3AFA4792}"/>
    <cellStyle name="Normal 18 5 2 8 3" xfId="7198" xr:uid="{C6E80B23-6C07-4491-AEA4-464B4D82081A}"/>
    <cellStyle name="Normal 18 5 2 9" xfId="3195" xr:uid="{3E528D88-976B-4D1F-BEC3-4589184456D7}"/>
    <cellStyle name="Normal 18 5 3" xfId="951" xr:uid="{EA2F5302-A633-407F-844E-0252EFC158D4}"/>
    <cellStyle name="Normal 18 5 3 2" xfId="1269" xr:uid="{9889328B-B816-4331-A06C-E3C00A847AA5}"/>
    <cellStyle name="Normal 18 5 3 2 2" xfId="3642" xr:uid="{97FDFA4D-0333-4C80-AADC-94E7AFBBF672}"/>
    <cellStyle name="Normal 18 5 3 2 3" xfId="5754" xr:uid="{5C8DEB87-9085-446D-A320-B66B0AF6C166}"/>
    <cellStyle name="Normal 18 5 3 3" xfId="1584" xr:uid="{E28A3CDA-715F-41B6-B7EE-6718C23C2CDB}"/>
    <cellStyle name="Normal 18 5 3 3 2" xfId="3886" xr:uid="{3AFA5991-32BD-41F2-A794-87F9C913E8A6}"/>
    <cellStyle name="Normal 18 5 3 3 3" xfId="6009" xr:uid="{D5614120-78FA-4A15-8D02-1374A28FF2C6}"/>
    <cellStyle name="Normal 18 5 3 4" xfId="2095" xr:uid="{67C3F573-F421-47F3-A018-23191EDA63EC}"/>
    <cellStyle name="Normal 18 5 3 4 2" xfId="4194" xr:uid="{6B75BCC2-68FF-412F-8D31-6FDFAE0E798C}"/>
    <cellStyle name="Normal 18 5 3 4 3" xfId="6358" xr:uid="{74EB3560-E71D-4EFA-A880-C3C72FC14003}"/>
    <cellStyle name="Normal 18 5 3 5" xfId="2405" xr:uid="{12C07FC3-E274-4638-8452-37201AF5CDD9}"/>
    <cellStyle name="Normal 18 5 3 5 2" xfId="4502" xr:uid="{DEC6AF6C-648D-44EB-80CA-C79913011702}"/>
    <cellStyle name="Normal 18 5 3 5 3" xfId="6666" xr:uid="{2E3A09D8-EABA-45C8-BC85-1AFB65886D9B}"/>
    <cellStyle name="Normal 18 5 3 6" xfId="2667" xr:uid="{56432804-3F85-49FC-B74E-4EF202C2E471}"/>
    <cellStyle name="Normal 18 5 3 6 2" xfId="4760" xr:uid="{AC61741D-4968-4921-8536-13575AAF62D1}"/>
    <cellStyle name="Normal 18 5 3 6 3" xfId="6924" xr:uid="{8AFB70A0-874A-4015-BAC9-7CC01E4EF21C}"/>
    <cellStyle name="Normal 18 5 3 7" xfId="2880" xr:uid="{2946D1DB-E91E-477F-BC8F-66A46662757F}"/>
    <cellStyle name="Normal 18 5 3 7 2" xfId="4965" xr:uid="{BEDB3FEC-7E69-49C4-9A58-AFB43CF73EEF}"/>
    <cellStyle name="Normal 18 5 3 7 3" xfId="7129" xr:uid="{9BC82AE2-8469-4997-9B6E-F22B9591C02C}"/>
    <cellStyle name="Normal 18 5 3 8" xfId="3391" xr:uid="{1345534A-AAD7-4DE5-8D57-8E9BABD80A46}"/>
    <cellStyle name="Normal 18 5 3 9" xfId="5494" xr:uid="{292E5BD5-FF03-429A-A9B1-D69E01A99A61}"/>
    <cellStyle name="Normal 18 5 4" xfId="859" xr:uid="{55D9EB8B-3E86-4C0E-AEC0-22A638C4E98F}"/>
    <cellStyle name="Normal 18 5 4 2" xfId="3307" xr:uid="{E6C59399-103D-49F2-A6AD-C8193C89DA3A}"/>
    <cellStyle name="Normal 18 5 4 3" xfId="5407" xr:uid="{C0B833AA-DCC7-4400-A2AA-1C954FC3C11F}"/>
    <cellStyle name="Normal 18 5 5" xfId="1183" xr:uid="{1DD1BE87-599B-441F-85BA-269B8E3E5E23}"/>
    <cellStyle name="Normal 18 5 5 2" xfId="3582" xr:uid="{7AEEA011-6DE5-4720-A82C-C51E78DAD322}"/>
    <cellStyle name="Normal 18 5 5 3" xfId="5690" xr:uid="{D83940A4-424F-45B1-BE18-9C9E06A2A1E7}"/>
    <cellStyle name="Normal 18 5 6" xfId="1496" xr:uid="{7A87DDC4-4302-4031-AFAB-DF0A231FFC9E}"/>
    <cellStyle name="Normal 18 5 6 2" xfId="3802" xr:uid="{AD2AF3EE-7D84-44D7-992C-89F8287A183A}"/>
    <cellStyle name="Normal 18 5 6 3" xfId="5925" xr:uid="{0079C7A7-C462-45F3-989D-7A9FF90EAF0E}"/>
    <cellStyle name="Normal 18 5 7" xfId="2011" xr:uid="{3C6FE0BA-77D7-47D9-95EF-DB3FB849F980}"/>
    <cellStyle name="Normal 18 5 7 2" xfId="4110" xr:uid="{D86F054E-6204-4A6A-96AA-D67F0C6E62BB}"/>
    <cellStyle name="Normal 18 5 7 3" xfId="6274" xr:uid="{467D09F7-9FED-4EC3-9292-8CB8648AD9D1}"/>
    <cellStyle name="Normal 18 5 8" xfId="2321" xr:uid="{0BA9841A-BD48-4536-8183-E57A34807648}"/>
    <cellStyle name="Normal 18 5 8 2" xfId="4418" xr:uid="{A4061AF9-0CCF-4CCE-9630-54E6A319C14E}"/>
    <cellStyle name="Normal 18 5 8 3" xfId="6582" xr:uid="{9B12B89C-C4EC-4DF2-973D-046F84D21FAE}"/>
    <cellStyle name="Normal 18 5 9" xfId="2607" xr:uid="{F04450D5-B541-4519-B240-0D8DF9689835}"/>
    <cellStyle name="Normal 18 5 9 2" xfId="4700" xr:uid="{99991ABE-0335-435E-8098-AC33FE86C5C6}"/>
    <cellStyle name="Normal 18 5 9 3" xfId="6864" xr:uid="{4D85BF30-764C-4022-BA9A-B5D3DD2BD84A}"/>
    <cellStyle name="Normal 18 6" xfId="592" xr:uid="{4ABD0DFF-F102-4BC5-B147-7E60DC74A328}"/>
    <cellStyle name="Normal 18 6 10" xfId="2790" xr:uid="{A6F22543-2707-473B-9885-583B1101DD9B}"/>
    <cellStyle name="Normal 18 6 10 2" xfId="4877" xr:uid="{FED5E5CA-71C6-4EE4-B89B-FB2FC2F4D120}"/>
    <cellStyle name="Normal 18 6 10 3" xfId="7041" xr:uid="{CE289EAD-25C5-4AFA-9FE7-5355835094D8}"/>
    <cellStyle name="Normal 18 6 11" xfId="3081" xr:uid="{9F6B201F-63D9-47E1-A68C-9952C80A47EB}"/>
    <cellStyle name="Normal 18 6 12" xfId="5178" xr:uid="{24878332-8290-4814-BD7A-20766C83B240}"/>
    <cellStyle name="Normal 18 6 2" xfId="684" xr:uid="{46E943AC-F9F8-42DB-92F1-AD1D7B51F0FB}"/>
    <cellStyle name="Normal 18 6 2 10" xfId="5248" xr:uid="{14B76EFF-9221-4C76-83CD-7F02C346B250}"/>
    <cellStyle name="Normal 18 6 2 2" xfId="1002" xr:uid="{958FFD69-7120-44BB-927B-EA357D6378E4}"/>
    <cellStyle name="Normal 18 6 2 2 2" xfId="3442" xr:uid="{1CDE7113-0556-4709-A907-49184FA67C3D}"/>
    <cellStyle name="Normal 18 6 2 2 3" xfId="5545" xr:uid="{01801660-0078-4C29-808A-5D6C673F4FE1}"/>
    <cellStyle name="Normal 18 6 2 3" xfId="1320" xr:uid="{1014F5CA-4D6D-41DA-9E5D-EAF8835F238C}"/>
    <cellStyle name="Normal 18 6 2 3 2" xfId="3683" xr:uid="{6E8EF35A-9785-456A-9B29-0D93CC1BF243}"/>
    <cellStyle name="Normal 18 6 2 3 3" xfId="5796" xr:uid="{BC13573C-1311-47AD-BCC6-9F96CAECDE6B}"/>
    <cellStyle name="Normal 18 6 2 4" xfId="1635" xr:uid="{41886FC8-E654-4F01-87BB-EE2ADF13FFF3}"/>
    <cellStyle name="Normal 18 6 2 4 2" xfId="3937" xr:uid="{BE3017AC-A6BD-4E7B-8E0B-676016C0FFF3}"/>
    <cellStyle name="Normal 18 6 2 4 3" xfId="6060" xr:uid="{5DE0C28D-E2D4-4BEF-8EED-8D79034A59AA}"/>
    <cellStyle name="Normal 18 6 2 5" xfId="2146" xr:uid="{DFBCA4E0-7470-42BA-8D00-75C5476FC56D}"/>
    <cellStyle name="Normal 18 6 2 5 2" xfId="4245" xr:uid="{26244B48-4FD8-4B75-A45C-96694EF2A8D4}"/>
    <cellStyle name="Normal 18 6 2 5 3" xfId="6409" xr:uid="{CB0185F3-8095-494B-9561-B6EBD09E921B}"/>
    <cellStyle name="Normal 18 6 2 6" xfId="2456" xr:uid="{DC1B1793-A483-4604-B709-3EC7CFF28D96}"/>
    <cellStyle name="Normal 18 6 2 6 2" xfId="4553" xr:uid="{DEEB392B-05D3-4719-BCD7-871B5138D671}"/>
    <cellStyle name="Normal 18 6 2 6 3" xfId="6717" xr:uid="{58199138-B32B-4BC1-9F23-8D347172BCA2}"/>
    <cellStyle name="Normal 18 6 2 7" xfId="2708" xr:uid="{B87E9569-2EE5-427C-B095-47A1F1A32221}"/>
    <cellStyle name="Normal 18 6 2 7 2" xfId="4801" xr:uid="{9632B297-F6C6-4F92-BAC5-232A6627C64C}"/>
    <cellStyle name="Normal 18 6 2 7 3" xfId="6965" xr:uid="{FF89F29D-7DCC-4131-8AC0-9D0B929A539B}"/>
    <cellStyle name="Normal 18 6 2 8" xfId="2921" xr:uid="{BA6170A6-F260-4EE1-9AC9-6C4C809FEF00}"/>
    <cellStyle name="Normal 18 6 2 8 2" xfId="5006" xr:uid="{7F62F80A-09AA-415A-93A3-F63053B786FB}"/>
    <cellStyle name="Normal 18 6 2 8 3" xfId="7170" xr:uid="{5C2A266F-AA5C-48DA-81BC-A963516699AF}"/>
    <cellStyle name="Normal 18 6 2 9" xfId="3149" xr:uid="{55DDF524-98AC-4231-8ADF-5F176B32872D}"/>
    <cellStyle name="Normal 18 6 3" xfId="955" xr:uid="{94390536-CFDF-4981-A3E8-0D0EE1E2C159}"/>
    <cellStyle name="Normal 18 6 3 2" xfId="1273" xr:uid="{FABBB2C8-F78F-484F-AA80-5EEFBBD32A45}"/>
    <cellStyle name="Normal 18 6 3 2 2" xfId="3646" xr:uid="{23E85448-4A71-49DF-8299-067B7851D2CB}"/>
    <cellStyle name="Normal 18 6 3 2 3" xfId="5758" xr:uid="{36AAFB95-37A5-46FB-BD85-BDD9C42599AE}"/>
    <cellStyle name="Normal 18 6 3 3" xfId="1588" xr:uid="{2EFEF8AA-19E0-4659-BBFE-4A66B7B53B89}"/>
    <cellStyle name="Normal 18 6 3 3 2" xfId="3890" xr:uid="{A1AC9D81-EED2-43A5-AE74-68A19BA3BFDB}"/>
    <cellStyle name="Normal 18 6 3 3 3" xfId="6013" xr:uid="{62F0C36B-5995-4217-BD96-56641E105B67}"/>
    <cellStyle name="Normal 18 6 3 4" xfId="2099" xr:uid="{812F88B6-40BE-4F98-98B7-D063C70C5006}"/>
    <cellStyle name="Normal 18 6 3 4 2" xfId="4198" xr:uid="{2C93714E-BF2C-45DD-BBC3-9DCD2AF5D4A4}"/>
    <cellStyle name="Normal 18 6 3 4 3" xfId="6362" xr:uid="{285209F7-E766-402D-9C7A-7AE0BF85B6EC}"/>
    <cellStyle name="Normal 18 6 3 5" xfId="2409" xr:uid="{E6595821-8543-4B39-B1A6-51C44621F3A2}"/>
    <cellStyle name="Normal 18 6 3 5 2" xfId="4506" xr:uid="{0A7B35C0-8FC6-48B1-A460-3B11B2A99B2E}"/>
    <cellStyle name="Normal 18 6 3 5 3" xfId="6670" xr:uid="{7832717C-100C-4E43-AA75-B8F03D67505E}"/>
    <cellStyle name="Normal 18 6 3 6" xfId="2671" xr:uid="{B36C6F9D-9B18-4CDB-9C64-5D6E2F3424C0}"/>
    <cellStyle name="Normal 18 6 3 6 2" xfId="4764" xr:uid="{F1A86F6D-9864-4142-8602-EC9955D1BF0E}"/>
    <cellStyle name="Normal 18 6 3 6 3" xfId="6928" xr:uid="{FDD73060-0CC0-406C-B99A-5373EC9B781D}"/>
    <cellStyle name="Normal 18 6 3 7" xfId="2884" xr:uid="{6CB4EB64-671A-44E2-8B0B-CDEE6961FCB5}"/>
    <cellStyle name="Normal 18 6 3 7 2" xfId="4969" xr:uid="{E5DC6EFC-C0A5-4F48-A592-7156545365DB}"/>
    <cellStyle name="Normal 18 6 3 7 3" xfId="7133" xr:uid="{EB2E90A8-C7AB-442A-AEAE-C7C25E1DAF86}"/>
    <cellStyle name="Normal 18 6 3 8" xfId="3395" xr:uid="{689A0DD3-C05A-457E-AF48-9E458E34741E}"/>
    <cellStyle name="Normal 18 6 3 9" xfId="5498" xr:uid="{D47FD4BE-5E1F-4C13-94B3-8B7754D6F66F}"/>
    <cellStyle name="Normal 18 6 4" xfId="813" xr:uid="{C418D774-4467-4BDA-9A33-8E1819177286}"/>
    <cellStyle name="Normal 18 6 4 2" xfId="3261" xr:uid="{00C7F0B8-35B2-43FB-AF61-532E71AA8527}"/>
    <cellStyle name="Normal 18 6 4 3" xfId="5361" xr:uid="{5D5100F0-29B9-4901-B1CF-7DCCF7D1FA7A}"/>
    <cellStyle name="Normal 18 6 5" xfId="1137" xr:uid="{B9F25DF1-7214-4206-968D-AE049D70AA1C}"/>
    <cellStyle name="Normal 18 6 5 2" xfId="3554" xr:uid="{724B01E7-F78A-448C-BF53-BD88C02C593D}"/>
    <cellStyle name="Normal 18 6 5 3" xfId="5657" xr:uid="{D657E5B2-8E7E-4645-BB61-2A7960AC964B}"/>
    <cellStyle name="Normal 18 6 6" xfId="1450" xr:uid="{24ABB892-D025-4F76-928E-05344FA98D63}"/>
    <cellStyle name="Normal 18 6 6 2" xfId="3756" xr:uid="{25D339A4-D68E-41A9-8C52-B32FFEB2EE83}"/>
    <cellStyle name="Normal 18 6 6 3" xfId="5879" xr:uid="{8128F26E-04C7-473C-9870-CE129B72FEBC}"/>
    <cellStyle name="Normal 18 6 7" xfId="1965" xr:uid="{88B508BF-160A-471F-829E-741DB2427C82}"/>
    <cellStyle name="Normal 18 6 7 2" xfId="4064" xr:uid="{BDB9E196-6C32-4D35-A4F2-7A69B7C88E21}"/>
    <cellStyle name="Normal 18 6 7 3" xfId="6228" xr:uid="{08E784D3-1EE1-48C5-9D48-2B6FB99EDFE4}"/>
    <cellStyle name="Normal 18 6 8" xfId="2275" xr:uid="{4D1F1ADE-B8D8-4466-96BC-6348A59AB34A}"/>
    <cellStyle name="Normal 18 6 8 2" xfId="4372" xr:uid="{B3F39A34-0525-4E87-95F4-6D0AC0F389B9}"/>
    <cellStyle name="Normal 18 6 8 3" xfId="6536" xr:uid="{27CCDE1B-C525-42C2-AED7-874747550E7A}"/>
    <cellStyle name="Normal 18 6 9" xfId="2579" xr:uid="{CD4EE18E-1C8C-4AD8-8D1C-582F2EAB767E}"/>
    <cellStyle name="Normal 18 6 9 2" xfId="4672" xr:uid="{C5CE6E9C-8608-4821-93BD-BFF40526EA7B}"/>
    <cellStyle name="Normal 18 6 9 3" xfId="6836" xr:uid="{0BA1C417-DDDD-4572-BE34-6D550A51096A}"/>
    <cellStyle name="Normal 18 7" xfId="670" xr:uid="{B3689E50-9AC4-4475-9655-35B93A067FE8}"/>
    <cellStyle name="Normal 18 7 10" xfId="5236" xr:uid="{F5C94990-791C-4A4B-BEF5-F609788E7237}"/>
    <cellStyle name="Normal 18 7 2" xfId="992" xr:uid="{C1737166-6191-4703-B276-477A2423CBFE}"/>
    <cellStyle name="Normal 18 7 2 2" xfId="3432" xr:uid="{40B3AE20-A880-4AD9-ACD8-2E79467B62BB}"/>
    <cellStyle name="Normal 18 7 2 3" xfId="5535" xr:uid="{572551B9-2281-4585-B0D7-51F345D3B94C}"/>
    <cellStyle name="Normal 18 7 3" xfId="1310" xr:uid="{84FDBEB5-DA5C-43B6-A58A-0058BD89E6E6}"/>
    <cellStyle name="Normal 18 7 3 2" xfId="3679" xr:uid="{F0A04D79-5F58-4640-8C1E-191ACC748E94}"/>
    <cellStyle name="Normal 18 7 3 3" xfId="5791" xr:uid="{F4E555D8-B843-4389-802E-B164CF59B1FF}"/>
    <cellStyle name="Normal 18 7 4" xfId="1625" xr:uid="{89FC7FB7-1F49-4F3F-90AC-763C4A84BE58}"/>
    <cellStyle name="Normal 18 7 4 2" xfId="3927" xr:uid="{8C1BC72A-F8A9-43C7-A0B1-61534D6D2D59}"/>
    <cellStyle name="Normal 18 7 4 3" xfId="6050" xr:uid="{D625AF55-FD49-48E2-B2D4-A747D150932F}"/>
    <cellStyle name="Normal 18 7 5" xfId="2136" xr:uid="{6777D1B8-FA44-4084-B253-374D5932A698}"/>
    <cellStyle name="Normal 18 7 5 2" xfId="4235" xr:uid="{4F9877F7-7452-400F-81C0-E4764C953249}"/>
    <cellStyle name="Normal 18 7 5 3" xfId="6399" xr:uid="{4379D1B4-09DB-40B6-971F-AC942903440A}"/>
    <cellStyle name="Normal 18 7 6" xfId="2446" xr:uid="{C727282F-A69D-48BE-B61E-6D0CF824C6F3}"/>
    <cellStyle name="Normal 18 7 6 2" xfId="4543" xr:uid="{43A3E680-145F-4302-9D0F-DF0AE45EC7C3}"/>
    <cellStyle name="Normal 18 7 6 3" xfId="6707" xr:uid="{AC1271A9-B187-48A0-A408-19CB771BF680}"/>
    <cellStyle name="Normal 18 7 7" xfId="2704" xr:uid="{C077D496-D79D-4B68-A9D6-5EC9A30CAB0F}"/>
    <cellStyle name="Normal 18 7 7 2" xfId="4797" xr:uid="{E28FE8D1-C1D0-434A-BFCA-2D04C90D1271}"/>
    <cellStyle name="Normal 18 7 7 3" xfId="6961" xr:uid="{E2F45412-43C8-46EF-A985-58BF659AABF7}"/>
    <cellStyle name="Normal 18 7 8" xfId="2917" xr:uid="{77071CE4-76FE-48F4-88FB-31D10D2A5B08}"/>
    <cellStyle name="Normal 18 7 8 2" xfId="5002" xr:uid="{3577FF7A-A23A-4E3D-9D1D-BAA00D85CBBE}"/>
    <cellStyle name="Normal 18 7 8 3" xfId="7166" xr:uid="{8BB29EEE-AD0F-422F-BCC4-7DAF14D7CD10}"/>
    <cellStyle name="Normal 18 7 9" xfId="3139" xr:uid="{0F79D31D-3D9A-46D9-B650-9BCA262C0F84}"/>
    <cellStyle name="Normal 18 8" xfId="923" xr:uid="{A783B451-113C-4037-B4FE-CE730CB8EA3A}"/>
    <cellStyle name="Normal 18 8 2" xfId="1241" xr:uid="{B3E75D3F-AEE3-4E5F-AA8A-1CBF0C30CD50}"/>
    <cellStyle name="Normal 18 8 2 2" xfId="3614" xr:uid="{CA470CB5-AF03-4347-885F-DF23E577C6EF}"/>
    <cellStyle name="Normal 18 8 2 3" xfId="5726" xr:uid="{3D5FB86D-7F1E-414C-ABCD-CE5AC6A1992F}"/>
    <cellStyle name="Normal 18 8 3" xfId="1556" xr:uid="{6295909B-E2A3-4F41-8E51-586A32EEA34C}"/>
    <cellStyle name="Normal 18 8 3 2" xfId="3858" xr:uid="{60CCDC10-FA6D-4249-B2EA-D640BDACDA59}"/>
    <cellStyle name="Normal 18 8 3 3" xfId="5981" xr:uid="{9CC18B24-B133-4250-870F-170C9056DD89}"/>
    <cellStyle name="Normal 18 8 4" xfId="2067" xr:uid="{936567E0-F728-46FD-B633-BAFDA34755DE}"/>
    <cellStyle name="Normal 18 8 4 2" xfId="4166" xr:uid="{0033388E-B5CD-43A4-8A25-0E632C2CDBBF}"/>
    <cellStyle name="Normal 18 8 4 3" xfId="6330" xr:uid="{5073F0C7-3E02-459C-BDFC-B3C407F8EAFA}"/>
    <cellStyle name="Normal 18 8 5" xfId="2377" xr:uid="{379B8907-0691-47AA-95CB-565897722AAC}"/>
    <cellStyle name="Normal 18 8 5 2" xfId="4474" xr:uid="{5A69BCF9-CC5D-45A5-97A4-33A066E25595}"/>
    <cellStyle name="Normal 18 8 5 3" xfId="6638" xr:uid="{8A48E57D-B367-404A-9108-0F59250C2215}"/>
    <cellStyle name="Normal 18 8 6" xfId="2639" xr:uid="{F3500A95-448F-4465-AB9D-0DF107766CFD}"/>
    <cellStyle name="Normal 18 8 6 2" xfId="4732" xr:uid="{FA6EFF13-E147-4C76-B4AB-0E63392F2E86}"/>
    <cellStyle name="Normal 18 8 6 3" xfId="6896" xr:uid="{29119961-469C-4E6B-9075-72E2D027F851}"/>
    <cellStyle name="Normal 18 8 7" xfId="2852" xr:uid="{A072D617-DDC3-4B6F-BC5D-9E07A3FC26F8}"/>
    <cellStyle name="Normal 18 8 7 2" xfId="4937" xr:uid="{590B8772-2280-4126-BB5B-65BEF56A375B}"/>
    <cellStyle name="Normal 18 8 7 3" xfId="7101" xr:uid="{425A0C7E-CD5C-4AF0-9136-AEB5F0BD7E63}"/>
    <cellStyle name="Normal 18 8 8" xfId="3363" xr:uid="{4EF1AB1E-F5E3-41B1-9E45-C52707D4FAE0}"/>
    <cellStyle name="Normal 18 8 9" xfId="5466" xr:uid="{ADC1C5D5-ECE5-49D3-9516-7535BF7BE25F}"/>
    <cellStyle name="Normal 18 9" xfId="803" xr:uid="{A8154311-CAA6-472A-A619-4040FB46A4F0}"/>
    <cellStyle name="Normal 18 9 2" xfId="3251" xr:uid="{D7C9F81C-EF4F-4613-BF29-887798C083B1}"/>
    <cellStyle name="Normal 18 9 3" xfId="5351" xr:uid="{2ACC6EE1-B034-4E1B-BA42-7ED304BE530E}"/>
    <cellStyle name="Normal 180" xfId="7401" xr:uid="{3B305AFF-EC2D-4427-A3AE-15808B71ED78}"/>
    <cellStyle name="Normal 181" xfId="7459" xr:uid="{9FB94416-3D72-4179-9921-E43A6F703D2A}"/>
    <cellStyle name="Normal 182" xfId="7480" xr:uid="{AD4DCC76-BE47-4243-B60E-C83E2A964045}"/>
    <cellStyle name="Normal 183" xfId="7408" xr:uid="{D06F0E64-0A6F-4AE8-8E51-1B39E8B07D5A}"/>
    <cellStyle name="Normal 184" xfId="7407" xr:uid="{A3C03B59-E884-44DB-83C6-0E606124BF7D}"/>
    <cellStyle name="Normal 185" xfId="7504" xr:uid="{E09286FA-4751-4D7C-B5DE-A2DB4661E68D}"/>
    <cellStyle name="Normal 186" xfId="7338" xr:uid="{B23C5628-6264-43B0-A88B-A9921B2DF65B}"/>
    <cellStyle name="Normal 187" xfId="7453" xr:uid="{3BDBC21F-9C00-4538-B1C3-AEE2A63329D9}"/>
    <cellStyle name="Normal 188" xfId="7467" xr:uid="{6FA13930-E03D-4375-9139-C2DB203CF94B}"/>
    <cellStyle name="Normal 189" xfId="7405" xr:uid="{066CF331-06B1-483C-BDD9-E6271177AC61}"/>
    <cellStyle name="Normal 19" xfId="305" xr:uid="{93383D1B-6583-471E-A1F4-CA633572D313}"/>
    <cellStyle name="Normal 19 2" xfId="478" xr:uid="{876FBB60-BAD3-4E95-9E4E-E4972624C541}"/>
    <cellStyle name="Normal 19 2 2" xfId="7435" xr:uid="{20BEF776-D4EF-421E-A7C3-56CAC07529C1}"/>
    <cellStyle name="Normal 19 2 3" xfId="7399" xr:uid="{75E8E7B1-5DB8-4603-BF69-52C72F704C6D}"/>
    <cellStyle name="Normal 19 3" xfId="575" xr:uid="{6F717965-B791-4C09-8FEF-ADE1A23C09DF}"/>
    <cellStyle name="Normal 19 3 2" xfId="7508" xr:uid="{F6E1DEF2-E5F6-48D8-BBB2-3390235E72C9}"/>
    <cellStyle name="Normal 19 4" xfId="7413" xr:uid="{EC7A73F3-5BE3-443E-B931-BC3D93BD682A}"/>
    <cellStyle name="Normal 190" xfId="7363" xr:uid="{C6D46074-E218-451F-AD9F-87BCBDD68578}"/>
    <cellStyle name="Normal 2" xfId="3" xr:uid="{00000000-0005-0000-0000-000002000000}"/>
    <cellStyle name="Normal 2 10" xfId="7311" xr:uid="{6AFB12E8-368C-4D7E-BA0A-DED7CA25ACD1}"/>
    <cellStyle name="Normal 2 11" xfId="49" xr:uid="{FB2D6605-F878-412C-BD76-7F8834D7E426}"/>
    <cellStyle name="Normal 2 2" xfId="5" xr:uid="{7E463365-F5A0-401C-ABC8-8D4DAB310268}"/>
    <cellStyle name="Normal 2 2 2" xfId="7285" xr:uid="{2D94538C-B933-403C-B059-14C5BA2A41F8}"/>
    <cellStyle name="Normal 2 2 3" xfId="221" xr:uid="{8510510F-FD23-43CB-8045-C4CB2863AACF}"/>
    <cellStyle name="Normal 2 2 4" xfId="168" xr:uid="{0DB50D10-D840-4077-8EA5-6BAFF00D4DCD}"/>
    <cellStyle name="Normal 2 2 5" xfId="148" xr:uid="{FD7F1E4D-BAE4-433E-AE6C-F9A7619BF45A}"/>
    <cellStyle name="Normal 2 3" xfId="127" xr:uid="{784482C9-E299-4EE6-BDB7-C90A7CCB3635}"/>
    <cellStyle name="Normal 2 3 2" xfId="220" xr:uid="{859C4C25-41BF-44A3-AC7D-E001E26EBC09}"/>
    <cellStyle name="Normal 2 4" xfId="431" xr:uid="{06796E02-1F58-4BCB-B8D8-219C7D30DD92}"/>
    <cellStyle name="Normal 2 5" xfId="548" xr:uid="{B2FE9955-84C1-485A-B1E9-DA942BE0C9F0}"/>
    <cellStyle name="Normal 2 6" xfId="1850" xr:uid="{65A15AD0-4F29-4001-9647-40459D5F13D0}"/>
    <cellStyle name="Normal 2 7" xfId="1943" xr:uid="{98E15643-4781-4A7F-9998-F1E5EC8CA705}"/>
    <cellStyle name="Normal 2 8" xfId="191" xr:uid="{4C7CF0A3-A3FA-4FDC-9BBF-2CE272617081}"/>
    <cellStyle name="Normal 2 9" xfId="165" xr:uid="{910D83B0-5FE5-4B55-BF39-44C9D7CA6503}"/>
    <cellStyle name="Normal 20" xfId="372" xr:uid="{614A979D-E905-4047-8C38-6D327AEE7502}"/>
    <cellStyle name="Normal 20 2" xfId="503" xr:uid="{EAE71FF6-484B-487C-984A-BEB977740951}"/>
    <cellStyle name="Normal 20 2 2" xfId="7390" xr:uid="{7A86B6D0-CDE9-4085-BE86-B981D3B35CF5}"/>
    <cellStyle name="Normal 20 2 3" xfId="7493" xr:uid="{8333D3FA-215A-4FF4-92A6-79E008509782}"/>
    <cellStyle name="Normal 20 3" xfId="596" xr:uid="{036EF70E-3829-46F5-8319-EA5DFFFB505A}"/>
    <cellStyle name="Normal 20 3 2" xfId="7358" xr:uid="{D37083E9-4672-4870-AB63-D816CF1F1641}"/>
    <cellStyle name="Normal 20 4" xfId="7416" xr:uid="{25B7FC0C-84E0-4FAC-B55C-95C1B66A11B3}"/>
    <cellStyle name="Normal 21" xfId="369" xr:uid="{AEB8276A-E13B-4E96-BE78-B3F928E5813F}"/>
    <cellStyle name="Normal 21 2" xfId="523" xr:uid="{E18340BE-3AF7-4305-8BF0-C2497D21154E}"/>
    <cellStyle name="Normal 21 2 2" xfId="7341" xr:uid="{A3019071-0B3D-4B3F-9D48-D334822CD2E6}"/>
    <cellStyle name="Normal 21 2 3" xfId="7335" xr:uid="{731D200A-A147-4CA2-B2F9-E4063F691701}"/>
    <cellStyle name="Normal 21 3" xfId="594" xr:uid="{93BBBFAE-47B0-44B3-8D62-6D7107658664}"/>
    <cellStyle name="Normal 21 3 2" xfId="7470" xr:uid="{15716E74-E0EB-4FDA-B240-C883AF248F14}"/>
    <cellStyle name="Normal 21 4" xfId="7349" xr:uid="{6AFB0F1C-0E86-476A-86A6-584F8D07B58D}"/>
    <cellStyle name="Normal 22" xfId="202" xr:uid="{62FA396A-F297-48A4-B5F3-92F072E1F05F}"/>
    <cellStyle name="Normal 22 2" xfId="526" xr:uid="{1D25C584-3E76-4355-821D-09EE82DB6283}"/>
    <cellStyle name="Normal 22 3" xfId="554" xr:uid="{93F35EB4-2CBC-45AA-861A-D498DEAC03B3}"/>
    <cellStyle name="Normal 23" xfId="371" xr:uid="{1A858475-5810-414C-8B8E-A9F3CEC1345C}"/>
    <cellStyle name="Normal 23 2" xfId="527" xr:uid="{38B1CFD5-CEC9-4B7D-8B80-A9818C5BE566}"/>
    <cellStyle name="Normal 23 3" xfId="595" xr:uid="{691A95AE-9117-4505-8887-D20DFAD8EEEF}"/>
    <cellStyle name="Normal 23 4" xfId="1437" xr:uid="{E5B708E0-A816-45C4-8983-FED108D33CE6}"/>
    <cellStyle name="Normal 24" xfId="370" xr:uid="{9E75C51C-641F-45D9-AF14-2C9B8822FA5D}"/>
    <cellStyle name="Normal 24 2" xfId="7482" xr:uid="{436572D9-D439-49AD-9239-FD1E2C2283A4}"/>
    <cellStyle name="Normal 25" xfId="379" xr:uid="{29D6F737-823C-4FA5-85BF-0B6E5A0DC210}"/>
    <cellStyle name="Normal 25 2" xfId="7489" xr:uid="{7973E510-F215-424D-ADC1-988FF98117AB}"/>
    <cellStyle name="Normal 26" xfId="381" xr:uid="{226B38A5-425A-4FEF-B868-553EE65F3AD1}"/>
    <cellStyle name="Normal 26 2" xfId="7381" xr:uid="{6137DC75-2295-450A-BEB6-776E658C9F21}"/>
    <cellStyle name="Normal 27" xfId="390" xr:uid="{29C4EFA5-4497-413C-8C9F-F3C0616DF9B3}"/>
    <cellStyle name="Normal 27 10" xfId="2585" xr:uid="{49F43A96-760B-4EF2-9AAD-95A8A2DE6A79}"/>
    <cellStyle name="Normal 27 10 2" xfId="4678" xr:uid="{FB6E3332-3DBF-4899-ABBA-A23FB963A61B}"/>
    <cellStyle name="Normal 27 10 3" xfId="6842" xr:uid="{10E736F6-9CE9-486B-86E1-BFE13987A7CA}"/>
    <cellStyle name="Normal 27 11" xfId="2797" xr:uid="{EF42D7CA-E743-4943-8D3D-6AE31950C343}"/>
    <cellStyle name="Normal 27 11 2" xfId="4883" xr:uid="{CD6FD1CC-1753-4C9D-8E38-7F9416195F0D}"/>
    <cellStyle name="Normal 27 11 3" xfId="7047" xr:uid="{0041F6EC-6160-4A79-BC87-B10682390388}"/>
    <cellStyle name="Normal 27 12" xfId="3034" xr:uid="{D72C2078-E061-4321-BE6E-C6C9412D4322}"/>
    <cellStyle name="Normal 27 13" xfId="5114" xr:uid="{4D8E21CA-697F-42ED-84E3-92F65C54CE75}"/>
    <cellStyle name="Normal 27 14" xfId="7361" xr:uid="{21296DA0-6B9A-4C85-921B-59F9C043001F}"/>
    <cellStyle name="Normal 27 2" xfId="604" xr:uid="{4661114D-39A5-49AA-95B2-48FEBBB607A0}"/>
    <cellStyle name="Normal 27 2 10" xfId="2828" xr:uid="{76DAD5AD-820A-4203-BB26-CD4966D42A34}"/>
    <cellStyle name="Normal 27 2 10 2" xfId="4913" xr:uid="{4AC1C543-CE85-4A1F-A677-F087083DC9F1}"/>
    <cellStyle name="Normal 27 2 10 3" xfId="7077" xr:uid="{B79426D8-E780-4EA0-9D62-2C91DB55F836}"/>
    <cellStyle name="Normal 27 2 11" xfId="3090" xr:uid="{A7E8C614-A548-42EE-B7F4-6B3182614CE6}"/>
    <cellStyle name="Normal 27 2 12" xfId="5187" xr:uid="{6947916E-24D4-492B-B9D9-C1ED1493CD70}"/>
    <cellStyle name="Normal 27 2 2" xfId="753" xr:uid="{99AED09B-339E-4998-89C4-CB9D2D1CF914}"/>
    <cellStyle name="Normal 27 2 2 10" xfId="5312" xr:uid="{4EDA3D19-B19C-47E2-9929-19C7C713ABE8}"/>
    <cellStyle name="Normal 27 2 2 2" xfId="1065" xr:uid="{E4F00287-42FC-4BD7-8934-C87541996D0D}"/>
    <cellStyle name="Normal 27 2 2 2 2" xfId="3505" xr:uid="{2501EB61-2A07-40C6-BD9F-3094A23A4839}"/>
    <cellStyle name="Normal 27 2 2 2 3" xfId="5608" xr:uid="{7DE0C5F3-DC98-43FC-AA82-AFAC480877C9}"/>
    <cellStyle name="Normal 27 2 2 3" xfId="1383" xr:uid="{95863519-115C-44A0-953B-34AECF277A0E}"/>
    <cellStyle name="Normal 27 2 2 3 2" xfId="3719" xr:uid="{AFFBF13F-ECDE-49FB-92DC-674BB9367034}"/>
    <cellStyle name="Normal 27 2 2 3 3" xfId="5837" xr:uid="{7CE93864-E86A-4F7E-920B-3C95465ECBEB}"/>
    <cellStyle name="Normal 27 2 2 4" xfId="1698" xr:uid="{73108A0A-A4D3-4AE2-BE29-D680DA89B95C}"/>
    <cellStyle name="Normal 27 2 2 4 2" xfId="4000" xr:uid="{788C83C8-00FD-41A0-92B3-9BDE5CD93E56}"/>
    <cellStyle name="Normal 27 2 2 4 3" xfId="6123" xr:uid="{42498587-181A-42AB-8113-E9DAAA3E5DB7}"/>
    <cellStyle name="Normal 27 2 2 5" xfId="2209" xr:uid="{10C75154-713E-432D-9BD1-4C7DECA600F0}"/>
    <cellStyle name="Normal 27 2 2 5 2" xfId="4308" xr:uid="{D4EBBA99-0597-4DE4-93E2-DEA452F0200E}"/>
    <cellStyle name="Normal 27 2 2 5 3" xfId="6472" xr:uid="{A246D41E-C783-4B3E-83E6-01247AC58D91}"/>
    <cellStyle name="Normal 27 2 2 6" xfId="2519" xr:uid="{657949E7-D452-44FD-8142-A71F8144BC0B}"/>
    <cellStyle name="Normal 27 2 2 6 2" xfId="4616" xr:uid="{EAE767C3-F8EA-4EDF-911E-F04825827F52}"/>
    <cellStyle name="Normal 27 2 2 6 3" xfId="6780" xr:uid="{69EA85E2-9E70-4FA3-881E-E55674A7B93E}"/>
    <cellStyle name="Normal 27 2 2 7" xfId="2744" xr:uid="{07A3555F-F6AE-41C0-8890-E97CCA5300F9}"/>
    <cellStyle name="Normal 27 2 2 7 2" xfId="4837" xr:uid="{559BFDD9-1098-4C83-A782-82F45B2DBB78}"/>
    <cellStyle name="Normal 27 2 2 7 3" xfId="7001" xr:uid="{CD931EA4-D223-464B-AA98-D5BBB6B9C592}"/>
    <cellStyle name="Normal 27 2 2 8" xfId="2957" xr:uid="{54BF390A-1560-4803-A84F-0D3EE3AAF366}"/>
    <cellStyle name="Normal 27 2 2 8 2" xfId="5042" xr:uid="{10B54350-6CD1-424E-BA1C-9822EED778A6}"/>
    <cellStyle name="Normal 27 2 2 8 3" xfId="7206" xr:uid="{6CF0C6AF-CFB9-4E7D-92AC-E149288F6ACC}"/>
    <cellStyle name="Normal 27 2 2 9" xfId="3212" xr:uid="{41CC7D84-074F-4F90-8F82-1C2565A4C471}"/>
    <cellStyle name="Normal 27 2 3" xfId="961" xr:uid="{0E162252-6B01-4A0F-8F88-965F859C9650}"/>
    <cellStyle name="Normal 27 2 3 2" xfId="1279" xr:uid="{9C25A83D-723B-481D-A565-19A6EF44149D}"/>
    <cellStyle name="Normal 27 2 3 2 2" xfId="3652" xr:uid="{3BCF62AF-BF83-449E-BEA7-9B3AE5DA6FEB}"/>
    <cellStyle name="Normal 27 2 3 2 3" xfId="5764" xr:uid="{07794AB6-061A-4CE7-A4CB-C806F4F58368}"/>
    <cellStyle name="Normal 27 2 3 3" xfId="1594" xr:uid="{F8AB4762-564D-41CA-8807-A8384048F32B}"/>
    <cellStyle name="Normal 27 2 3 3 2" xfId="3896" xr:uid="{0F28D31E-4FBF-4491-BBA7-DF66197655FE}"/>
    <cellStyle name="Normal 27 2 3 3 3" xfId="6019" xr:uid="{050C318F-C617-4CBA-A08C-BCF162EFFA93}"/>
    <cellStyle name="Normal 27 2 3 4" xfId="2105" xr:uid="{9E3539C7-4A0F-49BF-9CD6-6B3A476A658C}"/>
    <cellStyle name="Normal 27 2 3 4 2" xfId="4204" xr:uid="{2838D979-8C9C-4BC9-8FBA-8F7A7388AF12}"/>
    <cellStyle name="Normal 27 2 3 4 3" xfId="6368" xr:uid="{C73F048F-6219-4F0E-9F4B-22FCCBDB8A01}"/>
    <cellStyle name="Normal 27 2 3 5" xfId="2415" xr:uid="{DE0AACCE-190F-45E3-932B-68754D2F67C2}"/>
    <cellStyle name="Normal 27 2 3 5 2" xfId="4512" xr:uid="{FA5B9B7B-406C-4DBB-BA46-F9483CE607AA}"/>
    <cellStyle name="Normal 27 2 3 5 3" xfId="6676" xr:uid="{CC0B85D9-800D-4BAD-AC78-1636C0C7E0A0}"/>
    <cellStyle name="Normal 27 2 3 6" xfId="2677" xr:uid="{77F6DE40-D58C-4E43-A34E-F57BDCA9B08A}"/>
    <cellStyle name="Normal 27 2 3 6 2" xfId="4770" xr:uid="{4921D305-1646-4B18-A14C-258F08D28E3C}"/>
    <cellStyle name="Normal 27 2 3 6 3" xfId="6934" xr:uid="{35844BB6-32AA-4C33-B5FF-6724F1191AD8}"/>
    <cellStyle name="Normal 27 2 3 7" xfId="2890" xr:uid="{DF660A31-0313-4968-A99C-2894B5F6E8F9}"/>
    <cellStyle name="Normal 27 2 3 7 2" xfId="4975" xr:uid="{66340C4C-B6F6-4775-8A10-F87DB0EC8B20}"/>
    <cellStyle name="Normal 27 2 3 7 3" xfId="7139" xr:uid="{7D21DF58-FC0C-4809-9353-B004221217E1}"/>
    <cellStyle name="Normal 27 2 3 8" xfId="3401" xr:uid="{E04D30A6-3030-407F-B55C-515BE5C6ACCA}"/>
    <cellStyle name="Normal 27 2 3 9" xfId="5504" xr:uid="{E7FBE7F3-7DCE-4C36-9BB8-CE6C35F5D28E}"/>
    <cellStyle name="Normal 27 2 4" xfId="876" xr:uid="{4EFFF497-DC45-455E-BA4F-E02FCC45C4B5}"/>
    <cellStyle name="Normal 27 2 4 2" xfId="3324" xr:uid="{78E0DDBB-8F0F-411C-B3FC-79CF08E3ACC7}"/>
    <cellStyle name="Normal 27 2 4 3" xfId="5424" xr:uid="{48C9CDE1-0319-47E9-8ED3-9D96B66892CE}"/>
    <cellStyle name="Normal 27 2 5" xfId="1202" xr:uid="{9014D864-F710-4523-8E46-085E3E40DDFD}"/>
    <cellStyle name="Normal 27 2 5 2" xfId="3590" xr:uid="{DD11EDF1-70C9-4281-97FA-DF5919A66BF5}"/>
    <cellStyle name="Normal 27 2 5 3" xfId="5698" xr:uid="{B5891864-6AE0-42A7-B36C-F2FBEC3D8B77}"/>
    <cellStyle name="Normal 27 2 6" xfId="1515" xr:uid="{5D501DEF-A468-42AF-8CC4-F4E714002673}"/>
    <cellStyle name="Normal 27 2 6 2" xfId="3819" xr:uid="{88B1A795-A66A-463E-907C-2926A512BE0A}"/>
    <cellStyle name="Normal 27 2 6 3" xfId="5942" xr:uid="{AE83D071-C08C-43BD-A125-2EFE8FE38E20}"/>
    <cellStyle name="Normal 27 2 7" xfId="2028" xr:uid="{CA55DB37-38B5-4BF2-B165-7687630ED9AD}"/>
    <cellStyle name="Normal 27 2 7 2" xfId="4127" xr:uid="{0BC013CD-7895-4EA4-9D19-26B80BAECC9F}"/>
    <cellStyle name="Normal 27 2 7 3" xfId="6291" xr:uid="{EC1A6FD4-2FE7-48C6-82C8-795B3615E124}"/>
    <cellStyle name="Normal 27 2 8" xfId="2338" xr:uid="{1202E114-AB09-489B-9A28-C3994F99BB70}"/>
    <cellStyle name="Normal 27 2 8 2" xfId="4435" xr:uid="{54B91672-6CA1-4E2E-8449-1A19D1530D26}"/>
    <cellStyle name="Normal 27 2 8 3" xfId="6599" xr:uid="{50C193AE-0CF2-44E0-9B2B-62AFE57C86D5}"/>
    <cellStyle name="Normal 27 2 9" xfId="2615" xr:uid="{04B714C6-B548-4DD4-95DB-89393D71C966}"/>
    <cellStyle name="Normal 27 2 9 2" xfId="4708" xr:uid="{304D120E-3F95-4FAB-B013-8471577046EB}"/>
    <cellStyle name="Normal 27 2 9 3" xfId="6872" xr:uid="{40F5FD38-1ABC-48A2-B185-8AB7ADB8D1C0}"/>
    <cellStyle name="Normal 27 3" xfId="693" xr:uid="{1F76B29F-F75D-4289-B08B-BCA20B5DA501}"/>
    <cellStyle name="Normal 27 3 10" xfId="5257" xr:uid="{9F95BC39-738F-4C43-B396-F273E0ABC42D}"/>
    <cellStyle name="Normal 27 3 2" xfId="1011" xr:uid="{FEC8D24E-C16D-4DB3-877A-2853D259D271}"/>
    <cellStyle name="Normal 27 3 2 2" xfId="3451" xr:uid="{40650EED-0B94-4CBE-BFA2-400A48BD5DFB}"/>
    <cellStyle name="Normal 27 3 2 3" xfId="5554" xr:uid="{68D7B382-869D-4BEC-847E-4A5A28827ADA}"/>
    <cellStyle name="Normal 27 3 3" xfId="1329" xr:uid="{A45319AC-6B98-4E64-8EFA-E22C0DC4E118}"/>
    <cellStyle name="Normal 27 3 3 2" xfId="3689" xr:uid="{97F875B1-DC9F-444B-A5EF-B822E0ABF196}"/>
    <cellStyle name="Normal 27 3 3 3" xfId="5802" xr:uid="{E900C988-B7C2-4189-9935-BC464B497114}"/>
    <cellStyle name="Normal 27 3 4" xfId="1644" xr:uid="{B0503DB3-ADEA-4614-B7EB-671FEF6E61D2}"/>
    <cellStyle name="Normal 27 3 4 2" xfId="3946" xr:uid="{51438F3F-2503-47E1-9126-2D87F999E90C}"/>
    <cellStyle name="Normal 27 3 4 3" xfId="6069" xr:uid="{4E792228-EC47-4596-B6FE-AF97D670865D}"/>
    <cellStyle name="Normal 27 3 5" xfId="2155" xr:uid="{818CADFB-6EF3-4FB5-AC29-A281FD700E91}"/>
    <cellStyle name="Normal 27 3 5 2" xfId="4254" xr:uid="{0F8245DB-84BA-4AD9-B0F9-09C8E7D20DC1}"/>
    <cellStyle name="Normal 27 3 5 3" xfId="6418" xr:uid="{15D326E6-3E74-4045-837D-ED28AE4280E4}"/>
    <cellStyle name="Normal 27 3 6" xfId="2465" xr:uid="{D8210CB5-D125-4F92-A4BE-DA61BCBB0DE7}"/>
    <cellStyle name="Normal 27 3 6 2" xfId="4562" xr:uid="{CBA5F472-B693-4629-8BF6-C165BCADAA8F}"/>
    <cellStyle name="Normal 27 3 6 3" xfId="6726" xr:uid="{E10E5D23-B794-4494-81BC-40D40C788C9D}"/>
    <cellStyle name="Normal 27 3 7" xfId="2714" xr:uid="{AAAC0E6F-4E83-4581-BABA-68F097F8AFAB}"/>
    <cellStyle name="Normal 27 3 7 2" xfId="4807" xr:uid="{68789599-26E4-41B5-9CB1-BE6E1A6ACD70}"/>
    <cellStyle name="Normal 27 3 7 3" xfId="6971" xr:uid="{7AD3E4BC-CCF7-47CB-A30A-77AA438D0500}"/>
    <cellStyle name="Normal 27 3 8" xfId="2927" xr:uid="{B094977C-B6F2-48EA-A0B0-1A05628C65FD}"/>
    <cellStyle name="Normal 27 3 8 2" xfId="5012" xr:uid="{E6148AC4-3DA1-4D43-8DB2-1012645173EC}"/>
    <cellStyle name="Normal 27 3 8 3" xfId="7176" xr:uid="{36389160-D797-49B2-83F2-566D2BA437CB}"/>
    <cellStyle name="Normal 27 3 9" xfId="3158" xr:uid="{6B98F04B-1F86-44BB-846A-D3740317D29E}"/>
    <cellStyle name="Normal 27 4" xfId="929" xr:uid="{760E8D78-92FF-49CD-BCB6-CEAA537D15A8}"/>
    <cellStyle name="Normal 27 4 2" xfId="1247" xr:uid="{3C34F138-DC20-486B-B013-874A55BCDF6D}"/>
    <cellStyle name="Normal 27 4 2 2" xfId="3620" xr:uid="{2798860F-DD0B-4B07-9BA0-D449FCAEAFBA}"/>
    <cellStyle name="Normal 27 4 2 3" xfId="5732" xr:uid="{3A40E52B-72BD-46D1-96D2-D4EA6FBEDE9F}"/>
    <cellStyle name="Normal 27 4 3" xfId="1562" xr:uid="{7DDD36D0-E1B3-4535-8386-02CDBE649C37}"/>
    <cellStyle name="Normal 27 4 3 2" xfId="3864" xr:uid="{6B776696-8ADD-4630-940F-80BF8009A0CC}"/>
    <cellStyle name="Normal 27 4 3 3" xfId="5987" xr:uid="{CDCC4306-B8B8-4414-B7B1-913E0501E38C}"/>
    <cellStyle name="Normal 27 4 4" xfId="2073" xr:uid="{3EA407D6-25AA-4A2A-AFDD-338F29B97DB2}"/>
    <cellStyle name="Normal 27 4 4 2" xfId="4172" xr:uid="{E5148F4E-4D1F-4F1B-914E-207D9EDCF388}"/>
    <cellStyle name="Normal 27 4 4 3" xfId="6336" xr:uid="{5132DE84-B816-4984-BD90-E108CF0DF60D}"/>
    <cellStyle name="Normal 27 4 5" xfId="2383" xr:uid="{16E355A0-8E82-4DB2-BCA6-D765DD303579}"/>
    <cellStyle name="Normal 27 4 5 2" xfId="4480" xr:uid="{30384E32-976C-4002-B988-8B481C1E6FCF}"/>
    <cellStyle name="Normal 27 4 5 3" xfId="6644" xr:uid="{236C0756-0BEF-4538-ACE1-650274061D0E}"/>
    <cellStyle name="Normal 27 4 6" xfId="2645" xr:uid="{2D26C9A6-996D-465E-8ABA-B9566F07E4F1}"/>
    <cellStyle name="Normal 27 4 6 2" xfId="4738" xr:uid="{3CAB83FB-BC59-4EA2-854D-AE27EBE27D8A}"/>
    <cellStyle name="Normal 27 4 6 3" xfId="6902" xr:uid="{55631F8C-C766-49B0-BE1A-32B8B6A99617}"/>
    <cellStyle name="Normal 27 4 7" xfId="2858" xr:uid="{AE0544A0-816F-4993-93A7-DEDA68739A34}"/>
    <cellStyle name="Normal 27 4 7 2" xfId="4943" xr:uid="{A3E7880D-601D-4B03-B565-164018511A11}"/>
    <cellStyle name="Normal 27 4 7 3" xfId="7107" xr:uid="{F99EE604-BBCE-4804-BC9C-A694758B8C70}"/>
    <cellStyle name="Normal 27 4 8" xfId="3369" xr:uid="{8B686A64-EA22-478F-9A62-53FADAFB4501}"/>
    <cellStyle name="Normal 27 4 9" xfId="5472" xr:uid="{952C49AE-50CA-4921-A396-7AB48DC86435}"/>
    <cellStyle name="Normal 27 5" xfId="822" xr:uid="{DC6EFE84-3EAA-42F9-B3B4-FB701621D027}"/>
    <cellStyle name="Normal 27 5 2" xfId="3270" xr:uid="{4DA457A8-2E00-4010-B6FD-343A1C4AA54E}"/>
    <cellStyle name="Normal 27 5 3" xfId="5370" xr:uid="{3AFB415F-8F0D-47EE-95AC-186FBF772C85}"/>
    <cellStyle name="Normal 27 6" xfId="1146" xr:uid="{87DA521E-5A59-46BE-B7A0-E684915DE274}"/>
    <cellStyle name="Normal 27 6 2" xfId="3560" xr:uid="{345EC56A-DC6F-4723-8902-7C65B525EAAD}"/>
    <cellStyle name="Normal 27 6 3" xfId="5663" xr:uid="{DFF17024-7F06-4A79-B023-491778EA6AAD}"/>
    <cellStyle name="Normal 27 7" xfId="1459" xr:uid="{1DA90CCE-7CB2-4701-973A-43204D6D7E5A}"/>
    <cellStyle name="Normal 27 7 2" xfId="3765" xr:uid="{B1AC44FE-5B21-45A4-9F7E-EA7A415B2FBA}"/>
    <cellStyle name="Normal 27 7 3" xfId="5888" xr:uid="{385F31B3-FAF1-430D-B4FA-9B311D9E4DBA}"/>
    <cellStyle name="Normal 27 8" xfId="1974" xr:uid="{C654AD23-2EAB-41EE-810D-41498E9DA3F7}"/>
    <cellStyle name="Normal 27 8 2" xfId="4073" xr:uid="{D7AA2C53-6418-46E1-9205-7DBCFCDDD5C3}"/>
    <cellStyle name="Normal 27 8 3" xfId="6237" xr:uid="{375106D2-7279-4F5B-88A8-E8DA2FB18A0F}"/>
    <cellStyle name="Normal 27 9" xfId="2284" xr:uid="{688B9159-5E08-4472-8904-BED696F770E0}"/>
    <cellStyle name="Normal 27 9 2" xfId="4381" xr:uid="{816C626F-670E-4DF3-89A0-70BC7D4C0D09}"/>
    <cellStyle name="Normal 27 9 3" xfId="6545" xr:uid="{B58FC10E-61D4-4D82-A56E-FC26B9A74550}"/>
    <cellStyle name="Normal 28" xfId="393" xr:uid="{24B3A6A9-A95D-470B-A2E9-5C544AA25D70}"/>
    <cellStyle name="Normal 29" xfId="402" xr:uid="{2026B16E-10BF-4777-A0C8-14EAB1D3129F}"/>
    <cellStyle name="Normal 3" xfId="4" xr:uid="{00000000-0005-0000-0000-000003000000}"/>
    <cellStyle name="Normal 3 2" xfId="360" xr:uid="{FD40B071-A5A1-48AC-AA93-01FB3A8A5C5A}"/>
    <cellStyle name="Normal 3 3" xfId="7286" xr:uid="{4AF30D77-0B95-4E2E-8A26-9C4B07CD5683}"/>
    <cellStyle name="Normal 3 4" xfId="222" xr:uid="{79656EE1-E365-4C22-B151-482762DDF521}"/>
    <cellStyle name="Normal 3 5" xfId="166" xr:uid="{F9A41828-8B61-4B47-AD8D-F77BADE42537}"/>
    <cellStyle name="Normal 3 6" xfId="50" xr:uid="{BA0B51E5-D9D3-482C-A6AF-59FEEA44DB1E}"/>
    <cellStyle name="Normal 3 7" xfId="7414" xr:uid="{9E23CD24-8D61-4D15-BB23-B5F2E049AF0B}"/>
    <cellStyle name="Normal 30" xfId="408" xr:uid="{8B188889-D9D6-440E-B50F-154781AD03EF}"/>
    <cellStyle name="Normal 31" xfId="411" xr:uid="{801C58D0-EAFB-45C7-A349-78E2200CD41A}"/>
    <cellStyle name="Normal 32" xfId="410" xr:uid="{49F395DD-12AE-4D51-9B66-649A03B5B8B7}"/>
    <cellStyle name="Normal 33" xfId="416" xr:uid="{5AACD224-B035-4EB3-901D-8A593BE3C9CD}"/>
    <cellStyle name="Normal 34" xfId="419" xr:uid="{C2A192C7-BA09-4E18-AA43-80DEEF051EB6}"/>
    <cellStyle name="Normal 34 10" xfId="2595" xr:uid="{E7A05519-3C16-44DB-8408-2889993AD428}"/>
    <cellStyle name="Normal 34 10 2" xfId="4688" xr:uid="{763C595F-6EE1-412D-87E5-A8585C3DA18B}"/>
    <cellStyle name="Normal 34 10 3" xfId="6852" xr:uid="{FF066692-FF8B-4548-974E-BAF01A772EBF}"/>
    <cellStyle name="Normal 34 11" xfId="2807" xr:uid="{00432D0D-97DA-4074-8D6E-DE3436BBEBCD}"/>
    <cellStyle name="Normal 34 11 2" xfId="4893" xr:uid="{37735E58-BFC9-46B6-A2AB-D0679DC5984E}"/>
    <cellStyle name="Normal 34 11 3" xfId="7057" xr:uid="{2638723F-0018-4501-A009-C0D0951FBC81}"/>
    <cellStyle name="Normal 34 12" xfId="3051" xr:uid="{BFFCDC41-1B5B-435A-9C4B-8EFC4282CC16}"/>
    <cellStyle name="Normal 34 13" xfId="5132" xr:uid="{383C6791-A6B8-4603-B39C-6D32B8F537EF}"/>
    <cellStyle name="Normal 34 2" xfId="621" xr:uid="{2DCD8E8E-0D83-469A-86EC-6B2CA99EE2F6}"/>
    <cellStyle name="Normal 34 2 10" xfId="2838" xr:uid="{32EBBE30-5420-4F0B-A989-8748990B3CB4}"/>
    <cellStyle name="Normal 34 2 10 2" xfId="4923" xr:uid="{3707D6EB-3C18-48E4-A270-31B18A9CE62B}"/>
    <cellStyle name="Normal 34 2 10 3" xfId="7087" xr:uid="{F4A08056-9905-4BA8-9AD7-45BBCD4F508E}"/>
    <cellStyle name="Normal 34 2 11" xfId="3107" xr:uid="{0EAF89E3-0304-4588-B983-D952D7FC8846}"/>
    <cellStyle name="Normal 34 2 12" xfId="5204" xr:uid="{14C147D0-58C2-42DD-8802-7F6DDB101E38}"/>
    <cellStyle name="Normal 34 2 2" xfId="770" xr:uid="{5B5DC9E7-B5F4-4821-A062-07ACF3A0531A}"/>
    <cellStyle name="Normal 34 2 2 10" xfId="5329" xr:uid="{754FC9D5-CE67-4F34-82AD-E89A5BB75814}"/>
    <cellStyle name="Normal 34 2 2 2" xfId="1082" xr:uid="{B44BEF4A-E5E2-4F28-9A37-945F01E1C838}"/>
    <cellStyle name="Normal 34 2 2 2 2" xfId="3522" xr:uid="{8CEC8394-1761-4781-81B0-BD169B8988E1}"/>
    <cellStyle name="Normal 34 2 2 2 3" xfId="5625" xr:uid="{5A15EBFD-5149-49D5-9025-D0050FFFF8C0}"/>
    <cellStyle name="Normal 34 2 2 3" xfId="1400" xr:uid="{1353F6E1-63C1-4BEB-A427-8ABFEB6FD825}"/>
    <cellStyle name="Normal 34 2 2 3 2" xfId="3729" xr:uid="{DAD67A8B-9D18-4325-8D3F-9DE5B7B279B7}"/>
    <cellStyle name="Normal 34 2 2 3 3" xfId="5847" xr:uid="{A7BCFECA-EB92-4C0F-B8C5-D9DC8F56D496}"/>
    <cellStyle name="Normal 34 2 2 4" xfId="1715" xr:uid="{BFD9F8AF-AE7B-4C5D-A0E2-422BDA16EDEF}"/>
    <cellStyle name="Normal 34 2 2 4 2" xfId="4017" xr:uid="{A103F35F-1CA8-4D9A-9DFA-6E98607F2C2B}"/>
    <cellStyle name="Normal 34 2 2 4 3" xfId="6140" xr:uid="{663D2434-EEB6-41D2-B89C-AE2ADFB6ABC8}"/>
    <cellStyle name="Normal 34 2 2 5" xfId="2226" xr:uid="{4888FBF1-C188-4BD8-8947-11940E289177}"/>
    <cellStyle name="Normal 34 2 2 5 2" xfId="4325" xr:uid="{590E4C85-D33A-4444-A5F1-45A0D9BCD4E2}"/>
    <cellStyle name="Normal 34 2 2 5 3" xfId="6489" xr:uid="{6713A9FA-7125-4DF6-AD1E-64EB149006DE}"/>
    <cellStyle name="Normal 34 2 2 6" xfId="2536" xr:uid="{79E49036-AA0D-4634-91D4-1AFC774613D5}"/>
    <cellStyle name="Normal 34 2 2 6 2" xfId="4633" xr:uid="{14BADD23-0921-4A4A-9ED8-74FE27D9E8BF}"/>
    <cellStyle name="Normal 34 2 2 6 3" xfId="6797" xr:uid="{89DA595A-A410-4ED9-B645-9D04AE8AE270}"/>
    <cellStyle name="Normal 34 2 2 7" xfId="2754" xr:uid="{1B1EC4F5-4C45-4F69-BE3D-D5F38706ED6E}"/>
    <cellStyle name="Normal 34 2 2 7 2" xfId="4847" xr:uid="{B3C2296D-64DB-493B-8969-8A71926AF29D}"/>
    <cellStyle name="Normal 34 2 2 7 3" xfId="7011" xr:uid="{B3263070-B7EA-4172-9AD0-97E2FA7C35FE}"/>
    <cellStyle name="Normal 34 2 2 8" xfId="2967" xr:uid="{180F9528-F629-4C61-BD0D-EF0B3608DC08}"/>
    <cellStyle name="Normal 34 2 2 8 2" xfId="5052" xr:uid="{3D21F8F0-D5E7-46F1-B701-A8E7940AC50E}"/>
    <cellStyle name="Normal 34 2 2 8 3" xfId="7216" xr:uid="{C5228A5E-B09B-4524-B70E-3668BEFA39BF}"/>
    <cellStyle name="Normal 34 2 2 9" xfId="3229" xr:uid="{EBC4A0B4-BC41-4C26-9E82-1FB8D337F45F}"/>
    <cellStyle name="Normal 34 2 3" xfId="971" xr:uid="{747B3531-63FF-4844-BF46-519957EFA3B9}"/>
    <cellStyle name="Normal 34 2 3 2" xfId="1289" xr:uid="{D83B9D8D-DEB3-4323-8C68-73499807AEA9}"/>
    <cellStyle name="Normal 34 2 3 2 2" xfId="3662" xr:uid="{1D86AEC7-233B-4B2D-A02A-A8F7BD1B25AD}"/>
    <cellStyle name="Normal 34 2 3 2 3" xfId="5774" xr:uid="{C85E843D-D4D3-4AF9-AF89-8D3219E0FE60}"/>
    <cellStyle name="Normal 34 2 3 3" xfId="1604" xr:uid="{64C68C84-3FDD-4EC5-94DD-B1A99432DD2A}"/>
    <cellStyle name="Normal 34 2 3 3 2" xfId="3906" xr:uid="{B456E24E-BFDE-44C1-9D93-11452B7F32EC}"/>
    <cellStyle name="Normal 34 2 3 3 3" xfId="6029" xr:uid="{C3CA8B47-B18F-4410-9068-461E140D51C5}"/>
    <cellStyle name="Normal 34 2 3 4" xfId="2115" xr:uid="{F0E741DF-23CB-4663-A7CC-BC852E24C4F4}"/>
    <cellStyle name="Normal 34 2 3 4 2" xfId="4214" xr:uid="{E8166B1D-EF8C-4588-B468-93449A2CBA59}"/>
    <cellStyle name="Normal 34 2 3 4 3" xfId="6378" xr:uid="{814E4419-B185-468A-85C7-679E02156F2A}"/>
    <cellStyle name="Normal 34 2 3 5" xfId="2425" xr:uid="{9C74F457-296C-46E3-9823-1DE53FE28E20}"/>
    <cellStyle name="Normal 34 2 3 5 2" xfId="4522" xr:uid="{B72B334B-B996-44F6-91B8-FA40DAE0C5FF}"/>
    <cellStyle name="Normal 34 2 3 5 3" xfId="6686" xr:uid="{3269D481-AA87-4965-AB39-8D8334974745}"/>
    <cellStyle name="Normal 34 2 3 6" xfId="2687" xr:uid="{29F48C9F-59EE-489B-B6B2-965E5E1D7E0A}"/>
    <cellStyle name="Normal 34 2 3 6 2" xfId="4780" xr:uid="{2EE371E7-4B01-4F11-934F-7DFEC6782DFA}"/>
    <cellStyle name="Normal 34 2 3 6 3" xfId="6944" xr:uid="{366EEC5D-550B-48FB-BBD6-A0A64D030AA5}"/>
    <cellStyle name="Normal 34 2 3 7" xfId="2900" xr:uid="{BE87BF90-8BC5-436F-8C32-3D45A27A75F8}"/>
    <cellStyle name="Normal 34 2 3 7 2" xfId="4985" xr:uid="{29262F50-47F6-4100-9129-AEE50178B268}"/>
    <cellStyle name="Normal 34 2 3 7 3" xfId="7149" xr:uid="{3CE9F966-AF50-4E42-BD1C-53BF7F675AC0}"/>
    <cellStyle name="Normal 34 2 3 8" xfId="3411" xr:uid="{9E3623A9-8601-47A7-8431-B35F73A626AE}"/>
    <cellStyle name="Normal 34 2 3 9" xfId="5514" xr:uid="{D59FC4B2-D57F-425F-8756-E66FCDE4BA50}"/>
    <cellStyle name="Normal 34 2 4" xfId="893" xr:uid="{3EE92D15-CD53-4875-8ECD-923660AFA9EA}"/>
    <cellStyle name="Normal 34 2 4 2" xfId="3341" xr:uid="{A1EF1896-5B9E-42E8-B3C0-B319E4C17E00}"/>
    <cellStyle name="Normal 34 2 4 3" xfId="5441" xr:uid="{629D3DC5-2DE2-4AC0-B94D-010DC3C8B6A8}"/>
    <cellStyle name="Normal 34 2 5" xfId="1219" xr:uid="{1BF4B58C-EDD9-47D3-B26A-8E69122038B5}"/>
    <cellStyle name="Normal 34 2 5 2" xfId="3600" xr:uid="{1DE5F5C2-945A-414F-9CC5-C561F109C7A0}"/>
    <cellStyle name="Normal 34 2 5 3" xfId="5710" xr:uid="{70220D4B-D173-41D6-84B0-A777DF29C237}"/>
    <cellStyle name="Normal 34 2 6" xfId="1532" xr:uid="{DB6434F0-84CF-4638-A631-7CE3C1A045B6}"/>
    <cellStyle name="Normal 34 2 6 2" xfId="3836" xr:uid="{A1127274-8419-467F-BACE-24E17041ACBF}"/>
    <cellStyle name="Normal 34 2 6 3" xfId="5959" xr:uid="{F80BF732-E375-420F-9D9B-2C583504B383}"/>
    <cellStyle name="Normal 34 2 7" xfId="2045" xr:uid="{BB79E12A-6448-4D8A-8800-B055BCCC0792}"/>
    <cellStyle name="Normal 34 2 7 2" xfId="4144" xr:uid="{C14083F2-E5BC-47D4-AAFF-32BDC6AB97CA}"/>
    <cellStyle name="Normal 34 2 7 3" xfId="6308" xr:uid="{2F28329F-DF36-4A98-BA85-D9C651B9A283}"/>
    <cellStyle name="Normal 34 2 8" xfId="2355" xr:uid="{1D38B74F-6DC5-4E77-B55D-6EF82958457D}"/>
    <cellStyle name="Normal 34 2 8 2" xfId="4452" xr:uid="{7112570C-83AD-4A04-A4A8-EEFBB163B493}"/>
    <cellStyle name="Normal 34 2 8 3" xfId="6616" xr:uid="{04EBC5E9-21E1-4EF0-8E16-3428B286C0B2}"/>
    <cellStyle name="Normal 34 2 9" xfId="2625" xr:uid="{6F367A12-F490-459D-A263-08C08715E8B1}"/>
    <cellStyle name="Normal 34 2 9 2" xfId="4718" xr:uid="{432AB84C-A5BC-4E54-8E5B-322BB583CB90}"/>
    <cellStyle name="Normal 34 2 9 3" xfId="6882" xr:uid="{04D11DAB-0C2A-4361-8C06-064DB5134AE1}"/>
    <cellStyle name="Normal 34 3" xfId="710" xr:uid="{0BA94B61-CC36-4F0C-8F2A-837EA4C835BE}"/>
    <cellStyle name="Normal 34 3 10" xfId="5274" xr:uid="{CF356115-0294-4682-8ED0-789602D72775}"/>
    <cellStyle name="Normal 34 3 2" xfId="1028" xr:uid="{7D0B6DBF-805E-4796-8F96-904221555546}"/>
    <cellStyle name="Normal 34 3 2 2" xfId="3468" xr:uid="{D4D7442E-382E-4E16-BB5B-3E7F9B667973}"/>
    <cellStyle name="Normal 34 3 2 3" xfId="5571" xr:uid="{2188FFE2-9B27-4B3D-8882-AB93CE4052B4}"/>
    <cellStyle name="Normal 34 3 3" xfId="1346" xr:uid="{9F9CE66F-F0CD-4FB4-BF95-5972A1800F6A}"/>
    <cellStyle name="Normal 34 3 3 2" xfId="3699" xr:uid="{FE85BBFF-5AB9-4421-B928-057F0D3846A9}"/>
    <cellStyle name="Normal 34 3 3 3" xfId="5813" xr:uid="{CAF0B969-A9CE-4D2E-A786-39A55D6565E2}"/>
    <cellStyle name="Normal 34 3 4" xfId="1661" xr:uid="{F710A231-1B45-453A-A00E-19AF0C3B3F4D}"/>
    <cellStyle name="Normal 34 3 4 2" xfId="3963" xr:uid="{9D8F25C2-22F0-49BF-8C9B-3830C7B6B231}"/>
    <cellStyle name="Normal 34 3 4 3" xfId="6086" xr:uid="{EEB06EB1-A90F-4E56-BEA4-EA7EC89B667B}"/>
    <cellStyle name="Normal 34 3 5" xfId="2172" xr:uid="{4C1CCE17-5E6A-4212-AE66-B68E0A81FE52}"/>
    <cellStyle name="Normal 34 3 5 2" xfId="4271" xr:uid="{567C6455-BB6C-4EF2-A654-D3E748CB6415}"/>
    <cellStyle name="Normal 34 3 5 3" xfId="6435" xr:uid="{23BA40FB-5E9E-4183-A367-B0AFAF26430E}"/>
    <cellStyle name="Normal 34 3 6" xfId="2482" xr:uid="{90232525-A89B-4B22-8858-33D8D0F42781}"/>
    <cellStyle name="Normal 34 3 6 2" xfId="4579" xr:uid="{3BFB13DE-4251-4EFA-B086-99A54E4FD09A}"/>
    <cellStyle name="Normal 34 3 6 3" xfId="6743" xr:uid="{D28E70D2-CB08-4FA7-A0E7-0C7EFDF23768}"/>
    <cellStyle name="Normal 34 3 7" xfId="2724" xr:uid="{5EBAE8B3-48A5-43E5-9765-67B964032F66}"/>
    <cellStyle name="Normal 34 3 7 2" xfId="4817" xr:uid="{1286DB5F-F606-426F-9DAB-105DE7311AFE}"/>
    <cellStyle name="Normal 34 3 7 3" xfId="6981" xr:uid="{65DB1B18-46FD-42D9-A5F6-557A2E548260}"/>
    <cellStyle name="Normal 34 3 8" xfId="2937" xr:uid="{26D1097B-905F-4549-B8DD-1032C5DEEE88}"/>
    <cellStyle name="Normal 34 3 8 2" xfId="5022" xr:uid="{59D4D429-26A2-4FD5-859E-3CB1F5B1E16E}"/>
    <cellStyle name="Normal 34 3 8 3" xfId="7186" xr:uid="{AF80DB16-C846-4521-A86A-799A87AF6378}"/>
    <cellStyle name="Normal 34 3 9" xfId="3175" xr:uid="{980C95C3-83E6-46E3-B4EE-C0566F296A5E}"/>
    <cellStyle name="Normal 34 4" xfId="939" xr:uid="{A53ADE39-2238-4DC9-B5EB-2D6D8AD516DE}"/>
    <cellStyle name="Normal 34 4 2" xfId="1257" xr:uid="{40D657C1-AC67-4897-806F-5E0BBDD4AFE0}"/>
    <cellStyle name="Normal 34 4 2 2" xfId="3630" xr:uid="{98807C70-8845-4C74-A906-04397B0F4FEA}"/>
    <cellStyle name="Normal 34 4 2 3" xfId="5742" xr:uid="{3464979B-5FEE-4066-B94D-E9811D907A13}"/>
    <cellStyle name="Normal 34 4 3" xfId="1572" xr:uid="{C0E5F77B-BC20-42C7-A641-17154753CD5C}"/>
    <cellStyle name="Normal 34 4 3 2" xfId="3874" xr:uid="{1AA0C687-4279-49CB-B955-62C0D5202B00}"/>
    <cellStyle name="Normal 34 4 3 3" xfId="5997" xr:uid="{B528B5E9-D61F-483C-9AB8-4584C1B382AB}"/>
    <cellStyle name="Normal 34 4 4" xfId="2083" xr:uid="{DAAE583B-A427-46E1-A617-D46634BA2EFF}"/>
    <cellStyle name="Normal 34 4 4 2" xfId="4182" xr:uid="{077D8902-90DC-4BBF-B451-7A526C6FA1DD}"/>
    <cellStyle name="Normal 34 4 4 3" xfId="6346" xr:uid="{82B1B9EF-EF6C-49D3-9C56-15EE80EDA3B6}"/>
    <cellStyle name="Normal 34 4 5" xfId="2393" xr:uid="{74BE07E3-0E7A-4B66-A8ED-87EA0FA1CD62}"/>
    <cellStyle name="Normal 34 4 5 2" xfId="4490" xr:uid="{1FA0A25C-E32B-4870-AF1D-BB3297BD5BB6}"/>
    <cellStyle name="Normal 34 4 5 3" xfId="6654" xr:uid="{B1871CB2-3E6A-4FD8-A242-27281A185ACB}"/>
    <cellStyle name="Normal 34 4 6" xfId="2655" xr:uid="{C0B0F399-587B-4C94-A418-9DFE7DCCAE3B}"/>
    <cellStyle name="Normal 34 4 6 2" xfId="4748" xr:uid="{58623766-FE76-4469-93BB-E6FE2A0273E5}"/>
    <cellStyle name="Normal 34 4 6 3" xfId="6912" xr:uid="{EC7DFC39-1003-49F3-AB1D-02E05D094B00}"/>
    <cellStyle name="Normal 34 4 7" xfId="2868" xr:uid="{3059F020-501D-4D5A-A692-1F91EA035885}"/>
    <cellStyle name="Normal 34 4 7 2" xfId="4953" xr:uid="{F37A8382-B994-4D9D-B13F-E6A7800CAAB2}"/>
    <cellStyle name="Normal 34 4 7 3" xfId="7117" xr:uid="{BC4605E0-A80F-443E-9F9A-E108D3141E6C}"/>
    <cellStyle name="Normal 34 4 8" xfId="3379" xr:uid="{2D36020A-243D-4BCE-80C9-E0D5304237BF}"/>
    <cellStyle name="Normal 34 4 9" xfId="5482" xr:uid="{A656C8AE-937F-452E-BB8A-4C450C270D64}"/>
    <cellStyle name="Normal 34 5" xfId="839" xr:uid="{3513658E-F0BE-47FF-BA63-E6DC7B99D3DA}"/>
    <cellStyle name="Normal 34 5 2" xfId="3287" xr:uid="{8E42D82A-0AC4-4597-BFED-35BC045A1557}"/>
    <cellStyle name="Normal 34 5 3" xfId="5387" xr:uid="{78DDEB11-74FF-4E20-94D0-264E48AA86FD}"/>
    <cellStyle name="Normal 34 6" xfId="1163" xr:uid="{E15B631B-450B-482F-8E4A-8F4117F9CE20}"/>
    <cellStyle name="Normal 34 6 2" xfId="3570" xr:uid="{F6483720-2568-486C-B5FF-DEB44CE06EDB}"/>
    <cellStyle name="Normal 34 6 3" xfId="5673" xr:uid="{F67793E5-E545-4EE5-A65F-E47C1709A440}"/>
    <cellStyle name="Normal 34 7" xfId="1476" xr:uid="{339D0121-0EA4-40C0-8176-47FA97007703}"/>
    <cellStyle name="Normal 34 7 2" xfId="3782" xr:uid="{2F4BB7E5-F405-4210-B5A3-5595CD20AEB2}"/>
    <cellStyle name="Normal 34 7 3" xfId="5905" xr:uid="{91EC7554-665E-4123-AEF6-A66B8DA34D7F}"/>
    <cellStyle name="Normal 34 8" xfId="1991" xr:uid="{DCC5A0C6-0975-473A-B008-3F45B27B01F9}"/>
    <cellStyle name="Normal 34 8 2" xfId="4090" xr:uid="{F9062634-F037-4D79-9E44-96F4EB384AB8}"/>
    <cellStyle name="Normal 34 8 3" xfId="6254" xr:uid="{58EDF22A-136F-4375-9BBC-64E15425F4EA}"/>
    <cellStyle name="Normal 34 9" xfId="2301" xr:uid="{C8A6C0C1-1D84-4298-BC18-547BA68C2138}"/>
    <cellStyle name="Normal 34 9 2" xfId="4398" xr:uid="{922C8796-6DF6-4431-B26A-B6A36692A028}"/>
    <cellStyle name="Normal 34 9 3" xfId="6562" xr:uid="{5506D34C-6CBA-4FAB-B98C-C0BF9BA6009D}"/>
    <cellStyle name="Normal 35" xfId="422" xr:uid="{0941B6D8-3984-4C13-B339-6D3B201FF83F}"/>
    <cellStyle name="Normal 35 10" xfId="2597" xr:uid="{FE27E82C-5C7A-4273-9BF8-8D5DF34277DF}"/>
    <cellStyle name="Normal 35 10 2" xfId="4690" xr:uid="{E0DC4BFC-2688-4842-B2F7-CE08D06BEE80}"/>
    <cellStyle name="Normal 35 10 3" xfId="6854" xr:uid="{2B287CC9-3C28-44FB-BB01-4BBDA633A940}"/>
    <cellStyle name="Normal 35 11" xfId="2809" xr:uid="{FFE3EDFA-BFEC-4FF0-8805-236B6FB9A68F}"/>
    <cellStyle name="Normal 35 11 2" xfId="4895" xr:uid="{0F9948D9-10E6-42A4-8C12-A7D7B5EB0D93}"/>
    <cellStyle name="Normal 35 11 3" xfId="7059" xr:uid="{2C99E2D4-800E-42E0-A52A-ECE05A5A6154}"/>
    <cellStyle name="Normal 35 12" xfId="3054" xr:uid="{EC2523E6-4F1F-4B29-BC08-32417F85C10E}"/>
    <cellStyle name="Normal 35 13" xfId="5135" xr:uid="{17C1FE01-F2EC-40B9-9579-EF83DE31F0AF}"/>
    <cellStyle name="Normal 35 2" xfId="624" xr:uid="{CC32E6B5-8B5C-43AC-8B64-15C2E2831683}"/>
    <cellStyle name="Normal 35 2 10" xfId="2840" xr:uid="{57CCB3E0-E077-4B19-923F-BE0F6A329A36}"/>
    <cellStyle name="Normal 35 2 10 2" xfId="4925" xr:uid="{97E04E59-E935-4FCC-9622-413CA3A8DC01}"/>
    <cellStyle name="Normal 35 2 10 3" xfId="7089" xr:uid="{EF1E403C-EFAA-4779-A9E7-55B849D1DA6D}"/>
    <cellStyle name="Normal 35 2 11" xfId="3110" xr:uid="{AA927FC7-7272-49C3-AF71-1AF46BCC097A}"/>
    <cellStyle name="Normal 35 2 12" xfId="5207" xr:uid="{47640BA2-1758-4B2C-83A3-84F157E16E3C}"/>
    <cellStyle name="Normal 35 2 2" xfId="773" xr:uid="{8C061960-2475-48A3-A838-C9FA02DFED26}"/>
    <cellStyle name="Normal 35 2 2 10" xfId="5332" xr:uid="{BFD2F416-A873-41D6-902C-DAB6FD936169}"/>
    <cellStyle name="Normal 35 2 2 2" xfId="1085" xr:uid="{DF3CD5B0-42A7-4DBF-8D70-D1FE698C7FAE}"/>
    <cellStyle name="Normal 35 2 2 2 2" xfId="3525" xr:uid="{2B906728-DDFD-4293-A198-6C5272117B28}"/>
    <cellStyle name="Normal 35 2 2 2 3" xfId="5628" xr:uid="{FECEBADA-D198-4A10-A08E-EBA7286840E3}"/>
    <cellStyle name="Normal 35 2 2 3" xfId="1403" xr:uid="{491B455E-72BE-4401-B087-362FC6C58DFA}"/>
    <cellStyle name="Normal 35 2 2 3 2" xfId="3731" xr:uid="{9A2F3A7F-F663-452E-80E6-DC4476858775}"/>
    <cellStyle name="Normal 35 2 2 3 3" xfId="5849" xr:uid="{6C6DF8B9-4CE6-442E-ADC4-9640F4FFFA6C}"/>
    <cellStyle name="Normal 35 2 2 4" xfId="1718" xr:uid="{206D0915-50C0-4A56-9A80-4C95E42623F7}"/>
    <cellStyle name="Normal 35 2 2 4 2" xfId="4020" xr:uid="{D2AB20C0-21CB-41AF-8000-DAC3554FA943}"/>
    <cellStyle name="Normal 35 2 2 4 3" xfId="6143" xr:uid="{9FDC1B2D-9262-45D1-9D67-759F242EE953}"/>
    <cellStyle name="Normal 35 2 2 5" xfId="2229" xr:uid="{B9C166CB-863D-4ADA-BA1D-BB0225001BEA}"/>
    <cellStyle name="Normal 35 2 2 5 2" xfId="4328" xr:uid="{5D307A3B-840B-4001-BEEE-715F9BA024DC}"/>
    <cellStyle name="Normal 35 2 2 5 3" xfId="6492" xr:uid="{209F1013-82FE-4D39-B666-D2A2B01B1F0E}"/>
    <cellStyle name="Normal 35 2 2 6" xfId="2539" xr:uid="{43085E15-43CF-491C-9A14-54509847F60B}"/>
    <cellStyle name="Normal 35 2 2 6 2" xfId="4636" xr:uid="{7064B401-7874-4553-9358-8CEA1C1C6CFE}"/>
    <cellStyle name="Normal 35 2 2 6 3" xfId="6800" xr:uid="{7E7BBD0A-25D8-4208-B087-BC049C0B4ED6}"/>
    <cellStyle name="Normal 35 2 2 7" xfId="2756" xr:uid="{28933912-6935-48A8-B379-32794C45AC78}"/>
    <cellStyle name="Normal 35 2 2 7 2" xfId="4849" xr:uid="{786A690F-D7E8-4C50-BDFC-78CB1CD8F7E2}"/>
    <cellStyle name="Normal 35 2 2 7 3" xfId="7013" xr:uid="{EB4C5057-79A3-44FA-8ABF-1691E84D43D4}"/>
    <cellStyle name="Normal 35 2 2 8" xfId="2969" xr:uid="{B14808EC-D0A7-477B-A0D1-940D0C245CA1}"/>
    <cellStyle name="Normal 35 2 2 8 2" xfId="5054" xr:uid="{D75F5E29-53CA-409D-A9A5-4F17960B2C71}"/>
    <cellStyle name="Normal 35 2 2 8 3" xfId="7218" xr:uid="{3DAA8749-63B5-4B87-8718-A75CEFC89CC2}"/>
    <cellStyle name="Normal 35 2 2 9" xfId="3232" xr:uid="{138CD37F-85D7-4FD8-91A0-929D27C75BA3}"/>
    <cellStyle name="Normal 35 2 3" xfId="973" xr:uid="{4FE7487A-E843-4B60-8ADF-4EB1F5A31C2C}"/>
    <cellStyle name="Normal 35 2 3 2" xfId="1291" xr:uid="{4056D4D9-DE39-466A-85B5-B370F99E9C9F}"/>
    <cellStyle name="Normal 35 2 3 2 2" xfId="3664" xr:uid="{0FFA04E2-D859-4214-8653-E1D4FA62A305}"/>
    <cellStyle name="Normal 35 2 3 2 3" xfId="5776" xr:uid="{C4D1C90F-EBFF-440C-881F-6A7E72E4D18C}"/>
    <cellStyle name="Normal 35 2 3 3" xfId="1606" xr:uid="{4CCAF36B-57EA-41C1-A634-5AC7B05353F8}"/>
    <cellStyle name="Normal 35 2 3 3 2" xfId="3908" xr:uid="{534C4A6E-D0CE-4143-884F-7AB2E42EC7C8}"/>
    <cellStyle name="Normal 35 2 3 3 3" xfId="6031" xr:uid="{B62DEB26-DCDA-4516-AA39-BA882ED89954}"/>
    <cellStyle name="Normal 35 2 3 4" xfId="2117" xr:uid="{9C0F535E-F312-4F06-9C5F-FB30EAD4FC22}"/>
    <cellStyle name="Normal 35 2 3 4 2" xfId="4216" xr:uid="{516E61DF-A59A-4419-9FBB-79DFE4387EA6}"/>
    <cellStyle name="Normal 35 2 3 4 3" xfId="6380" xr:uid="{F63BAC3D-3252-4A74-B94F-A2572EE1C1E1}"/>
    <cellStyle name="Normal 35 2 3 5" xfId="2427" xr:uid="{085ABAEC-E428-446F-B553-2D8FEAF02453}"/>
    <cellStyle name="Normal 35 2 3 5 2" xfId="4524" xr:uid="{87C8293D-93B9-4ABF-BE84-5C1F2AE79BA1}"/>
    <cellStyle name="Normal 35 2 3 5 3" xfId="6688" xr:uid="{0433E42F-051E-49FA-B4F6-56618E15BBC2}"/>
    <cellStyle name="Normal 35 2 3 6" xfId="2689" xr:uid="{B2D78D8A-5519-4845-9533-6E8F2CBDFF44}"/>
    <cellStyle name="Normal 35 2 3 6 2" xfId="4782" xr:uid="{AB3DDF76-2017-49F4-A2CB-EF6D77DA4D52}"/>
    <cellStyle name="Normal 35 2 3 6 3" xfId="6946" xr:uid="{A8402B56-6D4B-407A-A99B-8EFB04408A3E}"/>
    <cellStyle name="Normal 35 2 3 7" xfId="2902" xr:uid="{07F5F242-C890-40BD-85BF-421F085E2463}"/>
    <cellStyle name="Normal 35 2 3 7 2" xfId="4987" xr:uid="{02DE26D1-7643-479D-9A80-B412FBE93C08}"/>
    <cellStyle name="Normal 35 2 3 7 3" xfId="7151" xr:uid="{4548B7D6-C29D-41D4-A19F-A6A3DBC2C1D7}"/>
    <cellStyle name="Normal 35 2 3 8" xfId="3413" xr:uid="{92466B98-7A37-4F6B-B87B-0628B65268EB}"/>
    <cellStyle name="Normal 35 2 3 9" xfId="5516" xr:uid="{89F3C128-02DF-47A1-A76C-B20847765DCF}"/>
    <cellStyle name="Normal 35 2 4" xfId="896" xr:uid="{FB2FC1B4-C625-4D22-B083-6A6148A35685}"/>
    <cellStyle name="Normal 35 2 4 2" xfId="3344" xr:uid="{E32420FA-9BAA-4CF6-8465-4AC6D49C6FBD}"/>
    <cellStyle name="Normal 35 2 4 3" xfId="5444" xr:uid="{259146E9-4546-4886-A6C0-FCD0F199E2BD}"/>
    <cellStyle name="Normal 35 2 5" xfId="1222" xr:uid="{4B779111-F96F-4718-84FE-B61E5BDD242E}"/>
    <cellStyle name="Normal 35 2 5 2" xfId="3602" xr:uid="{C4B043F6-6FC6-4ED3-8F68-D2AEEBE4E854}"/>
    <cellStyle name="Normal 35 2 5 3" xfId="5713" xr:uid="{FD69E812-119E-4E09-8FB2-B23F5632B7D5}"/>
    <cellStyle name="Normal 35 2 6" xfId="1535" xr:uid="{29F66BBE-1A1A-448F-9A99-BBDBC138E055}"/>
    <cellStyle name="Normal 35 2 6 2" xfId="3839" xr:uid="{9E95CD93-1BDD-4458-994C-56890C38D0E5}"/>
    <cellStyle name="Normal 35 2 6 3" xfId="5962" xr:uid="{85D15756-ED40-4436-B646-CB995E1A29CC}"/>
    <cellStyle name="Normal 35 2 7" xfId="2048" xr:uid="{9CA1B611-40D5-4026-90E7-A0EDCB037DC1}"/>
    <cellStyle name="Normal 35 2 7 2" xfId="4147" xr:uid="{9D522D65-BEE0-4609-AE5F-CBB714D2F6F3}"/>
    <cellStyle name="Normal 35 2 7 3" xfId="6311" xr:uid="{32928074-788A-4356-9F4F-AD31CF1F5E29}"/>
    <cellStyle name="Normal 35 2 8" xfId="2358" xr:uid="{E5CEC2DB-5B34-4516-ABF7-0889901A960C}"/>
    <cellStyle name="Normal 35 2 8 2" xfId="4455" xr:uid="{FA682009-7365-4FCC-A925-2B6A2D11F983}"/>
    <cellStyle name="Normal 35 2 8 3" xfId="6619" xr:uid="{7B61E545-4C47-4716-9A5E-06B8150CA54E}"/>
    <cellStyle name="Normal 35 2 9" xfId="2627" xr:uid="{DB98A587-D6BC-46AE-B5BA-A70A383C845C}"/>
    <cellStyle name="Normal 35 2 9 2" xfId="4720" xr:uid="{B5AFBD4E-0D10-409D-97EC-E2F2203E8472}"/>
    <cellStyle name="Normal 35 2 9 3" xfId="6884" xr:uid="{07239C1C-293C-45E4-B010-85C85B0C8ACF}"/>
    <cellStyle name="Normal 35 3" xfId="713" xr:uid="{0A825795-E9F4-4357-B6CE-B3A4260E6AF9}"/>
    <cellStyle name="Normal 35 3 10" xfId="5277" xr:uid="{F91C5BD1-4A6C-46F2-97E5-35D0055B15BA}"/>
    <cellStyle name="Normal 35 3 2" xfId="1031" xr:uid="{0A755864-A0DC-42A4-BC68-A96DB8009A6A}"/>
    <cellStyle name="Normal 35 3 2 2" xfId="3471" xr:uid="{1F52DFCF-BA6F-465E-82FF-947B16E3B43B}"/>
    <cellStyle name="Normal 35 3 2 3" xfId="5574" xr:uid="{ABBA7FEC-175B-4A4C-8FD9-CAF42E5B21CF}"/>
    <cellStyle name="Normal 35 3 3" xfId="1349" xr:uid="{D67DB787-8ED3-4DA8-8AD9-29E94A1410E3}"/>
    <cellStyle name="Normal 35 3 3 2" xfId="3701" xr:uid="{AEDA8E5F-8720-481D-97A1-6FCE402A375F}"/>
    <cellStyle name="Normal 35 3 3 3" xfId="5815" xr:uid="{1729BAD0-66A7-45DA-8543-B53486B1B41B}"/>
    <cellStyle name="Normal 35 3 4" xfId="1664" xr:uid="{7F254481-E9E3-4F41-8C6B-085B8913043A}"/>
    <cellStyle name="Normal 35 3 4 2" xfId="3966" xr:uid="{BD8A637F-213D-4216-AC79-3666EAD8726E}"/>
    <cellStyle name="Normal 35 3 4 3" xfId="6089" xr:uid="{B433D320-F39E-44EB-9E0D-D44C62905A86}"/>
    <cellStyle name="Normal 35 3 5" xfId="2175" xr:uid="{25C03786-DB50-468C-B417-3930932F6C76}"/>
    <cellStyle name="Normal 35 3 5 2" xfId="4274" xr:uid="{AA348AB1-4AEE-4F21-9F77-42896F053DF6}"/>
    <cellStyle name="Normal 35 3 5 3" xfId="6438" xr:uid="{6DF77C1D-2D3E-4B42-9C35-5CB328309059}"/>
    <cellStyle name="Normal 35 3 6" xfId="2485" xr:uid="{43BB5EA9-26B6-40E2-814F-D88481231627}"/>
    <cellStyle name="Normal 35 3 6 2" xfId="4582" xr:uid="{CA12AF2C-EAD1-4F53-B7B6-6B815D0B00CD}"/>
    <cellStyle name="Normal 35 3 6 3" xfId="6746" xr:uid="{D8C0CEC6-BC4A-44C5-AD6B-A31219E47FB7}"/>
    <cellStyle name="Normal 35 3 7" xfId="2726" xr:uid="{A6619A4D-2EE3-457E-A10C-888DC3B0E34C}"/>
    <cellStyle name="Normal 35 3 7 2" xfId="4819" xr:uid="{194FC0BC-FC70-4F7E-BF66-873C2A3E0C8C}"/>
    <cellStyle name="Normal 35 3 7 3" xfId="6983" xr:uid="{8EB75BC1-1009-458E-A473-3073C8945427}"/>
    <cellStyle name="Normal 35 3 8" xfId="2939" xr:uid="{738C60C3-68AF-4012-B6D2-F830BEB1110A}"/>
    <cellStyle name="Normal 35 3 8 2" xfId="5024" xr:uid="{A345E46E-C151-461C-9FEB-391798F57D68}"/>
    <cellStyle name="Normal 35 3 8 3" xfId="7188" xr:uid="{64D4E150-D8F6-450C-AAA7-55EB2848D69C}"/>
    <cellStyle name="Normal 35 3 9" xfId="3178" xr:uid="{F5C79872-5D3C-4670-B3EB-1DA20A9EDBD9}"/>
    <cellStyle name="Normal 35 4" xfId="941" xr:uid="{68361033-C518-41D2-AA78-98078E3E4754}"/>
    <cellStyle name="Normal 35 4 2" xfId="1259" xr:uid="{83DC431E-37B1-4494-A019-A789E2722CDE}"/>
    <cellStyle name="Normal 35 4 2 2" xfId="3632" xr:uid="{7798628D-1089-4E15-9B18-FCF9B2DEBCDC}"/>
    <cellStyle name="Normal 35 4 2 3" xfId="5744" xr:uid="{85759994-1982-4BC9-9B63-6EB3184D59A6}"/>
    <cellStyle name="Normal 35 4 3" xfId="1574" xr:uid="{377D033E-FC2D-4921-A307-29D6BCFF7810}"/>
    <cellStyle name="Normal 35 4 3 2" xfId="3876" xr:uid="{707AFF49-292C-4E41-BEB9-8C9BB5344B7A}"/>
    <cellStyle name="Normal 35 4 3 3" xfId="5999" xr:uid="{8200C5A7-ECEF-4A6E-AF67-48576BB68797}"/>
    <cellStyle name="Normal 35 4 4" xfId="2085" xr:uid="{77AD441E-DD63-4560-B953-0CD561DE7D48}"/>
    <cellStyle name="Normal 35 4 4 2" xfId="4184" xr:uid="{85EC030D-4D06-46D2-9914-E14AEB08DC44}"/>
    <cellStyle name="Normal 35 4 4 3" xfId="6348" xr:uid="{61461C96-8459-4A5A-AC65-A2380A644BC1}"/>
    <cellStyle name="Normal 35 4 5" xfId="2395" xr:uid="{E3EABBF3-249E-4825-90F6-A94EF64CEB85}"/>
    <cellStyle name="Normal 35 4 5 2" xfId="4492" xr:uid="{D86CA7D2-81FC-4703-A557-6D16917855D1}"/>
    <cellStyle name="Normal 35 4 5 3" xfId="6656" xr:uid="{A42BCCF1-E215-4883-B87E-F9E0FFD1DBD3}"/>
    <cellStyle name="Normal 35 4 6" xfId="2657" xr:uid="{A85C4F26-DABF-4CE3-AA3D-CBBDD67DFCF6}"/>
    <cellStyle name="Normal 35 4 6 2" xfId="4750" xr:uid="{EDF84FB3-771A-4B87-8240-1741E8700769}"/>
    <cellStyle name="Normal 35 4 6 3" xfId="6914" xr:uid="{E1CB57E7-64B9-4E27-A79C-24A6E4E41D2C}"/>
    <cellStyle name="Normal 35 4 7" xfId="2870" xr:uid="{56BD220E-935F-4000-B7C4-C514DFF63EF5}"/>
    <cellStyle name="Normal 35 4 7 2" xfId="4955" xr:uid="{04D38572-9AE9-46A2-991B-CE0AF316D2D2}"/>
    <cellStyle name="Normal 35 4 7 3" xfId="7119" xr:uid="{1D168AD8-EE31-4FDA-B7F8-A8F229466222}"/>
    <cellStyle name="Normal 35 4 8" xfId="3381" xr:uid="{CBBF533D-7A7B-4BC4-B9B7-8B65A57D9FC2}"/>
    <cellStyle name="Normal 35 4 9" xfId="5484" xr:uid="{1C02323B-AFA8-4279-A35B-04001479AAF4}"/>
    <cellStyle name="Normal 35 5" xfId="842" xr:uid="{D39E3BC5-CA03-4C0B-B15A-BF74B7BA424C}"/>
    <cellStyle name="Normal 35 5 2" xfId="3290" xr:uid="{4A5C5116-03AF-4A4B-9B4A-E3C2DDA63463}"/>
    <cellStyle name="Normal 35 5 3" xfId="5390" xr:uid="{F35C055B-5696-41E0-ADA4-2CF427D34717}"/>
    <cellStyle name="Normal 35 6" xfId="1166" xr:uid="{53B0CE4D-DFFF-4745-B0D3-E31E41966553}"/>
    <cellStyle name="Normal 35 6 2" xfId="3572" xr:uid="{DC7E37F1-0924-461E-949F-8A58DCAFE20C}"/>
    <cellStyle name="Normal 35 6 3" xfId="5676" xr:uid="{F7A7509A-61D9-45FB-B6C7-6CC4A4DF94D8}"/>
    <cellStyle name="Normal 35 7" xfId="1479" xr:uid="{C92D2BF8-7447-47B2-A9E4-4AF8905FB04A}"/>
    <cellStyle name="Normal 35 7 2" xfId="3785" xr:uid="{903FA01C-6D90-4CEA-85FD-A958BF1492CA}"/>
    <cellStyle name="Normal 35 7 3" xfId="5908" xr:uid="{B88DC565-374F-467F-8361-A6BCA6FABA34}"/>
    <cellStyle name="Normal 35 8" xfId="1994" xr:uid="{C76A80ED-CD56-4349-A4CC-9F7B1B0833B9}"/>
    <cellStyle name="Normal 35 8 2" xfId="4093" xr:uid="{40AD9087-C0F7-4262-AFC7-73788858CF82}"/>
    <cellStyle name="Normal 35 8 3" xfId="6257" xr:uid="{F4016B32-D514-4DE9-B9B9-6CACD1B9BE21}"/>
    <cellStyle name="Normal 35 9" xfId="2304" xr:uid="{B7596E30-5D28-41F9-AA01-368B662A3CC5}"/>
    <cellStyle name="Normal 35 9 2" xfId="4401" xr:uid="{9590A024-5E15-4694-9610-9FCCC6C5B610}"/>
    <cellStyle name="Normal 35 9 3" xfId="6565" xr:uid="{B324B8D4-B9E8-4DEC-B57B-7A6DBE6922CC}"/>
    <cellStyle name="Normal 36" xfId="425" xr:uid="{E9D6D7E4-1563-48F6-8271-9D8C7F0299E5}"/>
    <cellStyle name="Normal 36 10" xfId="2599" xr:uid="{0756D134-FFE4-4305-931E-307557D126FA}"/>
    <cellStyle name="Normal 36 10 2" xfId="4692" xr:uid="{2CDA3C8F-31C5-43CB-9872-18BAB0133043}"/>
    <cellStyle name="Normal 36 10 3" xfId="6856" xr:uid="{19E096C4-8DEB-49D2-96C0-5BD4FBAC0E13}"/>
    <cellStyle name="Normal 36 11" xfId="2811" xr:uid="{B1D9ED31-68AA-4676-9DEB-02A1AA00B0DD}"/>
    <cellStyle name="Normal 36 11 2" xfId="4897" xr:uid="{60DB363B-F234-4385-BD8A-A761FBAF86A6}"/>
    <cellStyle name="Normal 36 11 3" xfId="7061" xr:uid="{1DD32163-94AB-40D5-AB9B-953E237D83AE}"/>
    <cellStyle name="Normal 36 12" xfId="3057" xr:uid="{C2C76BFD-ACF7-4CB0-84C2-0CB2656DE416}"/>
    <cellStyle name="Normal 36 13" xfId="5138" xr:uid="{83377181-15F6-4B8F-B1A9-EC4B502E3C80}"/>
    <cellStyle name="Normal 36 2" xfId="627" xr:uid="{CAF5E2DA-6511-4671-915A-0FE31624535A}"/>
    <cellStyle name="Normal 36 2 10" xfId="2842" xr:uid="{C2C271DF-31BE-4948-B238-2AB1EEA0EDF6}"/>
    <cellStyle name="Normal 36 2 10 2" xfId="4927" xr:uid="{CB980A46-B1FE-4B41-B679-8BA139D850D6}"/>
    <cellStyle name="Normal 36 2 10 3" xfId="7091" xr:uid="{9C25B9A6-8460-463C-AE74-C515F1E0FBE7}"/>
    <cellStyle name="Normal 36 2 11" xfId="3113" xr:uid="{E8A6BE4E-70D4-4478-9819-078E7763736E}"/>
    <cellStyle name="Normal 36 2 12" xfId="5210" xr:uid="{8A07208B-8BD8-4448-BCBC-850CF1D66654}"/>
    <cellStyle name="Normal 36 2 2" xfId="776" xr:uid="{583D8A0A-EBA1-4208-9AED-D3C93152454F}"/>
    <cellStyle name="Normal 36 2 2 10" xfId="5335" xr:uid="{7A1B8D83-35B7-48F4-A2CF-68B32EB33EEB}"/>
    <cellStyle name="Normal 36 2 2 2" xfId="1088" xr:uid="{C1618FEA-26F4-49C3-BB12-21FA7842AA10}"/>
    <cellStyle name="Normal 36 2 2 2 2" xfId="3528" xr:uid="{84D001ED-76CF-4FDD-A09C-FEA08C4BE48B}"/>
    <cellStyle name="Normal 36 2 2 2 3" xfId="5631" xr:uid="{9FA07687-3798-4CAD-923D-8A2B0C909C50}"/>
    <cellStyle name="Normal 36 2 2 3" xfId="1406" xr:uid="{36F41FC7-C43B-453D-8A76-EEBD8549B772}"/>
    <cellStyle name="Normal 36 2 2 3 2" xfId="3733" xr:uid="{C049E355-96E3-4212-916E-C34485B1AC01}"/>
    <cellStyle name="Normal 36 2 2 3 3" xfId="5851" xr:uid="{9D96015A-6DDB-453C-A0F2-DB845A922FFD}"/>
    <cellStyle name="Normal 36 2 2 4" xfId="1721" xr:uid="{5DD4B96A-411B-4F89-A844-03023AEB2819}"/>
    <cellStyle name="Normal 36 2 2 4 2" xfId="4023" xr:uid="{67D86EE7-DC1B-4E8F-BEF3-94F09F103B3A}"/>
    <cellStyle name="Normal 36 2 2 4 3" xfId="6146" xr:uid="{5E2F9956-098A-47E8-A002-32CDBF6F0F13}"/>
    <cellStyle name="Normal 36 2 2 5" xfId="2232" xr:uid="{38A69FB4-FC49-4BD7-B9BF-A3D1F2E85CDF}"/>
    <cellStyle name="Normal 36 2 2 5 2" xfId="4331" xr:uid="{20F6AAA1-6C14-48BC-B723-6E23AA179C42}"/>
    <cellStyle name="Normal 36 2 2 5 3" xfId="6495" xr:uid="{1D2FE665-CE37-47E8-A66A-8B16EDA12AED}"/>
    <cellStyle name="Normal 36 2 2 6" xfId="2542" xr:uid="{DABA9FF6-7507-40FD-AA7D-1CB7954E73BA}"/>
    <cellStyle name="Normal 36 2 2 6 2" xfId="4639" xr:uid="{CA7EAAE8-3B63-4072-AAAF-C298B68ED7D6}"/>
    <cellStyle name="Normal 36 2 2 6 3" xfId="6803" xr:uid="{074D847B-054F-47DA-A4FB-347F0BA051C2}"/>
    <cellStyle name="Normal 36 2 2 7" xfId="2758" xr:uid="{B965D3AC-E342-49E0-B1BB-DC86EE78DC0F}"/>
    <cellStyle name="Normal 36 2 2 7 2" xfId="4851" xr:uid="{40C1296B-CACE-44AD-B599-09DA88CE28E1}"/>
    <cellStyle name="Normal 36 2 2 7 3" xfId="7015" xr:uid="{69B9B0C4-55EE-4FC4-A792-B03B4CA2BEB1}"/>
    <cellStyle name="Normal 36 2 2 8" xfId="2971" xr:uid="{6DDCF9DF-D460-4526-8934-31A94E8A472F}"/>
    <cellStyle name="Normal 36 2 2 8 2" xfId="5056" xr:uid="{A034DEEA-4EB1-42AE-8481-F3EACC7C3D1D}"/>
    <cellStyle name="Normal 36 2 2 8 3" xfId="7220" xr:uid="{9044B926-7C96-4729-BAB7-CA191355BDF2}"/>
    <cellStyle name="Normal 36 2 2 9" xfId="3235" xr:uid="{F71A9B8B-B1C8-4216-BF12-2E32342DCBD4}"/>
    <cellStyle name="Normal 36 2 3" xfId="975" xr:uid="{679E1198-9DCF-4D12-8A00-AB5B58A72143}"/>
    <cellStyle name="Normal 36 2 3 2" xfId="1293" xr:uid="{53F83015-73CA-4EAD-A285-E08ABD4A7B39}"/>
    <cellStyle name="Normal 36 2 3 2 2" xfId="3666" xr:uid="{7DE9C31A-AB62-4A9E-87B1-C764A37515A6}"/>
    <cellStyle name="Normal 36 2 3 2 3" xfId="5778" xr:uid="{A3F190DC-C878-43A8-81D2-95ABA1163DBA}"/>
    <cellStyle name="Normal 36 2 3 3" xfId="1608" xr:uid="{A7560D2B-E5F6-4CC4-8E51-9DF3C4D508FF}"/>
    <cellStyle name="Normal 36 2 3 3 2" xfId="3910" xr:uid="{DA06AE59-2E41-492C-89D4-6A054A0CCF39}"/>
    <cellStyle name="Normal 36 2 3 3 3" xfId="6033" xr:uid="{41BC42CB-DD5F-44D1-9ADE-2338C2BD70A6}"/>
    <cellStyle name="Normal 36 2 3 4" xfId="2119" xr:uid="{26FEDA7A-8AD6-4B51-9FB8-864310E5B8E6}"/>
    <cellStyle name="Normal 36 2 3 4 2" xfId="4218" xr:uid="{AB94E0D3-53E6-4FC4-9818-5F9384AD6DBB}"/>
    <cellStyle name="Normal 36 2 3 4 3" xfId="6382" xr:uid="{7006CEFA-7852-435D-A94A-617CB4F8857B}"/>
    <cellStyle name="Normal 36 2 3 5" xfId="2429" xr:uid="{3D724BF2-042D-4E1D-A436-18369C34DFFD}"/>
    <cellStyle name="Normal 36 2 3 5 2" xfId="4526" xr:uid="{8F0C9654-6077-46C6-86CF-3464C8BC56E2}"/>
    <cellStyle name="Normal 36 2 3 5 3" xfId="6690" xr:uid="{3A0DE1B0-C8B5-4620-BDFE-2AF209D60453}"/>
    <cellStyle name="Normal 36 2 3 6" xfId="2691" xr:uid="{BD076BCB-D709-4D2A-9F36-BA8761831B9E}"/>
    <cellStyle name="Normal 36 2 3 6 2" xfId="4784" xr:uid="{D5362C48-D7A9-451F-AADE-02DA4542D1C2}"/>
    <cellStyle name="Normal 36 2 3 6 3" xfId="6948" xr:uid="{CA8B0D19-61C4-4E10-8BDD-C92CC041E167}"/>
    <cellStyle name="Normal 36 2 3 7" xfId="2904" xr:uid="{BB174758-E75A-44F9-A276-39533E00B4AB}"/>
    <cellStyle name="Normal 36 2 3 7 2" xfId="4989" xr:uid="{2EF8739C-A51B-4E31-B703-E3FB27F34F12}"/>
    <cellStyle name="Normal 36 2 3 7 3" xfId="7153" xr:uid="{F73F90AE-F554-476B-9880-40934A4EE136}"/>
    <cellStyle name="Normal 36 2 3 8" xfId="3415" xr:uid="{07C0BCCB-F8BE-4B29-9DAB-4D6A1296383A}"/>
    <cellStyle name="Normal 36 2 3 9" xfId="5518" xr:uid="{F127A6A9-5BB7-419D-AE23-68454390A6BE}"/>
    <cellStyle name="Normal 36 2 4" xfId="899" xr:uid="{C872C908-015B-4936-B5C7-4A98668CDDB8}"/>
    <cellStyle name="Normal 36 2 4 2" xfId="3347" xr:uid="{162E41A0-10C8-4F16-B525-1A212665C3FA}"/>
    <cellStyle name="Normal 36 2 4 3" xfId="5447" xr:uid="{FFF3336F-D342-4919-9DDA-B386B1BFC02F}"/>
    <cellStyle name="Normal 36 2 5" xfId="1225" xr:uid="{40849ADC-DC25-47B4-A874-85DC4E56CDE1}"/>
    <cellStyle name="Normal 36 2 5 2" xfId="3604" xr:uid="{459BAFBC-AC2C-4829-91A7-4BC4427F1595}"/>
    <cellStyle name="Normal 36 2 5 3" xfId="5715" xr:uid="{7D0EB559-F122-48CB-B90B-8E249ACF53A0}"/>
    <cellStyle name="Normal 36 2 6" xfId="1538" xr:uid="{48455532-B5D8-45FA-9E00-397B46A12BDB}"/>
    <cellStyle name="Normal 36 2 6 2" xfId="3842" xr:uid="{305CEDBA-D7ED-4814-BCDE-39351DD18BE1}"/>
    <cellStyle name="Normal 36 2 6 3" xfId="5965" xr:uid="{D437DA83-0324-48C9-973C-3AE40B86B3F4}"/>
    <cellStyle name="Normal 36 2 7" xfId="2051" xr:uid="{5C463C87-07CE-4524-9236-63A0177E224C}"/>
    <cellStyle name="Normal 36 2 7 2" xfId="4150" xr:uid="{CECA9B1F-5E9A-49C9-941D-0D3609FA691B}"/>
    <cellStyle name="Normal 36 2 7 3" xfId="6314" xr:uid="{E634FADD-9D29-4947-AF2E-FEA52A85944E}"/>
    <cellStyle name="Normal 36 2 8" xfId="2361" xr:uid="{EEB7CE49-ECAE-4078-AA89-090B27F82928}"/>
    <cellStyle name="Normal 36 2 8 2" xfId="4458" xr:uid="{94DF4A0D-FB4A-4BB5-8DE7-1070408DB2B5}"/>
    <cellStyle name="Normal 36 2 8 3" xfId="6622" xr:uid="{29684425-B900-4CE6-922A-87FEFF999E77}"/>
    <cellStyle name="Normal 36 2 9" xfId="2629" xr:uid="{C4355C91-FECC-43EB-9BB6-5D7A92B4B9C4}"/>
    <cellStyle name="Normal 36 2 9 2" xfId="4722" xr:uid="{A3DE8A08-3A3F-47E1-9E60-ED1AF99656B7}"/>
    <cellStyle name="Normal 36 2 9 3" xfId="6886" xr:uid="{73C9BB0B-7EAF-4757-AB25-DB1094769DA4}"/>
    <cellStyle name="Normal 36 3" xfId="716" xr:uid="{1AD384BF-B17F-407D-8BD9-7D528D1B8C85}"/>
    <cellStyle name="Normal 36 3 10" xfId="5280" xr:uid="{02B35224-88E3-4C12-996E-8DBA6A07E186}"/>
    <cellStyle name="Normal 36 3 2" xfId="1034" xr:uid="{BFB3C5DB-8E48-4B49-8AC4-FDF5B8EDE53F}"/>
    <cellStyle name="Normal 36 3 2 2" xfId="3474" xr:uid="{3A05FAAD-7AD9-4137-BF57-FB73BD716AF4}"/>
    <cellStyle name="Normal 36 3 2 3" xfId="5577" xr:uid="{3DF80976-9F1B-430A-B144-EEBFB7FFE4D5}"/>
    <cellStyle name="Normal 36 3 3" xfId="1352" xr:uid="{54FC7AE5-5F3D-4227-9007-183736217D99}"/>
    <cellStyle name="Normal 36 3 3 2" xfId="3703" xr:uid="{4FB15CDC-FDE7-4A2D-A77E-6F0978427689}"/>
    <cellStyle name="Normal 36 3 3 3" xfId="5817" xr:uid="{16FDBECF-D700-4F73-9177-26CBF5473431}"/>
    <cellStyle name="Normal 36 3 4" xfId="1667" xr:uid="{CAD2B4D0-ACC8-4C94-8CF5-23062B7A587F}"/>
    <cellStyle name="Normal 36 3 4 2" xfId="3969" xr:uid="{4A025406-3A54-4015-9DE9-E02810C142E6}"/>
    <cellStyle name="Normal 36 3 4 3" xfId="6092" xr:uid="{0F342D09-800C-4FF6-9B31-8C048EF45988}"/>
    <cellStyle name="Normal 36 3 5" xfId="2178" xr:uid="{5E6F80C7-5C0E-4916-846C-B1F0A3C472A5}"/>
    <cellStyle name="Normal 36 3 5 2" xfId="4277" xr:uid="{912164D9-FE99-47F5-BAD1-4FDB7BD41867}"/>
    <cellStyle name="Normal 36 3 5 3" xfId="6441" xr:uid="{AA226B2F-25F9-427D-9965-C5FB6950283D}"/>
    <cellStyle name="Normal 36 3 6" xfId="2488" xr:uid="{9BC17D68-F70D-4232-BFD6-C9D3316A575B}"/>
    <cellStyle name="Normal 36 3 6 2" xfId="4585" xr:uid="{B8DEEBA3-3068-4304-850F-8E110EAF05DA}"/>
    <cellStyle name="Normal 36 3 6 3" xfId="6749" xr:uid="{4702AC18-4BF2-476D-BDD8-94C45C73F32A}"/>
    <cellStyle name="Normal 36 3 7" xfId="2728" xr:uid="{7A065A49-BE16-438C-ABC4-E9CBC02DBCDA}"/>
    <cellStyle name="Normal 36 3 7 2" xfId="4821" xr:uid="{14338B70-B585-45A2-8249-F63223583044}"/>
    <cellStyle name="Normal 36 3 7 3" xfId="6985" xr:uid="{4EA3D903-2C51-45DB-A9AC-D6DF237490EB}"/>
    <cellStyle name="Normal 36 3 8" xfId="2941" xr:uid="{6D7D972C-C66A-4E80-A1E6-0170C55E2BCF}"/>
    <cellStyle name="Normal 36 3 8 2" xfId="5026" xr:uid="{B8E279DE-3534-46C4-BB02-7F21A7EAD783}"/>
    <cellStyle name="Normal 36 3 8 3" xfId="7190" xr:uid="{C9AD3C51-F7A1-482C-8D48-9E6CF710A688}"/>
    <cellStyle name="Normal 36 3 9" xfId="3181" xr:uid="{F84B8543-261A-4A29-8C28-9C6DE98BC55E}"/>
    <cellStyle name="Normal 36 4" xfId="943" xr:uid="{8E5DB451-1055-4756-BCF6-D58547CF8E64}"/>
    <cellStyle name="Normal 36 4 2" xfId="1261" xr:uid="{5CF4346C-C733-46C7-9F2F-4B138B05D3C9}"/>
    <cellStyle name="Normal 36 4 2 2" xfId="3634" xr:uid="{DDD93A28-8259-45D8-AD62-F4011308E8D8}"/>
    <cellStyle name="Normal 36 4 2 3" xfId="5746" xr:uid="{A38796F7-634B-46A0-BCD8-C84679EA7391}"/>
    <cellStyle name="Normal 36 4 3" xfId="1576" xr:uid="{E8DCDFF9-F4C9-43CB-BCC1-536A2336FE85}"/>
    <cellStyle name="Normal 36 4 3 2" xfId="3878" xr:uid="{3129770B-DB51-4F24-BB31-2CDFA3C76E9D}"/>
    <cellStyle name="Normal 36 4 3 3" xfId="6001" xr:uid="{E1175270-6F4C-4BA1-8EFE-6A1FFE0B89DD}"/>
    <cellStyle name="Normal 36 4 4" xfId="2087" xr:uid="{E9E9E356-FD54-4B5A-BCBF-0D75B8939F8C}"/>
    <cellStyle name="Normal 36 4 4 2" xfId="4186" xr:uid="{EDBABC6D-833D-4450-B577-455F41FA3E94}"/>
    <cellStyle name="Normal 36 4 4 3" xfId="6350" xr:uid="{AD22C16E-9221-4FD8-BA96-0E6A8F852FD5}"/>
    <cellStyle name="Normal 36 4 5" xfId="2397" xr:uid="{24EC4408-8665-43D9-B721-B5A1B48F624D}"/>
    <cellStyle name="Normal 36 4 5 2" xfId="4494" xr:uid="{1C0FF1CD-7CEA-4B17-AD70-A197D3C2B0C3}"/>
    <cellStyle name="Normal 36 4 5 3" xfId="6658" xr:uid="{95BB1D50-61CA-4077-94F3-A981756E3F83}"/>
    <cellStyle name="Normal 36 4 6" xfId="2659" xr:uid="{8152BB52-C292-4263-AAE7-9D53EB962BD3}"/>
    <cellStyle name="Normal 36 4 6 2" xfId="4752" xr:uid="{3ADED706-B88B-4595-A78A-C72914E90904}"/>
    <cellStyle name="Normal 36 4 6 3" xfId="6916" xr:uid="{7BDCD099-7C15-40A9-B77F-BCBCF0571A66}"/>
    <cellStyle name="Normal 36 4 7" xfId="2872" xr:uid="{0CDDFFD8-7B37-40F1-91A8-7144DD08F5E4}"/>
    <cellStyle name="Normal 36 4 7 2" xfId="4957" xr:uid="{3D9278C4-C899-4B4C-AE38-9AE1BD7F74FF}"/>
    <cellStyle name="Normal 36 4 7 3" xfId="7121" xr:uid="{CF591F11-BEC6-497B-8D4C-C5419C2F41EE}"/>
    <cellStyle name="Normal 36 4 8" xfId="3383" xr:uid="{8933EEB0-DCF3-4E2F-BC75-1CB738BBA6C5}"/>
    <cellStyle name="Normal 36 4 9" xfId="5486" xr:uid="{19378B3F-77E4-4918-9E6D-9C668C12F4AD}"/>
    <cellStyle name="Normal 36 5" xfId="845" xr:uid="{1A7C1E4D-0636-4FCE-8C30-3D0C36F66F9A}"/>
    <cellStyle name="Normal 36 5 2" xfId="3293" xr:uid="{6E84107A-DD87-4E43-BEC4-6234CD716D27}"/>
    <cellStyle name="Normal 36 5 3" xfId="5393" xr:uid="{2EA1CBC4-EF57-4FB8-AFF1-F38BAF8DD783}"/>
    <cellStyle name="Normal 36 6" xfId="1169" xr:uid="{003594DE-1B59-474F-B9F8-AD2786B49A7B}"/>
    <cellStyle name="Normal 36 6 2" xfId="3574" xr:uid="{63F5C6AB-B329-438F-B148-BDA4F8042A33}"/>
    <cellStyle name="Normal 36 6 3" xfId="5679" xr:uid="{84833BFD-DEC6-45F6-A844-BB8D1891FDFF}"/>
    <cellStyle name="Normal 36 7" xfId="1482" xr:uid="{4755E737-10FB-43B7-923B-AC41585AE5A8}"/>
    <cellStyle name="Normal 36 7 2" xfId="3788" xr:uid="{BBBB6F13-4644-4F6A-A265-5D4F32D6A669}"/>
    <cellStyle name="Normal 36 7 3" xfId="5911" xr:uid="{E90CD585-C1EE-4AA1-A07B-434287985F8F}"/>
    <cellStyle name="Normal 36 8" xfId="1997" xr:uid="{4F76C095-FAEC-4812-9BCB-0B2330A8B8D2}"/>
    <cellStyle name="Normal 36 8 2" xfId="4096" xr:uid="{757E6F5B-852B-4F70-9106-9513ABF0F1A0}"/>
    <cellStyle name="Normal 36 8 3" xfId="6260" xr:uid="{61600580-2683-4AF7-82E0-F0B12F2F9AFD}"/>
    <cellStyle name="Normal 36 9" xfId="2307" xr:uid="{EEF3231D-8583-42FD-8030-E75C72B19169}"/>
    <cellStyle name="Normal 36 9 2" xfId="4404" xr:uid="{31FB24D6-A48B-4429-8FD8-96BC13D9561C}"/>
    <cellStyle name="Normal 36 9 3" xfId="6568" xr:uid="{D3C52A88-C49F-4888-9C75-FC38116E6FE0}"/>
    <cellStyle name="Normal 37" xfId="428" xr:uid="{0797423B-E57F-4806-95D5-434FC139BFFF}"/>
    <cellStyle name="Normal 37 10" xfId="2601" xr:uid="{C1E31D37-FA02-44F8-B5FB-A9C305F3C3C9}"/>
    <cellStyle name="Normal 37 10 2" xfId="4694" xr:uid="{F491E9F3-F4FA-4D49-B030-B5C0A0A77D09}"/>
    <cellStyle name="Normal 37 10 3" xfId="6858" xr:uid="{934329F5-1D5C-4EC4-A6EA-B9901A591319}"/>
    <cellStyle name="Normal 37 11" xfId="2813" xr:uid="{4337B57E-23DD-4BF8-972B-F8439E68997E}"/>
    <cellStyle name="Normal 37 11 2" xfId="4899" xr:uid="{FCA932FE-AD36-4509-AD9D-DB3D326785EB}"/>
    <cellStyle name="Normal 37 11 3" xfId="7063" xr:uid="{73E125ED-97DA-4C33-B980-071FE126FB13}"/>
    <cellStyle name="Normal 37 12" xfId="3060" xr:uid="{67C88E8A-CD35-420B-BF57-911EF5BC30A2}"/>
    <cellStyle name="Normal 37 13" xfId="5141" xr:uid="{E4A3061C-8913-4033-BB0F-966B76108405}"/>
    <cellStyle name="Normal 37 2" xfId="630" xr:uid="{0C794526-A641-4A91-9F05-B3955851269E}"/>
    <cellStyle name="Normal 37 2 10" xfId="2844" xr:uid="{4483EC39-4AF8-460C-8856-182D11EB5DAB}"/>
    <cellStyle name="Normal 37 2 10 2" xfId="4929" xr:uid="{D773481B-5E4E-4CB0-83E2-E9DD4740E396}"/>
    <cellStyle name="Normal 37 2 10 3" xfId="7093" xr:uid="{DCB33F7C-6EB4-4BB8-86CB-2F8CBD069FCD}"/>
    <cellStyle name="Normal 37 2 11" xfId="3116" xr:uid="{2F247D0C-0F4D-4BEA-AA3A-93BBF5727E0C}"/>
    <cellStyle name="Normal 37 2 12" xfId="5213" xr:uid="{A2BDC24D-4B15-408C-82C9-F373E44DE73A}"/>
    <cellStyle name="Normal 37 2 2" xfId="779" xr:uid="{6617EE24-C713-485E-88CA-6E377DC2D28F}"/>
    <cellStyle name="Normal 37 2 2 10" xfId="5338" xr:uid="{07261EA2-C962-4D48-BD1F-4994365A4F6B}"/>
    <cellStyle name="Normal 37 2 2 2" xfId="1091" xr:uid="{43DF1ED7-D6CB-4E71-9E62-8BBE5A247A5E}"/>
    <cellStyle name="Normal 37 2 2 2 2" xfId="3531" xr:uid="{68286B2F-DD3A-4A88-A91F-C76DCAB6F645}"/>
    <cellStyle name="Normal 37 2 2 2 3" xfId="5634" xr:uid="{9D318B49-A317-4D35-A119-0A6D58E012A2}"/>
    <cellStyle name="Normal 37 2 2 3" xfId="1409" xr:uid="{C2D67F2F-D516-4F5F-94D9-1CF1F579292F}"/>
    <cellStyle name="Normal 37 2 2 3 2" xfId="3735" xr:uid="{7D9CDD95-276D-4447-B7FC-D18F74D75F5A}"/>
    <cellStyle name="Normal 37 2 2 3 3" xfId="5853" xr:uid="{F8571B8B-1D2D-46EE-B76E-E92E42EB3995}"/>
    <cellStyle name="Normal 37 2 2 4" xfId="1724" xr:uid="{21BD68AD-EADC-4530-842C-29AEA5C5B05C}"/>
    <cellStyle name="Normal 37 2 2 4 2" xfId="4026" xr:uid="{C3FD69DB-8AEE-43B2-BD8E-A0890800154D}"/>
    <cellStyle name="Normal 37 2 2 4 3" xfId="6149" xr:uid="{830E0B1A-86A1-45A4-B62F-1096DE13B8A8}"/>
    <cellStyle name="Normal 37 2 2 5" xfId="2235" xr:uid="{81C3C532-251C-413E-A092-104D013E3839}"/>
    <cellStyle name="Normal 37 2 2 5 2" xfId="4334" xr:uid="{64A0DFE3-2607-4540-82C6-2D797C039BD4}"/>
    <cellStyle name="Normal 37 2 2 5 3" xfId="6498" xr:uid="{5B3A5ADD-EEB1-456B-B354-101D3E78322F}"/>
    <cellStyle name="Normal 37 2 2 6" xfId="2545" xr:uid="{5B4D7954-9162-4136-8B66-5821296C62AF}"/>
    <cellStyle name="Normal 37 2 2 6 2" xfId="4642" xr:uid="{4933C3A2-5C6B-4C44-AA24-8383503787AF}"/>
    <cellStyle name="Normal 37 2 2 6 3" xfId="6806" xr:uid="{A8B751C7-F31D-4512-8E95-ABB8216742FE}"/>
    <cellStyle name="Normal 37 2 2 7" xfId="2760" xr:uid="{7345AAD0-9D15-4FEC-8CAC-34D2C2635521}"/>
    <cellStyle name="Normal 37 2 2 7 2" xfId="4853" xr:uid="{D555F00E-D1C0-4F3E-A978-624D05277EE1}"/>
    <cellStyle name="Normal 37 2 2 7 3" xfId="7017" xr:uid="{430C0C8B-18AE-40CE-B9EC-F60D734C92BB}"/>
    <cellStyle name="Normal 37 2 2 8" xfId="2973" xr:uid="{286E784D-5A98-4015-B383-A50CCA6EA313}"/>
    <cellStyle name="Normal 37 2 2 8 2" xfId="5058" xr:uid="{19E12597-7AB8-44CE-983F-B4789FB4CD3B}"/>
    <cellStyle name="Normal 37 2 2 8 3" xfId="7222" xr:uid="{6E8265E0-9A27-4E91-857D-1F03F81DB7AD}"/>
    <cellStyle name="Normal 37 2 2 9" xfId="3238" xr:uid="{C493161B-E883-44A2-AA2E-7126CEB22C86}"/>
    <cellStyle name="Normal 37 2 3" xfId="977" xr:uid="{7E912860-E763-4DAF-9C31-E35FFCBD9847}"/>
    <cellStyle name="Normal 37 2 3 2" xfId="1295" xr:uid="{1EB985F8-6C76-40F8-B317-25F066990789}"/>
    <cellStyle name="Normal 37 2 3 2 2" xfId="3668" xr:uid="{74989F59-0343-4492-B057-2E2F1B2DD34A}"/>
    <cellStyle name="Normal 37 2 3 2 3" xfId="5780" xr:uid="{598CF2A7-2401-407D-B54F-78D43F2302B6}"/>
    <cellStyle name="Normal 37 2 3 3" xfId="1610" xr:uid="{111DABDD-8F2A-42EA-B17C-F1C6538EA5EB}"/>
    <cellStyle name="Normal 37 2 3 3 2" xfId="3912" xr:uid="{FE96DB6B-3CC8-4A69-86CD-4A1ED7D4BA8D}"/>
    <cellStyle name="Normal 37 2 3 3 3" xfId="6035" xr:uid="{4E8FBE1A-3781-4CBC-B379-9203DAE7CA8F}"/>
    <cellStyle name="Normal 37 2 3 4" xfId="2121" xr:uid="{BE8507CF-C5BC-45D9-A164-A91143483997}"/>
    <cellStyle name="Normal 37 2 3 4 2" xfId="4220" xr:uid="{BC1FEF33-523C-4EDA-886A-575889E5B951}"/>
    <cellStyle name="Normal 37 2 3 4 3" xfId="6384" xr:uid="{2456A938-2AA9-49AF-82FF-0EBE2F76C9E6}"/>
    <cellStyle name="Normal 37 2 3 5" xfId="2431" xr:uid="{212A2F10-F192-469B-AC0A-4571A2D2030A}"/>
    <cellStyle name="Normal 37 2 3 5 2" xfId="4528" xr:uid="{C6691662-3D8F-463A-8422-684AB9B27454}"/>
    <cellStyle name="Normal 37 2 3 5 3" xfId="6692" xr:uid="{4287A9F8-6A60-4BF8-BCE3-86407E3E748E}"/>
    <cellStyle name="Normal 37 2 3 6" xfId="2693" xr:uid="{56070982-204F-4DE1-9676-4AA831318B1B}"/>
    <cellStyle name="Normal 37 2 3 6 2" xfId="4786" xr:uid="{D79C9183-2165-45D8-B3B9-86CE56DEEECD}"/>
    <cellStyle name="Normal 37 2 3 6 3" xfId="6950" xr:uid="{F3258FE8-74A9-41B9-BB56-9B9EA6B54EB6}"/>
    <cellStyle name="Normal 37 2 3 7" xfId="2906" xr:uid="{B45FA246-07C3-45E0-A65E-5A89B1765B08}"/>
    <cellStyle name="Normal 37 2 3 7 2" xfId="4991" xr:uid="{8592BCEC-B2ED-4180-A558-69552CB77D34}"/>
    <cellStyle name="Normal 37 2 3 7 3" xfId="7155" xr:uid="{406D92EA-458F-4CD3-90EB-4405D06DA44E}"/>
    <cellStyle name="Normal 37 2 3 8" xfId="3417" xr:uid="{A0AF8DB9-8B1B-49C5-82C0-619DFC69EB3D}"/>
    <cellStyle name="Normal 37 2 3 9" xfId="5520" xr:uid="{4E472FF9-1FE8-44A7-A6BF-7080293D7F95}"/>
    <cellStyle name="Normal 37 2 4" xfId="902" xr:uid="{05A08AF7-B9D3-454D-9EB5-103701D8FEF0}"/>
    <cellStyle name="Normal 37 2 4 2" xfId="3350" xr:uid="{14942FE4-268D-49F6-98D9-100A1E43CB69}"/>
    <cellStyle name="Normal 37 2 4 3" xfId="5450" xr:uid="{3BD5C24B-CE58-4A33-A48B-1429A429D3F0}"/>
    <cellStyle name="Normal 37 2 5" xfId="1228" xr:uid="{EAA394FD-FB77-4EC3-B2A0-CD0563842873}"/>
    <cellStyle name="Normal 37 2 5 2" xfId="3606" xr:uid="{206FE9DC-BD00-4F68-8C8F-81B6A06785D0}"/>
    <cellStyle name="Normal 37 2 5 3" xfId="5717" xr:uid="{A98B1507-4E85-4B4F-8405-27A56A4448F4}"/>
    <cellStyle name="Normal 37 2 6" xfId="1541" xr:uid="{BF280E08-132F-4FA6-8CB9-0AED306AA5C7}"/>
    <cellStyle name="Normal 37 2 6 2" xfId="3845" xr:uid="{CF318072-3537-4D08-8878-AD4F22B40DA4}"/>
    <cellStyle name="Normal 37 2 6 3" xfId="5968" xr:uid="{4D919850-AE7E-4B3D-9DBB-BE0E7EC4C51C}"/>
    <cellStyle name="Normal 37 2 7" xfId="2054" xr:uid="{AF53508D-642E-49A9-ADCD-52987917F3EC}"/>
    <cellStyle name="Normal 37 2 7 2" xfId="4153" xr:uid="{6A2690FB-8FC1-48FD-9277-91ADA708368D}"/>
    <cellStyle name="Normal 37 2 7 3" xfId="6317" xr:uid="{3D9A8373-891C-4AAA-8E43-000E0D22B92F}"/>
    <cellStyle name="Normal 37 2 8" xfId="2364" xr:uid="{6B475A46-C572-472C-A201-E3DBC97A2CDE}"/>
    <cellStyle name="Normal 37 2 8 2" xfId="4461" xr:uid="{262DCD79-2974-4B6C-8B56-CDA1AFB39740}"/>
    <cellStyle name="Normal 37 2 8 3" xfId="6625" xr:uid="{01A69848-1A6A-4715-B702-CDEA0B247168}"/>
    <cellStyle name="Normal 37 2 9" xfId="2631" xr:uid="{748C96AF-495F-4171-8808-37B670245361}"/>
    <cellStyle name="Normal 37 2 9 2" xfId="4724" xr:uid="{5410451C-49C5-494E-810B-65F6FB48320B}"/>
    <cellStyle name="Normal 37 2 9 3" xfId="6888" xr:uid="{980D6E45-34AD-4C60-BB49-7616CB019D9A}"/>
    <cellStyle name="Normal 37 3" xfId="719" xr:uid="{788F4D02-B156-4484-9294-461CEB1DB749}"/>
    <cellStyle name="Normal 37 3 10" xfId="5283" xr:uid="{DC67F299-C112-4570-A962-D2CFE3C30066}"/>
    <cellStyle name="Normal 37 3 2" xfId="1037" xr:uid="{588BE6F1-6916-4934-81F5-8B6133340007}"/>
    <cellStyle name="Normal 37 3 2 2" xfId="3477" xr:uid="{AA8792C2-1224-4DF4-8241-B0317E4654E9}"/>
    <cellStyle name="Normal 37 3 2 3" xfId="5580" xr:uid="{DE6E599D-34ED-477C-BEC8-7EC182C8C5E5}"/>
    <cellStyle name="Normal 37 3 3" xfId="1355" xr:uid="{723B646B-507F-485F-A87E-8D6564ABCE6F}"/>
    <cellStyle name="Normal 37 3 3 2" xfId="3705" xr:uid="{B113502C-BC5E-41E7-8144-C8355D8EB224}"/>
    <cellStyle name="Normal 37 3 3 3" xfId="5820" xr:uid="{91200BF1-DB96-4F1B-8521-F2C619EF1B69}"/>
    <cellStyle name="Normal 37 3 4" xfId="1670" xr:uid="{F2C9C4B8-E0A1-48AE-9A86-11F7953DB9EB}"/>
    <cellStyle name="Normal 37 3 4 2" xfId="3972" xr:uid="{38F21101-D92E-42A2-81CF-75E2DD6E0B4F}"/>
    <cellStyle name="Normal 37 3 4 3" xfId="6095" xr:uid="{E1C6C34E-5863-44C4-A460-1FC3CAAAD621}"/>
    <cellStyle name="Normal 37 3 5" xfId="2181" xr:uid="{C36604C9-A949-42C6-8EE4-2E08DB13A95F}"/>
    <cellStyle name="Normal 37 3 5 2" xfId="4280" xr:uid="{C453AF90-3D7C-43D5-AED2-550592440D4C}"/>
    <cellStyle name="Normal 37 3 5 3" xfId="6444" xr:uid="{44525377-01A1-45ED-BA77-82A96EAC4273}"/>
    <cellStyle name="Normal 37 3 6" xfId="2491" xr:uid="{A035217B-FCD1-426D-B820-CB5F2D9E3214}"/>
    <cellStyle name="Normal 37 3 6 2" xfId="4588" xr:uid="{44BCAAC7-A769-4465-8F1A-02C01C3B912A}"/>
    <cellStyle name="Normal 37 3 6 3" xfId="6752" xr:uid="{B825320D-230A-4BFB-B6DD-86A742838CBC}"/>
    <cellStyle name="Normal 37 3 7" xfId="2730" xr:uid="{CEB90D05-D61E-4A56-99AF-7026152AFDE4}"/>
    <cellStyle name="Normal 37 3 7 2" xfId="4823" xr:uid="{9676F761-6990-4DD3-9DF4-2628CC9DA3E8}"/>
    <cellStyle name="Normal 37 3 7 3" xfId="6987" xr:uid="{76562213-7EFB-4B48-8811-C09301C735AA}"/>
    <cellStyle name="Normal 37 3 8" xfId="2943" xr:uid="{0F8E36D8-FD9F-4522-BB3E-D18B55066F41}"/>
    <cellStyle name="Normal 37 3 8 2" xfId="5028" xr:uid="{2258A2C8-5FC7-4A8E-949D-10C9FC7A318F}"/>
    <cellStyle name="Normal 37 3 8 3" xfId="7192" xr:uid="{16659DE4-6D2E-49BD-8807-C19D1ECF60FB}"/>
    <cellStyle name="Normal 37 3 9" xfId="3184" xr:uid="{1EDF629A-D9B9-404D-94CF-91CFA117B357}"/>
    <cellStyle name="Normal 37 4" xfId="945" xr:uid="{683597CB-3AA3-4D85-A029-5D68E7A41CAA}"/>
    <cellStyle name="Normal 37 4 2" xfId="1263" xr:uid="{4E343F16-7E1A-4FF4-AF92-720453E258E3}"/>
    <cellStyle name="Normal 37 4 2 2" xfId="3636" xr:uid="{DBEB2260-2EAC-4DBB-9BC4-25AD674EA3E3}"/>
    <cellStyle name="Normal 37 4 2 3" xfId="5748" xr:uid="{5AF1F070-3675-487C-B8C1-ACFC295C9EE9}"/>
    <cellStyle name="Normal 37 4 3" xfId="1578" xr:uid="{9FF544E9-9A5E-483B-A5A8-20C38BAEC298}"/>
    <cellStyle name="Normal 37 4 3 2" xfId="3880" xr:uid="{A90A3198-AFB1-468B-96C8-100EDB9B78C2}"/>
    <cellStyle name="Normal 37 4 3 3" xfId="6003" xr:uid="{4C27407C-09DD-42E2-A8FF-65847BF39320}"/>
    <cellStyle name="Normal 37 4 4" xfId="2089" xr:uid="{B777FB8D-0E32-4DFA-A1BB-5F45BFDE56B3}"/>
    <cellStyle name="Normal 37 4 4 2" xfId="4188" xr:uid="{4D881110-EA58-47D1-A601-9DC142086F70}"/>
    <cellStyle name="Normal 37 4 4 3" xfId="6352" xr:uid="{92052263-3D5B-4196-985C-5C3DC64E3D73}"/>
    <cellStyle name="Normal 37 4 5" xfId="2399" xr:uid="{6673CD1F-0998-47D2-95F5-0BB41D1E84B3}"/>
    <cellStyle name="Normal 37 4 5 2" xfId="4496" xr:uid="{2FF8FF98-7C08-4218-96D3-54A5E1EF0B5A}"/>
    <cellStyle name="Normal 37 4 5 3" xfId="6660" xr:uid="{EE72A6C3-2719-4B76-9127-19BD9D1D177D}"/>
    <cellStyle name="Normal 37 4 6" xfId="2661" xr:uid="{515FA784-8866-4F6F-8E03-762635E83937}"/>
    <cellStyle name="Normal 37 4 6 2" xfId="4754" xr:uid="{59413382-D9CE-4A8F-ADB7-887C8917B7D9}"/>
    <cellStyle name="Normal 37 4 6 3" xfId="6918" xr:uid="{36F83E71-FFEA-470F-AAC9-E4887CC2D36D}"/>
    <cellStyle name="Normal 37 4 7" xfId="2874" xr:uid="{B55B0B46-AE9C-4E98-A547-BA155C532B6E}"/>
    <cellStyle name="Normal 37 4 7 2" xfId="4959" xr:uid="{3EED100B-0568-456C-AB2C-2E796E036A4D}"/>
    <cellStyle name="Normal 37 4 7 3" xfId="7123" xr:uid="{699D1C74-49E6-4B7D-87DB-16625B85FA3F}"/>
    <cellStyle name="Normal 37 4 8" xfId="3385" xr:uid="{A2BAA10F-AFAD-47BE-95A8-4C454AC5D97A}"/>
    <cellStyle name="Normal 37 4 9" xfId="5488" xr:uid="{8486EEFF-DC48-4E4C-9C50-C28E67947ECB}"/>
    <cellStyle name="Normal 37 5" xfId="848" xr:uid="{BECCC38A-D073-4D71-984B-BACB5481069D}"/>
    <cellStyle name="Normal 37 5 2" xfId="3296" xr:uid="{62385275-393E-437C-A7BB-F91AB1392EE7}"/>
    <cellStyle name="Normal 37 5 3" xfId="5396" xr:uid="{F5D83F29-ADAF-49F8-A6FB-6C19DBD5E09B}"/>
    <cellStyle name="Normal 37 6" xfId="1172" xr:uid="{20069448-114F-43EC-B2DC-7BDDE9E1513E}"/>
    <cellStyle name="Normal 37 6 2" xfId="3576" xr:uid="{7E30D321-FACA-48BC-B110-E3AB0B187DC9}"/>
    <cellStyle name="Normal 37 6 3" xfId="5681" xr:uid="{C2F615D3-157E-482D-B117-CB6E1057C3EB}"/>
    <cellStyle name="Normal 37 7" xfId="1485" xr:uid="{F5F470EC-C025-425F-86CC-041E9CB26497}"/>
    <cellStyle name="Normal 37 7 2" xfId="3791" xr:uid="{17EE4496-4B31-4B5A-8DEC-E958321D53CC}"/>
    <cellStyle name="Normal 37 7 3" xfId="5914" xr:uid="{0ACE3D55-0FBE-4EE4-AF0D-3071BB82D308}"/>
    <cellStyle name="Normal 37 8" xfId="2000" xr:uid="{B29BD14E-8841-45E7-8822-7ADCF508972A}"/>
    <cellStyle name="Normal 37 8 2" xfId="4099" xr:uid="{B5008DC6-5382-48EA-ADFC-9623C5BB9E90}"/>
    <cellStyle name="Normal 37 8 3" xfId="6263" xr:uid="{0B8E223F-A4D1-4BC7-8187-F3A0CE1E0136}"/>
    <cellStyle name="Normal 37 9" xfId="2310" xr:uid="{E187D2AA-F343-4DF5-9063-C32429603A4A}"/>
    <cellStyle name="Normal 37 9 2" xfId="4407" xr:uid="{7FBFC999-2F7A-48C7-93CA-6E08B3B8E356}"/>
    <cellStyle name="Normal 37 9 3" xfId="6571" xr:uid="{23231056-078F-489A-85DB-DAC17011F1C6}"/>
    <cellStyle name="Normal 38" xfId="449" xr:uid="{4076F1B9-4E4E-4464-B863-8BC3A642626A}"/>
    <cellStyle name="Normal 38 10" xfId="2603" xr:uid="{55D8BF61-FE4C-4E6F-8082-B43EBE686C02}"/>
    <cellStyle name="Normal 38 10 2" xfId="4696" xr:uid="{58BF819A-E6E7-4F29-8372-4B3A120D012B}"/>
    <cellStyle name="Normal 38 10 3" xfId="6860" xr:uid="{5FBF922D-D209-4BB4-83CE-1623C573F348}"/>
    <cellStyle name="Normal 38 11" xfId="2815" xr:uid="{BE565C1C-DD1E-4EBC-BD92-6FB37253921D}"/>
    <cellStyle name="Normal 38 11 2" xfId="4901" xr:uid="{C52A0EA6-E784-4D81-A66C-38966534F2DE}"/>
    <cellStyle name="Normal 38 11 3" xfId="7065" xr:uid="{06528AB2-112C-4D1A-8948-79BF586E17D2}"/>
    <cellStyle name="Normal 38 12" xfId="3063" xr:uid="{3F3F4B5A-91E6-4131-8A8C-BCAE71634FE5}"/>
    <cellStyle name="Normal 38 13" xfId="5148" xr:uid="{090A5390-3D3F-4D95-8512-6390B9F635EA}"/>
    <cellStyle name="Normal 38 2" xfId="635" xr:uid="{151B3032-D1DC-4613-91BA-BBA1C228B81B}"/>
    <cellStyle name="Normal 38 2 10" xfId="2846" xr:uid="{F7F6E783-815C-4462-87E1-25E95A359E27}"/>
    <cellStyle name="Normal 38 2 10 2" xfId="4931" xr:uid="{2C699028-9D6C-484C-A288-D934B641CB35}"/>
    <cellStyle name="Normal 38 2 10 3" xfId="7095" xr:uid="{AD341E5D-1507-4B62-9633-D9D866DA24A1}"/>
    <cellStyle name="Normal 38 2 11" xfId="3119" xr:uid="{C6E57121-61CA-441F-8870-909B7F81B30B}"/>
    <cellStyle name="Normal 38 2 12" xfId="5216" xr:uid="{0C7E1EA9-6FDD-4970-B4A2-97585133F58D}"/>
    <cellStyle name="Normal 38 2 2" xfId="782" xr:uid="{8E064363-7A61-4586-8A36-43994E34EC75}"/>
    <cellStyle name="Normal 38 2 2 10" xfId="5341" xr:uid="{4AB331C2-ED01-42D9-9E55-774B4AA0CE22}"/>
    <cellStyle name="Normal 38 2 2 2" xfId="1094" xr:uid="{55236739-F678-4DC3-8B49-BE719BCB3037}"/>
    <cellStyle name="Normal 38 2 2 2 2" xfId="3534" xr:uid="{32B8A77A-43FF-4848-BA65-9266AFA51BD2}"/>
    <cellStyle name="Normal 38 2 2 2 3" xfId="5637" xr:uid="{BA8FEC03-CB46-44DE-9141-A1BDC11AC653}"/>
    <cellStyle name="Normal 38 2 2 3" xfId="1412" xr:uid="{DEDD4331-ECD0-4E3D-8C70-F8B7C187E4BB}"/>
    <cellStyle name="Normal 38 2 2 3 2" xfId="3737" xr:uid="{A1D9D9BA-7BE9-43C2-B56F-7723BE17C9C0}"/>
    <cellStyle name="Normal 38 2 2 3 3" xfId="5855" xr:uid="{12703CEC-5C89-41F2-ABA0-A53731D8B5FA}"/>
    <cellStyle name="Normal 38 2 2 4" xfId="1727" xr:uid="{2833E062-C325-4931-AF74-38487130E46F}"/>
    <cellStyle name="Normal 38 2 2 4 2" xfId="4029" xr:uid="{CE2BB44C-236E-4099-B237-FFF79CA6D1EC}"/>
    <cellStyle name="Normal 38 2 2 4 3" xfId="6152" xr:uid="{B891702A-129E-4665-A883-3CB9D36921C7}"/>
    <cellStyle name="Normal 38 2 2 5" xfId="2238" xr:uid="{14672585-28EF-473A-A7C2-2975B238ED7A}"/>
    <cellStyle name="Normal 38 2 2 5 2" xfId="4337" xr:uid="{F8DCF55E-7BD5-4279-A60D-0C612746CD0F}"/>
    <cellStyle name="Normal 38 2 2 5 3" xfId="6501" xr:uid="{464BA26C-6CBA-4D3A-B827-51392EB4D7F6}"/>
    <cellStyle name="Normal 38 2 2 6" xfId="2548" xr:uid="{9671CBE4-005C-40C2-9044-47D4AAA8CE38}"/>
    <cellStyle name="Normal 38 2 2 6 2" xfId="4645" xr:uid="{C5681F93-EB35-4785-BD2A-7C00FD7E6C9A}"/>
    <cellStyle name="Normal 38 2 2 6 3" xfId="6809" xr:uid="{102CCB79-59F0-41A4-BD5A-4D16F0697DEA}"/>
    <cellStyle name="Normal 38 2 2 7" xfId="2762" xr:uid="{A1D169D0-86C3-4E76-A6DC-3485B4269F39}"/>
    <cellStyle name="Normal 38 2 2 7 2" xfId="4855" xr:uid="{75D54879-1705-4448-A19E-5BE718E6CFF0}"/>
    <cellStyle name="Normal 38 2 2 7 3" xfId="7019" xr:uid="{F716967B-4C5D-4FC0-9B89-3BDC0057FD1B}"/>
    <cellStyle name="Normal 38 2 2 8" xfId="2975" xr:uid="{0419243C-19D7-4D77-9BAC-B6C3C4D8AA82}"/>
    <cellStyle name="Normal 38 2 2 8 2" xfId="5060" xr:uid="{50F65CE8-C045-4E14-B4F5-63E28B4FAA85}"/>
    <cellStyle name="Normal 38 2 2 8 3" xfId="7224" xr:uid="{BE55BA4F-8014-46B4-958C-4E61A6137146}"/>
    <cellStyle name="Normal 38 2 2 9" xfId="3241" xr:uid="{0FABD8AE-94CE-4BC8-9665-DDA427F88534}"/>
    <cellStyle name="Normal 38 2 3" xfId="979" xr:uid="{DDDF5BEE-6A23-486C-9BD8-8D52746ADD0C}"/>
    <cellStyle name="Normal 38 2 3 2" xfId="1297" xr:uid="{EF56028A-0B1A-4936-8C5F-DA945BCE9649}"/>
    <cellStyle name="Normal 38 2 3 2 2" xfId="3670" xr:uid="{FF3AE41D-EE6B-4D5D-827F-F300A9EAE507}"/>
    <cellStyle name="Normal 38 2 3 2 3" xfId="5782" xr:uid="{3C1D3DD1-5800-4CB2-934C-CF90CE8058E6}"/>
    <cellStyle name="Normal 38 2 3 3" xfId="1612" xr:uid="{C8B49CB3-9389-4552-9FD8-D826D8287213}"/>
    <cellStyle name="Normal 38 2 3 3 2" xfId="3914" xr:uid="{E7874A21-B57B-461B-B41B-697F9A2AFDEF}"/>
    <cellStyle name="Normal 38 2 3 3 3" xfId="6037" xr:uid="{9ECAAB1A-10B1-4099-9B57-08483DC856DE}"/>
    <cellStyle name="Normal 38 2 3 4" xfId="2123" xr:uid="{1569DB3B-0F84-4B0B-9C26-C23F4CA6D74D}"/>
    <cellStyle name="Normal 38 2 3 4 2" xfId="4222" xr:uid="{977A5893-858E-49D9-AB69-210AD1D74765}"/>
    <cellStyle name="Normal 38 2 3 4 3" xfId="6386" xr:uid="{85941949-F3A3-4A31-9F56-1CE7DBE793AB}"/>
    <cellStyle name="Normal 38 2 3 5" xfId="2433" xr:uid="{FED97A41-2D14-4272-97EE-C0115E8A99B1}"/>
    <cellStyle name="Normal 38 2 3 5 2" xfId="4530" xr:uid="{DB5D545E-6B03-403B-BAC7-CA96AF6989EE}"/>
    <cellStyle name="Normal 38 2 3 5 3" xfId="6694" xr:uid="{682C83DF-94E4-41DD-A61D-0E0A9B759637}"/>
    <cellStyle name="Normal 38 2 3 6" xfId="2695" xr:uid="{8D83FDB6-2804-4583-AF37-02C358831196}"/>
    <cellStyle name="Normal 38 2 3 6 2" xfId="4788" xr:uid="{3CD235D1-5EAE-4F89-894F-2CC1E26E63BA}"/>
    <cellStyle name="Normal 38 2 3 6 3" xfId="6952" xr:uid="{917B8B23-3C48-49C3-8B4F-79235CB75C60}"/>
    <cellStyle name="Normal 38 2 3 7" xfId="2908" xr:uid="{37F675CB-D818-485B-A289-88FC224A6EA7}"/>
    <cellStyle name="Normal 38 2 3 7 2" xfId="4993" xr:uid="{7698747B-316F-4825-B617-8B82FC5F2BAF}"/>
    <cellStyle name="Normal 38 2 3 7 3" xfId="7157" xr:uid="{2688A4F0-B2C7-4EC0-A0DF-618B3D2E7071}"/>
    <cellStyle name="Normal 38 2 3 8" xfId="3419" xr:uid="{AC2383E6-9156-4A19-AB8B-95E6B7C0785E}"/>
    <cellStyle name="Normal 38 2 3 9" xfId="5522" xr:uid="{485967FC-CCB0-4201-A6BF-93331F8B3D51}"/>
    <cellStyle name="Normal 38 2 4" xfId="905" xr:uid="{A7EC53B7-388A-4742-8AF1-6B83CB1A9EE6}"/>
    <cellStyle name="Normal 38 2 4 2" xfId="3353" xr:uid="{09621668-38D3-4057-AAC4-90A38D909940}"/>
    <cellStyle name="Normal 38 2 4 3" xfId="5453" xr:uid="{07B2A884-09FB-446E-82A0-B6C52F28EDA4}"/>
    <cellStyle name="Normal 38 2 5" xfId="1231" xr:uid="{D1FA7B55-818A-4B26-9568-5E429CDE9E22}"/>
    <cellStyle name="Normal 38 2 5 2" xfId="3608" xr:uid="{6DA6028B-989A-4BE4-B4A1-2B463CAF98C0}"/>
    <cellStyle name="Normal 38 2 5 3" xfId="5720" xr:uid="{D84701A0-C2F2-47D7-A081-4A2F9EB6F1E3}"/>
    <cellStyle name="Normal 38 2 6" xfId="1544" xr:uid="{C50AAA7D-B2BC-4016-AE09-22C9BB7E3FA0}"/>
    <cellStyle name="Normal 38 2 6 2" xfId="3848" xr:uid="{19B0094C-4DEB-4C27-B98A-7A929324395A}"/>
    <cellStyle name="Normal 38 2 6 3" xfId="5971" xr:uid="{4C03B422-4D80-45D5-9A45-7DAD60370104}"/>
    <cellStyle name="Normal 38 2 7" xfId="2057" xr:uid="{CF583911-6EF3-45DA-91AC-722EA2FA37B2}"/>
    <cellStyle name="Normal 38 2 7 2" xfId="4156" xr:uid="{71B5F083-A003-43C4-AE31-793F633B12B9}"/>
    <cellStyle name="Normal 38 2 7 3" xfId="6320" xr:uid="{515E2B9A-5045-4E36-AFB6-2991B3111AE4}"/>
    <cellStyle name="Normal 38 2 8" xfId="2367" xr:uid="{3E61387A-6565-427D-B012-65F657731680}"/>
    <cellStyle name="Normal 38 2 8 2" xfId="4464" xr:uid="{9DA7F5A8-08D1-4259-8E99-6D97A7E4FFDA}"/>
    <cellStyle name="Normal 38 2 8 3" xfId="6628" xr:uid="{05C93BBE-3526-4F49-9D7F-19C6BD21788F}"/>
    <cellStyle name="Normal 38 2 9" xfId="2633" xr:uid="{9591B895-F43A-4A5B-8004-1BF7C1892701}"/>
    <cellStyle name="Normal 38 2 9 2" xfId="4726" xr:uid="{400A4919-4416-4D4F-B6A0-F22A89C16D04}"/>
    <cellStyle name="Normal 38 2 9 3" xfId="6890" xr:uid="{CEBCE085-96BF-416B-A34C-16764C976E35}"/>
    <cellStyle name="Normal 38 3" xfId="723" xr:uid="{02D7D7B3-2B92-4F7D-A212-9517D62162DA}"/>
    <cellStyle name="Normal 38 3 10" xfId="5286" xr:uid="{DEF5872C-5E5B-413B-B6B1-A3D19BB40A07}"/>
    <cellStyle name="Normal 38 3 2" xfId="1040" xr:uid="{94886001-5BE4-4792-9A8F-562D846A8293}"/>
    <cellStyle name="Normal 38 3 2 2" xfId="3480" xr:uid="{90D6E4B2-4815-45EB-9036-8AA870BC0179}"/>
    <cellStyle name="Normal 38 3 2 3" xfId="5583" xr:uid="{4F13BD34-DAAD-4B87-BC4B-7A140A400758}"/>
    <cellStyle name="Normal 38 3 3" xfId="1358" xr:uid="{F1861FCB-F549-4549-BF0F-EF64F854C3B5}"/>
    <cellStyle name="Normal 38 3 3 2" xfId="3707" xr:uid="{C9517ED1-0DC0-401D-8D35-556E4A7B649B}"/>
    <cellStyle name="Normal 38 3 3 3" xfId="5822" xr:uid="{04D5ECC9-C9AC-4A07-A8DD-2ABA109090E3}"/>
    <cellStyle name="Normal 38 3 4" xfId="1673" xr:uid="{DBFE8FD5-6DE7-4726-9ADB-6F0C0BCCBA5F}"/>
    <cellStyle name="Normal 38 3 4 2" xfId="3975" xr:uid="{96BF0E23-1E91-4EA4-A609-2096B7532F10}"/>
    <cellStyle name="Normal 38 3 4 3" xfId="6098" xr:uid="{F65B488D-6FF3-446D-AFE6-9F37511230E9}"/>
    <cellStyle name="Normal 38 3 5" xfId="2184" xr:uid="{9B455E73-F139-44E5-AF04-6CD5C02986F6}"/>
    <cellStyle name="Normal 38 3 5 2" xfId="4283" xr:uid="{63030F19-BC20-4C47-9BE5-53364C5E7708}"/>
    <cellStyle name="Normal 38 3 5 3" xfId="6447" xr:uid="{524CEA02-1C16-4DD3-BA88-CB92AA66D556}"/>
    <cellStyle name="Normal 38 3 6" xfId="2494" xr:uid="{344B72C7-6BB8-4C67-AB13-FF0A12885200}"/>
    <cellStyle name="Normal 38 3 6 2" xfId="4591" xr:uid="{10DCA984-0B7E-4184-808A-D2D4B6DBCB70}"/>
    <cellStyle name="Normal 38 3 6 3" xfId="6755" xr:uid="{5028892C-CA55-40C7-B20E-F663D386B5FC}"/>
    <cellStyle name="Normal 38 3 7" xfId="2732" xr:uid="{046C5B29-5C94-455A-BC17-D635579ECC73}"/>
    <cellStyle name="Normal 38 3 7 2" xfId="4825" xr:uid="{ED25ACEA-8297-4C29-8A89-EC1B8849E338}"/>
    <cellStyle name="Normal 38 3 7 3" xfId="6989" xr:uid="{A9DDEF82-4326-4014-9018-DCBDB31397C3}"/>
    <cellStyle name="Normal 38 3 8" xfId="2945" xr:uid="{FD809AE9-BEB5-40DB-BA93-E749053E9444}"/>
    <cellStyle name="Normal 38 3 8 2" xfId="5030" xr:uid="{FF3FAA41-AFE9-4B75-980B-537F427C48DA}"/>
    <cellStyle name="Normal 38 3 8 3" xfId="7194" xr:uid="{5D5E702A-5712-49A8-A1C6-DE1D12E06411}"/>
    <cellStyle name="Normal 38 3 9" xfId="3187" xr:uid="{A0C1DFC2-B77D-43AE-9333-D072E126C2FA}"/>
    <cellStyle name="Normal 38 4" xfId="947" xr:uid="{1372E22E-438E-4207-9D83-27213265986A}"/>
    <cellStyle name="Normal 38 4 2" xfId="1265" xr:uid="{3A4BE76D-D665-4C50-9A29-38E58235675D}"/>
    <cellStyle name="Normal 38 4 2 2" xfId="3638" xr:uid="{4093033F-B171-4A09-8BF4-64CED4341C49}"/>
    <cellStyle name="Normal 38 4 2 3" xfId="5750" xr:uid="{9842659E-7764-467B-92AF-875A26E89CA6}"/>
    <cellStyle name="Normal 38 4 3" xfId="1580" xr:uid="{259442B6-80C9-490A-985F-F33B2A5C8E3C}"/>
    <cellStyle name="Normal 38 4 3 2" xfId="3882" xr:uid="{7BBDE36D-7EDC-48EB-AEB2-47389574994F}"/>
    <cellStyle name="Normal 38 4 3 3" xfId="6005" xr:uid="{3A666264-13D6-42FA-A3F6-F098E0D23DA0}"/>
    <cellStyle name="Normal 38 4 4" xfId="2091" xr:uid="{F880704F-AAD0-41C5-A27A-E7D797A67ED0}"/>
    <cellStyle name="Normal 38 4 4 2" xfId="4190" xr:uid="{61B5FE0A-A93F-4DF0-BA58-04AC6522314B}"/>
    <cellStyle name="Normal 38 4 4 3" xfId="6354" xr:uid="{C4337C81-CCF4-452C-8303-4A943B8D20CC}"/>
    <cellStyle name="Normal 38 4 5" xfId="2401" xr:uid="{C9323FC4-FE33-4D78-86D0-27BEF5528875}"/>
    <cellStyle name="Normal 38 4 5 2" xfId="4498" xr:uid="{B42B6882-3149-4422-A973-AFEB8D25191C}"/>
    <cellStyle name="Normal 38 4 5 3" xfId="6662" xr:uid="{A343FF17-2935-4EED-AC01-A7EA45BCA121}"/>
    <cellStyle name="Normal 38 4 6" xfId="2663" xr:uid="{E41EE2E4-779E-4563-9726-C9FE1A19DEB4}"/>
    <cellStyle name="Normal 38 4 6 2" xfId="4756" xr:uid="{530FA567-5F16-4A20-B00D-7BC238D36EE7}"/>
    <cellStyle name="Normal 38 4 6 3" xfId="6920" xr:uid="{369048D9-A11F-4EE3-A4AC-BA1F5820E0CF}"/>
    <cellStyle name="Normal 38 4 7" xfId="2876" xr:uid="{3A73029C-9B95-4F20-9ABB-37D1A047F0CF}"/>
    <cellStyle name="Normal 38 4 7 2" xfId="4961" xr:uid="{C311B56C-91FC-4168-9E9D-D7FFEFAA8C71}"/>
    <cellStyle name="Normal 38 4 7 3" xfId="7125" xr:uid="{548D8C57-0DCC-4694-82C0-8BACE906CC81}"/>
    <cellStyle name="Normal 38 4 8" xfId="3387" xr:uid="{243B8F37-255C-49EE-8400-3A5CBF95B303}"/>
    <cellStyle name="Normal 38 4 9" xfId="5490" xr:uid="{0F782360-5F59-4208-8913-034D371D3797}"/>
    <cellStyle name="Normal 38 5" xfId="851" xr:uid="{580F64DD-BAA9-454C-94AC-C1B55BBDDA7D}"/>
    <cellStyle name="Normal 38 5 2" xfId="3299" xr:uid="{B0EDADB3-6B70-404D-8F77-B3D31FD93088}"/>
    <cellStyle name="Normal 38 5 3" xfId="5399" xr:uid="{098C48E7-D078-4AC7-BDC9-57E17E25B1F9}"/>
    <cellStyle name="Normal 38 6" xfId="1175" xr:uid="{29CA2C49-B158-424D-99DF-2A5C660DDB49}"/>
    <cellStyle name="Normal 38 6 2" xfId="3578" xr:uid="{CA6C771A-A1B7-42F1-92E2-A81BD5FDC3A6}"/>
    <cellStyle name="Normal 38 6 3" xfId="5684" xr:uid="{ACB2216F-8A6B-4CC3-BFF9-6E3900A98D67}"/>
    <cellStyle name="Normal 38 7" xfId="1488" xr:uid="{5D995AC2-94FE-47EA-A975-208B6AE726A9}"/>
    <cellStyle name="Normal 38 7 2" xfId="3794" xr:uid="{07647634-6818-44E1-88D2-8367715F54B9}"/>
    <cellStyle name="Normal 38 7 3" xfId="5917" xr:uid="{96C78CFC-A607-44F8-914D-C05F8462D0BC}"/>
    <cellStyle name="Normal 38 8" xfId="2003" xr:uid="{62484268-13B3-445F-BC93-10660D39D381}"/>
    <cellStyle name="Normal 38 8 2" xfId="4102" xr:uid="{DC096C53-B80B-4E02-A782-0764C42F3D8F}"/>
    <cellStyle name="Normal 38 8 3" xfId="6266" xr:uid="{EEE1D4C2-6A46-461A-8116-2BAF7E9419C3}"/>
    <cellStyle name="Normal 38 9" xfId="2313" xr:uid="{ABC0C43C-8A30-421E-BD74-24BF575B9371}"/>
    <cellStyle name="Normal 38 9 2" xfId="4410" xr:uid="{648051C3-F474-4797-84D1-777D2AE5E54F}"/>
    <cellStyle name="Normal 38 9 3" xfId="6574" xr:uid="{368ED66A-2790-41D5-869E-2B41FC7597C3}"/>
    <cellStyle name="Normal 39" xfId="452" xr:uid="{7F08C32A-4760-417E-9601-B54C694D3F34}"/>
    <cellStyle name="Normal 4" xfId="126" xr:uid="{619E3D11-5935-48BA-8DD1-C7FEBDF9F269}"/>
    <cellStyle name="Normal 4 2" xfId="224" xr:uid="{B34F293B-E28A-4B36-8D5D-A3E259697C76}"/>
    <cellStyle name="Normal 4 3" xfId="225" xr:uid="{72152CF4-B4BD-4B44-86C9-185AB8BBB258}"/>
    <cellStyle name="Normal 4 4" xfId="223" xr:uid="{157CE064-070A-4F6E-B4D7-9D60A751DDC6}"/>
    <cellStyle name="Normal 4 5" xfId="7388" xr:uid="{408F65A6-904D-4F4A-BB7A-650A1C09948B}"/>
    <cellStyle name="Normal 40" xfId="469" xr:uid="{3FE1BD6D-F0BC-4619-8378-44BD228A935B}"/>
    <cellStyle name="Normal 41" xfId="459" xr:uid="{1EE95EAC-6C19-46D3-9A8C-933233A15D77}"/>
    <cellStyle name="Normal 42" xfId="465" xr:uid="{6589CECD-96E8-4E57-9151-12D9D873DEAB}"/>
    <cellStyle name="Normal 43" xfId="537" xr:uid="{4E26F373-4878-4444-92DF-CDE94A1AFDC9}"/>
    <cellStyle name="Normal 43 2" xfId="652" xr:uid="{871DB884-4107-4DA3-A4CC-3842FC121C5F}"/>
    <cellStyle name="Normal 43 3" xfId="1438" xr:uid="{BEED4298-A8F5-435B-9F7F-29A4FF889F21}"/>
    <cellStyle name="Normal 44" xfId="580" xr:uid="{EEAD62BA-49A8-4CE4-A642-E778091573FD}"/>
    <cellStyle name="Normal 44 2" xfId="656" xr:uid="{540F2DFA-F343-416D-9BAD-13898C349A7C}"/>
    <cellStyle name="Normal 44 3" xfId="1447" xr:uid="{E8CA1DC5-F885-472C-B61E-3AE98239632D}"/>
    <cellStyle name="Normal 45" xfId="468" xr:uid="{C16811F5-DD10-4AA0-A3B0-76184099DCC8}"/>
    <cellStyle name="Normal 46" xfId="472" xr:uid="{FB45C83A-2046-4F37-A9E9-27BFE8F2A7D5}"/>
    <cellStyle name="Normal 47" xfId="561" xr:uid="{74478B37-D606-453C-82D5-64C70AE0EE4B}"/>
    <cellStyle name="Normal 48" xfId="460" xr:uid="{0B2B1288-E459-40EF-9AD1-6B1D4622EF7D}"/>
    <cellStyle name="Normal 49" xfId="644" xr:uid="{EDAAD7BE-225D-458B-B712-63C22930C252}"/>
    <cellStyle name="Normal 49 2" xfId="790" xr:uid="{477C7458-777D-40C2-80F2-0831D318D228}"/>
    <cellStyle name="Normal 49 3" xfId="1449" xr:uid="{646E3D16-D511-4F73-9E9D-D69683DFC52A}"/>
    <cellStyle name="Normal 5" xfId="125" xr:uid="{66EF659E-F0F0-4DCA-B60A-693C76AF6331}"/>
    <cellStyle name="Normal 5 2" xfId="161" xr:uid="{FD178F66-4C05-4D3A-921C-5BECCB59EA9E}"/>
    <cellStyle name="Normal 5 3" xfId="7497" xr:uid="{0C99F8B6-27BB-4D11-9E2A-CA10332F2C19}"/>
    <cellStyle name="Normal 50" xfId="455" xr:uid="{D31CC715-5925-43E2-B2BA-203071155F00}"/>
    <cellStyle name="Normal 51" xfId="473" xr:uid="{87AECF8F-5AE1-4AD8-B80D-84822BCBB3DC}"/>
    <cellStyle name="Normal 52" xfId="641" xr:uid="{8E7FDDC8-1B0F-4904-91FA-D0D86C1533F2}"/>
    <cellStyle name="Normal 53" xfId="646" xr:uid="{0C887A9C-7E25-4F77-B942-535DF9A844C5}"/>
    <cellStyle name="Normal 54" xfId="658" xr:uid="{C2E95407-D325-448B-83CB-49170191405C}"/>
    <cellStyle name="Normal 54 2" xfId="734" xr:uid="{83015587-84E5-40AD-89C7-4DF2D285A1AC}"/>
    <cellStyle name="Normal 54 3" xfId="984" xr:uid="{7E709352-5D73-4A9C-88DE-02DCEBB7F7B4}"/>
    <cellStyle name="Normal 54 3 2" xfId="1302" xr:uid="{CE4460AA-DFC2-4C15-B00B-B4E92099A9FE}"/>
    <cellStyle name="Normal 54 3 2 2" xfId="3675" xr:uid="{EAC73602-C53F-43BB-8297-FD4059B7ADF8}"/>
    <cellStyle name="Normal 54 3 2 3" xfId="5787" xr:uid="{31F4D632-D064-4B14-B915-C6EA008576BD}"/>
    <cellStyle name="Normal 54 3 3" xfId="1617" xr:uid="{1FDA2D55-E2A7-4B94-8695-E6FC6814F4CA}"/>
    <cellStyle name="Normal 54 3 3 2" xfId="3919" xr:uid="{CF0E0E25-4873-4294-96AE-72165ABDC7C4}"/>
    <cellStyle name="Normal 54 3 3 3" xfId="6042" xr:uid="{78036C3E-B961-4794-BD1F-264609DA8A2D}"/>
    <cellStyle name="Normal 54 3 4" xfId="2128" xr:uid="{A9517CF5-E392-49F5-9A9B-A946AF799DCB}"/>
    <cellStyle name="Normal 54 3 4 2" xfId="4227" xr:uid="{C756ECCC-8C6B-4FFD-98CC-153F2C4B228B}"/>
    <cellStyle name="Normal 54 3 4 3" xfId="6391" xr:uid="{9E9F784F-46D0-403F-8AC1-C155A4232647}"/>
    <cellStyle name="Normal 54 3 5" xfId="2438" xr:uid="{59A6C879-F1E1-43FA-87A7-30F156313DC8}"/>
    <cellStyle name="Normal 54 3 5 2" xfId="4535" xr:uid="{1937D61F-8A65-4E57-9818-4F1130D76A01}"/>
    <cellStyle name="Normal 54 3 5 3" xfId="6699" xr:uid="{713EF0A8-57E1-4D87-8868-3ECEEC7475D8}"/>
    <cellStyle name="Normal 54 3 6" xfId="2700" xr:uid="{0CC6D176-F7B0-4557-BFB3-85EE6B549435}"/>
    <cellStyle name="Normal 54 3 6 2" xfId="4793" xr:uid="{411B7C2C-E6F1-4AA3-8566-E3B099272E99}"/>
    <cellStyle name="Normal 54 3 6 3" xfId="6957" xr:uid="{973336B5-3266-48D1-B0B3-A5684541D187}"/>
    <cellStyle name="Normal 54 3 7" xfId="2913" xr:uid="{56AED659-3B8B-4EAB-A0A4-DF23D62F1212}"/>
    <cellStyle name="Normal 54 3 7 2" xfId="4998" xr:uid="{FF5CEA0C-C020-4F4A-A031-8469D648FAD4}"/>
    <cellStyle name="Normal 54 3 7 3" xfId="7162" xr:uid="{6D1A4D0F-FD63-4934-8E8B-F349EAEE0F45}"/>
    <cellStyle name="Normal 54 3 8" xfId="3424" xr:uid="{4D6D9F0A-CFB5-4A51-9751-DFD35563ADDB}"/>
    <cellStyle name="Normal 54 3 9" xfId="5527" xr:uid="{3524ABB0-704D-4DB3-B79C-6AF154AC331D}"/>
    <cellStyle name="Normal 54 4" xfId="1498" xr:uid="{DB246C96-9AF4-4C15-8C45-D09304E38CF5}"/>
    <cellStyle name="Normal 54 5" xfId="3131" xr:uid="{5831ABF0-18FF-40D3-B11D-2DC829E6F40F}"/>
    <cellStyle name="Normal 54 6" xfId="5228" xr:uid="{B92A2E99-3459-4A0B-8686-A36243EDBF76}"/>
    <cellStyle name="Normal 55" xfId="791" xr:uid="{90B71E2D-1E09-4F41-AC2F-89958726376D}"/>
    <cellStyle name="Normal 55 2" xfId="1102" xr:uid="{8BB2EC93-2169-44ED-9C56-1FA754973D23}"/>
    <cellStyle name="Normal 55 3" xfId="1552" xr:uid="{3CF23BCE-C075-4372-8AC8-4B4ACA6AC6E2}"/>
    <cellStyle name="Normal 56" xfId="661" xr:uid="{82E77E7D-4CDC-4D18-99FB-EA33BB6C2F4F}"/>
    <cellStyle name="Normal 57" xfId="667" xr:uid="{123C8637-4F96-4DF8-A7EF-DAFDF593FF1C}"/>
    <cellStyle name="Normal 58" xfId="666" xr:uid="{B3818ED3-EEEB-4ACD-9690-5433409C9C41}"/>
    <cellStyle name="Normal 59" xfId="913" xr:uid="{E8790380-AE54-4A68-92D2-48AAF8084D2D}"/>
    <cellStyle name="Normal 59 2" xfId="1553" xr:uid="{5734C33D-0150-42B4-A736-87966FADF70A}"/>
    <cellStyle name="Normal 6" xfId="226" xr:uid="{660D3926-52C1-4E72-B745-CD86E53E31D5}"/>
    <cellStyle name="Normal 6 2" xfId="227" xr:uid="{AB9C5B76-111C-401B-B5BC-76F0730B14D2}"/>
    <cellStyle name="Normal 6 2 2" xfId="228" xr:uid="{C58E8E14-3722-4E31-8560-4DE3719B38B9}"/>
    <cellStyle name="Normal 6 2 3" xfId="197" xr:uid="{A0BFCA99-2A8D-4AB9-905C-39691E3FDFC9}"/>
    <cellStyle name="Normal 6 2 3 2" xfId="229" xr:uid="{331D20C2-52F0-41E1-973C-82A22F9DEE41}"/>
    <cellStyle name="Normal 6 2 3 2 2" xfId="557" xr:uid="{40ACEE37-58F4-4E39-BB89-DAE4DD51407F}"/>
    <cellStyle name="Normal 6 2 4" xfId="318" xr:uid="{FC39A07D-C31C-476B-AEF3-EC92D523A606}"/>
    <cellStyle name="Normal 6 2 4 2" xfId="584" xr:uid="{84BB7C4F-D4D6-41B4-987B-04FA3AD5E657}"/>
    <cellStyle name="Normal 6 3" xfId="7419" xr:uid="{44551ED5-27FE-479E-83CF-E89422B682B3}"/>
    <cellStyle name="Normal 60" xfId="1103" xr:uid="{737B41DA-ECDC-4662-9178-D5BA45A1BA75}"/>
    <cellStyle name="Normal 60 2" xfId="1735" xr:uid="{C890BEC4-78B0-482E-A1F1-CF320FACEB70}"/>
    <cellStyle name="Normal 61" xfId="799" xr:uid="{B348797E-4A2E-4786-876A-CA75D5C7F68C}"/>
    <cellStyle name="Normal 61 2" xfId="1420" xr:uid="{A43DEACC-222B-4CDB-82C6-076F0456E045}"/>
    <cellStyle name="Normal 61 3" xfId="1736" xr:uid="{122D67CE-07E7-4416-AE93-C7F8B4F5CE8C}"/>
    <cellStyle name="Normal 62" xfId="1111" xr:uid="{5B19F596-4411-4AD0-A4CA-C3A1D7388473}"/>
    <cellStyle name="Normal 62 2" xfId="1737" xr:uid="{A650036A-63F8-4C67-B7D2-044B2D2E28F5}"/>
    <cellStyle name="Normal 62 3" xfId="3542" xr:uid="{4A187CEE-4C2A-4360-B215-3D349CA83270}"/>
    <cellStyle name="Normal 62 4" xfId="5645" xr:uid="{265157D7-7543-44CD-9E07-05C25426A604}"/>
    <cellStyle name="Normal 63" xfId="1114" xr:uid="{FF7A8347-9A91-4CF0-8735-AA36FD9EC3F3}"/>
    <cellStyle name="Normal 63 2" xfId="1745" xr:uid="{557410FA-6DFE-402D-9694-93A7A60C7E6D}"/>
    <cellStyle name="Normal 64" xfId="1119" xr:uid="{35DD72EF-B117-499F-9F9D-F827217A98C2}"/>
    <cellStyle name="Normal 64 2" xfId="1753" xr:uid="{CF778C25-8159-4B5C-9B40-FE9BB87C638C}"/>
    <cellStyle name="Normal 65" xfId="1185" xr:uid="{D5734A4A-A557-4BD3-83C2-7DA4E8ACC867}"/>
    <cellStyle name="Normal 65 2" xfId="1754" xr:uid="{08F405E2-D062-4532-AF4F-42C4C4B9C359}"/>
    <cellStyle name="Normal 66" xfId="1123" xr:uid="{D4C263E8-C25E-42B1-A095-9B39ACDB7EE7}"/>
    <cellStyle name="Normal 66 2" xfId="1762" xr:uid="{92299A6C-87A9-41AA-9E0F-0FE007B722DA}"/>
    <cellStyle name="Normal 67" xfId="1124" xr:uid="{37E2D512-3312-4DA7-8D48-BC6280E2E972}"/>
    <cellStyle name="Normal 67 2" xfId="1770" xr:uid="{83F56BA5-227F-4930-B954-C411E90D45FE}"/>
    <cellStyle name="Normal 68" xfId="1778" xr:uid="{0C3FFF7B-056A-4B72-85C7-E86886DEC664}"/>
    <cellStyle name="Normal 69" xfId="1786" xr:uid="{8292105C-CC58-4684-9C72-96C230588510}"/>
    <cellStyle name="Normal 7" xfId="230" xr:uid="{3AF4B3B8-9487-41BE-A97C-3AE38B6D06BB}"/>
    <cellStyle name="Normal 7 10" xfId="1118" xr:uid="{F1541966-321D-4134-80DD-7597B496D2A3}"/>
    <cellStyle name="Normal 7 10 2" xfId="3548" xr:uid="{6C5976D6-AC07-414A-898E-12A19B3C985C}"/>
    <cellStyle name="Normal 7 10 3" xfId="5651" xr:uid="{86034A35-E98B-48FC-BEAC-A4D4CAADE48C}"/>
    <cellStyle name="Normal 7 11" xfId="1432" xr:uid="{44EDDBF6-B2E0-4717-BBF2-A0C5FF512836}"/>
    <cellStyle name="Normal 7 11 2" xfId="3744" xr:uid="{B4B632A0-1699-40B5-9DFA-DEB2BAFF578E}"/>
    <cellStyle name="Normal 7 11 3" xfId="5866" xr:uid="{0285AB2D-18DF-4F3E-B642-F677D61B2C58}"/>
    <cellStyle name="Normal 7 12" xfId="1950" xr:uid="{5F34E376-66BD-4709-AB9D-09F40501B88F}"/>
    <cellStyle name="Normal 7 12 2" xfId="4052" xr:uid="{45A7723C-CF77-4312-A9A8-59BF81458A0A}"/>
    <cellStyle name="Normal 7 12 3" xfId="6216" xr:uid="{FE0DB60D-42FD-42E3-8167-FE33F293EC25}"/>
    <cellStyle name="Normal 7 13" xfId="2262" xr:uid="{ADBDBD36-A07E-43C2-9498-9871E8AA4963}"/>
    <cellStyle name="Normal 7 13 2" xfId="4360" xr:uid="{C10ED84E-657E-46D4-91B1-54EB24C7A310}"/>
    <cellStyle name="Normal 7 13 3" xfId="6524" xr:uid="{2B2DBADA-08E2-4705-9F65-734CA55043BB}"/>
    <cellStyle name="Normal 7 14" xfId="2570" xr:uid="{06CA39D0-F4F3-4EB9-A266-BDCB3445517E}"/>
    <cellStyle name="Normal 7 14 2" xfId="4666" xr:uid="{6DB65E96-C14A-43D3-9B0D-84D9103F609F}"/>
    <cellStyle name="Normal 7 14 3" xfId="6830" xr:uid="{232804B0-9783-46C7-BBE3-D23FA57B27B0}"/>
    <cellStyle name="Normal 7 15" xfId="2781" xr:uid="{E76DA304-C6AA-4B86-BA98-BF6C781CF477}"/>
    <cellStyle name="Normal 7 15 2" xfId="4872" xr:uid="{205FCE5A-81F6-4F40-8376-6784D6CD21D3}"/>
    <cellStyle name="Normal 7 15 3" xfId="7036" xr:uid="{CF2BBA15-0BA1-45C7-9F3C-DE67515B8F9D}"/>
    <cellStyle name="Normal 7 16" xfId="3022" xr:uid="{00F0D632-7E6F-4679-81E0-854D4DE6F499}"/>
    <cellStyle name="Normal 7 17" xfId="5091" xr:uid="{D2ED26DF-19C5-487C-8EF7-33E135E19CC3}"/>
    <cellStyle name="Normal 7 2" xfId="384" xr:uid="{A6AA3172-635E-4A0D-9450-04E539CA5E79}"/>
    <cellStyle name="Normal 7 2 10" xfId="2582" xr:uid="{C8B994DE-D650-4613-888F-91232243A075}"/>
    <cellStyle name="Normal 7 2 10 2" xfId="4675" xr:uid="{CED5EF2B-44C8-428D-B171-AC9DD1A176DE}"/>
    <cellStyle name="Normal 7 2 10 3" xfId="6839" xr:uid="{5486AB79-BA54-43C2-B14C-7D5C678EE67C}"/>
    <cellStyle name="Normal 7 2 11" xfId="2794" xr:uid="{FBFBCE1F-643F-4236-BFF6-E9B41E7F833E}"/>
    <cellStyle name="Normal 7 2 11 2" xfId="4880" xr:uid="{BC821B45-B0B5-4F53-A0FD-66EA262A5553}"/>
    <cellStyle name="Normal 7 2 11 3" xfId="7044" xr:uid="{959058CB-00C1-4BB8-A88D-A9F74E3B2570}"/>
    <cellStyle name="Normal 7 2 12" xfId="3030" xr:uid="{D3A98466-9295-4D2B-B803-41C7F03ADF73}"/>
    <cellStyle name="Normal 7 2 13" xfId="5110" xr:uid="{DC0F7271-39D2-4948-AF37-4330AA7AEC7D}"/>
    <cellStyle name="Normal 7 2 2" xfId="600" xr:uid="{D8BE288E-8A1E-421F-B187-8FA877CD1479}"/>
    <cellStyle name="Normal 7 2 2 10" xfId="2825" xr:uid="{AAA75804-0EAD-439C-BD16-2D701480723C}"/>
    <cellStyle name="Normal 7 2 2 10 2" xfId="4910" xr:uid="{D58D77CC-574C-4958-9EDC-956CB1B0097D}"/>
    <cellStyle name="Normal 7 2 2 10 3" xfId="7074" xr:uid="{05FF2C03-FF81-47CF-94CF-E878E477EF61}"/>
    <cellStyle name="Normal 7 2 2 11" xfId="3086" xr:uid="{3AB26CA1-9DEE-4861-AA17-E66223470A35}"/>
    <cellStyle name="Normal 7 2 2 12" xfId="5183" xr:uid="{B90F8668-EBC8-4805-90A5-92F98440023D}"/>
    <cellStyle name="Normal 7 2 2 2" xfId="749" xr:uid="{2B84C17B-C87D-4D3A-A2C9-EB79AFDE8ED5}"/>
    <cellStyle name="Normal 7 2 2 2 10" xfId="5308" xr:uid="{3AC5DF1B-FD6D-42FA-A9CB-8BBCB5470FFE}"/>
    <cellStyle name="Normal 7 2 2 2 2" xfId="1061" xr:uid="{4F447F79-A7F7-4843-A1D4-568D05321EEE}"/>
    <cellStyle name="Normal 7 2 2 2 2 2" xfId="3501" xr:uid="{42B61ED1-0E4E-4187-A7C2-9AE8DBB2B1B1}"/>
    <cellStyle name="Normal 7 2 2 2 2 3" xfId="5604" xr:uid="{9BA092F5-5D10-47E2-9529-6CAA7C9DC06C}"/>
    <cellStyle name="Normal 7 2 2 2 3" xfId="1379" xr:uid="{3FAAE3AF-DDB4-4E51-872E-50230C8DE576}"/>
    <cellStyle name="Normal 7 2 2 2 3 2" xfId="3716" xr:uid="{BCE862BF-D69F-48FA-B357-158060EEB3E6}"/>
    <cellStyle name="Normal 7 2 2 2 3 3" xfId="5834" xr:uid="{8DA4A17A-F306-4446-94C9-5DD6F6F55F72}"/>
    <cellStyle name="Normal 7 2 2 2 4" xfId="1694" xr:uid="{A8C12C11-0EE1-40EB-83EB-4813B02C9B05}"/>
    <cellStyle name="Normal 7 2 2 2 4 2" xfId="3996" xr:uid="{C0551729-EB54-47C3-BEAA-9C629E102FC9}"/>
    <cellStyle name="Normal 7 2 2 2 4 3" xfId="6119" xr:uid="{6721D0EA-3942-45F9-8684-0A82D4BDE625}"/>
    <cellStyle name="Normal 7 2 2 2 5" xfId="2205" xr:uid="{3BDBE88B-4C62-4AD0-9810-050710C7D215}"/>
    <cellStyle name="Normal 7 2 2 2 5 2" xfId="4304" xr:uid="{20B0143B-92F4-4B7C-BBF0-C7B06B0A48D9}"/>
    <cellStyle name="Normal 7 2 2 2 5 3" xfId="6468" xr:uid="{90C390CF-DF66-4242-B49F-12B3FB8B611A}"/>
    <cellStyle name="Normal 7 2 2 2 6" xfId="2515" xr:uid="{67CEBBD8-312E-4F61-8D40-A0175876B1DD}"/>
    <cellStyle name="Normal 7 2 2 2 6 2" xfId="4612" xr:uid="{15523E04-909E-44E6-A712-AF646D747721}"/>
    <cellStyle name="Normal 7 2 2 2 6 3" xfId="6776" xr:uid="{166A996D-5E22-42A0-BF27-6B717BD5A9FF}"/>
    <cellStyle name="Normal 7 2 2 2 7" xfId="2741" xr:uid="{8719197D-E5C9-4D25-B464-76BA8E476D96}"/>
    <cellStyle name="Normal 7 2 2 2 7 2" xfId="4834" xr:uid="{95224171-1AE5-4EC2-BC2B-0085185F98A8}"/>
    <cellStyle name="Normal 7 2 2 2 7 3" xfId="6998" xr:uid="{98387D9A-42E5-4F4D-97CC-6AA89B4AB385}"/>
    <cellStyle name="Normal 7 2 2 2 8" xfId="2954" xr:uid="{98C0C6AC-73BE-442E-A07A-E82C62E9425F}"/>
    <cellStyle name="Normal 7 2 2 2 8 2" xfId="5039" xr:uid="{C46644F4-A7F5-4FA3-8038-1491B957079C}"/>
    <cellStyle name="Normal 7 2 2 2 8 3" xfId="7203" xr:uid="{265DE2DF-043C-4AEA-A239-F062910C0DD4}"/>
    <cellStyle name="Normal 7 2 2 2 9" xfId="3208" xr:uid="{7A36604F-FED0-4228-8BC1-B03FDAB25E00}"/>
    <cellStyle name="Normal 7 2 2 3" xfId="958" xr:uid="{D5BCB47B-7AD9-413C-A95B-0E5EA4555746}"/>
    <cellStyle name="Normal 7 2 2 3 2" xfId="1276" xr:uid="{9225A05B-9C91-4C4D-8B72-E43859DD94BF}"/>
    <cellStyle name="Normal 7 2 2 3 2 2" xfId="3649" xr:uid="{FD37BB33-A02B-42DB-BD6D-721F27770239}"/>
    <cellStyle name="Normal 7 2 2 3 2 3" xfId="5761" xr:uid="{9238C134-B39C-48EC-8368-8D084317A9E1}"/>
    <cellStyle name="Normal 7 2 2 3 3" xfId="1591" xr:uid="{1B04DF25-54B1-4187-9352-C37D859BB804}"/>
    <cellStyle name="Normal 7 2 2 3 3 2" xfId="3893" xr:uid="{655E8904-0172-4EB5-A0D7-B5AC93406B01}"/>
    <cellStyle name="Normal 7 2 2 3 3 3" xfId="6016" xr:uid="{225A77CC-01DB-4053-A5E7-1476D1C101E5}"/>
    <cellStyle name="Normal 7 2 2 3 4" xfId="2102" xr:uid="{89FB7328-5170-4642-ADB1-CF5AF929058E}"/>
    <cellStyle name="Normal 7 2 2 3 4 2" xfId="4201" xr:uid="{7F14BCF2-7AAB-4C2A-ACF2-F174F4BAB4F3}"/>
    <cellStyle name="Normal 7 2 2 3 4 3" xfId="6365" xr:uid="{7EC6AE7E-F350-434A-AB54-93321D168527}"/>
    <cellStyle name="Normal 7 2 2 3 5" xfId="2412" xr:uid="{B2AEEBA9-CD13-4DCF-9566-73ED7FAE6325}"/>
    <cellStyle name="Normal 7 2 2 3 5 2" xfId="4509" xr:uid="{D0B104B1-8D42-4A6A-AEFC-35D3EE8E30E2}"/>
    <cellStyle name="Normal 7 2 2 3 5 3" xfId="6673" xr:uid="{6FCD71F6-D8C6-4A61-82D3-8C22259B7380}"/>
    <cellStyle name="Normal 7 2 2 3 6" xfId="2674" xr:uid="{9806F80A-6BFD-46C0-8EF0-1C0B4299F548}"/>
    <cellStyle name="Normal 7 2 2 3 6 2" xfId="4767" xr:uid="{14845ABC-3D24-47CB-B72B-53729A8FAA24}"/>
    <cellStyle name="Normal 7 2 2 3 6 3" xfId="6931" xr:uid="{06F7B9DD-26CE-4F54-AFF6-18D6CEC51355}"/>
    <cellStyle name="Normal 7 2 2 3 7" xfId="2887" xr:uid="{50974F72-DAE5-494C-9F92-17B3756BDFF4}"/>
    <cellStyle name="Normal 7 2 2 3 7 2" xfId="4972" xr:uid="{73D3F2A5-0AB5-48F9-98DB-815063B67307}"/>
    <cellStyle name="Normal 7 2 2 3 7 3" xfId="7136" xr:uid="{DF7298A3-7103-4B8B-AFD1-EDAF13A726E1}"/>
    <cellStyle name="Normal 7 2 2 3 8" xfId="3398" xr:uid="{595FDBC1-3827-45D8-8D09-008FBECC213A}"/>
    <cellStyle name="Normal 7 2 2 3 9" xfId="5501" xr:uid="{5A0E70F4-4ED3-45E8-8E91-B2D4080FC3E5}"/>
    <cellStyle name="Normal 7 2 2 4" xfId="872" xr:uid="{B3941629-D92D-4AB5-AD29-7574F70AAADF}"/>
    <cellStyle name="Normal 7 2 2 4 2" xfId="3320" xr:uid="{F819B519-522D-4E57-AC67-54ECC73A9A42}"/>
    <cellStyle name="Normal 7 2 2 4 3" xfId="5420" xr:uid="{D7FDA415-A4BA-42FA-A8F8-CA4D98543D59}"/>
    <cellStyle name="Normal 7 2 2 5" xfId="1198" xr:uid="{D571084D-D250-475F-B24A-410A5C3CCF43}"/>
    <cellStyle name="Normal 7 2 2 5 2" xfId="3587" xr:uid="{E2484F8F-A000-461A-87A4-5F5C371B95CA}"/>
    <cellStyle name="Normal 7 2 2 5 3" xfId="5695" xr:uid="{1E5CF502-B3CF-404C-96AD-6238062CDEA9}"/>
    <cellStyle name="Normal 7 2 2 6" xfId="1511" xr:uid="{55D74FB7-F2BF-4AAF-B8A3-584E2E22722E}"/>
    <cellStyle name="Normal 7 2 2 6 2" xfId="3815" xr:uid="{FBAD17CB-4165-4DB5-9F78-5282D844043A}"/>
    <cellStyle name="Normal 7 2 2 6 3" xfId="5938" xr:uid="{307FEEEF-3804-48FC-81D0-1260EA6725BD}"/>
    <cellStyle name="Normal 7 2 2 7" xfId="2024" xr:uid="{1CB8D163-9420-4EEB-833E-7BA3C8A8E1A5}"/>
    <cellStyle name="Normal 7 2 2 7 2" xfId="4123" xr:uid="{BCD6D302-B537-4BBD-A062-8C2A5A55A640}"/>
    <cellStyle name="Normal 7 2 2 7 3" xfId="6287" xr:uid="{B9F7F19D-18C6-468C-933C-CC635320C429}"/>
    <cellStyle name="Normal 7 2 2 8" xfId="2334" xr:uid="{1CF29FAB-24EE-4245-8CEA-0376AC5F19E9}"/>
    <cellStyle name="Normal 7 2 2 8 2" xfId="4431" xr:uid="{04851A8B-9ECA-439F-8C30-5259CCB251A0}"/>
    <cellStyle name="Normal 7 2 2 8 3" xfId="6595" xr:uid="{7E00ABFE-8342-435F-A7E0-D2F024A658F0}"/>
    <cellStyle name="Normal 7 2 2 9" xfId="2612" xr:uid="{A5C7A215-0360-47D7-BF85-4FBD6E05EA32}"/>
    <cellStyle name="Normal 7 2 2 9 2" xfId="4705" xr:uid="{274E3C3E-ED18-4060-B448-5ACF546605BE}"/>
    <cellStyle name="Normal 7 2 2 9 3" xfId="6869" xr:uid="{EAA5CDD3-CBA2-48D8-9BA2-5F304D758895}"/>
    <cellStyle name="Normal 7 2 3" xfId="689" xr:uid="{E6520EFA-41CE-4FED-8D99-2CAC722F69AC}"/>
    <cellStyle name="Normal 7 2 3 10" xfId="5253" xr:uid="{23A37833-093E-4C2E-9BFB-6CCE6D17990D}"/>
    <cellStyle name="Normal 7 2 3 2" xfId="1007" xr:uid="{F3C685BB-EC19-4A67-8665-7B67C8EF78E6}"/>
    <cellStyle name="Normal 7 2 3 2 2" xfId="3447" xr:uid="{35DCCA07-9AAA-4200-A368-80A6A3270FF0}"/>
    <cellStyle name="Normal 7 2 3 2 3" xfId="5550" xr:uid="{0D45888B-496B-46B1-AABF-308A940F7262}"/>
    <cellStyle name="Normal 7 2 3 3" xfId="1325" xr:uid="{3F447483-42EA-4063-A0F5-B5950218C460}"/>
    <cellStyle name="Normal 7 2 3 3 2" xfId="3686" xr:uid="{4CC0AB9B-4EC5-47A9-B479-23638EFD690C}"/>
    <cellStyle name="Normal 7 2 3 3 3" xfId="5799" xr:uid="{37503A34-4C8A-4E27-88D0-E6553E4A5174}"/>
    <cellStyle name="Normal 7 2 3 4" xfId="1640" xr:uid="{EF90C286-DAFA-49A8-80C7-13A75860EB70}"/>
    <cellStyle name="Normal 7 2 3 4 2" xfId="3942" xr:uid="{5BE20B83-7E32-4188-B986-A4159417C154}"/>
    <cellStyle name="Normal 7 2 3 4 3" xfId="6065" xr:uid="{6A72D8BB-FE8B-4AF9-BE78-B1EA789707A9}"/>
    <cellStyle name="Normal 7 2 3 5" xfId="2151" xr:uid="{729D215F-308A-4DE0-8340-17694D977F80}"/>
    <cellStyle name="Normal 7 2 3 5 2" xfId="4250" xr:uid="{793400E4-7559-4B89-ACB1-DB2C2C46F21D}"/>
    <cellStyle name="Normal 7 2 3 5 3" xfId="6414" xr:uid="{863FD51E-30CF-4984-A0F7-00943240BD3C}"/>
    <cellStyle name="Normal 7 2 3 6" xfId="2461" xr:uid="{79B32871-0908-48C8-98CE-66651EE4E4A7}"/>
    <cellStyle name="Normal 7 2 3 6 2" xfId="4558" xr:uid="{D15C6D1F-87C8-43BA-933C-9E339495C630}"/>
    <cellStyle name="Normal 7 2 3 6 3" xfId="6722" xr:uid="{81543719-A995-4391-BF49-C66AB181C175}"/>
    <cellStyle name="Normal 7 2 3 7" xfId="2711" xr:uid="{2E910912-5B98-4BA8-94D4-B78C22FC4D7A}"/>
    <cellStyle name="Normal 7 2 3 7 2" xfId="4804" xr:uid="{EED865A5-3A9C-4242-AD06-A8D61AAED1B7}"/>
    <cellStyle name="Normal 7 2 3 7 3" xfId="6968" xr:uid="{482892A7-4081-4EA4-AA34-E9BDE793DFEC}"/>
    <cellStyle name="Normal 7 2 3 8" xfId="2924" xr:uid="{85CCBAD3-2726-4E0F-811B-627E758EB8B0}"/>
    <cellStyle name="Normal 7 2 3 8 2" xfId="5009" xr:uid="{752F9286-9A18-4B68-9DA2-561098D41F93}"/>
    <cellStyle name="Normal 7 2 3 8 3" xfId="7173" xr:uid="{7C82AC7B-B8F1-41E5-9B96-982B6DB68539}"/>
    <cellStyle name="Normal 7 2 3 9" xfId="3154" xr:uid="{36E4D87A-93CE-4FDA-AFBA-6F41EBAD986F}"/>
    <cellStyle name="Normal 7 2 4" xfId="926" xr:uid="{25AFEDD3-E91D-4C35-8575-504B627296E7}"/>
    <cellStyle name="Normal 7 2 4 2" xfId="1244" xr:uid="{1B7BAAFD-843B-4681-8EED-D277AA5DAAF6}"/>
    <cellStyle name="Normal 7 2 4 2 2" xfId="3617" xr:uid="{650A36EE-B76D-47EC-916C-AF03C2A4E283}"/>
    <cellStyle name="Normal 7 2 4 2 3" xfId="5729" xr:uid="{BDB7E653-DB66-47B6-8603-A95B0CBA3099}"/>
    <cellStyle name="Normal 7 2 4 3" xfId="1559" xr:uid="{69E2781D-6527-4A99-810C-ACE26D3F88E8}"/>
    <cellStyle name="Normal 7 2 4 3 2" xfId="3861" xr:uid="{68B17FE3-30E9-42C4-BBD2-2E682BD0051D}"/>
    <cellStyle name="Normal 7 2 4 3 3" xfId="5984" xr:uid="{98E9A034-4E51-47AE-9AF6-B0727574705E}"/>
    <cellStyle name="Normal 7 2 4 4" xfId="2070" xr:uid="{B734242F-46EA-46EC-9E10-8B05EB3C6B7E}"/>
    <cellStyle name="Normal 7 2 4 4 2" xfId="4169" xr:uid="{18971E7A-3CB1-493F-83AB-E9CEC8FFD51A}"/>
    <cellStyle name="Normal 7 2 4 4 3" xfId="6333" xr:uid="{D0FD72CD-B489-461A-81E2-26741CBBDBFC}"/>
    <cellStyle name="Normal 7 2 4 5" xfId="2380" xr:uid="{71CCFC57-3CC6-4BD5-9871-58FEC7CDD34F}"/>
    <cellStyle name="Normal 7 2 4 5 2" xfId="4477" xr:uid="{F0A26CE6-A1A2-4F67-9866-DB8A54077483}"/>
    <cellStyle name="Normal 7 2 4 5 3" xfId="6641" xr:uid="{07DB7D13-F566-4ECB-94E3-A8187AA6655B}"/>
    <cellStyle name="Normal 7 2 4 6" xfId="2642" xr:uid="{A0814F6D-FF45-47C4-BF8F-BB543ED9C684}"/>
    <cellStyle name="Normal 7 2 4 6 2" xfId="4735" xr:uid="{B50BE65A-E5FE-44C1-BFC1-229B5D94E18B}"/>
    <cellStyle name="Normal 7 2 4 6 3" xfId="6899" xr:uid="{87391397-1FE4-4F0F-B414-B160F079FCF7}"/>
    <cellStyle name="Normal 7 2 4 7" xfId="2855" xr:uid="{5EE7FE6B-0926-4E83-B62C-9207BFC4287D}"/>
    <cellStyle name="Normal 7 2 4 7 2" xfId="4940" xr:uid="{569513BE-1B3E-40FD-A562-D783F060B0AA}"/>
    <cellStyle name="Normal 7 2 4 7 3" xfId="7104" xr:uid="{5770E5CC-849C-44F4-963C-9B6B072AF2D5}"/>
    <cellStyle name="Normal 7 2 4 8" xfId="3366" xr:uid="{E89F72C2-B0E0-406D-81D2-130B7735C09D}"/>
    <cellStyle name="Normal 7 2 4 9" xfId="5469" xr:uid="{4F85264E-9913-4E5C-80B6-CEEA6835D83C}"/>
    <cellStyle name="Normal 7 2 5" xfId="818" xr:uid="{EB632385-205F-40C8-84BB-15B2179ECAFF}"/>
    <cellStyle name="Normal 7 2 5 2" xfId="3266" xr:uid="{41973ABE-996C-4194-9F81-181183D7CDFC}"/>
    <cellStyle name="Normal 7 2 5 3" xfId="5366" xr:uid="{8FC5A107-DD54-471B-8994-53F644E84F51}"/>
    <cellStyle name="Normal 7 2 6" xfId="1142" xr:uid="{F5DC789F-A788-4DBD-961A-4FB4E406715A}"/>
    <cellStyle name="Normal 7 2 6 2" xfId="3557" xr:uid="{79447DA5-8AD9-490C-8B26-20D7394EDA4F}"/>
    <cellStyle name="Normal 7 2 6 3" xfId="5660" xr:uid="{CDFA9623-C2A8-4C56-878E-A60E3ADDABC0}"/>
    <cellStyle name="Normal 7 2 7" xfId="1455" xr:uid="{523436EB-76EB-444D-829A-45790BF4B1D9}"/>
    <cellStyle name="Normal 7 2 7 2" xfId="3761" xr:uid="{7DE9AFF6-0D4E-4221-BDC0-DBE4764CE00C}"/>
    <cellStyle name="Normal 7 2 7 3" xfId="5884" xr:uid="{AF1C95F9-ADFB-4709-A65E-B25DCC60D3DF}"/>
    <cellStyle name="Normal 7 2 8" xfId="1970" xr:uid="{BD8D995A-2737-493B-8C27-298F1DB3AA14}"/>
    <cellStyle name="Normal 7 2 8 2" xfId="4069" xr:uid="{CF050F98-BBEF-4829-B76C-B829165E748C}"/>
    <cellStyle name="Normal 7 2 8 3" xfId="6233" xr:uid="{C4183403-40ED-4BB3-B267-1FB0109E17D8}"/>
    <cellStyle name="Normal 7 2 9" xfId="2280" xr:uid="{88D7B6CC-01C2-477D-874C-B2C743B9DF56}"/>
    <cellStyle name="Normal 7 2 9 2" xfId="4377" xr:uid="{90E75E1E-D6D0-4C27-91E5-00FC2FFC49FE}"/>
    <cellStyle name="Normal 7 2 9 3" xfId="6541" xr:uid="{E816F02A-039D-48B6-A0C6-2015F6E96C20}"/>
    <cellStyle name="Normal 7 3" xfId="397" xr:uid="{511D4BF6-0359-4D5E-8A6B-27BA6C943DB7}"/>
    <cellStyle name="Normal 7 3 10" xfId="2588" xr:uid="{21C847FF-8229-4582-82B6-344284ECC5BC}"/>
    <cellStyle name="Normal 7 3 10 2" xfId="4681" xr:uid="{2B116877-7185-4F2D-9A43-9E19C467728D}"/>
    <cellStyle name="Normal 7 3 10 3" xfId="6845" xr:uid="{13EF63D0-9997-4A7E-A0F9-41533F946574}"/>
    <cellStyle name="Normal 7 3 11" xfId="2800" xr:uid="{DA8B0A77-FE0F-4AA4-849E-E8FCD0E386CE}"/>
    <cellStyle name="Normal 7 3 11 2" xfId="4886" xr:uid="{E29D2057-9199-4060-A6A2-B94E30E8D23A}"/>
    <cellStyle name="Normal 7 3 11 3" xfId="7050" xr:uid="{705E0BFE-4C5F-41E1-8249-65CC29580849}"/>
    <cellStyle name="Normal 7 3 12" xfId="3040" xr:uid="{26E1A444-56E1-4652-A76B-70595FA4BCF5}"/>
    <cellStyle name="Normal 7 3 13" xfId="5120" xr:uid="{EBBCCD81-AEFF-4723-81B5-3F8691DCE9F8}"/>
    <cellStyle name="Normal 7 3 2" xfId="610" xr:uid="{BE29F466-6227-43A1-B7CD-1DE05E8AC913}"/>
    <cellStyle name="Normal 7 3 2 10" xfId="2831" xr:uid="{4250D542-35D3-4102-B2EF-12187D751BA5}"/>
    <cellStyle name="Normal 7 3 2 10 2" xfId="4916" xr:uid="{C2E1636B-4F19-4677-BAE1-79B1415E1915}"/>
    <cellStyle name="Normal 7 3 2 10 3" xfId="7080" xr:uid="{3AA4038C-463A-4C51-A51A-BAFF467E35EF}"/>
    <cellStyle name="Normal 7 3 2 11" xfId="3096" xr:uid="{F1844BF5-1CA3-4214-A465-A859F9005692}"/>
    <cellStyle name="Normal 7 3 2 12" xfId="5193" xr:uid="{D16ACAC5-7301-4A14-B94C-BF0188831502}"/>
    <cellStyle name="Normal 7 3 2 2" xfId="759" xr:uid="{220538EA-5D19-456E-8271-9016565D77E9}"/>
    <cellStyle name="Normal 7 3 2 2 10" xfId="5318" xr:uid="{12BE2B3A-9E41-4504-B034-11503AE10ACB}"/>
    <cellStyle name="Normal 7 3 2 2 2" xfId="1071" xr:uid="{6B955A39-5465-4A23-90F3-4B16EC6492AD}"/>
    <cellStyle name="Normal 7 3 2 2 2 2" xfId="3511" xr:uid="{193BC510-731A-4B7B-849A-6500A341EF98}"/>
    <cellStyle name="Normal 7 3 2 2 2 3" xfId="5614" xr:uid="{AFA9CEAD-5B70-40A2-BDA4-5D8458328EE9}"/>
    <cellStyle name="Normal 7 3 2 2 3" xfId="1389" xr:uid="{B87EBD32-E064-4056-8FDD-AD529766198E}"/>
    <cellStyle name="Normal 7 3 2 2 3 2" xfId="3722" xr:uid="{4AF57DC0-596A-4EE0-90C1-CBAFBD87F1D8}"/>
    <cellStyle name="Normal 7 3 2 2 3 3" xfId="5840" xr:uid="{9A9154AB-4FAC-4387-A872-079E8540C821}"/>
    <cellStyle name="Normal 7 3 2 2 4" xfId="1704" xr:uid="{6C16B1F6-F93C-43DC-BC69-5683DECD6CE8}"/>
    <cellStyle name="Normal 7 3 2 2 4 2" xfId="4006" xr:uid="{10FF5191-5589-4E4A-808C-C32C23E3A65E}"/>
    <cellStyle name="Normal 7 3 2 2 4 3" xfId="6129" xr:uid="{1107F6E2-1CAC-4594-84B6-D9A33058270F}"/>
    <cellStyle name="Normal 7 3 2 2 5" xfId="2215" xr:uid="{D1BD9391-76E4-48D8-A2B2-2F7413243DCC}"/>
    <cellStyle name="Normal 7 3 2 2 5 2" xfId="4314" xr:uid="{85A19F8F-2869-474B-B019-FE77ADC710EA}"/>
    <cellStyle name="Normal 7 3 2 2 5 3" xfId="6478" xr:uid="{F5F36E50-7CF4-4B45-82D1-377F082013D0}"/>
    <cellStyle name="Normal 7 3 2 2 6" xfId="2525" xr:uid="{6BFD6C75-630B-48B7-AED8-0744AA06D611}"/>
    <cellStyle name="Normal 7 3 2 2 6 2" xfId="4622" xr:uid="{B7F2270F-7BC4-4C99-B7E4-37BF70D4B186}"/>
    <cellStyle name="Normal 7 3 2 2 6 3" xfId="6786" xr:uid="{8250DBE8-13A9-4DD6-94A9-F9ECC2632248}"/>
    <cellStyle name="Normal 7 3 2 2 7" xfId="2747" xr:uid="{6F40FEB4-9CD8-448B-9935-3DFC34D8F63C}"/>
    <cellStyle name="Normal 7 3 2 2 7 2" xfId="4840" xr:uid="{C9FAB681-5ED9-4482-A7A2-4B67A8842085}"/>
    <cellStyle name="Normal 7 3 2 2 7 3" xfId="7004" xr:uid="{44C49A94-F86B-4392-AE81-F68BCEB03A0D}"/>
    <cellStyle name="Normal 7 3 2 2 8" xfId="2960" xr:uid="{DA5BCB5D-90A6-4112-B4E4-2B0D7FBBA045}"/>
    <cellStyle name="Normal 7 3 2 2 8 2" xfId="5045" xr:uid="{A792A55E-A87D-4422-9C9B-70546E175B52}"/>
    <cellStyle name="Normal 7 3 2 2 8 3" xfId="7209" xr:uid="{F7215FFD-73AA-4107-BD95-AAD274540936}"/>
    <cellStyle name="Normal 7 3 2 2 9" xfId="3218" xr:uid="{AEDB306F-DCE7-489E-B952-673877DBF821}"/>
    <cellStyle name="Normal 7 3 2 3" xfId="964" xr:uid="{BB7CD8E5-CE4F-40C7-9560-1E2E1CEEB1E2}"/>
    <cellStyle name="Normal 7 3 2 3 2" xfId="1282" xr:uid="{F9976F25-6775-48DC-9106-EF8D4298D2C2}"/>
    <cellStyle name="Normal 7 3 2 3 2 2" xfId="3655" xr:uid="{383A65B8-5B4A-4D1A-85E3-B1A8C5A4BFF8}"/>
    <cellStyle name="Normal 7 3 2 3 2 3" xfId="5767" xr:uid="{EEB5527E-C1AF-4CB7-966D-FB2AB913FF51}"/>
    <cellStyle name="Normal 7 3 2 3 3" xfId="1597" xr:uid="{BFA36222-E990-4A37-9045-2A79E9B19D1B}"/>
    <cellStyle name="Normal 7 3 2 3 3 2" xfId="3899" xr:uid="{F7E3D601-7AD0-41FC-8D0E-C37D5C9500F9}"/>
    <cellStyle name="Normal 7 3 2 3 3 3" xfId="6022" xr:uid="{ABACB7F5-AF1B-4A29-B7A3-1520F02DEA47}"/>
    <cellStyle name="Normal 7 3 2 3 4" xfId="2108" xr:uid="{798E10AC-5D0E-4738-8C9D-205F8D8F0D00}"/>
    <cellStyle name="Normal 7 3 2 3 4 2" xfId="4207" xr:uid="{19E4769A-9BD0-48C3-ACE8-62C0190489A2}"/>
    <cellStyle name="Normal 7 3 2 3 4 3" xfId="6371" xr:uid="{2FAA779D-7457-4F08-9F30-BF35AEA2DFA8}"/>
    <cellStyle name="Normal 7 3 2 3 5" xfId="2418" xr:uid="{6816A9F3-4F8A-4200-AA48-480AC51B28BA}"/>
    <cellStyle name="Normal 7 3 2 3 5 2" xfId="4515" xr:uid="{56C469AE-9029-4566-B08B-1218D9EC983E}"/>
    <cellStyle name="Normal 7 3 2 3 5 3" xfId="6679" xr:uid="{4C4D4368-AE1D-42EB-920A-B988FBB575B3}"/>
    <cellStyle name="Normal 7 3 2 3 6" xfId="2680" xr:uid="{3ABE511C-2CD8-4192-9031-5A455163C020}"/>
    <cellStyle name="Normal 7 3 2 3 6 2" xfId="4773" xr:uid="{038FBFE5-1D69-4884-B1E1-4883C97A6272}"/>
    <cellStyle name="Normal 7 3 2 3 6 3" xfId="6937" xr:uid="{330CC72D-A06A-4753-B85D-87784F785B8C}"/>
    <cellStyle name="Normal 7 3 2 3 7" xfId="2893" xr:uid="{ADB3A122-06C9-4313-88A8-E0BD7B9AA07C}"/>
    <cellStyle name="Normal 7 3 2 3 7 2" xfId="4978" xr:uid="{674F871F-621D-489C-B386-30ECB5E81F12}"/>
    <cellStyle name="Normal 7 3 2 3 7 3" xfId="7142" xr:uid="{CE3B78D1-A52B-4514-AB22-E7EE104F5756}"/>
    <cellStyle name="Normal 7 3 2 3 8" xfId="3404" xr:uid="{4CB9DD65-45B9-40D2-B132-8F0CE798BF5E}"/>
    <cellStyle name="Normal 7 3 2 3 9" xfId="5507" xr:uid="{1366ABEB-5F7B-4155-ABB1-4284CB26396A}"/>
    <cellStyle name="Normal 7 3 2 4" xfId="882" xr:uid="{A13C26E1-F58F-4BEA-98D6-FFDCF32355D7}"/>
    <cellStyle name="Normal 7 3 2 4 2" xfId="3330" xr:uid="{8EDB337C-4DD1-44F0-9C9E-C42A7FAD8796}"/>
    <cellStyle name="Normal 7 3 2 4 3" xfId="5430" xr:uid="{5AF9A17E-BF95-4F19-AE3B-9CBFB419776D}"/>
    <cellStyle name="Normal 7 3 2 5" xfId="1208" xr:uid="{401FACA6-7312-40BB-A883-218CBD51F2B7}"/>
    <cellStyle name="Normal 7 3 2 5 2" xfId="3593" xr:uid="{5C5B7322-829F-4B4A-8ACD-F5B3BC56C373}"/>
    <cellStyle name="Normal 7 3 2 5 3" xfId="5702" xr:uid="{50A0897A-FFAD-42B0-A9D8-F44440A6BFB9}"/>
    <cellStyle name="Normal 7 3 2 6" xfId="1521" xr:uid="{A297C0BA-280F-4717-A050-99752E98F305}"/>
    <cellStyle name="Normal 7 3 2 6 2" xfId="3825" xr:uid="{B8A4B5AB-4B1E-4F42-BC04-77C46F220FDF}"/>
    <cellStyle name="Normal 7 3 2 6 3" xfId="5948" xr:uid="{7FE5FD50-6527-4DBC-8B62-721AF47F14EB}"/>
    <cellStyle name="Normal 7 3 2 7" xfId="2034" xr:uid="{307BA1EF-1F2A-47DA-8E67-F8E7AE546AA4}"/>
    <cellStyle name="Normal 7 3 2 7 2" xfId="4133" xr:uid="{C91A16B3-9B08-4B80-A602-7D2106377A62}"/>
    <cellStyle name="Normal 7 3 2 7 3" xfId="6297" xr:uid="{D712853C-D47F-432D-B6C8-87071872D868}"/>
    <cellStyle name="Normal 7 3 2 8" xfId="2344" xr:uid="{FA4195D0-B484-49BD-9CF7-8D4E866CC00F}"/>
    <cellStyle name="Normal 7 3 2 8 2" xfId="4441" xr:uid="{B02D45FE-24B3-4080-9C86-46A069176BF2}"/>
    <cellStyle name="Normal 7 3 2 8 3" xfId="6605" xr:uid="{CF0E716B-9307-4ABC-8DE5-9303CE07355A}"/>
    <cellStyle name="Normal 7 3 2 9" xfId="2618" xr:uid="{FF1AF28D-E13C-4800-8068-B85611B2C87F}"/>
    <cellStyle name="Normal 7 3 2 9 2" xfId="4711" xr:uid="{49F5C922-47DF-4CFE-B665-9313C16DE124}"/>
    <cellStyle name="Normal 7 3 2 9 3" xfId="6875" xr:uid="{CA5BAE6E-0641-4D48-985A-B6CA83AB99D7}"/>
    <cellStyle name="Normal 7 3 3" xfId="699" xr:uid="{47DEF7A4-8EBC-4DF1-A4F5-E0CB3C9AAC9B}"/>
    <cellStyle name="Normal 7 3 3 10" xfId="5263" xr:uid="{2B56F9C3-80A9-4EDD-BBAB-D175200300CA}"/>
    <cellStyle name="Normal 7 3 3 2" xfId="1017" xr:uid="{45FF5F84-6AAD-4DF1-BC50-186E0971CBC0}"/>
    <cellStyle name="Normal 7 3 3 2 2" xfId="3457" xr:uid="{F1DAD86D-F696-4C63-BB15-B8D9F1459009}"/>
    <cellStyle name="Normal 7 3 3 2 3" xfId="5560" xr:uid="{0932824D-9A5C-4A1D-A9D1-3DD923AB4412}"/>
    <cellStyle name="Normal 7 3 3 3" xfId="1335" xr:uid="{CC705A37-12BD-4239-B998-42E2F1EDDD7A}"/>
    <cellStyle name="Normal 7 3 3 3 2" xfId="3692" xr:uid="{83E236AD-CBBE-4738-81AF-339E4396F03C}"/>
    <cellStyle name="Normal 7 3 3 3 3" xfId="5806" xr:uid="{8D9D80BE-AE38-4AE9-9058-AC4A928D099E}"/>
    <cellStyle name="Normal 7 3 3 4" xfId="1650" xr:uid="{7AEFA2B9-7349-404F-88A7-455D0846DDB1}"/>
    <cellStyle name="Normal 7 3 3 4 2" xfId="3952" xr:uid="{AD80FDB7-FEE8-45F7-8097-AC9CBBA8B814}"/>
    <cellStyle name="Normal 7 3 3 4 3" xfId="6075" xr:uid="{81535A7E-720F-4F80-8615-3B8DC4F515CD}"/>
    <cellStyle name="Normal 7 3 3 5" xfId="2161" xr:uid="{5E19E43B-D119-40CB-AE99-71967149E3B1}"/>
    <cellStyle name="Normal 7 3 3 5 2" xfId="4260" xr:uid="{34A7A896-705B-46F3-8A35-A1C71E3EC5C0}"/>
    <cellStyle name="Normal 7 3 3 5 3" xfId="6424" xr:uid="{63CB4135-DCF4-42F4-9F35-7BA297259008}"/>
    <cellStyle name="Normal 7 3 3 6" xfId="2471" xr:uid="{10F26E64-52F1-4E7E-99F1-FB7425B6CD89}"/>
    <cellStyle name="Normal 7 3 3 6 2" xfId="4568" xr:uid="{7B45668E-9789-4B5B-AC4B-40824C2033FC}"/>
    <cellStyle name="Normal 7 3 3 6 3" xfId="6732" xr:uid="{A19FBFF0-0C0B-40CF-8B57-51914A2BEE97}"/>
    <cellStyle name="Normal 7 3 3 7" xfId="2717" xr:uid="{951698A7-82FB-41CB-B6DA-C8F35C7B6EBD}"/>
    <cellStyle name="Normal 7 3 3 7 2" xfId="4810" xr:uid="{BA944435-BFC7-4118-807B-4A5043547033}"/>
    <cellStyle name="Normal 7 3 3 7 3" xfId="6974" xr:uid="{E49A4281-F5CD-4834-A63C-E98E34501D65}"/>
    <cellStyle name="Normal 7 3 3 8" xfId="2930" xr:uid="{63E9DE0D-FC3F-49A1-B302-68A0A8688942}"/>
    <cellStyle name="Normal 7 3 3 8 2" xfId="5015" xr:uid="{A2B0D33F-FFAD-4C2E-9A07-0A3BFDBE5EF4}"/>
    <cellStyle name="Normal 7 3 3 8 3" xfId="7179" xr:uid="{5CD4C16D-1446-4475-B767-877CB18D8478}"/>
    <cellStyle name="Normal 7 3 3 9" xfId="3164" xr:uid="{5F8F0632-4AAA-431F-B375-A304FB1F5487}"/>
    <cellStyle name="Normal 7 3 4" xfId="932" xr:uid="{26206696-268A-4904-A453-A8051F8E8AFE}"/>
    <cellStyle name="Normal 7 3 4 2" xfId="1250" xr:uid="{E72359BE-6B53-4F68-9F60-0749CC970E97}"/>
    <cellStyle name="Normal 7 3 4 2 2" xfId="3623" xr:uid="{EC3FEBB1-EA25-4200-B7D0-186CB8D33B58}"/>
    <cellStyle name="Normal 7 3 4 2 3" xfId="5735" xr:uid="{E08ECDD5-CFB5-4F21-A9E7-11BE934D1AC0}"/>
    <cellStyle name="Normal 7 3 4 3" xfId="1565" xr:uid="{D7EA2EDF-9DA9-4CCF-B87D-463CCEC3BCB0}"/>
    <cellStyle name="Normal 7 3 4 3 2" xfId="3867" xr:uid="{FDC9AD61-8DAC-4846-9849-0E19E46A25EA}"/>
    <cellStyle name="Normal 7 3 4 3 3" xfId="5990" xr:uid="{883AB303-503A-4974-BB19-FEC234E26B59}"/>
    <cellStyle name="Normal 7 3 4 4" xfId="2076" xr:uid="{C705D40B-D471-4252-90BF-EDA6DA11CA12}"/>
    <cellStyle name="Normal 7 3 4 4 2" xfId="4175" xr:uid="{F51E9382-F948-4DF5-B251-4909C2D888BA}"/>
    <cellStyle name="Normal 7 3 4 4 3" xfId="6339" xr:uid="{015B67B8-194B-46BD-92AE-9F12E4B74230}"/>
    <cellStyle name="Normal 7 3 4 5" xfId="2386" xr:uid="{529701E2-B42F-4DA9-AB08-296AE4465846}"/>
    <cellStyle name="Normal 7 3 4 5 2" xfId="4483" xr:uid="{7D54820E-7510-46B1-9897-04C144419F49}"/>
    <cellStyle name="Normal 7 3 4 5 3" xfId="6647" xr:uid="{A25D0B3D-CD6B-4F61-AB1E-A9EDC9E2A4FB}"/>
    <cellStyle name="Normal 7 3 4 6" xfId="2648" xr:uid="{385E00CE-FAA3-4948-9B8F-434A21EE54A6}"/>
    <cellStyle name="Normal 7 3 4 6 2" xfId="4741" xr:uid="{35C3E358-D329-48AB-8350-37A729DC935A}"/>
    <cellStyle name="Normal 7 3 4 6 3" xfId="6905" xr:uid="{880BE8BB-771C-4F9A-984C-E69557D6AAF6}"/>
    <cellStyle name="Normal 7 3 4 7" xfId="2861" xr:uid="{07E5EB2D-457F-458A-B36B-6CD5DA36F59D}"/>
    <cellStyle name="Normal 7 3 4 7 2" xfId="4946" xr:uid="{FF99F4A7-2045-4AFA-8077-90EE02767909}"/>
    <cellStyle name="Normal 7 3 4 7 3" xfId="7110" xr:uid="{40A11342-3CAB-4109-9CB5-9464DFA117D2}"/>
    <cellStyle name="Normal 7 3 4 8" xfId="3372" xr:uid="{009485C3-4EF9-4DC3-A55C-F10922D1F34C}"/>
    <cellStyle name="Normal 7 3 4 9" xfId="5475" xr:uid="{A359AB09-753F-491E-9C80-879F3C465899}"/>
    <cellStyle name="Normal 7 3 5" xfId="828" xr:uid="{DA8D9307-CBE3-46A9-83CE-C921B73D436F}"/>
    <cellStyle name="Normal 7 3 5 2" xfId="3276" xr:uid="{D9307E3A-0F05-4D60-AB73-B15D8FF99F34}"/>
    <cellStyle name="Normal 7 3 5 3" xfId="5376" xr:uid="{BF09AA7D-AA4F-4083-BB82-B6AC644D856C}"/>
    <cellStyle name="Normal 7 3 6" xfId="1152" xr:uid="{7170A99C-2453-4CF1-84B2-96310F3E8B7C}"/>
    <cellStyle name="Normal 7 3 6 2" xfId="3563" xr:uid="{FE80D561-ABAA-4357-AC0E-5231463819DF}"/>
    <cellStyle name="Normal 7 3 6 3" xfId="5666" xr:uid="{F0EC7E9E-1988-4C0A-8D39-0F78731BEAAE}"/>
    <cellStyle name="Normal 7 3 7" xfId="1465" xr:uid="{2CD340CD-78CE-469F-A098-299CB1F0A85F}"/>
    <cellStyle name="Normal 7 3 7 2" xfId="3771" xr:uid="{8F7B7F3B-1DFF-4207-A198-2257989EC9BE}"/>
    <cellStyle name="Normal 7 3 7 3" xfId="5894" xr:uid="{73251E85-71DA-42F5-A54F-ACED6F86E7DC}"/>
    <cellStyle name="Normal 7 3 8" xfId="1980" xr:uid="{695DB3A3-2CDC-4ACB-B3AD-DA23C07C1683}"/>
    <cellStyle name="Normal 7 3 8 2" xfId="4079" xr:uid="{6999ED71-0A92-4707-9736-C4FD4805BE7E}"/>
    <cellStyle name="Normal 7 3 8 3" xfId="6243" xr:uid="{002CDE2E-DFC7-4D60-9A5B-8451D6F2BAF9}"/>
    <cellStyle name="Normal 7 3 9" xfId="2290" xr:uid="{9E42EC1E-75B7-418A-BCD2-DAFED1C2B05F}"/>
    <cellStyle name="Normal 7 3 9 2" xfId="4387" xr:uid="{643644E9-CB74-4C4B-B385-6E016F623F32}"/>
    <cellStyle name="Normal 7 3 9 3" xfId="6551" xr:uid="{12E35496-78C4-48EF-BA35-68A35E2BBBB9}"/>
    <cellStyle name="Normal 7 4" xfId="407" xr:uid="{E90ABE1F-F883-4559-9B94-CA46CE125AC3}"/>
    <cellStyle name="Normal 7 4 10" xfId="2592" xr:uid="{77DA8B82-06A8-4034-9877-099B5BD58F66}"/>
    <cellStyle name="Normal 7 4 10 2" xfId="4685" xr:uid="{79D54074-90E3-4997-A10F-4A2385AD6811}"/>
    <cellStyle name="Normal 7 4 10 3" xfId="6849" xr:uid="{0614D07D-3EBE-4BA9-9217-0F6A46847229}"/>
    <cellStyle name="Normal 7 4 11" xfId="2804" xr:uid="{5B229AF8-AB39-4285-91E0-631CE2588245}"/>
    <cellStyle name="Normal 7 4 11 2" xfId="4890" xr:uid="{5FCC18B8-52F9-47F5-A3B1-EE93DC0DC4DB}"/>
    <cellStyle name="Normal 7 4 11 3" xfId="7054" xr:uid="{7AB2D473-A73C-4891-B9A5-77B50F162F78}"/>
    <cellStyle name="Normal 7 4 12" xfId="3047" xr:uid="{B394F925-C33E-49E5-982E-507A16E59991}"/>
    <cellStyle name="Normal 7 4 13" xfId="5127" xr:uid="{9D6B17A7-FB8D-4C7F-8B6F-063DC2C18148}"/>
    <cellStyle name="Normal 7 4 2" xfId="617" xr:uid="{7863393E-A3FB-44C1-A49E-0B184E97C76D}"/>
    <cellStyle name="Normal 7 4 2 10" xfId="2835" xr:uid="{5E60C2F9-9229-4C0E-A9B1-58AB4E6B0AA6}"/>
    <cellStyle name="Normal 7 4 2 10 2" xfId="4920" xr:uid="{1E7F7251-B795-4435-922C-DBEAF22B8E5E}"/>
    <cellStyle name="Normal 7 4 2 10 3" xfId="7084" xr:uid="{6C37E9BC-108B-40DC-8865-E0E3B5AE7A2C}"/>
    <cellStyle name="Normal 7 4 2 11" xfId="3103" xr:uid="{6A2BC02C-8421-47D3-A827-FCBE83EC833C}"/>
    <cellStyle name="Normal 7 4 2 12" xfId="5200" xr:uid="{A277AD5B-3392-4D81-986B-99CD0EBC3B50}"/>
    <cellStyle name="Normal 7 4 2 2" xfId="766" xr:uid="{A4E69A16-AB8C-48DA-9D4A-05DB856D6AC5}"/>
    <cellStyle name="Normal 7 4 2 2 10" xfId="5325" xr:uid="{07881D34-BB72-43B6-BEA1-E9107FE59B30}"/>
    <cellStyle name="Normal 7 4 2 2 2" xfId="1078" xr:uid="{3F5F50F6-AFA2-4EAC-82A7-3688413AE9EE}"/>
    <cellStyle name="Normal 7 4 2 2 2 2" xfId="3518" xr:uid="{F20212B8-576D-46E0-A68E-145D12ED2D09}"/>
    <cellStyle name="Normal 7 4 2 2 2 3" xfId="5621" xr:uid="{863E54FE-4DB7-4D96-A05E-867793513FF1}"/>
    <cellStyle name="Normal 7 4 2 2 3" xfId="1396" xr:uid="{E771C5B9-F297-4B7C-9F89-5D757803231B}"/>
    <cellStyle name="Normal 7 4 2 2 3 2" xfId="3726" xr:uid="{CF13C085-01EC-4F3B-899D-55B4EB502272}"/>
    <cellStyle name="Normal 7 4 2 2 3 3" xfId="5844" xr:uid="{634D3D5D-648F-4EF0-BF0E-19A34C8ABB6B}"/>
    <cellStyle name="Normal 7 4 2 2 4" xfId="1711" xr:uid="{0569BF3C-5F1B-4F79-8D14-D817110A9077}"/>
    <cellStyle name="Normal 7 4 2 2 4 2" xfId="4013" xr:uid="{64F4C7EE-94F1-4591-B5EE-F953464DE328}"/>
    <cellStyle name="Normal 7 4 2 2 4 3" xfId="6136" xr:uid="{3D67BAFE-F93B-4843-A478-6B6BFA160853}"/>
    <cellStyle name="Normal 7 4 2 2 5" xfId="2222" xr:uid="{97A23EB0-7531-40A8-B071-C358C728ABB1}"/>
    <cellStyle name="Normal 7 4 2 2 5 2" xfId="4321" xr:uid="{1C75B750-485C-4326-8B07-EE4DE479CDEE}"/>
    <cellStyle name="Normal 7 4 2 2 5 3" xfId="6485" xr:uid="{F01580D5-C163-4576-A610-FB7BF4A409A6}"/>
    <cellStyle name="Normal 7 4 2 2 6" xfId="2532" xr:uid="{9E6DC78E-3E4F-4CCD-9623-8B4443E1933B}"/>
    <cellStyle name="Normal 7 4 2 2 6 2" xfId="4629" xr:uid="{EB97F63B-C3FA-4ECE-9356-85033FFBAAE9}"/>
    <cellStyle name="Normal 7 4 2 2 6 3" xfId="6793" xr:uid="{3FC12735-9BCC-4A97-9A7A-3D04543133ED}"/>
    <cellStyle name="Normal 7 4 2 2 7" xfId="2751" xr:uid="{EC178F0E-4993-447A-A97F-6D6F5F7C7C19}"/>
    <cellStyle name="Normal 7 4 2 2 7 2" xfId="4844" xr:uid="{6579DACD-D85E-40D2-811E-F69B753DBC39}"/>
    <cellStyle name="Normal 7 4 2 2 7 3" xfId="7008" xr:uid="{FF457B37-5B96-4A86-B806-96C5C23B4841}"/>
    <cellStyle name="Normal 7 4 2 2 8" xfId="2964" xr:uid="{8DF0AE57-DDA0-47C2-BA50-3B7E14D6FF66}"/>
    <cellStyle name="Normal 7 4 2 2 8 2" xfId="5049" xr:uid="{E767228F-FF5E-4474-B80A-5E858CE3EA0A}"/>
    <cellStyle name="Normal 7 4 2 2 8 3" xfId="7213" xr:uid="{055E3B71-2C94-4D4A-B60E-617AE6AEF2EF}"/>
    <cellStyle name="Normal 7 4 2 2 9" xfId="3225" xr:uid="{D87782EB-6AF8-466B-8F40-C35345636684}"/>
    <cellStyle name="Normal 7 4 2 3" xfId="968" xr:uid="{3A335B5E-86AA-4F24-A6AD-458E64FCA3A0}"/>
    <cellStyle name="Normal 7 4 2 3 2" xfId="1286" xr:uid="{AE3735E1-CB1B-49ED-AB69-5144C7FFECAB}"/>
    <cellStyle name="Normal 7 4 2 3 2 2" xfId="3659" xr:uid="{B70C2A20-A399-45E6-9426-E92C2ED0D26D}"/>
    <cellStyle name="Normal 7 4 2 3 2 3" xfId="5771" xr:uid="{EC0815CD-01AB-4296-AF8D-A429E1BDDA43}"/>
    <cellStyle name="Normal 7 4 2 3 3" xfId="1601" xr:uid="{9D4B6957-EB36-45B2-84F4-AAB4D5D20139}"/>
    <cellStyle name="Normal 7 4 2 3 3 2" xfId="3903" xr:uid="{A0B2C7ED-239E-44A1-A930-8AFC9450A11C}"/>
    <cellStyle name="Normal 7 4 2 3 3 3" xfId="6026" xr:uid="{6CA7B588-2B15-477B-8E6D-2DB8A1EE0B58}"/>
    <cellStyle name="Normal 7 4 2 3 4" xfId="2112" xr:uid="{735D6BB8-6B65-4204-8BE0-862E703A37A6}"/>
    <cellStyle name="Normal 7 4 2 3 4 2" xfId="4211" xr:uid="{7BE322DD-641E-4D68-A3AE-94625748BAE3}"/>
    <cellStyle name="Normal 7 4 2 3 4 3" xfId="6375" xr:uid="{4FE4A146-4037-4D5B-9EA5-87FDD1F729D6}"/>
    <cellStyle name="Normal 7 4 2 3 5" xfId="2422" xr:uid="{D7C25EF0-8C25-4C6D-905C-507A39799F8C}"/>
    <cellStyle name="Normal 7 4 2 3 5 2" xfId="4519" xr:uid="{29C385EF-4C40-4E0F-AB01-E7E30F74C46D}"/>
    <cellStyle name="Normal 7 4 2 3 5 3" xfId="6683" xr:uid="{80BFED82-8386-45CA-8E7A-507BC32491D8}"/>
    <cellStyle name="Normal 7 4 2 3 6" xfId="2684" xr:uid="{F2D54A36-B88C-4C00-9A9B-2859608104F9}"/>
    <cellStyle name="Normal 7 4 2 3 6 2" xfId="4777" xr:uid="{BFA5ED13-4DAC-451B-8FB4-E690645C8501}"/>
    <cellStyle name="Normal 7 4 2 3 6 3" xfId="6941" xr:uid="{499C43E5-F5EE-4710-9ABC-4A5F76D64335}"/>
    <cellStyle name="Normal 7 4 2 3 7" xfId="2897" xr:uid="{1848751B-B117-4E2B-98B3-2E0A897252D2}"/>
    <cellStyle name="Normal 7 4 2 3 7 2" xfId="4982" xr:uid="{34901278-60EE-4F3C-BF5C-15D477387B6C}"/>
    <cellStyle name="Normal 7 4 2 3 7 3" xfId="7146" xr:uid="{1E77DB6E-BA99-4027-821B-93FC7C1CA1F7}"/>
    <cellStyle name="Normal 7 4 2 3 8" xfId="3408" xr:uid="{334E682B-7346-4FD3-83A6-20E2208F6926}"/>
    <cellStyle name="Normal 7 4 2 3 9" xfId="5511" xr:uid="{BFC363EF-DA8C-43F8-8B52-CF968C7249DE}"/>
    <cellStyle name="Normal 7 4 2 4" xfId="889" xr:uid="{65EA52EB-8331-4350-8ED9-FAA0870A5767}"/>
    <cellStyle name="Normal 7 4 2 4 2" xfId="3337" xr:uid="{F25154FD-71AF-4651-A186-1451B5874F60}"/>
    <cellStyle name="Normal 7 4 2 4 3" xfId="5437" xr:uid="{168E7857-9A49-40C8-84A1-FA778A14EBE1}"/>
    <cellStyle name="Normal 7 4 2 5" xfId="1215" xr:uid="{239067E1-32CD-411D-B151-186CD88386C3}"/>
    <cellStyle name="Normal 7 4 2 5 2" xfId="3597" xr:uid="{9132FCC6-5615-4F1C-9FC6-5407902073D2}"/>
    <cellStyle name="Normal 7 4 2 5 3" xfId="5707" xr:uid="{485B514C-56AC-4B7C-84E2-45459CEBA0BD}"/>
    <cellStyle name="Normal 7 4 2 6" xfId="1528" xr:uid="{4A9FA51D-119A-4B34-BFB9-8DC0BB8D8C7E}"/>
    <cellStyle name="Normal 7 4 2 6 2" xfId="3832" xr:uid="{677E5460-CF74-427C-9033-5AF8AB65BDB3}"/>
    <cellStyle name="Normal 7 4 2 6 3" xfId="5955" xr:uid="{0B5C7A7F-A7D7-40C7-AEED-A04801E6CFD0}"/>
    <cellStyle name="Normal 7 4 2 7" xfId="2041" xr:uid="{1015574D-1BE5-4829-B74A-23E9A1311D41}"/>
    <cellStyle name="Normal 7 4 2 7 2" xfId="4140" xr:uid="{E2AFEAC7-86D9-4482-9D7A-E160E4D3484A}"/>
    <cellStyle name="Normal 7 4 2 7 3" xfId="6304" xr:uid="{256F6088-BD5D-45A0-8545-744988E1416C}"/>
    <cellStyle name="Normal 7 4 2 8" xfId="2351" xr:uid="{38A9DD9F-D23A-48AF-8BCA-347DA634259C}"/>
    <cellStyle name="Normal 7 4 2 8 2" xfId="4448" xr:uid="{71DDC974-EB0B-47DF-AD18-FD775FBBA74D}"/>
    <cellStyle name="Normal 7 4 2 8 3" xfId="6612" xr:uid="{87B6171D-C752-4C15-8DAC-D4828FC7704E}"/>
    <cellStyle name="Normal 7 4 2 9" xfId="2622" xr:uid="{99D647E1-0979-476B-AE16-91C5F325DB3B}"/>
    <cellStyle name="Normal 7 4 2 9 2" xfId="4715" xr:uid="{13075629-E34F-4F18-99F1-8F62E90E7373}"/>
    <cellStyle name="Normal 7 4 2 9 3" xfId="6879" xr:uid="{CF03C256-4776-4220-A332-F19EC4AD8B6F}"/>
    <cellStyle name="Normal 7 4 3" xfId="706" xr:uid="{4BD721E2-91F8-4B57-93DE-39C469F92066}"/>
    <cellStyle name="Normal 7 4 3 10" xfId="5270" xr:uid="{14E7FCE3-52F1-4CF1-90DF-2ED1895976E2}"/>
    <cellStyle name="Normal 7 4 3 2" xfId="1024" xr:uid="{ADA07994-3728-49E7-AC0E-A867F755387F}"/>
    <cellStyle name="Normal 7 4 3 2 2" xfId="3464" xr:uid="{DB02BE72-23FE-4C9E-AB03-51CA00E8D0F3}"/>
    <cellStyle name="Normal 7 4 3 2 3" xfId="5567" xr:uid="{70F2864D-D026-41EA-A03F-1B563A8BD7DA}"/>
    <cellStyle name="Normal 7 4 3 3" xfId="1342" xr:uid="{BAF8DF7A-7C26-4B7A-A8DB-CEC71911D197}"/>
    <cellStyle name="Normal 7 4 3 3 2" xfId="3696" xr:uid="{FE38FC78-02FA-433A-9369-451C7CE09B3A}"/>
    <cellStyle name="Normal 7 4 3 3 3" xfId="5810" xr:uid="{BD66072E-AED1-4716-8809-03E7DAA7CC57}"/>
    <cellStyle name="Normal 7 4 3 4" xfId="1657" xr:uid="{B70F5E7B-397C-45F1-9EB4-E823E6A360A2}"/>
    <cellStyle name="Normal 7 4 3 4 2" xfId="3959" xr:uid="{39EFDC6B-A8FD-4C5F-9FFE-938B4F4E3148}"/>
    <cellStyle name="Normal 7 4 3 4 3" xfId="6082" xr:uid="{14A4000C-8189-4ED0-AD64-1417F4210C80}"/>
    <cellStyle name="Normal 7 4 3 5" xfId="2168" xr:uid="{971F36B6-46F7-43F0-A82D-3D5CF366FE9D}"/>
    <cellStyle name="Normal 7 4 3 5 2" xfId="4267" xr:uid="{BF95CD5C-E0DF-4038-9784-07B213FF2CEF}"/>
    <cellStyle name="Normal 7 4 3 5 3" xfId="6431" xr:uid="{7D923083-E414-456D-A128-7910827121BC}"/>
    <cellStyle name="Normal 7 4 3 6" xfId="2478" xr:uid="{973CD9FF-DCF7-46AC-A7D0-113D7086E20C}"/>
    <cellStyle name="Normal 7 4 3 6 2" xfId="4575" xr:uid="{108BDFCD-8D08-4833-9F72-11E1017DAB37}"/>
    <cellStyle name="Normal 7 4 3 6 3" xfId="6739" xr:uid="{C8F18E20-2370-40BD-BFDD-55781D5CA812}"/>
    <cellStyle name="Normal 7 4 3 7" xfId="2721" xr:uid="{4B6E7B26-138A-4F80-AE4C-B02860578B79}"/>
    <cellStyle name="Normal 7 4 3 7 2" xfId="4814" xr:uid="{F421BFE8-14DB-40FC-842B-99E008F9B11B}"/>
    <cellStyle name="Normal 7 4 3 7 3" xfId="6978" xr:uid="{3205EC48-6A6F-4769-8963-503002CAD0AC}"/>
    <cellStyle name="Normal 7 4 3 8" xfId="2934" xr:uid="{C8EFAC92-5F96-4303-80CE-BA58B3DDBCE4}"/>
    <cellStyle name="Normal 7 4 3 8 2" xfId="5019" xr:uid="{E4CC52DC-8DBC-4928-9F14-8A84D4D8C782}"/>
    <cellStyle name="Normal 7 4 3 8 3" xfId="7183" xr:uid="{E53977D6-1AFF-428F-A49E-50D7BA388CAC}"/>
    <cellStyle name="Normal 7 4 3 9" xfId="3171" xr:uid="{75471BC3-11F2-4878-9496-2DFD33FD8142}"/>
    <cellStyle name="Normal 7 4 4" xfId="936" xr:uid="{97F60D0A-96F9-46A8-8924-4D1583CFF79F}"/>
    <cellStyle name="Normal 7 4 4 2" xfId="1254" xr:uid="{C5656424-86E2-494D-B72A-D9F73266FA24}"/>
    <cellStyle name="Normal 7 4 4 2 2" xfId="3627" xr:uid="{C877E9FA-2148-4130-86A7-4ADCDD3B789D}"/>
    <cellStyle name="Normal 7 4 4 2 3" xfId="5739" xr:uid="{602EDC2B-9765-488C-9B6A-0154458796B8}"/>
    <cellStyle name="Normal 7 4 4 3" xfId="1569" xr:uid="{36BB7BFE-BB1D-47E9-9123-8652D811E82B}"/>
    <cellStyle name="Normal 7 4 4 3 2" xfId="3871" xr:uid="{7810D466-CFEA-4B5E-8E0C-6A3794E86F1D}"/>
    <cellStyle name="Normal 7 4 4 3 3" xfId="5994" xr:uid="{164B2DF3-1C23-4650-8486-74B7A17A4326}"/>
    <cellStyle name="Normal 7 4 4 4" xfId="2080" xr:uid="{44E85F54-EC82-46C7-BF95-E9446AA0957B}"/>
    <cellStyle name="Normal 7 4 4 4 2" xfId="4179" xr:uid="{5C7AD7D1-D123-431C-8A18-E070876C7919}"/>
    <cellStyle name="Normal 7 4 4 4 3" xfId="6343" xr:uid="{6113AA8A-A162-4B46-865D-7F1B9098E413}"/>
    <cellStyle name="Normal 7 4 4 5" xfId="2390" xr:uid="{C25A210C-865B-45FE-936D-1F615F88FE23}"/>
    <cellStyle name="Normal 7 4 4 5 2" xfId="4487" xr:uid="{608AADCA-6BED-43DC-9297-1B9687F6C291}"/>
    <cellStyle name="Normal 7 4 4 5 3" xfId="6651" xr:uid="{1054F150-E5B8-4203-B499-289D0A2E617B}"/>
    <cellStyle name="Normal 7 4 4 6" xfId="2652" xr:uid="{9E77B21A-66C1-40FC-8430-6137EE17FC6C}"/>
    <cellStyle name="Normal 7 4 4 6 2" xfId="4745" xr:uid="{7934A34B-9E0B-4896-B524-9CF48D6AB975}"/>
    <cellStyle name="Normal 7 4 4 6 3" xfId="6909" xr:uid="{A0490631-F09D-4D69-B395-D1EFFC440A17}"/>
    <cellStyle name="Normal 7 4 4 7" xfId="2865" xr:uid="{2665088B-84D6-4F1C-ACD2-E164BB3ABCE8}"/>
    <cellStyle name="Normal 7 4 4 7 2" xfId="4950" xr:uid="{0CB7B09D-8C0D-48DC-9CDD-277868CD6628}"/>
    <cellStyle name="Normal 7 4 4 7 3" xfId="7114" xr:uid="{FC32FF54-1F3B-4E98-9C8B-CECAC724A7DA}"/>
    <cellStyle name="Normal 7 4 4 8" xfId="3376" xr:uid="{80185F76-0E36-413D-AA5C-756B669C6FE3}"/>
    <cellStyle name="Normal 7 4 4 9" xfId="5479" xr:uid="{3D94554A-605B-45FE-A1CD-A54340B7A0DC}"/>
    <cellStyle name="Normal 7 4 5" xfId="835" xr:uid="{28D02FEA-6D3D-438D-A1A8-04EFA55DE987}"/>
    <cellStyle name="Normal 7 4 5 2" xfId="3283" xr:uid="{031A8FBC-B826-4373-B719-ABDD6BB2041B}"/>
    <cellStyle name="Normal 7 4 5 3" xfId="5383" xr:uid="{5A5D1A67-047C-48F4-B23A-7A35182DECC7}"/>
    <cellStyle name="Normal 7 4 6" xfId="1159" xr:uid="{0D745B17-4CB2-4C02-B8E5-DFB8118196ED}"/>
    <cellStyle name="Normal 7 4 6 2" xfId="3567" xr:uid="{49FB8653-48E8-4648-8551-8582F311E1C1}"/>
    <cellStyle name="Normal 7 4 6 3" xfId="5670" xr:uid="{5C8878D9-8161-427E-A70A-D055FED7DD55}"/>
    <cellStyle name="Normal 7 4 7" xfId="1472" xr:uid="{CE1F2DAD-84BB-4878-B016-3AFEB31ACD02}"/>
    <cellStyle name="Normal 7 4 7 2" xfId="3778" xr:uid="{D200A728-9AD1-4095-B208-98B3F7183183}"/>
    <cellStyle name="Normal 7 4 7 3" xfId="5901" xr:uid="{86BC65E0-DEFA-4A62-B2F2-1FEEDE72826C}"/>
    <cellStyle name="Normal 7 4 8" xfId="1987" xr:uid="{D432BB8A-75FD-4B97-85A7-4DBFE0A61EA5}"/>
    <cellStyle name="Normal 7 4 8 2" xfId="4086" xr:uid="{96203CBB-D685-45E1-A511-8A757A014C5F}"/>
    <cellStyle name="Normal 7 4 8 3" xfId="6250" xr:uid="{E36046FF-3313-4409-9DAB-216A5C9ADDCA}"/>
    <cellStyle name="Normal 7 4 9" xfId="2297" xr:uid="{2D61F6F9-6524-4D07-B25E-7B5280BE4E50}"/>
    <cellStyle name="Normal 7 4 9 2" xfId="4394" xr:uid="{F3DB3ECA-443A-4081-A7A8-450AFAC109B8}"/>
    <cellStyle name="Normal 7 4 9 3" xfId="6558" xr:uid="{678DF4FF-8D3A-4214-A1DA-993EA1F2BF1F}"/>
    <cellStyle name="Normal 7 5" xfId="462" xr:uid="{FA30ACCB-9D40-400A-8B88-A6CA7F224E8A}"/>
    <cellStyle name="Normal 7 5 10" xfId="2818" xr:uid="{1F5BC6AC-6307-4CE3-9E0E-DF9E104FC238}"/>
    <cellStyle name="Normal 7 5 10 2" xfId="4904" xr:uid="{86439111-804C-4811-8E21-815BBAF04E9A}"/>
    <cellStyle name="Normal 7 5 10 3" xfId="7068" xr:uid="{01E958BD-2741-4FF4-82FE-715D7EF98774}"/>
    <cellStyle name="Normal 7 5 11" xfId="3069" xr:uid="{C7F2F983-E2E3-4CB2-8EC9-265D3DD18847}"/>
    <cellStyle name="Normal 7 5 12" xfId="5154" xr:uid="{307EA651-35E5-4E27-83E6-C3883B6AE9B7}"/>
    <cellStyle name="Normal 7 5 2" xfId="729" xr:uid="{8D2CC500-CA6E-40F4-AC94-75DEBBFCAE1A}"/>
    <cellStyle name="Normal 7 5 2 10" xfId="5292" xr:uid="{B9A7B6C8-FA5A-4542-9E12-D3FF6B5D1585}"/>
    <cellStyle name="Normal 7 5 2 2" xfId="1046" xr:uid="{67930E92-41F6-4A99-909D-BF8CFFA66E33}"/>
    <cellStyle name="Normal 7 5 2 2 2" xfId="3486" xr:uid="{1CC57E36-9D71-409B-A7E2-CABF8A5DE343}"/>
    <cellStyle name="Normal 7 5 2 2 3" xfId="5589" xr:uid="{4AC4825D-8FC9-4D9C-8CE5-9DB399B08FE8}"/>
    <cellStyle name="Normal 7 5 2 3" xfId="1364" xr:uid="{18152F1C-B716-4BDA-BE98-6C5C8AA8ECA0}"/>
    <cellStyle name="Normal 7 5 2 3 2" xfId="3710" xr:uid="{3B698453-EC3B-4A4D-A9C6-F60A290EDB0A}"/>
    <cellStyle name="Normal 7 5 2 3 3" xfId="5825" xr:uid="{1F05D53F-EE78-4676-A511-FFCF1724F6E9}"/>
    <cellStyle name="Normal 7 5 2 4" xfId="1679" xr:uid="{377C313E-508F-4298-9736-E60A4B39DFB8}"/>
    <cellStyle name="Normal 7 5 2 4 2" xfId="3981" xr:uid="{56C30D08-7D19-4E6D-BDAD-E878F6E55788}"/>
    <cellStyle name="Normal 7 5 2 4 3" xfId="6104" xr:uid="{8E571AE6-66D1-41DC-AFCF-27BBE5D7301B}"/>
    <cellStyle name="Normal 7 5 2 5" xfId="2190" xr:uid="{D6070DF6-F0EC-4EFF-B37C-230B908660D0}"/>
    <cellStyle name="Normal 7 5 2 5 2" xfId="4289" xr:uid="{4379F358-6B89-4500-AFCC-EAB3926A0904}"/>
    <cellStyle name="Normal 7 5 2 5 3" xfId="6453" xr:uid="{8DEF08A9-E790-4964-B98E-50FAE2A944B4}"/>
    <cellStyle name="Normal 7 5 2 6" xfId="2500" xr:uid="{646B4437-67F5-44FB-A5B4-ED91C7F2F6B6}"/>
    <cellStyle name="Normal 7 5 2 6 2" xfId="4597" xr:uid="{CD6219AC-4118-40A5-94E6-EFE6C853C788}"/>
    <cellStyle name="Normal 7 5 2 6 3" xfId="6761" xr:uid="{4884E18D-0E8E-4CB2-98F1-7096F70D8F49}"/>
    <cellStyle name="Normal 7 5 2 7" xfId="2735" xr:uid="{7B7577F5-B259-49C8-BBE2-28A87337448A}"/>
    <cellStyle name="Normal 7 5 2 7 2" xfId="4828" xr:uid="{F7E4A4DC-B96B-4FBE-B5A5-DCA4D7FB0B2A}"/>
    <cellStyle name="Normal 7 5 2 7 3" xfId="6992" xr:uid="{FD3C43BF-8EFA-462E-8329-63FF929F3AFD}"/>
    <cellStyle name="Normal 7 5 2 8" xfId="2948" xr:uid="{F06FD9C1-244E-44DD-B7D8-164FD4C63BB3}"/>
    <cellStyle name="Normal 7 5 2 8 2" xfId="5033" xr:uid="{C06D0371-92D0-43D1-A85F-FBB6E19B039B}"/>
    <cellStyle name="Normal 7 5 2 8 3" xfId="7197" xr:uid="{E3B42C34-CB21-4030-B97B-08B31374CE3D}"/>
    <cellStyle name="Normal 7 5 2 9" xfId="3193" xr:uid="{88DE1E8A-3600-421C-B160-7E30B2D91AD7}"/>
    <cellStyle name="Normal 7 5 3" xfId="950" xr:uid="{2A5E0658-27C7-4306-93D0-F39620C5DB7C}"/>
    <cellStyle name="Normal 7 5 3 2" xfId="1268" xr:uid="{FCFA09E3-8CCA-4888-81E5-749411AC9A05}"/>
    <cellStyle name="Normal 7 5 3 2 2" xfId="3641" xr:uid="{C8EF3898-50C6-4DC6-9CA0-9E47BBEAE1A7}"/>
    <cellStyle name="Normal 7 5 3 2 3" xfId="5753" xr:uid="{8573FFA6-7EAE-4C05-9214-A2AA9DFAE5C4}"/>
    <cellStyle name="Normal 7 5 3 3" xfId="1583" xr:uid="{0F11DDD7-4485-4454-A778-96AC55B47EA6}"/>
    <cellStyle name="Normal 7 5 3 3 2" xfId="3885" xr:uid="{D5BD13C4-40A1-44A2-A7D4-A427DECEEE73}"/>
    <cellStyle name="Normal 7 5 3 3 3" xfId="6008" xr:uid="{C5FC494A-F753-40DF-AC53-B82F8BC4EFED}"/>
    <cellStyle name="Normal 7 5 3 4" xfId="2094" xr:uid="{A55AC2F7-E307-4212-912C-9607054D51EC}"/>
    <cellStyle name="Normal 7 5 3 4 2" xfId="4193" xr:uid="{6ED6DBF8-0411-433B-BD0A-559EFB4687AD}"/>
    <cellStyle name="Normal 7 5 3 4 3" xfId="6357" xr:uid="{8B3631E5-8DA7-4993-8E32-B517FC617FD9}"/>
    <cellStyle name="Normal 7 5 3 5" xfId="2404" xr:uid="{730CB4AC-D886-4BB7-80E1-E7B465321BE3}"/>
    <cellStyle name="Normal 7 5 3 5 2" xfId="4501" xr:uid="{7AE3FAB2-C9EB-4B21-A0F6-873A1C5E0BF0}"/>
    <cellStyle name="Normal 7 5 3 5 3" xfId="6665" xr:uid="{EFD2565B-E972-46A4-B428-9CE518810665}"/>
    <cellStyle name="Normal 7 5 3 6" xfId="2666" xr:uid="{596F48C0-2703-4764-8007-9ADF1DDE1329}"/>
    <cellStyle name="Normal 7 5 3 6 2" xfId="4759" xr:uid="{4E90A5D4-153B-4741-A6FF-22DBD5BC98F1}"/>
    <cellStyle name="Normal 7 5 3 6 3" xfId="6923" xr:uid="{AE202D1B-4A8B-4A6F-A9F6-1A3CAF07446B}"/>
    <cellStyle name="Normal 7 5 3 7" xfId="2879" xr:uid="{6B517E70-6476-4AB7-909D-2859E0760427}"/>
    <cellStyle name="Normal 7 5 3 7 2" xfId="4964" xr:uid="{1759D726-3A74-4B30-BC87-12E444A657E8}"/>
    <cellStyle name="Normal 7 5 3 7 3" xfId="7128" xr:uid="{C87C94F1-70E0-4CA8-8864-CE368ED58BE7}"/>
    <cellStyle name="Normal 7 5 3 8" xfId="3390" xr:uid="{5C162E95-DE5C-4EB0-983D-0E3C28E58193}"/>
    <cellStyle name="Normal 7 5 3 9" xfId="5493" xr:uid="{4D621B64-4971-4457-AD0D-4B58B0B7408B}"/>
    <cellStyle name="Normal 7 5 4" xfId="857" xr:uid="{AE06958B-F0F1-44BE-ADBF-51AF8E73B582}"/>
    <cellStyle name="Normal 7 5 4 2" xfId="3305" xr:uid="{D0B9A612-5A26-435B-BB9C-565AE0757FD5}"/>
    <cellStyle name="Normal 7 5 4 3" xfId="5405" xr:uid="{7600E2B2-A869-4F4E-9263-0C44A0F9990D}"/>
    <cellStyle name="Normal 7 5 5" xfId="1181" xr:uid="{4DFF3A43-D1B5-4B4B-821F-6E77A7281E8C}"/>
    <cellStyle name="Normal 7 5 5 2" xfId="3581" xr:uid="{7B7B4450-2C73-4BA2-8C8F-66C16DA0659E}"/>
    <cellStyle name="Normal 7 5 5 3" xfId="5689" xr:uid="{EDFAFA0F-313D-400E-A6AF-3C4A4A9C7962}"/>
    <cellStyle name="Normal 7 5 6" xfId="1494" xr:uid="{71F3927E-AA69-4D62-8683-4C908B8E6643}"/>
    <cellStyle name="Normal 7 5 6 2" xfId="3800" xr:uid="{6ECA2726-46C8-431B-BD8A-BF8F806178E7}"/>
    <cellStyle name="Normal 7 5 6 3" xfId="5923" xr:uid="{B0BEAEA8-E407-4F95-8345-311A94E6DEDD}"/>
    <cellStyle name="Normal 7 5 7" xfId="2009" xr:uid="{845E5892-565B-4170-8905-21249E6B2229}"/>
    <cellStyle name="Normal 7 5 7 2" xfId="4108" xr:uid="{C9D33C98-04E0-48E2-99E4-BAF960F56B0A}"/>
    <cellStyle name="Normal 7 5 7 3" xfId="6272" xr:uid="{82E566D5-8DB2-4C88-9FFF-DDBECCC03FF0}"/>
    <cellStyle name="Normal 7 5 8" xfId="2319" xr:uid="{4C3212F3-224E-42AE-8CBA-7BF34B88E3A4}"/>
    <cellStyle name="Normal 7 5 8 2" xfId="4416" xr:uid="{50361488-12A2-43E3-A6EE-77ADC3D67A9A}"/>
    <cellStyle name="Normal 7 5 8 3" xfId="6580" xr:uid="{F0CF798A-C514-468A-822B-38A848B02503}"/>
    <cellStyle name="Normal 7 5 9" xfId="2606" xr:uid="{3D9B5365-831B-487D-B6BA-19E58B0CAA43}"/>
    <cellStyle name="Normal 7 5 9 2" xfId="4699" xr:uid="{E088C4A5-6D82-4E10-8E61-9C7C7A12D43C}"/>
    <cellStyle name="Normal 7 5 9 3" xfId="6863" xr:uid="{0FE9421D-47D4-4D1D-AB80-2D7B8205F7B2}"/>
    <cellStyle name="Normal 7 6" xfId="558" xr:uid="{51588031-E78B-44E0-91A3-C8FCB66ED476}"/>
    <cellStyle name="Normal 7 6 10" xfId="2789" xr:uid="{0E48191C-37F4-45EF-8A04-AA9009E1DF72}"/>
    <cellStyle name="Normal 7 6 10 2" xfId="4876" xr:uid="{302E721D-BEF2-4359-8A59-CF821A629A13}"/>
    <cellStyle name="Normal 7 6 10 3" xfId="7040" xr:uid="{78534346-A8C6-43FD-AA8C-BF8AA92D327E}"/>
    <cellStyle name="Normal 7 6 11" xfId="3079" xr:uid="{B0098E61-CEDA-4F03-A58B-19A70912B37A}"/>
    <cellStyle name="Normal 7 6 12" xfId="5176" xr:uid="{0B57A2B0-8ACE-4DAF-B997-DCCA8E3444EB}"/>
    <cellStyle name="Normal 7 6 2" xfId="681" xr:uid="{1C474DF2-0EAA-4F6F-8637-4740FB1FD6F2}"/>
    <cellStyle name="Normal 7 6 2 10" xfId="5246" xr:uid="{5279AE08-2D8F-48C3-9DF5-F8AAEF4BF9DF}"/>
    <cellStyle name="Normal 7 6 2 2" xfId="1000" xr:uid="{32EC7886-C305-46A6-A343-5446BBF4F3D0}"/>
    <cellStyle name="Normal 7 6 2 2 2" xfId="3440" xr:uid="{E43B9E3B-0AA5-433F-82FB-5B7AB814FCFB}"/>
    <cellStyle name="Normal 7 6 2 2 3" xfId="5543" xr:uid="{F589E529-E202-4B09-B422-94F856949D73}"/>
    <cellStyle name="Normal 7 6 2 3" xfId="1318" xr:uid="{9F6CA2F5-9D2D-4360-85AB-71D7281BDD46}"/>
    <cellStyle name="Normal 7 6 2 3 2" xfId="3682" xr:uid="{217BCE57-7393-43C3-9CB9-04F183008C22}"/>
    <cellStyle name="Normal 7 6 2 3 3" xfId="5795" xr:uid="{9C0DFE6A-9B6D-465B-8469-177B15A0F3CA}"/>
    <cellStyle name="Normal 7 6 2 4" xfId="1633" xr:uid="{D3434885-D58B-4E87-98E7-B92D005769BE}"/>
    <cellStyle name="Normal 7 6 2 4 2" xfId="3935" xr:uid="{A2812D5B-F341-4F9C-8201-F98837B2A9F7}"/>
    <cellStyle name="Normal 7 6 2 4 3" xfId="6058" xr:uid="{2CD4867A-F10D-4B65-B7C3-513D4CFDF5BC}"/>
    <cellStyle name="Normal 7 6 2 5" xfId="2144" xr:uid="{3D7E5DB3-27E6-421E-A50D-656523C57448}"/>
    <cellStyle name="Normal 7 6 2 5 2" xfId="4243" xr:uid="{18C013BA-DDBB-4030-9919-9C5917406D29}"/>
    <cellStyle name="Normal 7 6 2 5 3" xfId="6407" xr:uid="{424523A5-A918-4BA7-96E0-B41F1DAC17D1}"/>
    <cellStyle name="Normal 7 6 2 6" xfId="2454" xr:uid="{1085BF74-2EF6-44E9-99C2-96ED6C71EA0C}"/>
    <cellStyle name="Normal 7 6 2 6 2" xfId="4551" xr:uid="{8A77A411-E1FC-4036-ABFE-CEF382756759}"/>
    <cellStyle name="Normal 7 6 2 6 3" xfId="6715" xr:uid="{08C3D934-E4E4-485D-A48E-3D4AF5819B78}"/>
    <cellStyle name="Normal 7 6 2 7" xfId="2707" xr:uid="{C17DE2AC-EAC1-463D-B8FB-4C0585855DAD}"/>
    <cellStyle name="Normal 7 6 2 7 2" xfId="4800" xr:uid="{6F6A1F07-2E6C-4954-8A3C-1F7E1B1DCCEC}"/>
    <cellStyle name="Normal 7 6 2 7 3" xfId="6964" xr:uid="{D5697C74-C283-4869-8403-D510CF4D2768}"/>
    <cellStyle name="Normal 7 6 2 8" xfId="2920" xr:uid="{0C8217B9-BDDE-434A-B6D4-990C494C96B9}"/>
    <cellStyle name="Normal 7 6 2 8 2" xfId="5005" xr:uid="{A273C196-051C-4926-86C3-9EE79DABCFE5}"/>
    <cellStyle name="Normal 7 6 2 8 3" xfId="7169" xr:uid="{418D22CB-7B8A-40FF-906B-2D79C5E26FF0}"/>
    <cellStyle name="Normal 7 6 2 9" xfId="3147" xr:uid="{2E3914F5-56D5-4204-B074-176B4E07E4C3}"/>
    <cellStyle name="Normal 7 6 3" xfId="954" xr:uid="{48194F6E-B19A-45D2-B876-DA41D831EBA4}"/>
    <cellStyle name="Normal 7 6 3 2" xfId="1272" xr:uid="{F732979D-81B4-49AF-8795-272A853B0F25}"/>
    <cellStyle name="Normal 7 6 3 2 2" xfId="3645" xr:uid="{A77A3B0B-973B-48D4-B716-81C614C0C464}"/>
    <cellStyle name="Normal 7 6 3 2 3" xfId="5757" xr:uid="{56D0F67D-7AFA-400A-AA3F-9176654B4BB6}"/>
    <cellStyle name="Normal 7 6 3 3" xfId="1587" xr:uid="{DE1FDE50-7E78-4AE6-8544-A3E15E2B44F8}"/>
    <cellStyle name="Normal 7 6 3 3 2" xfId="3889" xr:uid="{EF2A369C-BF69-4232-8B44-1785EFCB1B47}"/>
    <cellStyle name="Normal 7 6 3 3 3" xfId="6012" xr:uid="{C2AEBE4B-0F6D-440C-9508-1D51F5612961}"/>
    <cellStyle name="Normal 7 6 3 4" xfId="2098" xr:uid="{738CA072-698B-4D47-98B2-C49B9DBB7087}"/>
    <cellStyle name="Normal 7 6 3 4 2" xfId="4197" xr:uid="{4929E0DB-151D-4B8D-B75C-1A71E0AD33BC}"/>
    <cellStyle name="Normal 7 6 3 4 3" xfId="6361" xr:uid="{CE4FB20E-3278-40FA-A7EC-ECA46881703E}"/>
    <cellStyle name="Normal 7 6 3 5" xfId="2408" xr:uid="{FC97502D-5291-4780-A0B7-4CFF0A6AB017}"/>
    <cellStyle name="Normal 7 6 3 5 2" xfId="4505" xr:uid="{D1744882-3F4D-4D02-9F56-27BE086850A3}"/>
    <cellStyle name="Normal 7 6 3 5 3" xfId="6669" xr:uid="{1E4ABEDA-6BC9-424C-B610-10AEF7885C7F}"/>
    <cellStyle name="Normal 7 6 3 6" xfId="2670" xr:uid="{9C8C4F0C-DED1-4D86-B907-5B1BFD66D30F}"/>
    <cellStyle name="Normal 7 6 3 6 2" xfId="4763" xr:uid="{495DB2E9-207C-4D3C-B9FA-528292B1067D}"/>
    <cellStyle name="Normal 7 6 3 6 3" xfId="6927" xr:uid="{799107D3-2DC9-429F-A799-2B14BB0377A6}"/>
    <cellStyle name="Normal 7 6 3 7" xfId="2883" xr:uid="{83B1A547-8AA1-49A9-AC3F-1944B0B1635B}"/>
    <cellStyle name="Normal 7 6 3 7 2" xfId="4968" xr:uid="{7691D62D-3EE6-4AD7-B26E-C41CF424AD24}"/>
    <cellStyle name="Normal 7 6 3 7 3" xfId="7132" xr:uid="{7213B2AC-CCDA-4302-8AA3-CAEBD5488BA1}"/>
    <cellStyle name="Normal 7 6 3 8" xfId="3394" xr:uid="{A2980EFD-4914-45EB-B44A-7382C292FB83}"/>
    <cellStyle name="Normal 7 6 3 9" xfId="5497" xr:uid="{6A45A5E5-A6F2-448F-AE75-33568ACB0F45}"/>
    <cellStyle name="Normal 7 6 4" xfId="811" xr:uid="{B782D3D6-BB0C-4A4C-B8F3-11D9FDD0DEDB}"/>
    <cellStyle name="Normal 7 6 4 2" xfId="3259" xr:uid="{1E53D327-ACD7-4342-B36F-46A45B5516DE}"/>
    <cellStyle name="Normal 7 6 4 3" xfId="5359" xr:uid="{BA5E5F97-8B11-4406-B5E2-4979D694C72E}"/>
    <cellStyle name="Normal 7 6 5" xfId="1134" xr:uid="{EC973447-74C4-43E2-979E-A32EE7C838A7}"/>
    <cellStyle name="Normal 7 6 5 2" xfId="3553" xr:uid="{4BC1FA4E-140F-459D-BA5E-313B2595EF8D}"/>
    <cellStyle name="Normal 7 6 5 3" xfId="5656" xr:uid="{A4FC198E-24E8-4B1F-A8C4-FAF13C8F85A4}"/>
    <cellStyle name="Normal 7 6 6" xfId="1445" xr:uid="{B1E14A9B-33E0-4159-B331-77D15B86B59A}"/>
    <cellStyle name="Normal 7 6 6 2" xfId="3754" xr:uid="{0C009499-E8B5-4560-AA6B-7098E09DD7CB}"/>
    <cellStyle name="Normal 7 6 6 3" xfId="5877" xr:uid="{A77913C8-69DD-437A-9063-1B53575EF8A8}"/>
    <cellStyle name="Normal 7 6 7" xfId="1963" xr:uid="{67B0819A-F344-4987-9F1D-58AF01DCF48D}"/>
    <cellStyle name="Normal 7 6 7 2" xfId="4062" xr:uid="{16E64FBC-D1F3-4F15-AD10-F3E327EBB255}"/>
    <cellStyle name="Normal 7 6 7 3" xfId="6226" xr:uid="{401D4D52-EE2A-4A83-A23C-319C73E2ED15}"/>
    <cellStyle name="Normal 7 6 8" xfId="2273" xr:uid="{8CEA9511-0D2B-4CE4-95D5-D3307B978963}"/>
    <cellStyle name="Normal 7 6 8 2" xfId="4370" xr:uid="{2FDCFF31-D062-4276-86E6-7C9A87CCC2BC}"/>
    <cellStyle name="Normal 7 6 8 3" xfId="6534" xr:uid="{73F05827-0141-4FDF-ABC3-31A2F763C172}"/>
    <cellStyle name="Normal 7 6 9" xfId="2578" xr:uid="{1ACAC4A2-D601-4AD4-B2CD-73575AFD6ED8}"/>
    <cellStyle name="Normal 7 6 9 2" xfId="4671" xr:uid="{4B4BF117-1262-40D6-83A9-BB4627C70056}"/>
    <cellStyle name="Normal 7 6 9 3" xfId="6835" xr:uid="{10235172-F19D-4A2F-A442-B490CFC67054}"/>
    <cellStyle name="Normal 7 7" xfId="665" xr:uid="{44D76489-2B4D-4909-8496-A4069E58DAC4}"/>
    <cellStyle name="Normal 7 7 10" xfId="5234" xr:uid="{D58CE956-84E0-4E63-8FAD-7D76B714E716}"/>
    <cellStyle name="Normal 7 7 2" xfId="990" xr:uid="{0461AD68-DE00-47B9-BD51-9E7EF58654DF}"/>
    <cellStyle name="Normal 7 7 2 2" xfId="3430" xr:uid="{3D67C627-71F2-4391-B09F-A0488E3369A7}"/>
    <cellStyle name="Normal 7 7 2 3" xfId="5533" xr:uid="{F7A53138-2E25-47E4-8DBF-6187F85B0EF7}"/>
    <cellStyle name="Normal 7 7 3" xfId="1308" xr:uid="{AA47DFD4-3A48-424E-B071-5B7424932FA0}"/>
    <cellStyle name="Normal 7 7 3 2" xfId="3678" xr:uid="{5DF116B4-0434-4646-965F-41428C58DC2A}"/>
    <cellStyle name="Normal 7 7 3 3" xfId="5790" xr:uid="{614B7F88-0395-4698-B5C3-5D3FE10CC41B}"/>
    <cellStyle name="Normal 7 7 4" xfId="1623" xr:uid="{410B7596-6961-46F1-884F-89ED733D5425}"/>
    <cellStyle name="Normal 7 7 4 2" xfId="3925" xr:uid="{E544AD87-4A42-4C1D-9FFE-61D076C8E76E}"/>
    <cellStyle name="Normal 7 7 4 3" xfId="6048" xr:uid="{79ACECBF-0C5E-4CE0-A9B0-1E080A28DEAD}"/>
    <cellStyle name="Normal 7 7 5" xfId="2134" xr:uid="{738FD058-A997-485D-A2CE-03FB6DB1C1F4}"/>
    <cellStyle name="Normal 7 7 5 2" xfId="4233" xr:uid="{C695CD83-E81B-4414-9973-66592D57CBCD}"/>
    <cellStyle name="Normal 7 7 5 3" xfId="6397" xr:uid="{E751D6FA-D8AC-4706-817A-FB1AC812821B}"/>
    <cellStyle name="Normal 7 7 6" xfId="2444" xr:uid="{E2B265B3-58F1-4C09-92CB-5EC130F26A6A}"/>
    <cellStyle name="Normal 7 7 6 2" xfId="4541" xr:uid="{931BE1E7-6654-476A-85D9-09F347AE964C}"/>
    <cellStyle name="Normal 7 7 6 3" xfId="6705" xr:uid="{6A9FC999-B4EF-47B6-A906-53CBFACD1E81}"/>
    <cellStyle name="Normal 7 7 7" xfId="2703" xr:uid="{1B233C71-3FFC-4A30-85D9-EAE38C3C8FA1}"/>
    <cellStyle name="Normal 7 7 7 2" xfId="4796" xr:uid="{D4C7A02A-0EA0-4719-BEED-C9EB84841D7A}"/>
    <cellStyle name="Normal 7 7 7 3" xfId="6960" xr:uid="{A19EA8B2-84C4-4DB0-9AC5-8B3CECA99AFC}"/>
    <cellStyle name="Normal 7 7 8" xfId="2916" xr:uid="{0D737CEE-C2D5-481C-947E-881FAFD98DB0}"/>
    <cellStyle name="Normal 7 7 8 2" xfId="5001" xr:uid="{A4905365-C37B-438C-A224-716DD927A788}"/>
    <cellStyle name="Normal 7 7 8 3" xfId="7165" xr:uid="{78155E5D-48CF-4B31-A0D0-C0340A410040}"/>
    <cellStyle name="Normal 7 7 9" xfId="3137" xr:uid="{045A7327-6A65-4DA5-AA9A-FF839D4F91AF}"/>
    <cellStyle name="Normal 7 8" xfId="922" xr:uid="{371930EF-C071-42B6-A12F-9EA0F550ED02}"/>
    <cellStyle name="Normal 7 8 2" xfId="1240" xr:uid="{475FE4BB-6F2C-4534-AB3C-A25AE6792773}"/>
    <cellStyle name="Normal 7 8 2 2" xfId="3613" xr:uid="{B457E63F-BBE2-467E-AEA1-C5B4A08FB2F7}"/>
    <cellStyle name="Normal 7 8 2 3" xfId="5725" xr:uid="{62C764E4-AA37-4500-BE97-2FAB6E91961D}"/>
    <cellStyle name="Normal 7 8 3" xfId="1555" xr:uid="{41DEF223-D249-4FC0-8D04-6030CA7FCF1C}"/>
    <cellStyle name="Normal 7 8 3 2" xfId="3857" xr:uid="{E70DEB79-2DE8-4F6E-A11C-9DED24362E5F}"/>
    <cellStyle name="Normal 7 8 3 3" xfId="5980" xr:uid="{4BD203A9-E353-4798-BF57-2722E733D05C}"/>
    <cellStyle name="Normal 7 8 4" xfId="2066" xr:uid="{E7F93004-2A10-4C01-99BD-7FEE5A3C07FC}"/>
    <cellStyle name="Normal 7 8 4 2" xfId="4165" xr:uid="{949025C9-DB46-49E4-ACD4-7C416E43CE81}"/>
    <cellStyle name="Normal 7 8 4 3" xfId="6329" xr:uid="{2B41C234-18CA-4F82-A66F-F1ECB1ECAF99}"/>
    <cellStyle name="Normal 7 8 5" xfId="2376" xr:uid="{26EE37A8-55C1-43EB-ADFE-4B796B5D3AC2}"/>
    <cellStyle name="Normal 7 8 5 2" xfId="4473" xr:uid="{FB138435-DC50-4101-B936-DE9F4482D3F3}"/>
    <cellStyle name="Normal 7 8 5 3" xfId="6637" xr:uid="{19D9730B-82C2-4820-9123-CAB901046A28}"/>
    <cellStyle name="Normal 7 8 6" xfId="2638" xr:uid="{25BDB271-C317-471E-BEFA-00B39384C935}"/>
    <cellStyle name="Normal 7 8 6 2" xfId="4731" xr:uid="{84713C41-6BC7-4813-BC30-1F9FB7EB8876}"/>
    <cellStyle name="Normal 7 8 6 3" xfId="6895" xr:uid="{177B4652-C4D0-4FA8-A856-CACE1044981F}"/>
    <cellStyle name="Normal 7 8 7" xfId="2851" xr:uid="{55C9D509-DE96-44BB-ACB6-1953A9976B52}"/>
    <cellStyle name="Normal 7 8 7 2" xfId="4936" xr:uid="{290B756E-8531-4CFA-ABDC-E22D3A938A21}"/>
    <cellStyle name="Normal 7 8 7 3" xfId="7100" xr:uid="{B56C64D8-C8BB-4C7C-A664-BAE117734E86}"/>
    <cellStyle name="Normal 7 8 8" xfId="3362" xr:uid="{92CD3AAF-890A-40D2-B7AF-28DA6783321F}"/>
    <cellStyle name="Normal 7 8 9" xfId="5465" xr:uid="{03269A8A-445E-4CC0-B5A9-0E1C61DB8FF7}"/>
    <cellStyle name="Normal 7 9" xfId="801" xr:uid="{687D2E8B-C003-4FA2-BEEA-0C2F5EF50795}"/>
    <cellStyle name="Normal 7 9 2" xfId="3250" xr:uid="{82B11937-ED4D-4602-AB30-8AB1A0DBA249}"/>
    <cellStyle name="Normal 7 9 3" xfId="5350" xr:uid="{C3B5FC1B-5B63-45DE-817F-827BB3DC1705}"/>
    <cellStyle name="Normal 70" xfId="1801" xr:uid="{233D36D9-7F05-46EC-8040-9A7F396B2225}"/>
    <cellStyle name="Normal 71" xfId="1802" xr:uid="{5A66520B-10CD-4DE9-B20E-8D1B3BB524D6}"/>
    <cellStyle name="Normal 72" xfId="1810" xr:uid="{9C08A1D7-9B19-4739-AAAF-8672D31E1DF9}"/>
    <cellStyle name="Normal 73" xfId="1818" xr:uid="{CCD7457F-1746-4DCE-82E1-E92E40162EC5}"/>
    <cellStyle name="Normal 74" xfId="1826" xr:uid="{81E8AF79-1AF7-4A09-B510-38FB724459E2}"/>
    <cellStyle name="Normal 75" xfId="1834" xr:uid="{EFB9CA16-83F4-4831-9CEB-5F4F38B667D8}"/>
    <cellStyle name="Normal 76" xfId="1842" xr:uid="{C881E7F5-93AA-46E3-A814-887298871971}"/>
    <cellStyle name="Normal 77" xfId="1862" xr:uid="{50DB8120-5CCD-4F38-8448-F4DBEEA487E1}"/>
    <cellStyle name="Normal 78" xfId="1849" xr:uid="{5044494D-8AED-4A2B-9886-91DE6180E05F}"/>
    <cellStyle name="Normal 78 2" xfId="2246" xr:uid="{796EBFAC-77CA-4AD4-95AC-CE4CFB737AC8}"/>
    <cellStyle name="Normal 78 2 2" xfId="4345" xr:uid="{9CB4C73C-FACE-4428-A515-AE8FFBA35627}"/>
    <cellStyle name="Normal 78 2 3" xfId="6509" xr:uid="{BF2400B3-9767-4607-A6CD-44352446DEDD}"/>
    <cellStyle name="Normal 78 3" xfId="2556" xr:uid="{96E6C1C7-A4E7-4C91-BBEA-5B328DD77AF7}"/>
    <cellStyle name="Normal 78 3 2" xfId="4653" xr:uid="{317D0B74-C40D-4523-ABCE-2A10527969EA}"/>
    <cellStyle name="Normal 78 3 3" xfId="6817" xr:uid="{3992C590-63EE-4016-8123-7B4A6D5D58E5}"/>
    <cellStyle name="Normal 78 4" xfId="2766" xr:uid="{4565941A-5106-450E-AC4B-756121243274}"/>
    <cellStyle name="Normal 78 4 2" xfId="4859" xr:uid="{31FAF3A7-77B0-4102-BC94-16DACE91D939}"/>
    <cellStyle name="Normal 78 4 3" xfId="7023" xr:uid="{9DA14B3D-C940-4C40-98A3-26CD94DC2325}"/>
    <cellStyle name="Normal 78 5" xfId="2979" xr:uid="{F6A51890-522D-433F-ADB8-26AFC0A53701}"/>
    <cellStyle name="Normal 78 5 2" xfId="5064" xr:uid="{48B12983-34A0-4E7B-BB6E-B760BF01608D}"/>
    <cellStyle name="Normal 78 5 3" xfId="7228" xr:uid="{6F1BD5BB-9729-4755-83BA-1DE06943ABED}"/>
    <cellStyle name="Normal 78 6" xfId="4037" xr:uid="{F55E9E6A-16D1-42B2-95F0-951F6659761B}"/>
    <cellStyle name="Normal 78 7" xfId="6186" xr:uid="{0F99AD7B-6BCE-4950-B5C9-26817A6ED7FA}"/>
    <cellStyle name="Normal 79" xfId="1853" xr:uid="{98344213-14AA-41B9-A4A2-89E38960439D}"/>
    <cellStyle name="Normal 8" xfId="231" xr:uid="{8F7B0670-BACE-4757-A7E1-239C90AB252F}"/>
    <cellStyle name="Normal 8 2" xfId="7356" xr:uid="{3B7B6660-98BB-4C97-A5DE-3D39DA296C9A}"/>
    <cellStyle name="Normal 8 2 2" xfId="7432" xr:uid="{7D8E1781-3044-4CD3-9F03-BF5EFA7E50EF}"/>
    <cellStyle name="Normal 8 3" xfId="7430" xr:uid="{75F66BDE-B35C-4DAF-B97D-4903A60A1FD0}"/>
    <cellStyle name="Normal 8 4" xfId="7461" xr:uid="{421848F1-8EF6-45CE-9C4E-805EB5C16F0A}"/>
    <cellStyle name="Normal 80" xfId="1868" xr:uid="{19C73AEB-9433-4F48-820B-880A1B450698}"/>
    <cellStyle name="Normal 81" xfId="1876" xr:uid="{03DB67A4-A731-44A2-B938-568114094964}"/>
    <cellStyle name="Normal 81 2" xfId="2247" xr:uid="{E6ADD8B6-D838-4394-B00F-B6A5E267ECEF}"/>
    <cellStyle name="Normal 81 2 2" xfId="4346" xr:uid="{4C1326F0-78DF-48DD-B987-0CF5E2233338}"/>
    <cellStyle name="Normal 81 2 3" xfId="6510" xr:uid="{31DEE7C7-D210-4133-BB4E-7E9AD9368A26}"/>
    <cellStyle name="Normal 81 3" xfId="2557" xr:uid="{FF9CD8DF-93CC-493B-9A8B-2E1599C3B371}"/>
    <cellStyle name="Normal 81 3 2" xfId="4654" xr:uid="{54A1B2B4-2418-4EC4-A678-50C91C3AA12D}"/>
    <cellStyle name="Normal 81 3 3" xfId="6818" xr:uid="{D88FD324-2D53-4C1D-A61C-BC266FD93DA3}"/>
    <cellStyle name="Normal 81 4" xfId="2767" xr:uid="{A0308624-0E80-4EFE-927F-712DA9503843}"/>
    <cellStyle name="Normal 81 4 2" xfId="4860" xr:uid="{5CA8B36D-C2B0-493A-8458-C6BE25FC90DE}"/>
    <cellStyle name="Normal 81 4 3" xfId="7024" xr:uid="{6867DF68-1E4E-40D4-BAB1-BDC46A8E44DE}"/>
    <cellStyle name="Normal 81 5" xfId="2980" xr:uid="{7C5323D2-5DA4-4DBB-B443-06840C34D70F}"/>
    <cellStyle name="Normal 81 5 2" xfId="5065" xr:uid="{8F67E3D2-4DB6-4B8F-AF3C-38EBFB180AE0}"/>
    <cellStyle name="Normal 81 5 3" xfId="7229" xr:uid="{2663F062-2F5B-4EB1-B2C2-3665493A4F13}"/>
    <cellStyle name="Normal 81 6" xfId="4038" xr:uid="{F116E032-F87F-426D-BE62-44DCF00C0D3A}"/>
    <cellStyle name="Normal 81 7" xfId="6191" xr:uid="{9B3A8974-2C57-4B8B-B172-2F222A6F6FC8}"/>
    <cellStyle name="Normal 82" xfId="1877" xr:uid="{593C6BAD-D0A3-4244-82A9-2EB3CD3CDBFA}"/>
    <cellStyle name="Normal 82 2" xfId="2248" xr:uid="{F64B270D-2E05-472B-B415-9E5038C8364A}"/>
    <cellStyle name="Normal 82 2 2" xfId="4347" xr:uid="{452D3C82-623B-4584-95E4-EF436AC2857B}"/>
    <cellStyle name="Normal 82 2 3" xfId="6511" xr:uid="{6AEFB943-C828-40C3-9A2A-B8B96732FAF1}"/>
    <cellStyle name="Normal 82 3" xfId="2558" xr:uid="{14DCCB79-3314-450B-BDC5-AF0A3319FA89}"/>
    <cellStyle name="Normal 82 3 2" xfId="4655" xr:uid="{5D7925E6-3058-4E9E-9C7E-9FCC54011B85}"/>
    <cellStyle name="Normal 82 3 3" xfId="6819" xr:uid="{B0E45FF5-C01C-47D7-9D12-FCF96B62C6D4}"/>
    <cellStyle name="Normal 82 4" xfId="2768" xr:uid="{BA48DB31-B6F4-4647-82B4-F40A1BF0146D}"/>
    <cellStyle name="Normal 82 4 2" xfId="4861" xr:uid="{4000C3AB-2568-42FA-863E-608082DD2687}"/>
    <cellStyle name="Normal 82 4 3" xfId="7025" xr:uid="{91EFDAB4-25E6-48D3-885E-56BC74F494A5}"/>
    <cellStyle name="Normal 82 5" xfId="2981" xr:uid="{EB412FAC-A202-4E7F-A8AB-7D27F8BA8D5F}"/>
    <cellStyle name="Normal 82 5 2" xfId="5066" xr:uid="{B1CF5B9F-2B5C-4BB3-93F8-234383064D5F}"/>
    <cellStyle name="Normal 82 5 3" xfId="7230" xr:uid="{B1FF213C-6366-4B9A-A4F9-8C9ACC7BDDB6}"/>
    <cellStyle name="Normal 82 6" xfId="4039" xr:uid="{D644AEEC-4AF1-492B-8CB1-F36C3A8FEF3A}"/>
    <cellStyle name="Normal 82 7" xfId="6192" xr:uid="{529A261E-9BAA-4098-83BE-D818E7DF8E55}"/>
    <cellStyle name="Normal 83" xfId="1878" xr:uid="{8A071E64-BED8-4AAE-9BCD-725431DAFC0E}"/>
    <cellStyle name="Normal 83 2" xfId="2249" xr:uid="{4CFE2357-BE69-4C01-9F08-FF205A123DB0}"/>
    <cellStyle name="Normal 83 2 2" xfId="4348" xr:uid="{0497EEA0-28B0-4FF2-A6BD-4FCE745120AE}"/>
    <cellStyle name="Normal 83 2 3" xfId="6512" xr:uid="{A1B35A1E-4DE5-4E42-B67E-E2F93E6B65B4}"/>
    <cellStyle name="Normal 83 3" xfId="2559" xr:uid="{22C610D1-7B3C-4DF7-9DFC-E0F0274CAD0C}"/>
    <cellStyle name="Normal 83 3 2" xfId="4656" xr:uid="{576333CB-8568-4C46-A06C-4441CC99E8F8}"/>
    <cellStyle name="Normal 83 3 3" xfId="6820" xr:uid="{046849F1-004F-4CB9-B0A7-45E4A500FE36}"/>
    <cellStyle name="Normal 83 4" xfId="2769" xr:uid="{F3AFC740-465E-4CD2-AF40-78533CA0E35C}"/>
    <cellStyle name="Normal 83 4 2" xfId="4862" xr:uid="{93D72F72-0A0C-4566-B254-804D929F7ECF}"/>
    <cellStyle name="Normal 83 4 3" xfId="7026" xr:uid="{BDE3ED60-EF89-4E36-A0F5-3F371791B8B4}"/>
    <cellStyle name="Normal 83 5" xfId="2982" xr:uid="{F8A1FAE4-15E2-4499-8566-04A528AE370B}"/>
    <cellStyle name="Normal 83 5 2" xfId="5067" xr:uid="{209860FD-AE51-411F-BE37-411557A6DD78}"/>
    <cellStyle name="Normal 83 5 3" xfId="7231" xr:uid="{178EF9DC-F6DA-41DB-8941-0CFE127E7FAA}"/>
    <cellStyle name="Normal 83 6" xfId="4040" xr:uid="{CDA00F0C-C0E8-4569-B7AD-AD604D465787}"/>
    <cellStyle name="Normal 83 7" xfId="6193" xr:uid="{89FD273B-B24F-403B-879C-9800B0CCE26E}"/>
    <cellStyle name="Normal 84" xfId="1879" xr:uid="{EEC4B4AD-7666-4398-955C-110D6C2ED89C}"/>
    <cellStyle name="Normal 85" xfId="1887" xr:uid="{BE0B0E68-35B7-4788-AF67-278947EE590D}"/>
    <cellStyle name="Normal 86" xfId="1902" xr:uid="{2F852274-BFBB-470B-9E1E-CA07AAB80B9C}"/>
    <cellStyle name="Normal 87" xfId="1903" xr:uid="{92E05667-7CBB-4CE2-9A30-0E704D417D66}"/>
    <cellStyle name="Normal 88" xfId="1911" xr:uid="{1713CB70-2FA7-4E0D-AF49-F12E6ED3C402}"/>
    <cellStyle name="Normal 89" xfId="1919" xr:uid="{161F21C8-9B8A-451F-A4F4-10180E31AE08}"/>
    <cellStyle name="Normal 89 2" xfId="2250" xr:uid="{C4725A76-47D7-46F7-9E53-A327C1F8E0E5}"/>
    <cellStyle name="Normal 89 2 2" xfId="4349" xr:uid="{AF7E1EB2-B6F7-4974-86D3-8CDFDED5277E}"/>
    <cellStyle name="Normal 89 2 3" xfId="6513" xr:uid="{25E3A46D-FD42-4859-A25D-400C9438C1EC}"/>
    <cellStyle name="Normal 89 3" xfId="2560" xr:uid="{13BF0242-1C41-4D2F-8118-C2A3FDC25C08}"/>
    <cellStyle name="Normal 89 3 2" xfId="4657" xr:uid="{DF955A4B-7A5A-4FF1-BC26-5B253263B597}"/>
    <cellStyle name="Normal 89 3 3" xfId="6821" xr:uid="{6057A623-471F-4CAA-BCF1-7E58A88E3A04}"/>
    <cellStyle name="Normal 89 4" xfId="2770" xr:uid="{0B3985D8-C8A6-4371-B003-EA981A2F578A}"/>
    <cellStyle name="Normal 89 4 2" xfId="4863" xr:uid="{C7536903-51D0-4599-AAF1-944BB14F95B9}"/>
    <cellStyle name="Normal 89 4 3" xfId="7027" xr:uid="{EE8F8FF8-9F34-456B-BB2B-8778FE53F564}"/>
    <cellStyle name="Normal 89 5" xfId="2983" xr:uid="{D299B195-A586-47A9-841C-0BA77D37241D}"/>
    <cellStyle name="Normal 89 5 2" xfId="5068" xr:uid="{66E4F71B-2811-4B43-80D1-AC9C9779B1F4}"/>
    <cellStyle name="Normal 89 5 3" xfId="7232" xr:uid="{0336A636-F87B-4EF6-88B7-9F80165069D8}"/>
    <cellStyle name="Normal 89 6" xfId="4041" xr:uid="{778D581F-5B0E-4315-93EC-4B1A83FA8DD3}"/>
    <cellStyle name="Normal 89 7" xfId="6199" xr:uid="{D4A06DE2-8DD7-46CE-8D67-683FC133DBE3}"/>
    <cellStyle name="Normal 9" xfId="199" xr:uid="{BD76715D-3C49-40F6-B281-E683FA73E526}"/>
    <cellStyle name="Normal 9 2" xfId="7379" xr:uid="{034F567F-D031-46C9-8A65-033A402740D2}"/>
    <cellStyle name="Normal 9 2 2" xfId="7431" xr:uid="{0949BDC6-C1C9-49A7-9EAD-B89A45BEFF19}"/>
    <cellStyle name="Normal 9 3" xfId="7410" xr:uid="{CF4E50D1-C4FC-45C8-ADBA-D58C6AFEE952}"/>
    <cellStyle name="Normal 9 4" xfId="7372" xr:uid="{1112C1C5-3A81-4E95-90C3-06951632528B}"/>
    <cellStyle name="Normal 90" xfId="1920" xr:uid="{3477BC42-2383-4CAA-934B-4EE04A5F4148}"/>
    <cellStyle name="Normal 91" xfId="1928" xr:uid="{2D0D533A-A06A-45BA-8A10-DD403816740B}"/>
    <cellStyle name="Normal 92" xfId="1936" xr:uid="{5F79CC9B-50B9-440C-8A11-DD088BF2A3BC}"/>
    <cellStyle name="Normal 92 2" xfId="2251" xr:uid="{0B8DB726-8BEC-4B1E-80C4-5AE1E89E9C8B}"/>
    <cellStyle name="Normal 92 2 2" xfId="4350" xr:uid="{56BB65D5-D2E4-402C-B217-66AC0EF3465B}"/>
    <cellStyle name="Normal 92 2 3" xfId="6514" xr:uid="{3628B9DD-2241-427C-A93E-FBA829C794D9}"/>
    <cellStyle name="Normal 92 3" xfId="2561" xr:uid="{89823305-D741-4EAF-A484-CA946F37E129}"/>
    <cellStyle name="Normal 92 3 2" xfId="4658" xr:uid="{1BC2DDA6-025B-4753-9831-BDF0678A2A8B}"/>
    <cellStyle name="Normal 92 3 3" xfId="6822" xr:uid="{AB5C0E1D-A7EC-4590-A257-39B7A8BB2B55}"/>
    <cellStyle name="Normal 92 4" xfId="2771" xr:uid="{CAB185C1-07B6-412B-8A91-0A8A246E84FC}"/>
    <cellStyle name="Normal 92 4 2" xfId="4864" xr:uid="{D69D14D2-B76D-47E2-A08D-6E583D807BE7}"/>
    <cellStyle name="Normal 92 4 3" xfId="7028" xr:uid="{40E65023-76B7-4908-B0A7-D64028774ECD}"/>
    <cellStyle name="Normal 92 5" xfId="2984" xr:uid="{A17D2576-D3C2-45F7-BF75-DFA30C4C6693}"/>
    <cellStyle name="Normal 92 5 2" xfId="5069" xr:uid="{21176B16-5628-4F38-99E1-13465B90B61B}"/>
    <cellStyle name="Normal 92 5 3" xfId="7233" xr:uid="{D6FC2563-2A69-4571-B147-4D3E6A093D2C}"/>
    <cellStyle name="Normal 92 6" xfId="4042" xr:uid="{7D886762-857A-4550-A55F-82209D451C0D}"/>
    <cellStyle name="Normal 92 7" xfId="6205" xr:uid="{0A55063A-0CB9-41CA-908F-3C6D5268D19C}"/>
    <cellStyle name="Normal 93" xfId="1937" xr:uid="{AC7E207F-01B0-43D5-876B-7EE8EBA858BD}"/>
    <cellStyle name="Normal 93 2" xfId="2252" xr:uid="{52310699-25A8-42E7-AA2E-0A0EEED0EA7E}"/>
    <cellStyle name="Normal 93 2 2" xfId="4351" xr:uid="{D0CCB228-6687-4CF9-BB19-7A4A10803A08}"/>
    <cellStyle name="Normal 93 2 3" xfId="6515" xr:uid="{3882C2F7-926E-447C-A532-6BA1245B5377}"/>
    <cellStyle name="Normal 93 3" xfId="2562" xr:uid="{CDE599EC-9DA0-45C7-906E-383EB32A2C89}"/>
    <cellStyle name="Normal 93 3 2" xfId="4659" xr:uid="{A8503639-3E25-48C1-A4C5-D67DEF9A51A5}"/>
    <cellStyle name="Normal 93 3 3" xfId="6823" xr:uid="{0BD4F617-0A99-4B3B-AE49-3684CF8BA8AD}"/>
    <cellStyle name="Normal 93 4" xfId="2772" xr:uid="{52F5E62D-352F-46B2-99D1-7DA05C714EE4}"/>
    <cellStyle name="Normal 93 4 2" xfId="4865" xr:uid="{000774DA-2CF2-4A8C-9A28-8F9637AA79B6}"/>
    <cellStyle name="Normal 93 4 3" xfId="7029" xr:uid="{62654319-C4A4-4285-B257-87952C8EFFE2}"/>
    <cellStyle name="Normal 93 5" xfId="2985" xr:uid="{54FACAE3-9FCC-460F-ABF2-3158FA3A508D}"/>
    <cellStyle name="Normal 93 5 2" xfId="5070" xr:uid="{9DC04E4E-8B81-4A7E-9E4D-50F939AE9DB0}"/>
    <cellStyle name="Normal 93 5 3" xfId="7234" xr:uid="{CDC44B27-ACCA-4F1D-8939-CFBAAC782D5E}"/>
    <cellStyle name="Normal 93 6" xfId="4043" xr:uid="{B06F1DCD-DFCD-4150-B940-D9AB04A11313}"/>
    <cellStyle name="Normal 93 7" xfId="6206" xr:uid="{720C8CCE-E71C-45C8-9400-CB4EABDDE051}"/>
    <cellStyle name="Normal 94" xfId="1938" xr:uid="{8DD0970F-87FA-4360-A1AC-E189D71D3941}"/>
    <cellStyle name="Normal 95" xfId="1939" xr:uid="{126DA1C7-2A6B-4AED-AE36-351832BCF50C}"/>
    <cellStyle name="Normal 95 2" xfId="2253" xr:uid="{2E8848AF-A051-4FA6-BBF3-C4739267B9E8}"/>
    <cellStyle name="Normal 95 2 2" xfId="4352" xr:uid="{07E7FC16-4C1F-45B3-BFCB-0BEFAFB20ECC}"/>
    <cellStyle name="Normal 95 2 3" xfId="6516" xr:uid="{8AA0FF6F-217D-4703-A4CE-14F123166E6C}"/>
    <cellStyle name="Normal 95 3" xfId="2563" xr:uid="{3E598FEA-3616-4B45-9BD6-83FC32FE3385}"/>
    <cellStyle name="Normal 95 3 2" xfId="4660" xr:uid="{3804E3BB-453E-4E11-9DC2-888EDFECA335}"/>
    <cellStyle name="Normal 95 3 3" xfId="6824" xr:uid="{2592E246-6B8F-461A-BBC7-C8F6B9E6FEDC}"/>
    <cellStyle name="Normal 95 4" xfId="2773" xr:uid="{55E7B2EA-7F56-4C5D-B130-2DBD70B1072D}"/>
    <cellStyle name="Normal 95 4 2" xfId="4866" xr:uid="{E6C42F74-F92B-49C8-A7E1-EB77646D07F7}"/>
    <cellStyle name="Normal 95 4 3" xfId="7030" xr:uid="{818858FB-CEDE-48B4-A441-52328BF104D1}"/>
    <cellStyle name="Normal 95 5" xfId="2986" xr:uid="{E5B44FC0-5BF1-4120-92CE-A7B70A2243DD}"/>
    <cellStyle name="Normal 95 5 2" xfId="5071" xr:uid="{0F7DED4D-F26D-4FC5-9F5C-00A4B3AB48F5}"/>
    <cellStyle name="Normal 95 5 3" xfId="7235" xr:uid="{14501F2A-CACA-4E5E-AEC6-C8AF970D37FE}"/>
    <cellStyle name="Normal 95 6" xfId="4044" xr:uid="{07DC73AD-1132-4019-86BC-5D974AB6CB49}"/>
    <cellStyle name="Normal 95 7" xfId="6207" xr:uid="{42DD6375-6CB5-4039-BF28-36191A526722}"/>
    <cellStyle name="Normal 96" xfId="1940" xr:uid="{CD2C3B8E-7C6F-4397-8AAF-DC92E44EE0ED}"/>
    <cellStyle name="Normal 96 2" xfId="2254" xr:uid="{A7A5CE33-F0EA-4D7B-9D2D-F9A94CC23E29}"/>
    <cellStyle name="Normal 96 2 2" xfId="4353" xr:uid="{497E8EE5-519E-495F-80CA-1E88768703EE}"/>
    <cellStyle name="Normal 96 2 3" xfId="6517" xr:uid="{9E0FF882-8D0B-44B9-B801-CCB343CEF719}"/>
    <cellStyle name="Normal 96 3" xfId="2564" xr:uid="{29A91680-8498-4B50-AFD9-DFAAB7B90DA6}"/>
    <cellStyle name="Normal 96 3 2" xfId="4661" xr:uid="{4463A820-C521-4D32-982D-10747A7F725D}"/>
    <cellStyle name="Normal 96 3 3" xfId="6825" xr:uid="{F69F6551-2EC8-46CB-83D4-81290631272E}"/>
    <cellStyle name="Normal 96 4" xfId="2774" xr:uid="{56A5F6BE-C981-47B9-BFDC-A21B86F2DFA9}"/>
    <cellStyle name="Normal 96 4 2" xfId="4867" xr:uid="{73B4F187-69AF-42C3-AC0C-3437356C6274}"/>
    <cellStyle name="Normal 96 4 3" xfId="7031" xr:uid="{1FAF0AAB-B51F-403F-B3D3-58EF2D321643}"/>
    <cellStyle name="Normal 96 5" xfId="2987" xr:uid="{FAEAED3D-0C6E-4004-B471-B1E6FA664431}"/>
    <cellStyle name="Normal 96 5 2" xfId="5072" xr:uid="{3BC5F823-A2AC-4942-B684-9350703A6A53}"/>
    <cellStyle name="Normal 96 5 3" xfId="7236" xr:uid="{FEA180E9-B902-4E70-A526-9F63CFA4A329}"/>
    <cellStyle name="Normal 96 6" xfId="4045" xr:uid="{EDD7C5A5-5694-47E4-BD4B-D5F81D190CF7}"/>
    <cellStyle name="Normal 96 7" xfId="6208" xr:uid="{4154BB61-D6DF-4A3C-8C48-604CAA977C94}"/>
    <cellStyle name="Normal 97" xfId="1941" xr:uid="{6DA840B2-07E2-4F83-8396-11D950F9C9FC}"/>
    <cellStyle name="Normal 97 2" xfId="2255" xr:uid="{32D49270-2E08-4A5F-8B7F-600ADF3E3B97}"/>
    <cellStyle name="Normal 97 2 2" xfId="4354" xr:uid="{8A51C837-0EFB-4185-892F-A57BF82457FD}"/>
    <cellStyle name="Normal 97 2 3" xfId="6518" xr:uid="{D66F82EA-683C-4266-B0AE-4E8625FA10B7}"/>
    <cellStyle name="Normal 97 3" xfId="2565" xr:uid="{630E9945-9E0D-49AD-A728-8F2F5AAD6A2E}"/>
    <cellStyle name="Normal 97 3 2" xfId="4662" xr:uid="{6C6A428E-6E8E-4796-8D0D-24207E136699}"/>
    <cellStyle name="Normal 97 3 3" xfId="6826" xr:uid="{4B141059-233C-4E55-88C7-EE174053AF7C}"/>
    <cellStyle name="Normal 97 4" xfId="2775" xr:uid="{F499A68C-2C5F-481A-88B0-10281258BA8A}"/>
    <cellStyle name="Normal 97 4 2" xfId="4868" xr:uid="{3A8B60CE-829A-4EB3-A4E6-125729C80FD5}"/>
    <cellStyle name="Normal 97 4 3" xfId="7032" xr:uid="{6F6F0AA2-4456-4B1F-95C1-6FB24BD9D5D4}"/>
    <cellStyle name="Normal 97 5" xfId="2988" xr:uid="{C164232E-4A80-48CD-9FB1-288CB2CF2F77}"/>
    <cellStyle name="Normal 97 5 2" xfId="5073" xr:uid="{33904F97-CD7C-4EA8-A65D-1571CA3B7A52}"/>
    <cellStyle name="Normal 97 5 3" xfId="7237" xr:uid="{600DECB4-D735-4317-B3B7-D2968349B117}"/>
    <cellStyle name="Normal 97 6" xfId="4046" xr:uid="{25440D7F-9715-4047-ACCE-3D3563F7DC25}"/>
    <cellStyle name="Normal 97 7" xfId="6209" xr:uid="{9D279180-D9B5-43C7-8D48-C15D334D7CCB}"/>
    <cellStyle name="Normal 98" xfId="1942" xr:uid="{CD5E6DF6-7DCA-449C-A7AE-48ADEF0EBD1E}"/>
    <cellStyle name="Normal 98 2" xfId="2256" xr:uid="{354A25E1-255A-4B30-B07F-9B0B8AD7D186}"/>
    <cellStyle name="Normal 98 2 2" xfId="4355" xr:uid="{52CA8194-373F-448D-9B6B-C7FC20CFBEFD}"/>
    <cellStyle name="Normal 98 2 3" xfId="6519" xr:uid="{BED9E562-18FA-4F0D-80CA-A2E9DB4C942A}"/>
    <cellStyle name="Normal 98 3" xfId="2566" xr:uid="{99C78777-4C3D-495C-9BE3-10181DC363B2}"/>
    <cellStyle name="Normal 98 3 2" xfId="4663" xr:uid="{8F40307F-7161-4061-8A01-D2DA13FFBEC2}"/>
    <cellStyle name="Normal 98 3 3" xfId="6827" xr:uid="{A8CCF378-C644-4263-B35D-AF9CB684925A}"/>
    <cellStyle name="Normal 98 4" xfId="2776" xr:uid="{A966C44F-43C9-4B66-9523-82947C08F67C}"/>
    <cellStyle name="Normal 98 4 2" xfId="4869" xr:uid="{F8CBE938-C4B1-4599-B5E4-E7E183C8E223}"/>
    <cellStyle name="Normal 98 4 3" xfId="7033" xr:uid="{6D09CBC2-D1AF-4208-85C8-8D3366F0C122}"/>
    <cellStyle name="Normal 98 5" xfId="2989" xr:uid="{504E3D3B-76C8-4E33-BFDA-53773AC0A264}"/>
    <cellStyle name="Normal 98 5 2" xfId="5074" xr:uid="{C07886FD-1210-4E84-9EE8-46F032533AC5}"/>
    <cellStyle name="Normal 98 5 3" xfId="7238" xr:uid="{A51030AA-75DE-4A52-AB48-53ED668CDDB1}"/>
    <cellStyle name="Normal 98 6" xfId="4047" xr:uid="{1A12CF34-04AD-4764-AD89-1AAAC6699DF3}"/>
    <cellStyle name="Normal 98 7" xfId="6210" xr:uid="{66A64BB4-9ACC-4F15-8F44-5B18082AAA4E}"/>
    <cellStyle name="Normal 99" xfId="1944" xr:uid="{DF95E683-6467-41E5-B20C-2C88AE316B41}"/>
    <cellStyle name="Normal_ERNT TFI-POD Q3-2010_HR_FINAL" xfId="7" xr:uid="{A6746CC1-E51A-4041-8DBA-E87F1B3F6BE7}"/>
    <cellStyle name="Note 2" xfId="143" xr:uid="{1DD0FBB2-C813-4966-9AC1-2A3ECDA3485E}"/>
    <cellStyle name="Note 2 2" xfId="439" xr:uid="{46A7CC68-0021-4B19-9F5E-2FD93CFE333C}"/>
    <cellStyle name="Note 2 3" xfId="559" xr:uid="{E41E4E3D-2CB4-4A3F-B57E-D010819C1E50}"/>
    <cellStyle name="Note 2 4" xfId="232" xr:uid="{16C14A1B-6938-4C97-8233-DD71372508F2}"/>
    <cellStyle name="Note 3" xfId="486" xr:uid="{EEC99F59-071C-4EE8-A13D-0288CA28478D}"/>
    <cellStyle name="Note 4" xfId="3012" xr:uid="{3E1A18B0-EBFD-4744-A44C-B27E70447916}"/>
    <cellStyle name="Note 5" xfId="187" xr:uid="{548DFF0D-D9A7-4013-8154-87B4F0B9DCE0}"/>
    <cellStyle name="Note 6" xfId="51" xr:uid="{AB5D9BB5-D6ED-4AA6-81A1-141BC1C3DA85}"/>
    <cellStyle name="Obično_Knjiga2" xfId="233" xr:uid="{8B40C78C-E9BA-499C-89CE-6F5C9EEB4F75}"/>
    <cellStyle name="Output 2" xfId="144" xr:uid="{C39947B4-F952-4866-8FF9-1455520BD7BF}"/>
    <cellStyle name="Output 2 2" xfId="440" xr:uid="{98E20262-2164-4268-98FF-BAE89A61A9A5}"/>
    <cellStyle name="Output 2 3" xfId="234" xr:uid="{3260D58D-6F46-459C-B456-8B44948A81A8}"/>
    <cellStyle name="Output 3" xfId="487" xr:uid="{0473D4E6-9D6A-4DED-AE9B-BF18580D8CBF}"/>
    <cellStyle name="Output 4" xfId="3013" xr:uid="{15352968-BC52-4157-95D4-1C53D6DFF94C}"/>
    <cellStyle name="Output 5" xfId="188" xr:uid="{A07E5BE8-F5E8-4729-BED1-7C61B99F6514}"/>
    <cellStyle name="Output 6" xfId="52" xr:uid="{3C2633F3-9E04-4932-84BC-55B9B9C8C4B1}"/>
    <cellStyle name="Percent [2]" xfId="236" xr:uid="{6CD30BCF-4AAE-4733-88A8-E7F2E59CBFAF}"/>
    <cellStyle name="Percent [2] 2" xfId="560" xr:uid="{41714190-7303-4662-9E49-DB85F3822C52}"/>
    <cellStyle name="Percent 10" xfId="386" xr:uid="{C25C3F1B-DFF4-409D-B10D-D9243D59B89C}"/>
    <cellStyle name="Percent 11" xfId="389" xr:uid="{8BC79B16-E988-4114-B74B-1E5C33A8D572}"/>
    <cellStyle name="Percent 12" xfId="399" xr:uid="{F656B167-A3B2-4BDD-B4F9-668832313563}"/>
    <cellStyle name="Percent 13" xfId="412" xr:uid="{EDF67FD5-E146-413B-8712-6AE8933D6549}"/>
    <cellStyle name="Percent 14" xfId="415" xr:uid="{8603176C-DE2A-4CE7-9AAC-C525222504F7}"/>
    <cellStyle name="Percent 15" xfId="404" xr:uid="{C0714615-40FF-4E34-B3C6-CCAE8D4F26DC}"/>
    <cellStyle name="Percent 16" xfId="418" xr:uid="{3B5DD83A-EC1E-4B72-867A-CEDBF362E1D3}"/>
    <cellStyle name="Percent 17" xfId="417" xr:uid="{737155DA-7B51-45B0-AC8C-62BB533C1005}"/>
    <cellStyle name="Percent 18" xfId="474" xr:uid="{5AF568E5-B978-40CB-A300-57542D63F210}"/>
    <cellStyle name="Percent 19" xfId="471" xr:uid="{F9C4D783-89A0-4FC2-A6EE-C2A20218B06D}"/>
    <cellStyle name="Percent 2" xfId="53" xr:uid="{677DF0DE-749C-408C-86DA-44452D94AE2C}"/>
    <cellStyle name="Percent 2 2" xfId="235" xr:uid="{25FDD3A9-D17E-40A3-86B3-354767AAAEE6}"/>
    <cellStyle name="Percent 2 3" xfId="549" xr:uid="{C74DA091-38FE-4E12-BEB7-75DA094A584B}"/>
    <cellStyle name="Percent 2 4" xfId="192" xr:uid="{4D1210ED-BC0D-48FF-BFC6-F27C91F453BE}"/>
    <cellStyle name="Percent 2 5" xfId="7429" xr:uid="{C440FCFA-2811-4A20-A5E5-F7E8A267C67C}"/>
    <cellStyle name="Percent 20" xfId="454" xr:uid="{1D5B50E3-3BC9-4097-9F1C-AA2D03401986}"/>
    <cellStyle name="Percent 21" xfId="536" xr:uid="{44CBA46E-2716-451B-AA3D-C5489D956270}"/>
    <cellStyle name="Percent 22" xfId="467" xr:uid="{FB3BBFA7-421E-4A56-8754-5379AFB5CF13}"/>
    <cellStyle name="Percent 23" xfId="535" xr:uid="{5F9D3411-47CD-4DFD-A348-53ECC1CD8C0E}"/>
    <cellStyle name="Percent 24" xfId="647" xr:uid="{99F623E5-44CC-44BF-9222-F65F0099BA2A}"/>
    <cellStyle name="Percent 25" xfId="633" xr:uid="{F8B84443-488A-49C8-BB54-9C22375B3AA7}"/>
    <cellStyle name="Percent 26" xfId="458" xr:uid="{96D07B98-B71F-43AD-A9B6-B2C8A0D94C0A}"/>
    <cellStyle name="Percent 27" xfId="461" xr:uid="{3AF91CBB-6503-4B51-91F7-797E7FF7628D}"/>
    <cellStyle name="Percent 28" xfId="649" xr:uid="{EE95950C-FA5B-4ADC-BB0A-EC7E15E9AAB0}"/>
    <cellStyle name="Percent 29" xfId="463" xr:uid="{18158BC6-4C8E-4E28-A945-6F5B6FF8E6D2}"/>
    <cellStyle name="Percent 3" xfId="160" xr:uid="{02EB416F-0B5B-42F3-B463-C218F539AD91}"/>
    <cellStyle name="Percent 3 2" xfId="581" xr:uid="{8BE20361-D9BE-45B7-A8E8-4D1E1CC5EF53}"/>
    <cellStyle name="Percent 3 3" xfId="315" xr:uid="{DE8A20C9-31A6-453B-AD09-E7294D953F03}"/>
    <cellStyle name="Percent 30" xfId="669" xr:uid="{DBD4B260-BD74-49F6-AD8E-0697AF453461}"/>
    <cellStyle name="Percent 31" xfId="682" xr:uid="{1F178F36-47EA-4362-9A43-1FB1BFFD77BC}"/>
    <cellStyle name="Percent 32" xfId="722" xr:uid="{272F95EA-E7ED-46EC-93F2-B2A51DFC19C1}"/>
    <cellStyle name="Percent 33" xfId="802" xr:uid="{4ECC296D-A572-4767-88B1-F0B5D50FD7E3}"/>
    <cellStyle name="Percent 34" xfId="1125" xr:uid="{FB227E4F-ADC7-4DD8-AEB4-6FC018FDA0DD}"/>
    <cellStyle name="Percent 35" xfId="1186" xr:uid="{347BAA27-D5B7-4845-8A41-A6A3F3AA345E}"/>
    <cellStyle name="Percent 36" xfId="1135" xr:uid="{DCA85AB1-4C64-47AE-AC79-41025CC7C8C8}"/>
    <cellStyle name="Percent 37" xfId="1121" xr:uid="{1197C4E9-2795-4ECC-8839-D4489A672BF3}"/>
    <cellStyle name="Percent 38" xfId="1122" xr:uid="{F8787926-0715-4D1A-BAB9-763B1D79A992}"/>
    <cellStyle name="Percent 39" xfId="1434" xr:uid="{2C09D4FB-1382-4404-95CE-82F58A6C13AB}"/>
    <cellStyle name="Percent 4" xfId="378" xr:uid="{DB358D78-3C9F-4AF0-982C-1389586BA241}"/>
    <cellStyle name="Percent 40" xfId="1499" xr:uid="{8EDAAA21-1750-46B9-A868-E9BFD10A997A}"/>
    <cellStyle name="Percent 41" xfId="1954" xr:uid="{2E413C6E-3334-41BA-BBC7-DD07FEA7C91D}"/>
    <cellStyle name="Percent 42" xfId="1951" xr:uid="{FB4930A3-5E92-4919-8D3C-7D1EA4E46BC1}"/>
    <cellStyle name="Percent 43" xfId="2264" xr:uid="{5E86DEBE-A1C4-4CBF-8DFE-69060476FCB1}"/>
    <cellStyle name="Percent 44" xfId="2574" xr:uid="{E8FFA396-4AFC-41CD-9D17-A8591A95DB50}"/>
    <cellStyle name="Percent 45" xfId="2571" xr:uid="{85EE9A88-7ED8-4BC1-8D0C-F28E676510D0}"/>
    <cellStyle name="Percent 46" xfId="2785" xr:uid="{89DECA8C-7787-42E8-8234-7F298550B9BC}"/>
    <cellStyle name="Percent 47" xfId="2780" xr:uid="{325A3136-8FC9-4939-9B29-1D555ED75C44}"/>
    <cellStyle name="Percent 48" xfId="2821" xr:uid="{70E0F3A4-EC9A-4343-BB15-262CD1208D75}"/>
    <cellStyle name="Percent 49" xfId="2782" xr:uid="{C53FB089-2D5F-4C16-85BD-E3EA6D3845E0}"/>
    <cellStyle name="Percent 5" xfId="373" xr:uid="{98C5B451-94EE-4FC9-B8C0-BCA59A318939}"/>
    <cellStyle name="Percent 50" xfId="2992" xr:uid="{6B3D08F6-35D2-4318-A5C3-725C0C067F88}"/>
    <cellStyle name="Percent 51" xfId="5169" xr:uid="{39BCD7C6-74AB-47B9-810D-DFD1D18B9568}"/>
    <cellStyle name="Percent 52" xfId="7483" xr:uid="{437D9FF9-8645-4A8F-8A5F-9CC182A84884}"/>
    <cellStyle name="Percent 53" xfId="7347" xr:uid="{99B1C344-112A-484A-B40F-E236721C4CAB}"/>
    <cellStyle name="Percent 54" xfId="7386" xr:uid="{77D78840-42FB-49B0-846F-507BB0568101}"/>
    <cellStyle name="Percent 55" xfId="7355" xr:uid="{CE697C10-2F3D-4453-80B6-D663FB427F5B}"/>
    <cellStyle name="Percent 6" xfId="377" xr:uid="{6040C5C3-16DD-43AC-AE19-1D718C4B54E9}"/>
    <cellStyle name="Percent 7" xfId="374" xr:uid="{1CE09CCA-F13D-4614-830F-36DA470A5345}"/>
    <cellStyle name="Percent 8" xfId="376" xr:uid="{25066A5C-0602-4916-8128-F111446F8892}"/>
    <cellStyle name="Percent 9" xfId="375" xr:uid="{19BD7B77-5672-4D3C-9407-B5CB475AE990}"/>
    <cellStyle name="SAPBEXaggData" xfId="54" xr:uid="{8D7BEE7A-438E-4294-B6AC-263C2C71B069}"/>
    <cellStyle name="SAPBEXaggData 2" xfId="55" xr:uid="{CADAC7F1-D941-479D-957D-E3D6F91FE8D3}"/>
    <cellStyle name="SAPBEXaggData 2 2" xfId="7392" xr:uid="{D4B7703F-6FC8-4C42-9CBA-1F15DDDF6F52}"/>
    <cellStyle name="SAPBEXaggData 3" xfId="319" xr:uid="{0ADB5FB7-44EB-4908-967B-992546F7203C}"/>
    <cellStyle name="SAPBEXaggData 4" xfId="237" xr:uid="{F21EEFC4-1D34-41F5-940B-10F3AB050A4B}"/>
    <cellStyle name="SAPBEXaggData_BS GFI9 1306A PA2" xfId="238" xr:uid="{68B8CF2F-4200-4AD3-B520-B5B992B759C7}"/>
    <cellStyle name="SAPBEXaggDataEmph" xfId="56" xr:uid="{3CDFC8EB-1D15-4A60-9945-8C51057CE4CD}"/>
    <cellStyle name="SAPBEXaggDataEmph 2" xfId="240" xr:uid="{887324E3-E913-4F65-93F5-60DBED4DA5F1}"/>
    <cellStyle name="SAPBEXaggDataEmph 2 2" xfId="7464" xr:uid="{AFE28F88-FEB0-4789-85A0-4CFCA5F2F782}"/>
    <cellStyle name="SAPBEXaggDataEmph 3" xfId="239" xr:uid="{63FD9A83-DF27-4B7C-B9DB-0E17021F2C27}"/>
    <cellStyle name="SAPBEXaggDataEmph_MRIS 1308A" xfId="241" xr:uid="{92EE1EF1-A83D-4B26-A5C2-AE3B7B315796}"/>
    <cellStyle name="SAPBEXaggItem" xfId="57" xr:uid="{0A91D7FC-245C-47F8-97E6-EA8CE67283F6}"/>
    <cellStyle name="SAPBEXaggItem 2" xfId="58" xr:uid="{CF9468E7-872C-4E0A-A5C2-4295AA7B5BF0}"/>
    <cellStyle name="SAPBEXaggItem 2 2" xfId="7342" xr:uid="{FC6B3588-8FE8-42B4-A5B5-57667A560150}"/>
    <cellStyle name="SAPBEXaggItem 3" xfId="320" xr:uid="{F667804A-51BC-4153-800F-7ACEABB0884E}"/>
    <cellStyle name="SAPBEXaggItem 4" xfId="242" xr:uid="{2076663E-E4D6-4111-893B-097DB66F7C21}"/>
    <cellStyle name="SAPBEXaggItem_BS GFI9 1306A PA2" xfId="243" xr:uid="{D85CEE4F-E25E-412C-8F71-0A761B8D7FC8}"/>
    <cellStyle name="SAPBEXaggItemX" xfId="59" xr:uid="{ADDBF126-EC4D-434A-9545-9B69A7621B0B}"/>
    <cellStyle name="SAPBEXaggItemX 2" xfId="244" xr:uid="{B709DCF7-A9BD-473E-A53E-B1C0489DF919}"/>
    <cellStyle name="SAPBEXaggItemX 2 2" xfId="488" xr:uid="{85234BA1-F801-4172-9CF2-A854A13C109D}"/>
    <cellStyle name="SAPBEXaggItemX 2 3" xfId="562" xr:uid="{F692FA6C-082E-40D0-9DC4-85CF9CD64368}"/>
    <cellStyle name="SAPBEXchaText" xfId="60" xr:uid="{A62F5133-053E-428A-9A7A-9325B8C045E7}"/>
    <cellStyle name="SAPBEXchaText 2" xfId="61" xr:uid="{EA1EE2CF-C709-4739-8E1D-C283DAED56DD}"/>
    <cellStyle name="SAPBEXchaText 2 2" xfId="7469" xr:uid="{24FC3D4A-3DFF-4201-81B7-B2CBB29C9973}"/>
    <cellStyle name="SAPBEXchaText 3" xfId="321" xr:uid="{82DCE765-5708-46BD-B6EC-9DA24B63D62E}"/>
    <cellStyle name="SAPBEXchaText 4" xfId="245" xr:uid="{D983D556-6C5C-4713-A65D-BEB5DA20AE70}"/>
    <cellStyle name="SAPBEXchaText_B4 Segment report" xfId="62" xr:uid="{64A6E855-4727-4A1F-A5BA-D896507F614D}"/>
    <cellStyle name="SAPBEXexcBad7" xfId="63" xr:uid="{BA0FED4A-9ADD-4BE8-AF6D-F945E3277D7F}"/>
    <cellStyle name="SAPBEXexcBad7 2" xfId="64" xr:uid="{1A445F4C-2F3E-4C44-BFD5-2CBDB1DFA9CD}"/>
    <cellStyle name="SAPBEXexcBad7 2 2" xfId="7444" xr:uid="{E1C11737-6C71-4525-8DE1-2F1B67D98C64}"/>
    <cellStyle name="SAPBEXexcBad7 3" xfId="322" xr:uid="{80AD3829-F7E6-442B-8B7C-936CB55D704D}"/>
    <cellStyle name="SAPBEXexcBad7 4" xfId="246" xr:uid="{3E48466F-2941-4DF3-ABDD-228C7FBD1AE8}"/>
    <cellStyle name="SAPBEXexcBad7_BS GFI9 1306A PA2" xfId="247" xr:uid="{EEB16558-D90A-45FE-B909-81D4ABCCBF75}"/>
    <cellStyle name="SAPBEXexcBad8" xfId="65" xr:uid="{86A8809A-A5B7-4B0C-BC59-DD78F467110E}"/>
    <cellStyle name="SAPBEXexcBad8 2" xfId="66" xr:uid="{595DED50-E17D-4104-A7BE-1E295A1E9A51}"/>
    <cellStyle name="SAPBEXexcBad8 2 2" xfId="7320" xr:uid="{5FC73634-0647-4F54-B1BA-67B8879AD5C9}"/>
    <cellStyle name="SAPBEXexcBad8 3" xfId="323" xr:uid="{1E375A28-4E9A-4AE9-A724-1AF5D7C2476C}"/>
    <cellStyle name="SAPBEXexcBad8 4" xfId="248" xr:uid="{2EA63373-E02F-45C9-B25B-C814FE1DE28D}"/>
    <cellStyle name="SAPBEXexcBad8_BS GFI9 1306A PA2" xfId="249" xr:uid="{A69FCD37-37D9-4379-8D94-EB55E66615F2}"/>
    <cellStyle name="SAPBEXexcBad9" xfId="67" xr:uid="{B8C1C396-DD82-41DC-866C-EA02595A468B}"/>
    <cellStyle name="SAPBEXexcBad9 2" xfId="68" xr:uid="{B9B4D54B-C871-4C0C-B268-2E10E592423F}"/>
    <cellStyle name="SAPBEXexcBad9 2 2" xfId="7438" xr:uid="{A978F7DC-3998-41C3-94A8-FE36FE876C79}"/>
    <cellStyle name="SAPBEXexcBad9 3" xfId="324" xr:uid="{AA426E83-452F-4A97-B33B-F3B1A3C5CB35}"/>
    <cellStyle name="SAPBEXexcBad9 4" xfId="250" xr:uid="{694ABA36-7972-4AC0-9948-A91FAA83F8B0}"/>
    <cellStyle name="SAPBEXexcBad9_BS GFI9 1306A PA2" xfId="251" xr:uid="{B9B7C542-AF16-44BD-9307-448F942C3C1F}"/>
    <cellStyle name="SAPBEXexcCritical4" xfId="69" xr:uid="{60801AE3-0974-488B-B183-886EA6158789}"/>
    <cellStyle name="SAPBEXexcCritical4 2" xfId="70" xr:uid="{D0861DFE-ACCE-444B-B5AD-6A5500036C51}"/>
    <cellStyle name="SAPBEXexcCritical4 2 2" xfId="7449" xr:uid="{0CFEA6B1-F605-4980-A4AC-FD2916F5E082}"/>
    <cellStyle name="SAPBEXexcCritical4 3" xfId="325" xr:uid="{005E1715-3EC7-4D49-80A7-029453D7D6CF}"/>
    <cellStyle name="SAPBEXexcCritical4 4" xfId="252" xr:uid="{3553BE74-DEFC-4416-8F32-F5A774BB7E43}"/>
    <cellStyle name="SAPBEXexcCritical4_BS GFI9 1306A PA2" xfId="253" xr:uid="{6003E24F-F7BE-4EFF-B934-3671E8F1C2B4}"/>
    <cellStyle name="SAPBEXexcCritical5" xfId="71" xr:uid="{3854C156-558D-4CB6-ACE3-1D326842131C}"/>
    <cellStyle name="SAPBEXexcCritical5 2" xfId="72" xr:uid="{E08E6023-0469-4B0D-9765-469B809797CF}"/>
    <cellStyle name="SAPBEXexcCritical5 2 2" xfId="7475" xr:uid="{7CB60531-605E-453C-87BB-3E9D26920535}"/>
    <cellStyle name="SAPBEXexcCritical5 3" xfId="326" xr:uid="{E18A937E-1C7D-4182-91A4-55FE80386F74}"/>
    <cellStyle name="SAPBEXexcCritical5 4" xfId="254" xr:uid="{1EE0AF22-08B7-4BAB-BF8C-60ABD2C1C9CF}"/>
    <cellStyle name="SAPBEXexcCritical5_BS GFI9 1306A PA2" xfId="255" xr:uid="{E21457EA-59C1-46F0-90D7-1D592988655D}"/>
    <cellStyle name="SAPBEXexcCritical6" xfId="73" xr:uid="{88E58735-C265-43C7-9964-4A7FC41990F2}"/>
    <cellStyle name="SAPBEXexcCritical6 2" xfId="74" xr:uid="{39D38BBF-CD81-46BF-AC4E-811C449B5D38}"/>
    <cellStyle name="SAPBEXexcCritical6 2 2" xfId="7404" xr:uid="{1D9B67CB-F23A-44AB-A6E2-B69BA399E1EE}"/>
    <cellStyle name="SAPBEXexcCritical6 3" xfId="327" xr:uid="{DB5DAFF6-D278-42B2-8628-5F6069974485}"/>
    <cellStyle name="SAPBEXexcCritical6 4" xfId="256" xr:uid="{E8E95E5A-E5E9-4458-B89D-D4A770CC5FEA}"/>
    <cellStyle name="SAPBEXexcCritical6_BS GFI9 1306A PA2" xfId="257" xr:uid="{9EF4F2A2-E07D-4691-86F2-288FAFFD82BD}"/>
    <cellStyle name="SAPBEXexcGood1" xfId="75" xr:uid="{DD53D2D6-59B7-45B5-9F36-65DAC9F0FCB6}"/>
    <cellStyle name="SAPBEXexcGood1 2" xfId="76" xr:uid="{1FB31DEC-E8A2-44DB-B8CC-A5C1656F2AFC}"/>
    <cellStyle name="SAPBEXexcGood1 2 2" xfId="7371" xr:uid="{C02EB393-90FF-4A94-B645-6A16776B3A07}"/>
    <cellStyle name="SAPBEXexcGood1 3" xfId="328" xr:uid="{34DCB0F9-E3A0-4229-8611-0E05764F792E}"/>
    <cellStyle name="SAPBEXexcGood1 4" xfId="258" xr:uid="{319BA36C-0BCB-4026-87B5-CA4F72760695}"/>
    <cellStyle name="SAPBEXexcGood1_BS GFI9 1306A PA2" xfId="259" xr:uid="{B813D827-410A-427F-B530-C1046F55CC01}"/>
    <cellStyle name="SAPBEXexcGood2" xfId="77" xr:uid="{BA548E07-604A-4963-A3E9-4B5B474D2FEE}"/>
    <cellStyle name="SAPBEXexcGood2 2" xfId="78" xr:uid="{AC81005D-7179-4794-9C40-0DA6111AD1D4}"/>
    <cellStyle name="SAPBEXexcGood2 2 2" xfId="7425" xr:uid="{EC80455B-9062-496E-95F2-7751E36C5E9B}"/>
    <cellStyle name="SAPBEXexcGood2 3" xfId="329" xr:uid="{4106BC0D-6681-4B43-9ADE-8E310EC42448}"/>
    <cellStyle name="SAPBEXexcGood2 4" xfId="260" xr:uid="{29578063-5B31-4A1C-A9D4-A2190A13C62E}"/>
    <cellStyle name="SAPBEXexcGood2_BS GFI9 1306A PA2" xfId="261" xr:uid="{6DE2DFEC-5D8D-4FCF-AEA7-B4C5439A4F3C}"/>
    <cellStyle name="SAPBEXexcGood3" xfId="79" xr:uid="{7F712EB7-7674-4BB3-9790-5F90146820D0}"/>
    <cellStyle name="SAPBEXexcGood3 2" xfId="80" xr:uid="{446DA78A-B854-4CA5-B66F-72CF90B35F3C}"/>
    <cellStyle name="SAPBEXexcGood3 2 2" xfId="7360" xr:uid="{9CF40CC6-2B52-4F18-BF10-DB1968EB72AB}"/>
    <cellStyle name="SAPBEXexcGood3 3" xfId="330" xr:uid="{0DDA7D34-22EF-4816-B3B1-BC051BE16F82}"/>
    <cellStyle name="SAPBEXexcGood3 4" xfId="262" xr:uid="{3FFC855B-E87B-46F6-A7FC-9AE10D6B3CE9}"/>
    <cellStyle name="SAPBEXexcGood3_BS GFI9 1306A PA2" xfId="263" xr:uid="{2054569A-12EF-47D3-B0C7-BBE1EC84944B}"/>
    <cellStyle name="SAPBEXfilterDrill" xfId="81" xr:uid="{7B552CEA-0105-4AE6-A1A2-3392B4EFACD0}"/>
    <cellStyle name="SAPBEXfilterDrill 2" xfId="82" xr:uid="{E9DF812C-B335-4E33-BCCE-92662BD96A39}"/>
    <cellStyle name="SAPBEXfilterDrill 2 2" xfId="7398" xr:uid="{2C836EF4-F16F-4B1E-B879-4A472531F159}"/>
    <cellStyle name="SAPBEXfilterDrill 3" xfId="331" xr:uid="{D87E245E-C8FE-4B55-ACD7-38564F067809}"/>
    <cellStyle name="SAPBEXfilterDrill 4" xfId="264" xr:uid="{6A87288C-FD93-4B04-83A1-F54C6C2A5077}"/>
    <cellStyle name="SAPBEXfilterDrill_BS GFI9 1306A PA2" xfId="265" xr:uid="{A544ACDA-526E-49CF-A493-F54685AAF374}"/>
    <cellStyle name="SAPBEXfilterItem" xfId="83" xr:uid="{73B3A8F9-DB90-48D9-86E6-AADEA1E91380}"/>
    <cellStyle name="SAPBEXfilterItem 2" xfId="267" xr:uid="{3DC2F933-1B9C-473A-8F9D-A121EB04E78C}"/>
    <cellStyle name="SAPBEXfilterItem 2 2" xfId="7442" xr:uid="{9AA05A0C-BCFC-4B84-B007-9B973287B6C8}"/>
    <cellStyle name="SAPBEXfilterItem 3" xfId="198" xr:uid="{DD086D24-F13D-41DB-8AE7-F49720003A8E}"/>
    <cellStyle name="SAPBEXfilterItem 4" xfId="266" xr:uid="{AAAF3CFD-7179-4CA9-A235-A683FC66A53D}"/>
    <cellStyle name="SAPBEXfilterItem_GFI9 Konsolidiran 1308A" xfId="268" xr:uid="{5F28E9B9-FBC4-4574-B24D-DC30EC7A499C}"/>
    <cellStyle name="SAPBEXfilterText" xfId="84" xr:uid="{94810CB9-ABA1-4252-811E-64617E9A342E}"/>
    <cellStyle name="SAPBEXfilterText 2" xfId="269" xr:uid="{2B46394A-EF6A-4574-8F4E-38A6D4F24B75}"/>
    <cellStyle name="SAPBEXfilterText 2 2" xfId="489" xr:uid="{B2EC5866-3ED0-4796-BCE0-20D779797A12}"/>
    <cellStyle name="SAPBEXfilterText 2 3" xfId="563" xr:uid="{C7BC889C-209E-42D9-877F-FA7775CCD81D}"/>
    <cellStyle name="SAPBEXformats" xfId="85" xr:uid="{94C54CF5-FB2A-424A-9A94-1EB08A72A98E}"/>
    <cellStyle name="SAPBEXformats 2" xfId="86" xr:uid="{08643C7D-CF08-4FF5-951A-890061630FE7}"/>
    <cellStyle name="SAPBEXformats 2 2" xfId="7491" xr:uid="{CE872BA3-F99F-40C8-8925-C048C95F46AE}"/>
    <cellStyle name="SAPBEXformats 3" xfId="332" xr:uid="{77862195-AA9F-478D-8543-F980D2D75B15}"/>
    <cellStyle name="SAPBEXformats 4" xfId="270" xr:uid="{734C983C-94A2-4DB5-A24C-D8D55647F302}"/>
    <cellStyle name="SAPBEXformats_BS GFI9 1306A PA2" xfId="271" xr:uid="{B8024225-DC70-40CF-B33F-0B76273F490D}"/>
    <cellStyle name="SAPBEXheaderItem" xfId="87" xr:uid="{6B0511A1-E9B7-4DCA-9776-540042FF58C8}"/>
    <cellStyle name="SAPBEXheaderItem 2" xfId="88" xr:uid="{F9DCF9E7-1931-4F4E-AC14-E368D91ED515}"/>
    <cellStyle name="SAPBEXheaderItem 2 2" xfId="7420" xr:uid="{7FB2CBCE-D7F7-47C0-B9EF-EBB5FC486BF6}"/>
    <cellStyle name="SAPBEXheaderItem 3" xfId="333" xr:uid="{B000A422-7AAF-452F-8579-FC61BC17718F}"/>
    <cellStyle name="SAPBEXheaderItem 4" xfId="272" xr:uid="{F20DDCBB-6E46-4E11-957D-1816DE208DC8}"/>
    <cellStyle name="SAPBEXheaderItem_BS GFI9 1306A PA2" xfId="273" xr:uid="{4B92ED7D-38BB-4689-9D00-25A47C9F8E49}"/>
    <cellStyle name="SAPBEXheaderText" xfId="89" xr:uid="{7AAECEDA-77CF-4A79-A09C-856222B7E12A}"/>
    <cellStyle name="SAPBEXheaderText 2" xfId="90" xr:uid="{98D3BD5B-A75A-4E0B-9FA4-CE74E9A2EEC9}"/>
    <cellStyle name="SAPBEXheaderText 2 2" xfId="7495" xr:uid="{C12958EC-F013-4638-A0E8-2E2A300AC685}"/>
    <cellStyle name="SAPBEXheaderText 3" xfId="334" xr:uid="{1B653C0C-0DCD-406E-AFA3-B43A07CA026F}"/>
    <cellStyle name="SAPBEXheaderText 4" xfId="274" xr:uid="{10E72105-C46A-4AAA-889B-6DD5024773D0}"/>
    <cellStyle name="SAPBEXheaderText_BS GFI9 1306A PA2" xfId="275" xr:uid="{04B70C61-056B-4003-A52E-1E8EC504F07F}"/>
    <cellStyle name="SAPBEXHLevel0" xfId="91" xr:uid="{18C753B3-AFE1-4771-B5E4-93D2B546EB13}"/>
    <cellStyle name="SAPBEXHLevel0 2" xfId="92" xr:uid="{32045651-4D0D-4815-8CAA-1C797492F80A}"/>
    <cellStyle name="SAPBEXHLevel0 2 2" xfId="7351" xr:uid="{8B96D350-FBF6-4A6A-AF0F-6ECE59825922}"/>
    <cellStyle name="SAPBEXHLevel0 3" xfId="335" xr:uid="{A3617C78-D71E-4BE7-A23C-9864D17515AC}"/>
    <cellStyle name="SAPBEXHLevel0 4" xfId="276" xr:uid="{2AFA0B07-A7FA-4DAE-9888-66766DD45EFA}"/>
    <cellStyle name="SAPBEXHLevel0_BS GFI9 1306A PA2" xfId="277" xr:uid="{4E488F19-A6B9-4E19-A874-37A84DE8B4E8}"/>
    <cellStyle name="SAPBEXHLevel0X" xfId="93" xr:uid="{533CC2AD-F633-490E-A5F5-115A1F504B65}"/>
    <cellStyle name="SAPBEXHLevel0X 2" xfId="278" xr:uid="{25A21F63-405A-4932-8499-2E1854840331}"/>
    <cellStyle name="SAPBEXHLevel0X 2 2" xfId="490" xr:uid="{1942B182-B458-4362-AFB2-7475CE6B075E}"/>
    <cellStyle name="SAPBEXHLevel0X 2 3" xfId="564" xr:uid="{0B05AAC9-70BB-4A55-97A7-4ABC7CAE6E14}"/>
    <cellStyle name="SAPBEXHLevel1" xfId="94" xr:uid="{714FD17A-BE18-4733-8983-A85B4E3A7A2B}"/>
    <cellStyle name="SAPBEXHLevel1 2" xfId="95" xr:uid="{AFFFD352-A6E2-4B9C-A67F-CADC654F6A73}"/>
    <cellStyle name="SAPBEXHLevel1 2 2" xfId="7368" xr:uid="{1BF793FD-DA04-46DE-953C-D51DEA4030C0}"/>
    <cellStyle name="SAPBEXHLevel1 3" xfId="336" xr:uid="{28C838D4-441E-49AA-8176-CC08F9EBA804}"/>
    <cellStyle name="SAPBEXHLevel1 4" xfId="279" xr:uid="{991C4CCE-A9E9-41D7-9E24-8878E76079AF}"/>
    <cellStyle name="SAPBEXHLevel1_BS GFI9 1306A PA2" xfId="280" xr:uid="{76992D19-8EC8-4373-8007-0E928A5934F2}"/>
    <cellStyle name="SAPBEXHLevel1X" xfId="96" xr:uid="{6ADC8B81-3628-48BB-9A31-6EBDE9AC9A07}"/>
    <cellStyle name="SAPBEXHLevel1X 2" xfId="281" xr:uid="{4CA2DC73-9E49-45B0-926B-D8C2A84E46F8}"/>
    <cellStyle name="SAPBEXHLevel1X 2 2" xfId="491" xr:uid="{3E3F7FC9-346D-4D58-88A2-F1B0551E0749}"/>
    <cellStyle name="SAPBEXHLevel1X 2 3" xfId="565" xr:uid="{150469B2-B99F-4648-AF38-E502A771ED39}"/>
    <cellStyle name="SAPBEXHLevel2" xfId="97" xr:uid="{505EA2B6-03E1-4831-9D82-59F0D30C2BB0}"/>
    <cellStyle name="SAPBEXHLevel2 2" xfId="98" xr:uid="{3862093C-F1B6-42A6-918F-5A113D78C533}"/>
    <cellStyle name="SAPBEXHLevel2 2 2" xfId="7406" xr:uid="{F4050148-2BE4-4A1E-AE70-AB60A538FE4B}"/>
    <cellStyle name="SAPBEXHLevel2 3" xfId="337" xr:uid="{6E2D41D3-B0FF-47F4-9C2A-277C3C5327F3}"/>
    <cellStyle name="SAPBEXHLevel2 4" xfId="282" xr:uid="{802AD6C2-05FC-46FB-A8B3-2B88CF0204D2}"/>
    <cellStyle name="SAPBEXHLevel2_BS GFI9 1306A PA2" xfId="283" xr:uid="{19EF3DD0-1624-4C7D-A12C-1FC4BB3FB1FE}"/>
    <cellStyle name="SAPBEXHLevel2X" xfId="99" xr:uid="{5AB2AF39-BCA0-4052-8663-1DC9365C1BAC}"/>
    <cellStyle name="SAPBEXHLevel2X 2" xfId="284" xr:uid="{61BFA853-CBE7-40DD-89C2-AF2DFD66BCC6}"/>
    <cellStyle name="SAPBEXHLevel2X 2 2" xfId="492" xr:uid="{DABEB561-2A21-4940-B106-FFA9BC8A5906}"/>
    <cellStyle name="SAPBEXHLevel2X 2 3" xfId="566" xr:uid="{B200EAF0-CF95-4221-8086-00B4554CEA00}"/>
    <cellStyle name="SAPBEXHLevel3" xfId="100" xr:uid="{264AF06B-5B2F-43B5-9476-3E33006631E9}"/>
    <cellStyle name="SAPBEXHLevel3 2" xfId="101" xr:uid="{14A8FF60-47FB-48EF-940D-7291E63BC909}"/>
    <cellStyle name="SAPBEXHLevel3 2 2" xfId="7395" xr:uid="{46997591-B0A6-4DEB-870E-5290E048CE49}"/>
    <cellStyle name="SAPBEXHLevel3 3" xfId="338" xr:uid="{AD4EC4C7-9CBC-443C-B38E-3B86F3383ADD}"/>
    <cellStyle name="SAPBEXHLevel3 4" xfId="285" xr:uid="{F14B9155-ED85-405D-8D85-B42E499B3E9E}"/>
    <cellStyle name="SAPBEXHLevel3_BS GFI9 1306A PA2" xfId="286" xr:uid="{FCEAA179-A353-4A80-894C-79E47B15778D}"/>
    <cellStyle name="SAPBEXHLevel3X" xfId="102" xr:uid="{2CD1A831-209D-46BA-A1B1-3ADA278DFFE4}"/>
    <cellStyle name="SAPBEXHLevel3X 2" xfId="287" xr:uid="{1EC43728-FEF3-4DAA-A388-50206F94DDA0}"/>
    <cellStyle name="SAPBEXHLevel3X 2 2" xfId="493" xr:uid="{EBAD9D92-0C3B-4F31-B286-D7099C35286F}"/>
    <cellStyle name="SAPBEXHLevel3X 2 3" xfId="567" xr:uid="{CDE0387A-CC26-412F-BF25-3B00806A58C4}"/>
    <cellStyle name="SAPBEXinputData" xfId="103" xr:uid="{D38D7C5D-871D-4740-B1DD-758A443364AE}"/>
    <cellStyle name="SAPBEXinputData 2" xfId="288" xr:uid="{F608614A-3BD2-4D20-952C-8A2143A75E5C}"/>
    <cellStyle name="SAPBEXinputData 2 2" xfId="494" xr:uid="{D79C1C7B-D7D6-4F04-A24E-6988DDDEAB54}"/>
    <cellStyle name="SAPBEXinputData 2 3" xfId="568" xr:uid="{94BAD8AE-02CB-4597-BA75-0C0A43F33F61}"/>
    <cellStyle name="SAPBEXItemHeader" xfId="104" xr:uid="{FE947568-A8AE-4EA3-8A6F-4713E2694B85}"/>
    <cellStyle name="SAPBEXresData" xfId="105" xr:uid="{B126854E-EC0F-439D-89EF-D4A52FED7F63}"/>
    <cellStyle name="SAPBEXresData 2" xfId="289" xr:uid="{5936D6FF-757D-45D4-B1B8-3738BA63BC69}"/>
    <cellStyle name="SAPBEXresData 2 2" xfId="495" xr:uid="{B589C887-8CFB-4F4B-9566-D5A6A15264F4}"/>
    <cellStyle name="SAPBEXresData 2 3" xfId="569" xr:uid="{0E3B011B-960B-421B-BD3E-B92A7F504B9D}"/>
    <cellStyle name="SAPBEXresDataEmph" xfId="106" xr:uid="{26630F48-6761-4991-90F0-F272018BA4EC}"/>
    <cellStyle name="SAPBEXresDataEmph 2" xfId="290" xr:uid="{03C4BDAE-2553-4D85-B63A-391C3B0FBCA9}"/>
    <cellStyle name="SAPBEXresDataEmph 2 2" xfId="496" xr:uid="{564FCC63-8022-4614-B089-D843ADFABC72}"/>
    <cellStyle name="SAPBEXresDataEmph 2 3" xfId="570" xr:uid="{7D1104F0-6341-49F2-AD1B-923770F3FD35}"/>
    <cellStyle name="SAPBEXresItem" xfId="107" xr:uid="{F1A8C4B1-00F6-477D-83F2-067DDCE841C1}"/>
    <cellStyle name="SAPBEXresItem 2" xfId="292" xr:uid="{A833A94B-B34D-46E9-9623-6BCA281D6525}"/>
    <cellStyle name="SAPBEXresItem 2 2" xfId="7433" xr:uid="{4EC88E70-938B-4A1D-A443-D375067B2C47}"/>
    <cellStyle name="SAPBEXresItem 3" xfId="291" xr:uid="{10A7803F-C97F-4822-BA3E-5D73425247CF}"/>
    <cellStyle name="SAPBEXresItemX" xfId="108" xr:uid="{54057707-7D3B-41E2-80C0-B09AAFC1A3AB}"/>
    <cellStyle name="SAPBEXresItemX 2" xfId="293" xr:uid="{DD3D405D-68DE-49B0-B0EE-9781A4317442}"/>
    <cellStyle name="SAPBEXresItemX 2 2" xfId="497" xr:uid="{3E796188-6D27-4034-876F-8E78C07E1FDB}"/>
    <cellStyle name="SAPBEXresItemX 2 3" xfId="571" xr:uid="{8896273E-AD82-4174-8AF9-B501E540830F}"/>
    <cellStyle name="SAPBEXstdData" xfId="109" xr:uid="{E3BE548B-CCB4-4C88-B5E9-F35C4271A842}"/>
    <cellStyle name="SAPBEXstdData 2" xfId="110" xr:uid="{A1B88273-0C14-4A92-9857-F5F909D68820}"/>
    <cellStyle name="SAPBEXstdData 2 2" xfId="7362" xr:uid="{80F1C264-BEF8-4750-B304-C5DC4EE620B1}"/>
    <cellStyle name="SAPBEXstdData 2 3" xfId="7346" xr:uid="{F3A0D245-A7F6-4AD0-979E-3C699B915FC2}"/>
    <cellStyle name="SAPBEXstdData 3" xfId="339" xr:uid="{605F3F9F-2C82-4B7B-905E-329D6A8D5B02}"/>
    <cellStyle name="SAPBEXstdData 4" xfId="294" xr:uid="{735F28CC-3B36-45B6-89F9-16EBF97C09A6}"/>
    <cellStyle name="SAPBEXstdData_B4 Segment report" xfId="111" xr:uid="{CAE1B8D3-D961-42A5-BD8D-74620B668AD9}"/>
    <cellStyle name="SAPBEXstdDataEmph" xfId="112" xr:uid="{E3507B7B-A0D0-4174-A6F1-E4F002ABDFD7}"/>
    <cellStyle name="SAPBEXstdDataEmph 2" xfId="296" xr:uid="{6D22A933-2D3A-4A18-AF80-4CD70FB23587}"/>
    <cellStyle name="SAPBEXstdDataEmph 2 2" xfId="7434" xr:uid="{B5ECA733-D6C6-4F54-91A5-A619224D3FDE}"/>
    <cellStyle name="SAPBEXstdDataEmph 3" xfId="295" xr:uid="{BB38A21C-9F5E-428F-A141-04D81DC45414}"/>
    <cellStyle name="SAPBEXstdDataEmph_MRIS 1308A" xfId="297" xr:uid="{0C23FDE0-C919-4D6E-B908-2A9A1C7C62F7}"/>
    <cellStyle name="SAPBEXstdItem" xfId="113" xr:uid="{1A616115-5CD2-4646-ADCA-2912E0808B71}"/>
    <cellStyle name="SAPBEXstdItem 2" xfId="114" xr:uid="{90B7EF74-D75D-4BF8-BF50-442DC2609166}"/>
    <cellStyle name="SAPBEXstdItem 2 2" xfId="7418" xr:uid="{A22CE07F-44BC-4010-9375-291D4EDB438C}"/>
    <cellStyle name="SAPBEXstdItem 3" xfId="340" xr:uid="{5509F0DD-D5DD-4A2B-B05A-74020C098E9F}"/>
    <cellStyle name="SAPBEXstdItem 4" xfId="298" xr:uid="{C8AAB284-37FF-4244-BE51-AF0BEF789CA8}"/>
    <cellStyle name="SAPBEXstdItem_B4 Segment report" xfId="115" xr:uid="{09F8BB32-E311-4E20-B8AA-81104FA27D04}"/>
    <cellStyle name="SAPBEXstdItemX" xfId="116" xr:uid="{87026E51-F0CB-4036-AD9C-42BCE8891964}"/>
    <cellStyle name="SAPBEXstdItemX 2" xfId="300" xr:uid="{067487E6-2C96-4A6A-83BC-1E2011C72D9A}"/>
    <cellStyle name="SAPBEXstdItemX 2 2" xfId="498" xr:uid="{0905CFFB-A150-4FC2-BC41-2D2362FE2A13}"/>
    <cellStyle name="SAPBEXstdItemX 2 3" xfId="572" xr:uid="{274C216B-CA44-4127-81DB-D39A4BF4FCCE}"/>
    <cellStyle name="SAPBEXtitle" xfId="117" xr:uid="{6D78C35F-5090-41DD-9FD9-E938F6D42C44}"/>
    <cellStyle name="SAPBEXtitle 2" xfId="301" xr:uid="{BAE73076-1C40-4B27-AFC1-7F0DB99C15A1}"/>
    <cellStyle name="SAPBEXtitle 2 2" xfId="499" xr:uid="{760F0B5F-3FB8-4653-BE3C-E3B823A3C3B9}"/>
    <cellStyle name="SAPBEXtitle 2 3" xfId="573" xr:uid="{F94E2C6F-E27E-4330-8765-9AF1F4FED67D}"/>
    <cellStyle name="SAPBEXunassignedItem" xfId="118" xr:uid="{D804B96A-C58A-4E2A-98E3-FC6E72A9A31D}"/>
    <cellStyle name="SAPBEXunassignedItem 2" xfId="119" xr:uid="{E80D8184-8641-413F-BA24-E02472E161E6}"/>
    <cellStyle name="SAPBEXunassignedItem 3" xfId="341" xr:uid="{1EAB64D1-7BFE-4970-9E06-FA447AE576F8}"/>
    <cellStyle name="SAPBEXunassignedItem 4" xfId="302" xr:uid="{4E331541-00FB-48E9-B5F1-3745364B55C4}"/>
    <cellStyle name="SAPBEXunassignedItem_BS GFI9 1306A PA2" xfId="303" xr:uid="{69768ACE-781A-4848-AFA9-518616CF0C27}"/>
    <cellStyle name="SAPBEXundefined" xfId="120" xr:uid="{7B97C3B6-61AB-4CE3-B875-B0E2FD19DBC2}"/>
    <cellStyle name="SAPBEXundefined 2" xfId="304" xr:uid="{1256066B-6ACD-43A7-975C-2DAD73C0A109}"/>
    <cellStyle name="SAPBEXundefined 2 2" xfId="500" xr:uid="{C7D8F138-86C4-437F-A6F4-CFFA1456804A}"/>
    <cellStyle name="SAPBEXundefined 2 3" xfId="574" xr:uid="{62FCBA2A-6877-4E3E-98F0-9ED6CAAEAE8D}"/>
    <cellStyle name="Sheet Title" xfId="121" xr:uid="{86651B1A-024F-4832-8117-4D2FAD641513}"/>
    <cellStyle name="Style 1" xfId="1" xr:uid="{00000000-0005-0000-0000-000004000000}"/>
    <cellStyle name="Style 1 2" xfId="163" xr:uid="{99090378-92DF-4D03-8C16-C8290B7F6EE7}"/>
    <cellStyle name="Style 1 3" xfId="122" xr:uid="{8AEEC5CB-032C-443E-A8DE-F13AFAACC911}"/>
    <cellStyle name="Style 1_ETK TFI-POD Q4 2012_HR" xfId="7457" xr:uid="{22F54BA2-B1F5-48FC-ABE9-5F7474564BC8}"/>
    <cellStyle name="Table" xfId="307" xr:uid="{A2F5270A-B32F-4652-BAF3-900CB8BD15D0}"/>
    <cellStyle name="Table 2" xfId="577" xr:uid="{5013FBE6-3B03-45F8-82CB-09E8C85B66B6}"/>
    <cellStyle name="Title 2" xfId="308" xr:uid="{8C84A875-F021-454C-923D-0FB1F8433D57}"/>
    <cellStyle name="Total 2" xfId="146" xr:uid="{1A7BAEEC-CAA9-43F1-A7F8-71E1453DED30}"/>
    <cellStyle name="Total 2 2" xfId="441" xr:uid="{DB1E9560-39C1-47E5-B6BE-9D6DD0B40445}"/>
    <cellStyle name="Total 2 3" xfId="578" xr:uid="{5FDCCCB8-B813-42E8-89A6-3074CF8ACEF9}"/>
    <cellStyle name="Total 2 4" xfId="309" xr:uid="{BE18BBD1-9ABC-4C0C-8A52-78AFE6B1B13C}"/>
    <cellStyle name="Total 3" xfId="501" xr:uid="{EA1EC624-FCC2-41D1-ABD3-8A31AF21CA02}"/>
    <cellStyle name="Total 4" xfId="3014" xr:uid="{0BACA750-9E97-4944-8CFE-B47614301BF8}"/>
    <cellStyle name="Total 5" xfId="189" xr:uid="{DAB98160-6229-48F2-A72D-552DE39CF496}"/>
    <cellStyle name="Total 6" xfId="123" xr:uid="{2DC04FA5-B92C-4E2D-B356-AE3E64BCFADA}"/>
    <cellStyle name="Tusental_A-listan (fixad)" xfId="310" xr:uid="{90C034E7-91DD-4DA0-8451-DA0BBF463876}"/>
    <cellStyle name="Valuta_NPV" xfId="311" xr:uid="{DC193486-BA6F-4D87-8404-DE2D4F777D60}"/>
    <cellStyle name="Warning Text 2" xfId="147" xr:uid="{57AC5387-C5C0-4F16-8AC8-B918B2D0399A}"/>
    <cellStyle name="Warning Text 2 2" xfId="442" xr:uid="{36C26629-5463-458D-828F-510325F80258}"/>
    <cellStyle name="Warning Text 2 3" xfId="312" xr:uid="{D1A85A39-E1E0-4BB4-B785-05AF568B4E7D}"/>
    <cellStyle name="Warning Text 3" xfId="502" xr:uid="{72E7FFA1-5124-4B52-8110-BEF391577C6F}"/>
    <cellStyle name="Warning Text 4" xfId="3015" xr:uid="{3FD1E1F4-1E23-4497-BFB7-0E0D696DB6C3}"/>
    <cellStyle name="Warning Text 5" xfId="190" xr:uid="{F5BBE278-F53D-4DDC-8DB2-1FE984DAE7B5}"/>
    <cellStyle name="Warning Text 6" xfId="124" xr:uid="{146D4EF4-C787-41D1-A88B-36CCC9B56393}"/>
    <cellStyle name="WHead - Style2" xfId="313" xr:uid="{0B9E2FFB-4646-4933-B743-54024B962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view="pageBreakPreview" zoomScaleNormal="43" zoomScaleSheetLayoutView="100" workbookViewId="0">
      <selection sqref="A1:C1"/>
    </sheetView>
  </sheetViews>
  <sheetFormatPr defaultColWidth="9.33203125" defaultRowHeight="14.4"/>
  <cols>
    <col min="1" max="8" width="9.33203125" style="60"/>
    <col min="9" max="10" width="15.33203125" style="60" customWidth="1"/>
    <col min="11" max="16384" width="9.33203125" style="60"/>
  </cols>
  <sheetData>
    <row r="1" spans="1:18" ht="15.6">
      <c r="A1" s="225" t="s">
        <v>0</v>
      </c>
      <c r="B1" s="226"/>
      <c r="C1" s="226"/>
      <c r="D1" s="58"/>
      <c r="E1" s="58"/>
      <c r="F1" s="58"/>
      <c r="G1" s="58"/>
      <c r="H1" s="58"/>
      <c r="I1" s="58"/>
      <c r="J1" s="59"/>
    </row>
    <row r="2" spans="1:18" ht="14.7" customHeight="1">
      <c r="A2" s="227" t="s">
        <v>1</v>
      </c>
      <c r="B2" s="228"/>
      <c r="C2" s="228"/>
      <c r="D2" s="228"/>
      <c r="E2" s="228"/>
      <c r="F2" s="228"/>
      <c r="G2" s="228"/>
      <c r="H2" s="228"/>
      <c r="I2" s="228"/>
      <c r="J2" s="229"/>
      <c r="N2" s="159" t="s">
        <v>387</v>
      </c>
    </row>
    <row r="3" spans="1:18">
      <c r="A3" s="61"/>
      <c r="B3" s="62"/>
      <c r="C3" s="62"/>
      <c r="D3" s="62"/>
      <c r="E3" s="62"/>
      <c r="F3" s="62"/>
      <c r="G3" s="62"/>
      <c r="H3" s="62"/>
      <c r="I3" s="62"/>
      <c r="J3" s="63"/>
      <c r="N3" s="159" t="s">
        <v>388</v>
      </c>
    </row>
    <row r="4" spans="1:18" ht="33.6" customHeight="1">
      <c r="A4" s="230" t="s">
        <v>2</v>
      </c>
      <c r="B4" s="231"/>
      <c r="C4" s="231"/>
      <c r="D4" s="231"/>
      <c r="E4" s="232">
        <v>45292</v>
      </c>
      <c r="F4" s="233"/>
      <c r="G4" s="64" t="s">
        <v>3</v>
      </c>
      <c r="H4" s="232">
        <v>45565</v>
      </c>
      <c r="I4" s="233"/>
      <c r="J4" s="65"/>
      <c r="N4" s="159" t="s">
        <v>389</v>
      </c>
    </row>
    <row r="5" spans="1:18" s="66" customFormat="1" ht="10.199999999999999" customHeight="1">
      <c r="A5" s="234"/>
      <c r="B5" s="235"/>
      <c r="C5" s="235"/>
      <c r="D5" s="235"/>
      <c r="E5" s="235"/>
      <c r="F5" s="235"/>
      <c r="G5" s="235"/>
      <c r="H5" s="235"/>
      <c r="I5" s="235"/>
      <c r="J5" s="236"/>
      <c r="N5" s="159" t="s">
        <v>390</v>
      </c>
    </row>
    <row r="6" spans="1:18" ht="20.7" customHeight="1">
      <c r="A6" s="67"/>
      <c r="B6" s="68" t="s">
        <v>4</v>
      </c>
      <c r="C6" s="69"/>
      <c r="D6" s="69"/>
      <c r="E6" s="75">
        <v>2024</v>
      </c>
      <c r="F6" s="70"/>
      <c r="G6" s="64"/>
      <c r="H6" s="70"/>
      <c r="I6" s="71"/>
      <c r="J6" s="72"/>
      <c r="N6" s="105"/>
    </row>
    <row r="7" spans="1:18" s="74" customFormat="1" ht="10.95" customHeight="1">
      <c r="A7" s="67"/>
      <c r="B7" s="69"/>
      <c r="C7" s="69"/>
      <c r="D7" s="69"/>
      <c r="E7" s="73"/>
      <c r="F7" s="73"/>
      <c r="G7" s="64"/>
      <c r="H7" s="70"/>
      <c r="I7" s="71"/>
      <c r="J7" s="72"/>
    </row>
    <row r="8" spans="1:18" ht="20.7" customHeight="1">
      <c r="A8" s="67"/>
      <c r="B8" s="68" t="s">
        <v>5</v>
      </c>
      <c r="C8" s="69"/>
      <c r="D8" s="69"/>
      <c r="E8" s="75" t="s">
        <v>389</v>
      </c>
      <c r="F8" s="70"/>
      <c r="G8" s="64"/>
      <c r="H8" s="70"/>
      <c r="I8" s="71"/>
      <c r="J8" s="72"/>
    </row>
    <row r="9" spans="1:18" s="74" customFormat="1" ht="10.95" customHeight="1">
      <c r="A9" s="67"/>
      <c r="B9" s="69"/>
      <c r="C9" s="69"/>
      <c r="D9" s="69"/>
      <c r="E9" s="73"/>
      <c r="F9" s="73"/>
      <c r="G9" s="64"/>
      <c r="H9" s="73"/>
      <c r="I9" s="76"/>
      <c r="J9" s="72"/>
    </row>
    <row r="10" spans="1:18" ht="37.950000000000003" customHeight="1">
      <c r="A10" s="221" t="s">
        <v>6</v>
      </c>
      <c r="B10" s="222"/>
      <c r="C10" s="222"/>
      <c r="D10" s="222"/>
      <c r="E10" s="222"/>
      <c r="F10" s="222"/>
      <c r="G10" s="222"/>
      <c r="H10" s="222"/>
      <c r="I10" s="222"/>
      <c r="J10" s="77"/>
    </row>
    <row r="11" spans="1:18" ht="24.6" customHeight="1">
      <c r="A11" s="204" t="s">
        <v>7</v>
      </c>
      <c r="B11" s="223"/>
      <c r="C11" s="215" t="s">
        <v>500</v>
      </c>
      <c r="D11" s="216"/>
      <c r="E11" s="78"/>
      <c r="F11" s="170" t="s">
        <v>8</v>
      </c>
      <c r="G11" s="219"/>
      <c r="H11" s="211" t="s">
        <v>501</v>
      </c>
      <c r="I11" s="212"/>
      <c r="J11" s="79"/>
      <c r="R11" s="117"/>
    </row>
    <row r="12" spans="1:18" ht="14.7" customHeight="1">
      <c r="A12" s="80"/>
      <c r="B12" s="81"/>
      <c r="C12" s="81"/>
      <c r="D12" s="81"/>
      <c r="E12" s="224"/>
      <c r="F12" s="224"/>
      <c r="G12" s="224"/>
      <c r="H12" s="224"/>
      <c r="I12" s="82"/>
      <c r="J12" s="79"/>
    </row>
    <row r="13" spans="1:18" ht="21" customHeight="1">
      <c r="A13" s="169" t="s">
        <v>9</v>
      </c>
      <c r="B13" s="219"/>
      <c r="C13" s="215" t="s">
        <v>502</v>
      </c>
      <c r="D13" s="216"/>
      <c r="E13" s="237"/>
      <c r="F13" s="224"/>
      <c r="G13" s="224"/>
      <c r="H13" s="224"/>
      <c r="I13" s="82"/>
      <c r="J13" s="79"/>
    </row>
    <row r="14" spans="1:18" ht="10.95" customHeight="1">
      <c r="A14" s="78"/>
      <c r="B14" s="82"/>
      <c r="C14" s="81"/>
      <c r="D14" s="81"/>
      <c r="E14" s="176"/>
      <c r="F14" s="176"/>
      <c r="G14" s="176"/>
      <c r="H14" s="176"/>
      <c r="I14" s="81"/>
      <c r="J14" s="83"/>
    </row>
    <row r="15" spans="1:18" ht="22.95" customHeight="1">
      <c r="A15" s="169" t="s">
        <v>10</v>
      </c>
      <c r="B15" s="219"/>
      <c r="C15" s="215" t="s">
        <v>503</v>
      </c>
      <c r="D15" s="216"/>
      <c r="E15" s="220"/>
      <c r="F15" s="206"/>
      <c r="G15" s="84" t="s">
        <v>11</v>
      </c>
      <c r="H15" s="211" t="s">
        <v>504</v>
      </c>
      <c r="I15" s="212"/>
      <c r="J15" s="85"/>
    </row>
    <row r="16" spans="1:18" ht="10.95" customHeight="1">
      <c r="A16" s="78"/>
      <c r="B16" s="82"/>
      <c r="C16" s="81"/>
      <c r="D16" s="81"/>
      <c r="E16" s="176"/>
      <c r="F16" s="176"/>
      <c r="G16" s="176"/>
      <c r="H16" s="176"/>
      <c r="I16" s="81"/>
      <c r="J16" s="83"/>
    </row>
    <row r="17" spans="1:10" ht="22.95" customHeight="1">
      <c r="A17" s="86"/>
      <c r="B17" s="84" t="s">
        <v>12</v>
      </c>
      <c r="C17" s="215" t="s">
        <v>505</v>
      </c>
      <c r="D17" s="216"/>
      <c r="E17" s="87"/>
      <c r="F17" s="87"/>
      <c r="G17" s="87"/>
      <c r="H17" s="87"/>
      <c r="I17" s="87"/>
      <c r="J17" s="85"/>
    </row>
    <row r="18" spans="1:10">
      <c r="A18" s="217"/>
      <c r="B18" s="218"/>
      <c r="C18" s="210"/>
      <c r="D18" s="210"/>
      <c r="E18" s="176"/>
      <c r="F18" s="176"/>
      <c r="G18" s="176"/>
      <c r="H18" s="176"/>
      <c r="I18" s="81"/>
      <c r="J18" s="83"/>
    </row>
    <row r="19" spans="1:10">
      <c r="A19" s="204" t="s">
        <v>13</v>
      </c>
      <c r="B19" s="205"/>
      <c r="C19" s="177" t="s">
        <v>506</v>
      </c>
      <c r="D19" s="178"/>
      <c r="E19" s="178"/>
      <c r="F19" s="178"/>
      <c r="G19" s="178"/>
      <c r="H19" s="178"/>
      <c r="I19" s="178"/>
      <c r="J19" s="179"/>
    </row>
    <row r="20" spans="1:10">
      <c r="A20" s="80"/>
      <c r="B20" s="81"/>
      <c r="C20" s="88"/>
      <c r="D20" s="81"/>
      <c r="E20" s="210"/>
      <c r="F20" s="210"/>
      <c r="G20" s="210"/>
      <c r="H20" s="210"/>
      <c r="I20" s="81"/>
      <c r="J20" s="83"/>
    </row>
    <row r="21" spans="1:10">
      <c r="A21" s="204" t="s">
        <v>14</v>
      </c>
      <c r="B21" s="205"/>
      <c r="C21" s="211">
        <v>10000</v>
      </c>
      <c r="D21" s="212"/>
      <c r="E21" s="213"/>
      <c r="F21" s="214"/>
      <c r="G21" s="177" t="s">
        <v>507</v>
      </c>
      <c r="H21" s="178"/>
      <c r="I21" s="178"/>
      <c r="J21" s="179"/>
    </row>
    <row r="22" spans="1:10">
      <c r="A22" s="80"/>
      <c r="B22" s="81"/>
      <c r="C22" s="81"/>
      <c r="D22" s="81"/>
      <c r="E22" s="176"/>
      <c r="F22" s="176"/>
      <c r="G22" s="210"/>
      <c r="H22" s="210"/>
      <c r="I22" s="81"/>
      <c r="J22" s="83"/>
    </row>
    <row r="23" spans="1:10">
      <c r="A23" s="204" t="s">
        <v>15</v>
      </c>
      <c r="B23" s="205"/>
      <c r="C23" s="177" t="s">
        <v>508</v>
      </c>
      <c r="D23" s="178"/>
      <c r="E23" s="178"/>
      <c r="F23" s="178"/>
      <c r="G23" s="178"/>
      <c r="H23" s="178"/>
      <c r="I23" s="178"/>
      <c r="J23" s="179"/>
    </row>
    <row r="24" spans="1:10">
      <c r="A24" s="80"/>
      <c r="B24" s="81"/>
      <c r="C24" s="81"/>
      <c r="D24" s="81"/>
      <c r="E24" s="210"/>
      <c r="F24" s="210"/>
      <c r="G24" s="210"/>
      <c r="H24" s="210"/>
      <c r="I24" s="81"/>
      <c r="J24" s="83"/>
    </row>
    <row r="25" spans="1:10">
      <c r="A25" s="204" t="s">
        <v>16</v>
      </c>
      <c r="B25" s="205"/>
      <c r="C25" s="207" t="s">
        <v>509</v>
      </c>
      <c r="D25" s="208"/>
      <c r="E25" s="208"/>
      <c r="F25" s="208"/>
      <c r="G25" s="208"/>
      <c r="H25" s="208"/>
      <c r="I25" s="208"/>
      <c r="J25" s="209"/>
    </row>
    <row r="26" spans="1:10">
      <c r="A26" s="80"/>
      <c r="B26" s="81"/>
      <c r="C26" s="88"/>
      <c r="D26" s="81"/>
      <c r="E26" s="210"/>
      <c r="F26" s="210"/>
      <c r="G26" s="210"/>
      <c r="H26" s="210"/>
      <c r="I26" s="81"/>
      <c r="J26" s="83"/>
    </row>
    <row r="27" spans="1:10">
      <c r="A27" s="204" t="s">
        <v>17</v>
      </c>
      <c r="B27" s="205"/>
      <c r="C27" s="207" t="s">
        <v>510</v>
      </c>
      <c r="D27" s="208"/>
      <c r="E27" s="208"/>
      <c r="F27" s="208"/>
      <c r="G27" s="208"/>
      <c r="H27" s="208"/>
      <c r="I27" s="208"/>
      <c r="J27" s="209"/>
    </row>
    <row r="28" spans="1:10" ht="13.95" customHeight="1">
      <c r="A28" s="80"/>
      <c r="B28" s="81"/>
      <c r="C28" s="88"/>
      <c r="D28" s="81"/>
      <c r="E28" s="176"/>
      <c r="F28" s="176"/>
      <c r="G28" s="176"/>
      <c r="H28" s="176"/>
      <c r="I28" s="81"/>
      <c r="J28" s="83"/>
    </row>
    <row r="29" spans="1:10" ht="22.95" customHeight="1">
      <c r="A29" s="169" t="s">
        <v>18</v>
      </c>
      <c r="B29" s="205"/>
      <c r="C29" s="102" t="s">
        <v>596</v>
      </c>
      <c r="D29" s="90"/>
      <c r="E29" s="180"/>
      <c r="F29" s="180"/>
      <c r="G29" s="180"/>
      <c r="H29" s="180"/>
      <c r="I29" s="91"/>
      <c r="J29" s="92"/>
    </row>
    <row r="30" spans="1:10">
      <c r="A30" s="80"/>
      <c r="B30" s="81"/>
      <c r="C30" s="81"/>
      <c r="D30" s="81"/>
      <c r="E30" s="176"/>
      <c r="F30" s="176"/>
      <c r="G30" s="176"/>
      <c r="H30" s="176"/>
      <c r="I30" s="91"/>
      <c r="J30" s="92"/>
    </row>
    <row r="31" spans="1:10">
      <c r="A31" s="204" t="s">
        <v>19</v>
      </c>
      <c r="B31" s="205"/>
      <c r="C31" s="102" t="s">
        <v>519</v>
      </c>
      <c r="D31" s="203" t="s">
        <v>20</v>
      </c>
      <c r="E31" s="184"/>
      <c r="F31" s="184"/>
      <c r="G31" s="184"/>
      <c r="H31" s="81"/>
      <c r="I31" s="93" t="s">
        <v>21</v>
      </c>
      <c r="J31" s="94" t="s">
        <v>22</v>
      </c>
    </row>
    <row r="32" spans="1:10">
      <c r="A32" s="204"/>
      <c r="B32" s="205"/>
      <c r="C32" s="95"/>
      <c r="D32" s="64"/>
      <c r="E32" s="206"/>
      <c r="F32" s="206"/>
      <c r="G32" s="206"/>
      <c r="H32" s="206"/>
      <c r="I32" s="91"/>
      <c r="J32" s="92"/>
    </row>
    <row r="33" spans="1:10">
      <c r="A33" s="204" t="s">
        <v>23</v>
      </c>
      <c r="B33" s="205"/>
      <c r="C33" s="89" t="s">
        <v>520</v>
      </c>
      <c r="D33" s="203" t="s">
        <v>24</v>
      </c>
      <c r="E33" s="184"/>
      <c r="F33" s="184"/>
      <c r="G33" s="184"/>
      <c r="H33" s="87"/>
      <c r="I33" s="93" t="s">
        <v>25</v>
      </c>
      <c r="J33" s="94" t="s">
        <v>26</v>
      </c>
    </row>
    <row r="34" spans="1:10">
      <c r="A34" s="80"/>
      <c r="B34" s="81"/>
      <c r="C34" s="81"/>
      <c r="D34" s="81"/>
      <c r="E34" s="176"/>
      <c r="F34" s="176"/>
      <c r="G34" s="176"/>
      <c r="H34" s="176"/>
      <c r="I34" s="81"/>
      <c r="J34" s="83"/>
    </row>
    <row r="35" spans="1:10">
      <c r="A35" s="203" t="s">
        <v>27</v>
      </c>
      <c r="B35" s="184"/>
      <c r="C35" s="184"/>
      <c r="D35" s="184"/>
      <c r="E35" s="184" t="s">
        <v>28</v>
      </c>
      <c r="F35" s="184"/>
      <c r="G35" s="184"/>
      <c r="H35" s="184"/>
      <c r="I35" s="184"/>
      <c r="J35" s="96" t="s">
        <v>29</v>
      </c>
    </row>
    <row r="36" spans="1:10">
      <c r="A36" s="80"/>
      <c r="B36" s="81"/>
      <c r="C36" s="81"/>
      <c r="D36" s="81"/>
      <c r="E36" s="176"/>
      <c r="F36" s="176"/>
      <c r="G36" s="176"/>
      <c r="H36" s="176"/>
      <c r="I36" s="81"/>
      <c r="J36" s="92"/>
    </row>
    <row r="37" spans="1:10">
      <c r="A37" s="198" t="s">
        <v>521</v>
      </c>
      <c r="B37" s="199"/>
      <c r="C37" s="199"/>
      <c r="D37" s="199"/>
      <c r="E37" s="198" t="s">
        <v>522</v>
      </c>
      <c r="F37" s="199"/>
      <c r="G37" s="199"/>
      <c r="H37" s="199"/>
      <c r="I37" s="200"/>
      <c r="J37" s="118">
        <v>1449613</v>
      </c>
    </row>
    <row r="38" spans="1:10">
      <c r="A38" s="80"/>
      <c r="B38" s="81"/>
      <c r="C38" s="88"/>
      <c r="D38" s="202"/>
      <c r="E38" s="202"/>
      <c r="F38" s="202"/>
      <c r="G38" s="202"/>
      <c r="H38" s="202"/>
      <c r="I38" s="202"/>
      <c r="J38" s="83"/>
    </row>
    <row r="39" spans="1:10">
      <c r="A39" s="198" t="s">
        <v>523</v>
      </c>
      <c r="B39" s="199"/>
      <c r="C39" s="199"/>
      <c r="D39" s="200"/>
      <c r="E39" s="198" t="s">
        <v>524</v>
      </c>
      <c r="F39" s="199"/>
      <c r="G39" s="199"/>
      <c r="H39" s="199"/>
      <c r="I39" s="200"/>
      <c r="J39" s="120" t="s">
        <v>525</v>
      </c>
    </row>
    <row r="40" spans="1:10">
      <c r="A40" s="80"/>
      <c r="B40" s="81"/>
      <c r="C40" s="88"/>
      <c r="D40" s="121"/>
      <c r="E40" s="202"/>
      <c r="F40" s="202"/>
      <c r="G40" s="202"/>
      <c r="H40" s="202"/>
      <c r="I40" s="82"/>
      <c r="J40" s="83"/>
    </row>
    <row r="41" spans="1:10">
      <c r="A41" s="198" t="s">
        <v>526</v>
      </c>
      <c r="B41" s="199"/>
      <c r="C41" s="199"/>
      <c r="D41" s="200"/>
      <c r="E41" s="198" t="s">
        <v>527</v>
      </c>
      <c r="F41" s="199"/>
      <c r="G41" s="199"/>
      <c r="H41" s="199"/>
      <c r="I41" s="200"/>
      <c r="J41" s="120">
        <v>80921748</v>
      </c>
    </row>
    <row r="42" spans="1:10">
      <c r="A42" s="80"/>
      <c r="B42" s="81"/>
      <c r="C42" s="88"/>
      <c r="D42" s="121"/>
      <c r="E42" s="202"/>
      <c r="F42" s="202"/>
      <c r="G42" s="202"/>
      <c r="H42" s="202"/>
      <c r="I42" s="82"/>
      <c r="J42" s="83"/>
    </row>
    <row r="43" spans="1:10">
      <c r="A43" s="198"/>
      <c r="B43" s="199"/>
      <c r="C43" s="199"/>
      <c r="D43" s="200"/>
      <c r="E43" s="198"/>
      <c r="F43" s="199"/>
      <c r="G43" s="199"/>
      <c r="H43" s="199"/>
      <c r="I43" s="200"/>
      <c r="J43" s="120"/>
    </row>
    <row r="44" spans="1:10">
      <c r="A44" s="97"/>
      <c r="B44" s="88"/>
      <c r="C44" s="193"/>
      <c r="D44" s="193"/>
      <c r="E44" s="176"/>
      <c r="F44" s="176"/>
      <c r="G44" s="193"/>
      <c r="H44" s="193"/>
      <c r="I44" s="193"/>
      <c r="J44" s="83"/>
    </row>
    <row r="45" spans="1:10">
      <c r="A45" s="198"/>
      <c r="B45" s="199"/>
      <c r="C45" s="199"/>
      <c r="D45" s="200"/>
      <c r="E45" s="198"/>
      <c r="F45" s="199"/>
      <c r="G45" s="199"/>
      <c r="H45" s="199"/>
      <c r="I45" s="200"/>
      <c r="J45" s="120"/>
    </row>
    <row r="46" spans="1:10">
      <c r="A46" s="97"/>
      <c r="B46" s="88"/>
      <c r="C46" s="88"/>
      <c r="D46" s="81"/>
      <c r="E46" s="201"/>
      <c r="F46" s="201"/>
      <c r="G46" s="193"/>
      <c r="H46" s="193"/>
      <c r="I46" s="81"/>
      <c r="J46" s="83"/>
    </row>
    <row r="47" spans="1:10">
      <c r="A47" s="195"/>
      <c r="B47" s="196"/>
      <c r="C47" s="196"/>
      <c r="D47" s="197"/>
      <c r="E47" s="195"/>
      <c r="F47" s="196"/>
      <c r="G47" s="196"/>
      <c r="H47" s="196"/>
      <c r="I47" s="197"/>
      <c r="J47" s="89"/>
    </row>
    <row r="48" spans="1:10">
      <c r="A48" s="97"/>
      <c r="B48" s="88"/>
      <c r="C48" s="88"/>
      <c r="D48" s="81"/>
      <c r="E48" s="176"/>
      <c r="F48" s="176"/>
      <c r="G48" s="193"/>
      <c r="H48" s="193"/>
      <c r="I48" s="81"/>
      <c r="J48" s="98" t="s">
        <v>30</v>
      </c>
    </row>
    <row r="49" spans="1:10">
      <c r="A49" s="97"/>
      <c r="B49" s="88"/>
      <c r="C49" s="88"/>
      <c r="D49" s="81"/>
      <c r="E49" s="176"/>
      <c r="F49" s="176"/>
      <c r="G49" s="193"/>
      <c r="H49" s="193"/>
      <c r="I49" s="81"/>
      <c r="J49" s="98" t="s">
        <v>31</v>
      </c>
    </row>
    <row r="50" spans="1:10" ht="14.7" customHeight="1">
      <c r="A50" s="169" t="s">
        <v>32</v>
      </c>
      <c r="B50" s="170"/>
      <c r="C50" s="186" t="s">
        <v>511</v>
      </c>
      <c r="D50" s="187"/>
      <c r="E50" s="188" t="s">
        <v>33</v>
      </c>
      <c r="F50" s="189"/>
      <c r="G50" s="190"/>
      <c r="H50" s="191"/>
      <c r="I50" s="191"/>
      <c r="J50" s="192"/>
    </row>
    <row r="51" spans="1:10">
      <c r="A51" s="97"/>
      <c r="B51" s="88"/>
      <c r="C51" s="193"/>
      <c r="D51" s="193"/>
      <c r="E51" s="176"/>
      <c r="F51" s="176"/>
      <c r="G51" s="194" t="s">
        <v>34</v>
      </c>
      <c r="H51" s="194"/>
      <c r="I51" s="194"/>
      <c r="J51" s="72"/>
    </row>
    <row r="52" spans="1:10" ht="13.95" customHeight="1">
      <c r="A52" s="169" t="s">
        <v>35</v>
      </c>
      <c r="B52" s="170"/>
      <c r="C52" s="177" t="s">
        <v>512</v>
      </c>
      <c r="D52" s="178"/>
      <c r="E52" s="178"/>
      <c r="F52" s="178"/>
      <c r="G52" s="178"/>
      <c r="H52" s="178"/>
      <c r="I52" s="178"/>
      <c r="J52" s="179"/>
    </row>
    <row r="53" spans="1:10">
      <c r="A53" s="80"/>
      <c r="B53" s="81"/>
      <c r="C53" s="180" t="s">
        <v>36</v>
      </c>
      <c r="D53" s="180"/>
      <c r="E53" s="180"/>
      <c r="F53" s="180"/>
      <c r="G53" s="180"/>
      <c r="H53" s="180"/>
      <c r="I53" s="180"/>
      <c r="J53" s="83"/>
    </row>
    <row r="54" spans="1:10">
      <c r="A54" s="169" t="s">
        <v>37</v>
      </c>
      <c r="B54" s="170"/>
      <c r="C54" s="181" t="s">
        <v>513</v>
      </c>
      <c r="D54" s="182"/>
      <c r="E54" s="183"/>
      <c r="F54" s="176"/>
      <c r="G54" s="176"/>
      <c r="H54" s="184"/>
      <c r="I54" s="184"/>
      <c r="J54" s="185"/>
    </row>
    <row r="55" spans="1:10">
      <c r="A55" s="80"/>
      <c r="B55" s="81"/>
      <c r="C55" s="88"/>
      <c r="D55" s="81"/>
      <c r="E55" s="176"/>
      <c r="F55" s="176"/>
      <c r="G55" s="176"/>
      <c r="H55" s="176"/>
      <c r="I55" s="81"/>
      <c r="J55" s="83"/>
    </row>
    <row r="56" spans="1:10" ht="14.7" customHeight="1">
      <c r="A56" s="169" t="s">
        <v>38</v>
      </c>
      <c r="B56" s="170"/>
      <c r="C56" s="171" t="s">
        <v>514</v>
      </c>
      <c r="D56" s="172"/>
      <c r="E56" s="172"/>
      <c r="F56" s="172"/>
      <c r="G56" s="172"/>
      <c r="H56" s="172"/>
      <c r="I56" s="172"/>
      <c r="J56" s="173"/>
    </row>
    <row r="57" spans="1:10">
      <c r="A57" s="80"/>
      <c r="B57" s="81"/>
      <c r="C57" s="81"/>
      <c r="D57" s="81"/>
      <c r="E57" s="176"/>
      <c r="F57" s="176"/>
      <c r="G57" s="176"/>
      <c r="H57" s="176"/>
      <c r="I57" s="81"/>
      <c r="J57" s="83"/>
    </row>
    <row r="58" spans="1:10">
      <c r="A58" s="169" t="s">
        <v>39</v>
      </c>
      <c r="B58" s="170"/>
      <c r="C58" s="171" t="s">
        <v>515</v>
      </c>
      <c r="D58" s="172"/>
      <c r="E58" s="172"/>
      <c r="F58" s="172"/>
      <c r="G58" s="172"/>
      <c r="H58" s="172"/>
      <c r="I58" s="172"/>
      <c r="J58" s="173"/>
    </row>
    <row r="59" spans="1:10" ht="14.7" customHeight="1">
      <c r="A59" s="80"/>
      <c r="B59" s="81"/>
      <c r="C59" s="174" t="s">
        <v>40</v>
      </c>
      <c r="D59" s="174"/>
      <c r="E59" s="174"/>
      <c r="F59" s="174"/>
      <c r="G59" s="81"/>
      <c r="H59" s="81"/>
      <c r="I59" s="81"/>
      <c r="J59" s="83"/>
    </row>
    <row r="60" spans="1:10">
      <c r="A60" s="169" t="s">
        <v>41</v>
      </c>
      <c r="B60" s="170"/>
      <c r="C60" s="171" t="s">
        <v>516</v>
      </c>
      <c r="D60" s="172"/>
      <c r="E60" s="172"/>
      <c r="F60" s="172"/>
      <c r="G60" s="172"/>
      <c r="H60" s="172"/>
      <c r="I60" s="172"/>
      <c r="J60" s="173"/>
    </row>
    <row r="61" spans="1:10" ht="14.7" customHeight="1">
      <c r="A61" s="99"/>
      <c r="B61" s="100"/>
      <c r="C61" s="175" t="s">
        <v>42</v>
      </c>
      <c r="D61" s="175"/>
      <c r="E61" s="175"/>
      <c r="F61" s="175"/>
      <c r="G61" s="175"/>
      <c r="H61" s="100"/>
      <c r="I61" s="100"/>
      <c r="J61" s="101"/>
    </row>
    <row r="68" ht="27" customHeight="1"/>
    <row r="72" ht="38.700000000000003" customHeight="1"/>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6640625" defaultRowHeight="13.2"/>
  <cols>
    <col min="8" max="9" width="16.33203125" style="30" customWidth="1"/>
    <col min="10" max="10" width="10.33203125" bestFit="1" customWidth="1"/>
  </cols>
  <sheetData>
    <row r="1" spans="1:9">
      <c r="A1" s="245" t="s">
        <v>43</v>
      </c>
      <c r="B1" s="246"/>
      <c r="C1" s="246"/>
      <c r="D1" s="246"/>
      <c r="E1" s="246"/>
      <c r="F1" s="246"/>
      <c r="G1" s="246"/>
      <c r="H1" s="246"/>
      <c r="I1" s="246"/>
    </row>
    <row r="2" spans="1:9" ht="12.75" customHeight="1">
      <c r="A2" s="247" t="s">
        <v>597</v>
      </c>
      <c r="B2" s="248"/>
      <c r="C2" s="248"/>
      <c r="D2" s="248"/>
      <c r="E2" s="248"/>
      <c r="F2" s="248"/>
      <c r="G2" s="248"/>
      <c r="H2" s="248"/>
      <c r="I2" s="248"/>
    </row>
    <row r="3" spans="1:9">
      <c r="A3" s="249" t="s">
        <v>499</v>
      </c>
      <c r="B3" s="249"/>
      <c r="C3" s="249"/>
      <c r="D3" s="249"/>
      <c r="E3" s="249"/>
      <c r="F3" s="249"/>
      <c r="G3" s="249"/>
      <c r="H3" s="249"/>
      <c r="I3" s="249"/>
    </row>
    <row r="4" spans="1:9" ht="12.75" customHeight="1">
      <c r="A4" s="250" t="s">
        <v>517</v>
      </c>
      <c r="B4" s="251"/>
      <c r="C4" s="251"/>
      <c r="D4" s="251"/>
      <c r="E4" s="251"/>
      <c r="F4" s="251"/>
      <c r="G4" s="251"/>
      <c r="H4" s="251"/>
      <c r="I4" s="252"/>
    </row>
    <row r="5" spans="1:9" ht="30.6">
      <c r="A5" s="255" t="s">
        <v>44</v>
      </c>
      <c r="B5" s="256"/>
      <c r="C5" s="256"/>
      <c r="D5" s="256"/>
      <c r="E5" s="256"/>
      <c r="F5" s="256"/>
      <c r="G5" s="9" t="s">
        <v>45</v>
      </c>
      <c r="H5" s="11" t="s">
        <v>46</v>
      </c>
      <c r="I5" s="11" t="s">
        <v>47</v>
      </c>
    </row>
    <row r="6" spans="1:9">
      <c r="A6" s="253">
        <v>1</v>
      </c>
      <c r="B6" s="254"/>
      <c r="C6" s="254"/>
      <c r="D6" s="254"/>
      <c r="E6" s="254"/>
      <c r="F6" s="254"/>
      <c r="G6" s="10">
        <v>2</v>
      </c>
      <c r="H6" s="11">
        <v>3</v>
      </c>
      <c r="I6" s="11">
        <v>4</v>
      </c>
    </row>
    <row r="7" spans="1:9">
      <c r="A7" s="257"/>
      <c r="B7" s="257"/>
      <c r="C7" s="257"/>
      <c r="D7" s="257"/>
      <c r="E7" s="257"/>
      <c r="F7" s="257"/>
      <c r="G7" s="257"/>
      <c r="H7" s="257"/>
      <c r="I7" s="257"/>
    </row>
    <row r="8" spans="1:9" ht="12.75" customHeight="1">
      <c r="A8" s="239" t="s">
        <v>48</v>
      </c>
      <c r="B8" s="239"/>
      <c r="C8" s="239"/>
      <c r="D8" s="239"/>
      <c r="E8" s="239"/>
      <c r="F8" s="239"/>
      <c r="G8" s="12">
        <v>1</v>
      </c>
      <c r="H8" s="28">
        <v>0</v>
      </c>
      <c r="I8" s="28">
        <v>0</v>
      </c>
    </row>
    <row r="9" spans="1:9" ht="12.75" customHeight="1">
      <c r="A9" s="240" t="s">
        <v>49</v>
      </c>
      <c r="B9" s="240"/>
      <c r="C9" s="240"/>
      <c r="D9" s="240"/>
      <c r="E9" s="240"/>
      <c r="F9" s="240"/>
      <c r="G9" s="13">
        <v>2</v>
      </c>
      <c r="H9" s="29">
        <f>H10+H17+H27+H38+H43</f>
        <v>35234659</v>
      </c>
      <c r="I9" s="29">
        <f>I10+I17+I27+I38+I43</f>
        <v>33455328</v>
      </c>
    </row>
    <row r="10" spans="1:9" ht="12.75" customHeight="1">
      <c r="A10" s="242" t="s">
        <v>50</v>
      </c>
      <c r="B10" s="242"/>
      <c r="C10" s="242"/>
      <c r="D10" s="242"/>
      <c r="E10" s="242"/>
      <c r="F10" s="242"/>
      <c r="G10" s="13">
        <v>3</v>
      </c>
      <c r="H10" s="29">
        <f>H11+H12+H13+H14+H15+H16</f>
        <v>384504</v>
      </c>
      <c r="I10" s="29">
        <f>I11+I12+I13+I14+I15+I16</f>
        <v>936890</v>
      </c>
    </row>
    <row r="11" spans="1:9" ht="12.75" customHeight="1">
      <c r="A11" s="238" t="s">
        <v>497</v>
      </c>
      <c r="B11" s="238"/>
      <c r="C11" s="238"/>
      <c r="D11" s="238"/>
      <c r="E11" s="238"/>
      <c r="F11" s="238"/>
      <c r="G11" s="12">
        <v>4</v>
      </c>
      <c r="H11" s="28">
        <v>0</v>
      </c>
      <c r="I11" s="28">
        <v>0</v>
      </c>
    </row>
    <row r="12" spans="1:9" ht="22.95" customHeight="1">
      <c r="A12" s="238" t="s">
        <v>496</v>
      </c>
      <c r="B12" s="238"/>
      <c r="C12" s="238"/>
      <c r="D12" s="238"/>
      <c r="E12" s="238"/>
      <c r="F12" s="238"/>
      <c r="G12" s="12">
        <v>5</v>
      </c>
      <c r="H12" s="28">
        <v>37764</v>
      </c>
      <c r="I12" s="28">
        <v>375086</v>
      </c>
    </row>
    <row r="13" spans="1:9" ht="12.75" customHeight="1">
      <c r="A13" s="238" t="s">
        <v>51</v>
      </c>
      <c r="B13" s="238"/>
      <c r="C13" s="238"/>
      <c r="D13" s="238"/>
      <c r="E13" s="238"/>
      <c r="F13" s="238"/>
      <c r="G13" s="12">
        <v>6</v>
      </c>
      <c r="H13" s="28">
        <v>0</v>
      </c>
      <c r="I13" s="28">
        <v>0</v>
      </c>
    </row>
    <row r="14" spans="1:9" ht="12.75" customHeight="1">
      <c r="A14" s="238" t="s">
        <v>52</v>
      </c>
      <c r="B14" s="238"/>
      <c r="C14" s="238"/>
      <c r="D14" s="238"/>
      <c r="E14" s="238"/>
      <c r="F14" s="238"/>
      <c r="G14" s="12">
        <v>7</v>
      </c>
      <c r="H14" s="28">
        <v>0</v>
      </c>
      <c r="I14" s="28">
        <v>0</v>
      </c>
    </row>
    <row r="15" spans="1:9" ht="12.75" customHeight="1">
      <c r="A15" s="238" t="s">
        <v>53</v>
      </c>
      <c r="B15" s="238"/>
      <c r="C15" s="238"/>
      <c r="D15" s="238"/>
      <c r="E15" s="238"/>
      <c r="F15" s="238"/>
      <c r="G15" s="12">
        <v>8</v>
      </c>
      <c r="H15" s="28">
        <v>346740</v>
      </c>
      <c r="I15" s="28">
        <v>561804</v>
      </c>
    </row>
    <row r="16" spans="1:9" ht="12.75" customHeight="1">
      <c r="A16" s="238" t="s">
        <v>54</v>
      </c>
      <c r="B16" s="238"/>
      <c r="C16" s="238"/>
      <c r="D16" s="238"/>
      <c r="E16" s="238"/>
      <c r="F16" s="238"/>
      <c r="G16" s="12">
        <v>9</v>
      </c>
      <c r="H16" s="28">
        <v>0</v>
      </c>
      <c r="I16" s="28">
        <v>0</v>
      </c>
    </row>
    <row r="17" spans="1:9" ht="12.75" customHeight="1">
      <c r="A17" s="242" t="s">
        <v>55</v>
      </c>
      <c r="B17" s="242"/>
      <c r="C17" s="242"/>
      <c r="D17" s="242"/>
      <c r="E17" s="242"/>
      <c r="F17" s="242"/>
      <c r="G17" s="13">
        <v>10</v>
      </c>
      <c r="H17" s="29">
        <f>H18+H19+H20+H21+H22+H23+H24+H25+H26</f>
        <v>29757052</v>
      </c>
      <c r="I17" s="29">
        <f>I18+I19+I20+I21+I22+I23+I24+I25+I26</f>
        <v>28407037</v>
      </c>
    </row>
    <row r="18" spans="1:9" ht="12.75" customHeight="1">
      <c r="A18" s="238" t="s">
        <v>56</v>
      </c>
      <c r="B18" s="238"/>
      <c r="C18" s="238"/>
      <c r="D18" s="238"/>
      <c r="E18" s="238"/>
      <c r="F18" s="238"/>
      <c r="G18" s="12">
        <v>11</v>
      </c>
      <c r="H18" s="28">
        <v>2071185</v>
      </c>
      <c r="I18" s="28">
        <v>2071185</v>
      </c>
    </row>
    <row r="19" spans="1:9" ht="12.75" customHeight="1">
      <c r="A19" s="238" t="s">
        <v>57</v>
      </c>
      <c r="B19" s="238"/>
      <c r="C19" s="238"/>
      <c r="D19" s="238"/>
      <c r="E19" s="238"/>
      <c r="F19" s="238"/>
      <c r="G19" s="12">
        <v>12</v>
      </c>
      <c r="H19" s="28">
        <v>20329321</v>
      </c>
      <c r="I19" s="28">
        <v>18910095</v>
      </c>
    </row>
    <row r="20" spans="1:9" ht="12.75" customHeight="1">
      <c r="A20" s="238" t="s">
        <v>58</v>
      </c>
      <c r="B20" s="238"/>
      <c r="C20" s="238"/>
      <c r="D20" s="238"/>
      <c r="E20" s="238"/>
      <c r="F20" s="238"/>
      <c r="G20" s="12">
        <v>13</v>
      </c>
      <c r="H20" s="28">
        <v>4937485</v>
      </c>
      <c r="I20" s="28">
        <v>4565802</v>
      </c>
    </row>
    <row r="21" spans="1:9" ht="12.75" customHeight="1">
      <c r="A21" s="238" t="s">
        <v>59</v>
      </c>
      <c r="B21" s="238"/>
      <c r="C21" s="238"/>
      <c r="D21" s="238"/>
      <c r="E21" s="238"/>
      <c r="F21" s="238"/>
      <c r="G21" s="12">
        <v>14</v>
      </c>
      <c r="H21" s="28">
        <v>2337396</v>
      </c>
      <c r="I21" s="28">
        <v>2578405</v>
      </c>
    </row>
    <row r="22" spans="1:9" ht="12.75" customHeight="1">
      <c r="A22" s="238" t="s">
        <v>60</v>
      </c>
      <c r="B22" s="238"/>
      <c r="C22" s="238"/>
      <c r="D22" s="238"/>
      <c r="E22" s="238"/>
      <c r="F22" s="238"/>
      <c r="G22" s="12">
        <v>15</v>
      </c>
      <c r="H22" s="28">
        <v>0</v>
      </c>
      <c r="I22" s="28">
        <v>0</v>
      </c>
    </row>
    <row r="23" spans="1:9" ht="12.75" customHeight="1">
      <c r="A23" s="238" t="s">
        <v>61</v>
      </c>
      <c r="B23" s="238"/>
      <c r="C23" s="238"/>
      <c r="D23" s="238"/>
      <c r="E23" s="238"/>
      <c r="F23" s="238"/>
      <c r="G23" s="12">
        <v>16</v>
      </c>
      <c r="H23" s="28">
        <v>0</v>
      </c>
      <c r="I23" s="28">
        <v>0</v>
      </c>
    </row>
    <row r="24" spans="1:9" ht="12.75" customHeight="1">
      <c r="A24" s="238" t="s">
        <v>62</v>
      </c>
      <c r="B24" s="238"/>
      <c r="C24" s="238"/>
      <c r="D24" s="238"/>
      <c r="E24" s="238"/>
      <c r="F24" s="238"/>
      <c r="G24" s="12">
        <v>17</v>
      </c>
      <c r="H24" s="28">
        <v>78710</v>
      </c>
      <c r="I24" s="28">
        <v>270976</v>
      </c>
    </row>
    <row r="25" spans="1:9" ht="12.75" customHeight="1">
      <c r="A25" s="238" t="s">
        <v>63</v>
      </c>
      <c r="B25" s="238"/>
      <c r="C25" s="238"/>
      <c r="D25" s="238"/>
      <c r="E25" s="238"/>
      <c r="F25" s="238"/>
      <c r="G25" s="12">
        <v>18</v>
      </c>
      <c r="H25" s="28">
        <v>2955</v>
      </c>
      <c r="I25" s="28">
        <v>10574</v>
      </c>
    </row>
    <row r="26" spans="1:9" ht="12.75" customHeight="1">
      <c r="A26" s="238" t="s">
        <v>64</v>
      </c>
      <c r="B26" s="238"/>
      <c r="C26" s="238"/>
      <c r="D26" s="238"/>
      <c r="E26" s="238"/>
      <c r="F26" s="238"/>
      <c r="G26" s="12">
        <v>19</v>
      </c>
      <c r="H26" s="28">
        <v>0</v>
      </c>
      <c r="I26" s="28">
        <v>0</v>
      </c>
    </row>
    <row r="27" spans="1:9" ht="12.75" customHeight="1">
      <c r="A27" s="242" t="s">
        <v>65</v>
      </c>
      <c r="B27" s="242"/>
      <c r="C27" s="242"/>
      <c r="D27" s="242"/>
      <c r="E27" s="242"/>
      <c r="F27" s="242"/>
      <c r="G27" s="13">
        <v>20</v>
      </c>
      <c r="H27" s="29">
        <f>SUM(H28:H37)</f>
        <v>1542087</v>
      </c>
      <c r="I27" s="29">
        <f>SUM(I28:I37)</f>
        <v>852346</v>
      </c>
    </row>
    <row r="28" spans="1:9" ht="12.75" customHeight="1">
      <c r="A28" s="238" t="s">
        <v>66</v>
      </c>
      <c r="B28" s="238"/>
      <c r="C28" s="238"/>
      <c r="D28" s="238"/>
      <c r="E28" s="238"/>
      <c r="F28" s="238"/>
      <c r="G28" s="12">
        <v>21</v>
      </c>
      <c r="H28" s="28">
        <v>0</v>
      </c>
      <c r="I28" s="28">
        <v>0</v>
      </c>
    </row>
    <row r="29" spans="1:9" ht="12.75" customHeight="1">
      <c r="A29" s="238" t="s">
        <v>67</v>
      </c>
      <c r="B29" s="238"/>
      <c r="C29" s="238"/>
      <c r="D29" s="238"/>
      <c r="E29" s="238"/>
      <c r="F29" s="238"/>
      <c r="G29" s="12">
        <v>22</v>
      </c>
      <c r="H29" s="28">
        <v>0</v>
      </c>
      <c r="I29" s="28">
        <v>0</v>
      </c>
    </row>
    <row r="30" spans="1:9" ht="12.75" customHeight="1">
      <c r="A30" s="238" t="s">
        <v>68</v>
      </c>
      <c r="B30" s="238"/>
      <c r="C30" s="238"/>
      <c r="D30" s="238"/>
      <c r="E30" s="238"/>
      <c r="F30" s="238"/>
      <c r="G30" s="12">
        <v>23</v>
      </c>
      <c r="H30" s="28">
        <v>0</v>
      </c>
      <c r="I30" s="28">
        <v>0</v>
      </c>
    </row>
    <row r="31" spans="1:9" ht="24" customHeight="1">
      <c r="A31" s="238" t="s">
        <v>69</v>
      </c>
      <c r="B31" s="238"/>
      <c r="C31" s="238"/>
      <c r="D31" s="238"/>
      <c r="E31" s="238"/>
      <c r="F31" s="238"/>
      <c r="G31" s="12">
        <v>24</v>
      </c>
      <c r="H31" s="28">
        <v>0</v>
      </c>
      <c r="I31" s="28">
        <v>0</v>
      </c>
    </row>
    <row r="32" spans="1:9" ht="23.7" customHeight="1">
      <c r="A32" s="238" t="s">
        <v>70</v>
      </c>
      <c r="B32" s="238"/>
      <c r="C32" s="238"/>
      <c r="D32" s="238"/>
      <c r="E32" s="238"/>
      <c r="F32" s="238"/>
      <c r="G32" s="12">
        <v>25</v>
      </c>
      <c r="H32" s="28">
        <v>0</v>
      </c>
      <c r="I32" s="28">
        <v>0</v>
      </c>
    </row>
    <row r="33" spans="1:9" ht="21.6" customHeight="1">
      <c r="A33" s="238" t="s">
        <v>71</v>
      </c>
      <c r="B33" s="238"/>
      <c r="C33" s="238"/>
      <c r="D33" s="238"/>
      <c r="E33" s="238"/>
      <c r="F33" s="238"/>
      <c r="G33" s="12">
        <v>26</v>
      </c>
      <c r="H33" s="28">
        <v>0</v>
      </c>
      <c r="I33" s="28">
        <v>0</v>
      </c>
    </row>
    <row r="34" spans="1:9" ht="12.75" customHeight="1">
      <c r="A34" s="238" t="s">
        <v>72</v>
      </c>
      <c r="B34" s="238"/>
      <c r="C34" s="238"/>
      <c r="D34" s="238"/>
      <c r="E34" s="238"/>
      <c r="F34" s="238"/>
      <c r="G34" s="12">
        <v>27</v>
      </c>
      <c r="H34" s="28">
        <v>0</v>
      </c>
      <c r="I34" s="28">
        <v>0</v>
      </c>
    </row>
    <row r="35" spans="1:9" ht="12.75" customHeight="1">
      <c r="A35" s="238" t="s">
        <v>73</v>
      </c>
      <c r="B35" s="238"/>
      <c r="C35" s="238"/>
      <c r="D35" s="238"/>
      <c r="E35" s="238"/>
      <c r="F35" s="238"/>
      <c r="G35" s="12">
        <v>28</v>
      </c>
      <c r="H35" s="28">
        <v>1542087</v>
      </c>
      <c r="I35" s="28">
        <v>852346</v>
      </c>
    </row>
    <row r="36" spans="1:9" ht="12.75" customHeight="1">
      <c r="A36" s="238" t="s">
        <v>74</v>
      </c>
      <c r="B36" s="238"/>
      <c r="C36" s="238"/>
      <c r="D36" s="238"/>
      <c r="E36" s="238"/>
      <c r="F36" s="238"/>
      <c r="G36" s="12">
        <v>29</v>
      </c>
      <c r="H36" s="28">
        <v>0</v>
      </c>
      <c r="I36" s="28">
        <v>0</v>
      </c>
    </row>
    <row r="37" spans="1:9" ht="12.75" customHeight="1">
      <c r="A37" s="238" t="s">
        <v>75</v>
      </c>
      <c r="B37" s="238"/>
      <c r="C37" s="238"/>
      <c r="D37" s="238"/>
      <c r="E37" s="238"/>
      <c r="F37" s="238"/>
      <c r="G37" s="12">
        <v>30</v>
      </c>
      <c r="H37" s="28">
        <v>0</v>
      </c>
      <c r="I37" s="28">
        <v>0</v>
      </c>
    </row>
    <row r="38" spans="1:9" ht="12.75" customHeight="1">
      <c r="A38" s="242" t="s">
        <v>76</v>
      </c>
      <c r="B38" s="242"/>
      <c r="C38" s="242"/>
      <c r="D38" s="242"/>
      <c r="E38" s="242"/>
      <c r="F38" s="242"/>
      <c r="G38" s="13">
        <v>31</v>
      </c>
      <c r="H38" s="29">
        <f>H39+H40+H41+H42</f>
        <v>1044939</v>
      </c>
      <c r="I38" s="29">
        <f>I39+I40+I41+I42</f>
        <v>752978</v>
      </c>
    </row>
    <row r="39" spans="1:9" ht="12.75" customHeight="1">
      <c r="A39" s="238" t="s">
        <v>77</v>
      </c>
      <c r="B39" s="238"/>
      <c r="C39" s="238"/>
      <c r="D39" s="238"/>
      <c r="E39" s="238"/>
      <c r="F39" s="238"/>
      <c r="G39" s="12">
        <v>32</v>
      </c>
      <c r="H39" s="28">
        <v>0</v>
      </c>
      <c r="I39" s="28">
        <v>0</v>
      </c>
    </row>
    <row r="40" spans="1:9" ht="27" customHeight="1">
      <c r="A40" s="238" t="s">
        <v>78</v>
      </c>
      <c r="B40" s="238"/>
      <c r="C40" s="238"/>
      <c r="D40" s="238"/>
      <c r="E40" s="238"/>
      <c r="F40" s="238"/>
      <c r="G40" s="12">
        <v>33</v>
      </c>
      <c r="H40" s="28">
        <v>0</v>
      </c>
      <c r="I40" s="28">
        <v>0</v>
      </c>
    </row>
    <row r="41" spans="1:9" ht="12.75" customHeight="1">
      <c r="A41" s="238" t="s">
        <v>79</v>
      </c>
      <c r="B41" s="238"/>
      <c r="C41" s="238"/>
      <c r="D41" s="238"/>
      <c r="E41" s="238"/>
      <c r="F41" s="238"/>
      <c r="G41" s="12">
        <v>34</v>
      </c>
      <c r="H41" s="28">
        <v>936670</v>
      </c>
      <c r="I41" s="28">
        <v>648772</v>
      </c>
    </row>
    <row r="42" spans="1:9" ht="12.75" customHeight="1">
      <c r="A42" s="238" t="s">
        <v>80</v>
      </c>
      <c r="B42" s="238"/>
      <c r="C42" s="238"/>
      <c r="D42" s="238"/>
      <c r="E42" s="238"/>
      <c r="F42" s="238"/>
      <c r="G42" s="12">
        <v>35</v>
      </c>
      <c r="H42" s="28">
        <v>108269</v>
      </c>
      <c r="I42" s="28">
        <v>104206</v>
      </c>
    </row>
    <row r="43" spans="1:9" ht="12.75" customHeight="1">
      <c r="A43" s="238" t="s">
        <v>81</v>
      </c>
      <c r="B43" s="238"/>
      <c r="C43" s="238"/>
      <c r="D43" s="238"/>
      <c r="E43" s="238"/>
      <c r="F43" s="238"/>
      <c r="G43" s="12">
        <v>36</v>
      </c>
      <c r="H43" s="28">
        <v>2506077</v>
      </c>
      <c r="I43" s="28">
        <v>2506077</v>
      </c>
    </row>
    <row r="44" spans="1:9" ht="12.75" customHeight="1">
      <c r="A44" s="240" t="s">
        <v>82</v>
      </c>
      <c r="B44" s="240"/>
      <c r="C44" s="240"/>
      <c r="D44" s="240"/>
      <c r="E44" s="240"/>
      <c r="F44" s="240"/>
      <c r="G44" s="13">
        <v>37</v>
      </c>
      <c r="H44" s="29">
        <f>H45+H53+H60+H70</f>
        <v>155108421</v>
      </c>
      <c r="I44" s="29">
        <f>I45+I53+I60+I70</f>
        <v>126973228</v>
      </c>
    </row>
    <row r="45" spans="1:9" ht="12.75" customHeight="1">
      <c r="A45" s="242" t="s">
        <v>83</v>
      </c>
      <c r="B45" s="242"/>
      <c r="C45" s="242"/>
      <c r="D45" s="242"/>
      <c r="E45" s="242"/>
      <c r="F45" s="242"/>
      <c r="G45" s="13">
        <v>38</v>
      </c>
      <c r="H45" s="29">
        <f>SUM(H46:H52)</f>
        <v>9931484</v>
      </c>
      <c r="I45" s="29">
        <f>SUM(I46:I52)</f>
        <v>17893774</v>
      </c>
    </row>
    <row r="46" spans="1:9" ht="12.75" customHeight="1">
      <c r="A46" s="238" t="s">
        <v>84</v>
      </c>
      <c r="B46" s="238"/>
      <c r="C46" s="238"/>
      <c r="D46" s="238"/>
      <c r="E46" s="238"/>
      <c r="F46" s="238"/>
      <c r="G46" s="12">
        <v>39</v>
      </c>
      <c r="H46" s="28">
        <v>762520</v>
      </c>
      <c r="I46" s="28">
        <v>2064253</v>
      </c>
    </row>
    <row r="47" spans="1:9" ht="12.75" customHeight="1">
      <c r="A47" s="238" t="s">
        <v>85</v>
      </c>
      <c r="B47" s="238"/>
      <c r="C47" s="238"/>
      <c r="D47" s="238"/>
      <c r="E47" s="238"/>
      <c r="F47" s="238"/>
      <c r="G47" s="12">
        <v>40</v>
      </c>
      <c r="H47" s="28">
        <v>9168725</v>
      </c>
      <c r="I47" s="28">
        <v>15829282</v>
      </c>
    </row>
    <row r="48" spans="1:9" ht="12.75" customHeight="1">
      <c r="A48" s="238" t="s">
        <v>86</v>
      </c>
      <c r="B48" s="238"/>
      <c r="C48" s="238"/>
      <c r="D48" s="238"/>
      <c r="E48" s="238"/>
      <c r="F48" s="238"/>
      <c r="G48" s="12">
        <v>41</v>
      </c>
      <c r="H48" s="28">
        <v>0</v>
      </c>
      <c r="I48" s="28">
        <v>0</v>
      </c>
    </row>
    <row r="49" spans="1:9" ht="12.75" customHeight="1">
      <c r="A49" s="238" t="s">
        <v>87</v>
      </c>
      <c r="B49" s="238"/>
      <c r="C49" s="238"/>
      <c r="D49" s="238"/>
      <c r="E49" s="238"/>
      <c r="F49" s="238"/>
      <c r="G49" s="12">
        <v>42</v>
      </c>
      <c r="H49" s="28">
        <v>0</v>
      </c>
      <c r="I49" s="28">
        <v>0</v>
      </c>
    </row>
    <row r="50" spans="1:9" ht="12.75" customHeight="1">
      <c r="A50" s="238" t="s">
        <v>88</v>
      </c>
      <c r="B50" s="238"/>
      <c r="C50" s="238"/>
      <c r="D50" s="238"/>
      <c r="E50" s="238"/>
      <c r="F50" s="238"/>
      <c r="G50" s="12">
        <v>43</v>
      </c>
      <c r="H50" s="28">
        <v>239</v>
      </c>
      <c r="I50" s="28">
        <v>239</v>
      </c>
    </row>
    <row r="51" spans="1:9" ht="12.75" customHeight="1">
      <c r="A51" s="238" t="s">
        <v>89</v>
      </c>
      <c r="B51" s="238"/>
      <c r="C51" s="238"/>
      <c r="D51" s="238"/>
      <c r="E51" s="238"/>
      <c r="F51" s="238"/>
      <c r="G51" s="12">
        <v>44</v>
      </c>
      <c r="H51" s="28">
        <v>0</v>
      </c>
      <c r="I51" s="28">
        <v>0</v>
      </c>
    </row>
    <row r="52" spans="1:9" ht="12.75" customHeight="1">
      <c r="A52" s="238" t="s">
        <v>90</v>
      </c>
      <c r="B52" s="238"/>
      <c r="C52" s="238"/>
      <c r="D52" s="238"/>
      <c r="E52" s="238"/>
      <c r="F52" s="238"/>
      <c r="G52" s="12">
        <v>45</v>
      </c>
      <c r="H52" s="28">
        <v>0</v>
      </c>
      <c r="I52" s="28">
        <v>0</v>
      </c>
    </row>
    <row r="53" spans="1:9" ht="12.75" customHeight="1">
      <c r="A53" s="242" t="s">
        <v>91</v>
      </c>
      <c r="B53" s="242"/>
      <c r="C53" s="242"/>
      <c r="D53" s="242"/>
      <c r="E53" s="242"/>
      <c r="F53" s="242"/>
      <c r="G53" s="13">
        <v>46</v>
      </c>
      <c r="H53" s="29">
        <f>SUM(H54:H59)</f>
        <v>68286984</v>
      </c>
      <c r="I53" s="29">
        <f>SUM(I54:I59)</f>
        <v>53583783</v>
      </c>
    </row>
    <row r="54" spans="1:9" ht="12.75" customHeight="1">
      <c r="A54" s="238" t="s">
        <v>92</v>
      </c>
      <c r="B54" s="238"/>
      <c r="C54" s="238"/>
      <c r="D54" s="238"/>
      <c r="E54" s="238"/>
      <c r="F54" s="238"/>
      <c r="G54" s="12">
        <v>47</v>
      </c>
      <c r="H54" s="28">
        <v>0</v>
      </c>
      <c r="I54" s="28">
        <v>0</v>
      </c>
    </row>
    <row r="55" spans="1:9" ht="23.7" customHeight="1">
      <c r="A55" s="238" t="s">
        <v>93</v>
      </c>
      <c r="B55" s="238"/>
      <c r="C55" s="238"/>
      <c r="D55" s="238"/>
      <c r="E55" s="238"/>
      <c r="F55" s="238"/>
      <c r="G55" s="12">
        <v>48</v>
      </c>
      <c r="H55" s="28">
        <v>37402454</v>
      </c>
      <c r="I55" s="28">
        <v>33063187</v>
      </c>
    </row>
    <row r="56" spans="1:9" ht="12.75" customHeight="1">
      <c r="A56" s="238" t="s">
        <v>94</v>
      </c>
      <c r="B56" s="238"/>
      <c r="C56" s="238"/>
      <c r="D56" s="238"/>
      <c r="E56" s="238"/>
      <c r="F56" s="238"/>
      <c r="G56" s="12">
        <v>49</v>
      </c>
      <c r="H56" s="28">
        <v>28602863</v>
      </c>
      <c r="I56" s="28">
        <v>17498790</v>
      </c>
    </row>
    <row r="57" spans="1:9" ht="12.75" customHeight="1">
      <c r="A57" s="238" t="s">
        <v>95</v>
      </c>
      <c r="B57" s="238"/>
      <c r="C57" s="238"/>
      <c r="D57" s="238"/>
      <c r="E57" s="238"/>
      <c r="F57" s="238"/>
      <c r="G57" s="12">
        <v>50</v>
      </c>
      <c r="H57" s="28">
        <v>0</v>
      </c>
      <c r="I57" s="28">
        <v>0</v>
      </c>
    </row>
    <row r="58" spans="1:9" ht="12.75" customHeight="1">
      <c r="A58" s="238" t="s">
        <v>96</v>
      </c>
      <c r="B58" s="238"/>
      <c r="C58" s="238"/>
      <c r="D58" s="238"/>
      <c r="E58" s="238"/>
      <c r="F58" s="238"/>
      <c r="G58" s="12">
        <v>51</v>
      </c>
      <c r="H58" s="28">
        <v>788930</v>
      </c>
      <c r="I58" s="28">
        <v>1540718</v>
      </c>
    </row>
    <row r="59" spans="1:9" ht="12.75" customHeight="1">
      <c r="A59" s="238" t="s">
        <v>97</v>
      </c>
      <c r="B59" s="238"/>
      <c r="C59" s="238"/>
      <c r="D59" s="238"/>
      <c r="E59" s="238"/>
      <c r="F59" s="238"/>
      <c r="G59" s="12">
        <v>52</v>
      </c>
      <c r="H59" s="28">
        <v>1492737</v>
      </c>
      <c r="I59" s="28">
        <v>1481088</v>
      </c>
    </row>
    <row r="60" spans="1:9" ht="12.75" customHeight="1">
      <c r="A60" s="242" t="s">
        <v>98</v>
      </c>
      <c r="B60" s="242"/>
      <c r="C60" s="242"/>
      <c r="D60" s="242"/>
      <c r="E60" s="242"/>
      <c r="F60" s="242"/>
      <c r="G60" s="13">
        <v>53</v>
      </c>
      <c r="H60" s="29">
        <f>SUM(H61:H69)</f>
        <v>4234974</v>
      </c>
      <c r="I60" s="29">
        <f>SUM(I61:I69)</f>
        <v>5033693</v>
      </c>
    </row>
    <row r="61" spans="1:9" ht="12.75" customHeight="1">
      <c r="A61" s="238" t="s">
        <v>99</v>
      </c>
      <c r="B61" s="238"/>
      <c r="C61" s="238"/>
      <c r="D61" s="238"/>
      <c r="E61" s="238"/>
      <c r="F61" s="238"/>
      <c r="G61" s="12">
        <v>54</v>
      </c>
      <c r="H61" s="28">
        <v>0</v>
      </c>
      <c r="I61" s="28">
        <v>0</v>
      </c>
    </row>
    <row r="62" spans="1:9" ht="27.6" customHeight="1">
      <c r="A62" s="238" t="s">
        <v>100</v>
      </c>
      <c r="B62" s="238"/>
      <c r="C62" s="238"/>
      <c r="D62" s="238"/>
      <c r="E62" s="238"/>
      <c r="F62" s="238"/>
      <c r="G62" s="12">
        <v>55</v>
      </c>
      <c r="H62" s="28">
        <v>0</v>
      </c>
      <c r="I62" s="28">
        <v>0</v>
      </c>
    </row>
    <row r="63" spans="1:9" ht="12.75" customHeight="1">
      <c r="A63" s="238" t="s">
        <v>101</v>
      </c>
      <c r="B63" s="238"/>
      <c r="C63" s="238"/>
      <c r="D63" s="238"/>
      <c r="E63" s="238"/>
      <c r="F63" s="238"/>
      <c r="G63" s="12">
        <v>56</v>
      </c>
      <c r="H63" s="28">
        <v>0</v>
      </c>
      <c r="I63" s="28">
        <v>0</v>
      </c>
    </row>
    <row r="64" spans="1:9" ht="25.95" customHeight="1">
      <c r="A64" s="238" t="s">
        <v>102</v>
      </c>
      <c r="B64" s="238"/>
      <c r="C64" s="238"/>
      <c r="D64" s="238"/>
      <c r="E64" s="238"/>
      <c r="F64" s="238"/>
      <c r="G64" s="12">
        <v>57</v>
      </c>
      <c r="H64" s="28">
        <v>0</v>
      </c>
      <c r="I64" s="28">
        <v>0</v>
      </c>
    </row>
    <row r="65" spans="1:9" ht="21.6" customHeight="1">
      <c r="A65" s="238" t="s">
        <v>103</v>
      </c>
      <c r="B65" s="238"/>
      <c r="C65" s="238"/>
      <c r="D65" s="238"/>
      <c r="E65" s="238"/>
      <c r="F65" s="238"/>
      <c r="G65" s="12">
        <v>58</v>
      </c>
      <c r="H65" s="28">
        <v>0</v>
      </c>
      <c r="I65" s="28">
        <v>0</v>
      </c>
    </row>
    <row r="66" spans="1:9" ht="21.6" customHeight="1">
      <c r="A66" s="238" t="s">
        <v>104</v>
      </c>
      <c r="B66" s="238"/>
      <c r="C66" s="238"/>
      <c r="D66" s="238"/>
      <c r="E66" s="238"/>
      <c r="F66" s="238"/>
      <c r="G66" s="12">
        <v>59</v>
      </c>
      <c r="H66" s="28">
        <v>0</v>
      </c>
      <c r="I66" s="28">
        <v>0</v>
      </c>
    </row>
    <row r="67" spans="1:9" ht="12.75" customHeight="1">
      <c r="A67" s="238" t="s">
        <v>105</v>
      </c>
      <c r="B67" s="238"/>
      <c r="C67" s="238"/>
      <c r="D67" s="238"/>
      <c r="E67" s="238"/>
      <c r="F67" s="238"/>
      <c r="G67" s="12">
        <v>60</v>
      </c>
      <c r="H67" s="28">
        <v>4234974</v>
      </c>
      <c r="I67" s="28">
        <v>4343534</v>
      </c>
    </row>
    <row r="68" spans="1:9" ht="12.75" customHeight="1">
      <c r="A68" s="238" t="s">
        <v>106</v>
      </c>
      <c r="B68" s="238"/>
      <c r="C68" s="238"/>
      <c r="D68" s="238"/>
      <c r="E68" s="238"/>
      <c r="F68" s="238"/>
      <c r="G68" s="12">
        <v>61</v>
      </c>
      <c r="H68" s="28">
        <v>0</v>
      </c>
      <c r="I68" s="28">
        <v>690159</v>
      </c>
    </row>
    <row r="69" spans="1:9" ht="12.75" customHeight="1">
      <c r="A69" s="238" t="s">
        <v>107</v>
      </c>
      <c r="B69" s="238"/>
      <c r="C69" s="238"/>
      <c r="D69" s="238"/>
      <c r="E69" s="238"/>
      <c r="F69" s="238"/>
      <c r="G69" s="12">
        <v>62</v>
      </c>
      <c r="H69" s="28">
        <v>0</v>
      </c>
      <c r="I69" s="28">
        <v>0</v>
      </c>
    </row>
    <row r="70" spans="1:9" ht="12.75" customHeight="1">
      <c r="A70" s="238" t="s">
        <v>108</v>
      </c>
      <c r="B70" s="238"/>
      <c r="C70" s="238"/>
      <c r="D70" s="238"/>
      <c r="E70" s="238"/>
      <c r="F70" s="238"/>
      <c r="G70" s="12">
        <v>63</v>
      </c>
      <c r="H70" s="28">
        <v>72654979</v>
      </c>
      <c r="I70" s="28">
        <v>50461978</v>
      </c>
    </row>
    <row r="71" spans="1:9" ht="12.75" customHeight="1">
      <c r="A71" s="239" t="s">
        <v>109</v>
      </c>
      <c r="B71" s="239"/>
      <c r="C71" s="239"/>
      <c r="D71" s="239"/>
      <c r="E71" s="239"/>
      <c r="F71" s="239"/>
      <c r="G71" s="12">
        <v>64</v>
      </c>
      <c r="H71" s="28">
        <v>2253709</v>
      </c>
      <c r="I71" s="28">
        <v>1956907</v>
      </c>
    </row>
    <row r="72" spans="1:9" ht="12.75" customHeight="1">
      <c r="A72" s="240" t="s">
        <v>110</v>
      </c>
      <c r="B72" s="240"/>
      <c r="C72" s="240"/>
      <c r="D72" s="240"/>
      <c r="E72" s="240"/>
      <c r="F72" s="240"/>
      <c r="G72" s="13">
        <v>65</v>
      </c>
      <c r="H72" s="29">
        <f>H8+H9+H44+H71</f>
        <v>192596789</v>
      </c>
      <c r="I72" s="29">
        <f>I8+I9+I44+I71</f>
        <v>162385463</v>
      </c>
    </row>
    <row r="73" spans="1:9" ht="12.75" customHeight="1">
      <c r="A73" s="239" t="s">
        <v>111</v>
      </c>
      <c r="B73" s="239"/>
      <c r="C73" s="239"/>
      <c r="D73" s="239"/>
      <c r="E73" s="239"/>
      <c r="F73" s="239"/>
      <c r="G73" s="12">
        <v>66</v>
      </c>
      <c r="H73" s="28">
        <v>0</v>
      </c>
      <c r="I73" s="28">
        <v>0</v>
      </c>
    </row>
    <row r="74" spans="1:9">
      <c r="A74" s="243" t="s">
        <v>112</v>
      </c>
      <c r="B74" s="244"/>
      <c r="C74" s="244"/>
      <c r="D74" s="244"/>
      <c r="E74" s="244"/>
      <c r="F74" s="244"/>
      <c r="G74" s="244"/>
      <c r="H74" s="244"/>
      <c r="I74" s="244"/>
    </row>
    <row r="75" spans="1:9" ht="24.75" customHeight="1">
      <c r="A75" s="240" t="s">
        <v>498</v>
      </c>
      <c r="B75" s="240"/>
      <c r="C75" s="240"/>
      <c r="D75" s="240"/>
      <c r="E75" s="240"/>
      <c r="F75" s="240"/>
      <c r="G75" s="13">
        <v>67</v>
      </c>
      <c r="H75" s="29">
        <f>H76+H77+H78+H84+H85+H91+H94+H97</f>
        <v>72464817</v>
      </c>
      <c r="I75" s="29">
        <f>I76+I77+I78+I84+I85+I91+I94+I97</f>
        <v>64466993</v>
      </c>
    </row>
    <row r="76" spans="1:9" ht="12.75" customHeight="1">
      <c r="A76" s="238" t="s">
        <v>113</v>
      </c>
      <c r="B76" s="238"/>
      <c r="C76" s="238"/>
      <c r="D76" s="238"/>
      <c r="E76" s="238"/>
      <c r="F76" s="238"/>
      <c r="G76" s="12">
        <v>68</v>
      </c>
      <c r="H76" s="28">
        <v>17674030</v>
      </c>
      <c r="I76" s="28">
        <v>17674030</v>
      </c>
    </row>
    <row r="77" spans="1:9" ht="12.75" customHeight="1">
      <c r="A77" s="238" t="s">
        <v>114</v>
      </c>
      <c r="B77" s="238"/>
      <c r="C77" s="238"/>
      <c r="D77" s="238"/>
      <c r="E77" s="238"/>
      <c r="F77" s="238"/>
      <c r="G77" s="12">
        <v>69</v>
      </c>
      <c r="H77" s="28">
        <v>0</v>
      </c>
      <c r="I77" s="28">
        <v>0</v>
      </c>
    </row>
    <row r="78" spans="1:9" ht="12.75" customHeight="1">
      <c r="A78" s="242" t="s">
        <v>115</v>
      </c>
      <c r="B78" s="242"/>
      <c r="C78" s="242"/>
      <c r="D78" s="242"/>
      <c r="E78" s="242"/>
      <c r="F78" s="242"/>
      <c r="G78" s="13">
        <v>70</v>
      </c>
      <c r="H78" s="29">
        <f>SUM(H79:H83)</f>
        <v>4131225</v>
      </c>
      <c r="I78" s="29">
        <f>SUM(I79:I83)</f>
        <v>4439564</v>
      </c>
    </row>
    <row r="79" spans="1:9" ht="12.75" customHeight="1">
      <c r="A79" s="238" t="s">
        <v>116</v>
      </c>
      <c r="B79" s="238"/>
      <c r="C79" s="238"/>
      <c r="D79" s="238"/>
      <c r="E79" s="238"/>
      <c r="F79" s="238"/>
      <c r="G79" s="12">
        <v>71</v>
      </c>
      <c r="H79" s="28">
        <v>1230445</v>
      </c>
      <c r="I79" s="28">
        <v>1796548</v>
      </c>
    </row>
    <row r="80" spans="1:9" ht="12.75" customHeight="1">
      <c r="A80" s="238" t="s">
        <v>117</v>
      </c>
      <c r="B80" s="238"/>
      <c r="C80" s="238"/>
      <c r="D80" s="238"/>
      <c r="E80" s="238"/>
      <c r="F80" s="238"/>
      <c r="G80" s="12">
        <v>72</v>
      </c>
      <c r="H80" s="28">
        <v>4156663</v>
      </c>
      <c r="I80" s="28">
        <v>3451160</v>
      </c>
    </row>
    <row r="81" spans="1:9" ht="12.75" customHeight="1">
      <c r="A81" s="238" t="s">
        <v>118</v>
      </c>
      <c r="B81" s="238"/>
      <c r="C81" s="238"/>
      <c r="D81" s="238"/>
      <c r="E81" s="238"/>
      <c r="F81" s="238"/>
      <c r="G81" s="12">
        <v>73</v>
      </c>
      <c r="H81" s="28">
        <v>-1255883</v>
      </c>
      <c r="I81" s="28">
        <v>-808144</v>
      </c>
    </row>
    <row r="82" spans="1:9" ht="12.75" customHeight="1">
      <c r="A82" s="238" t="s">
        <v>119</v>
      </c>
      <c r="B82" s="238"/>
      <c r="C82" s="238"/>
      <c r="D82" s="238"/>
      <c r="E82" s="238"/>
      <c r="F82" s="238"/>
      <c r="G82" s="12">
        <v>74</v>
      </c>
      <c r="H82" s="28">
        <v>0</v>
      </c>
      <c r="I82" s="28">
        <v>0</v>
      </c>
    </row>
    <row r="83" spans="1:9" ht="12.75" customHeight="1">
      <c r="A83" s="238" t="s">
        <v>120</v>
      </c>
      <c r="B83" s="238"/>
      <c r="C83" s="238"/>
      <c r="D83" s="238"/>
      <c r="E83" s="238"/>
      <c r="F83" s="238"/>
      <c r="G83" s="12">
        <v>75</v>
      </c>
      <c r="H83" s="28">
        <v>0</v>
      </c>
      <c r="I83" s="28">
        <v>0</v>
      </c>
    </row>
    <row r="84" spans="1:9" ht="12.75" customHeight="1">
      <c r="A84" s="241" t="s">
        <v>121</v>
      </c>
      <c r="B84" s="241"/>
      <c r="C84" s="241"/>
      <c r="D84" s="241"/>
      <c r="E84" s="241"/>
      <c r="F84" s="241"/>
      <c r="G84" s="103">
        <v>76</v>
      </c>
      <c r="H84" s="104">
        <v>0</v>
      </c>
      <c r="I84" s="28">
        <v>0</v>
      </c>
    </row>
    <row r="85" spans="1:9" ht="12.75" customHeight="1">
      <c r="A85" s="242" t="s">
        <v>391</v>
      </c>
      <c r="B85" s="242"/>
      <c r="C85" s="242"/>
      <c r="D85" s="242"/>
      <c r="E85" s="242"/>
      <c r="F85" s="242"/>
      <c r="G85" s="13">
        <v>77</v>
      </c>
      <c r="H85" s="29">
        <f>H86+H87+H88+H89+H90</f>
        <v>0</v>
      </c>
      <c r="I85" s="29">
        <f>I86+I87+I88+I89+I90</f>
        <v>0</v>
      </c>
    </row>
    <row r="86" spans="1:9" ht="25.5" customHeight="1">
      <c r="A86" s="238" t="s">
        <v>392</v>
      </c>
      <c r="B86" s="238"/>
      <c r="C86" s="238"/>
      <c r="D86" s="238"/>
      <c r="E86" s="238"/>
      <c r="F86" s="238"/>
      <c r="G86" s="12">
        <v>78</v>
      </c>
      <c r="H86" s="28">
        <v>0</v>
      </c>
      <c r="I86" s="28">
        <v>0</v>
      </c>
    </row>
    <row r="87" spans="1:9" ht="12.75" customHeight="1">
      <c r="A87" s="238" t="s">
        <v>122</v>
      </c>
      <c r="B87" s="238"/>
      <c r="C87" s="238"/>
      <c r="D87" s="238"/>
      <c r="E87" s="238"/>
      <c r="F87" s="238"/>
      <c r="G87" s="12">
        <v>79</v>
      </c>
      <c r="H87" s="28">
        <v>0</v>
      </c>
      <c r="I87" s="28">
        <v>0</v>
      </c>
    </row>
    <row r="88" spans="1:9" ht="12.75" customHeight="1">
      <c r="A88" s="238" t="s">
        <v>123</v>
      </c>
      <c r="B88" s="238"/>
      <c r="C88" s="238"/>
      <c r="D88" s="238"/>
      <c r="E88" s="238"/>
      <c r="F88" s="238"/>
      <c r="G88" s="12">
        <v>80</v>
      </c>
      <c r="H88" s="28">
        <v>0</v>
      </c>
      <c r="I88" s="28">
        <v>0</v>
      </c>
    </row>
    <row r="89" spans="1:9" ht="12.75" customHeight="1">
      <c r="A89" s="238" t="s">
        <v>393</v>
      </c>
      <c r="B89" s="238"/>
      <c r="C89" s="238"/>
      <c r="D89" s="238"/>
      <c r="E89" s="238"/>
      <c r="F89" s="238"/>
      <c r="G89" s="12">
        <v>81</v>
      </c>
      <c r="H89" s="28">
        <v>0</v>
      </c>
      <c r="I89" s="28">
        <v>0</v>
      </c>
    </row>
    <row r="90" spans="1:9" ht="25.5" customHeight="1">
      <c r="A90" s="238" t="s">
        <v>394</v>
      </c>
      <c r="B90" s="238"/>
      <c r="C90" s="238"/>
      <c r="D90" s="238"/>
      <c r="E90" s="238"/>
      <c r="F90" s="238"/>
      <c r="G90" s="12">
        <v>82</v>
      </c>
      <c r="H90" s="28">
        <v>0</v>
      </c>
      <c r="I90" s="28">
        <v>0</v>
      </c>
    </row>
    <row r="91" spans="1:9" ht="24" customHeight="1">
      <c r="A91" s="242" t="s">
        <v>395</v>
      </c>
      <c r="B91" s="242"/>
      <c r="C91" s="242"/>
      <c r="D91" s="242"/>
      <c r="E91" s="242"/>
      <c r="F91" s="242"/>
      <c r="G91" s="13">
        <v>83</v>
      </c>
      <c r="H91" s="29">
        <f>H92-H93</f>
        <v>28465251</v>
      </c>
      <c r="I91" s="29">
        <f>I92-I93</f>
        <v>30466056</v>
      </c>
    </row>
    <row r="92" spans="1:9" ht="12.75" customHeight="1">
      <c r="A92" s="238" t="s">
        <v>124</v>
      </c>
      <c r="B92" s="238"/>
      <c r="C92" s="238"/>
      <c r="D92" s="238"/>
      <c r="E92" s="238"/>
      <c r="F92" s="238"/>
      <c r="G92" s="12">
        <v>84</v>
      </c>
      <c r="H92" s="28">
        <v>28465251</v>
      </c>
      <c r="I92" s="28">
        <v>30466056</v>
      </c>
    </row>
    <row r="93" spans="1:9" ht="12.75" customHeight="1">
      <c r="A93" s="238" t="s">
        <v>125</v>
      </c>
      <c r="B93" s="238"/>
      <c r="C93" s="238"/>
      <c r="D93" s="238"/>
      <c r="E93" s="238"/>
      <c r="F93" s="238"/>
      <c r="G93" s="12">
        <v>85</v>
      </c>
      <c r="H93" s="28">
        <v>0</v>
      </c>
      <c r="I93" s="28">
        <v>0</v>
      </c>
    </row>
    <row r="94" spans="1:9" ht="12.75" customHeight="1">
      <c r="A94" s="242" t="s">
        <v>396</v>
      </c>
      <c r="B94" s="242"/>
      <c r="C94" s="242"/>
      <c r="D94" s="242"/>
      <c r="E94" s="242"/>
      <c r="F94" s="242"/>
      <c r="G94" s="13">
        <v>86</v>
      </c>
      <c r="H94" s="29">
        <f>H95-H96</f>
        <v>22194311</v>
      </c>
      <c r="I94" s="29">
        <f>I95-I96</f>
        <v>11887343</v>
      </c>
    </row>
    <row r="95" spans="1:9" ht="12.75" customHeight="1">
      <c r="A95" s="238" t="s">
        <v>126</v>
      </c>
      <c r="B95" s="238"/>
      <c r="C95" s="238"/>
      <c r="D95" s="238"/>
      <c r="E95" s="238"/>
      <c r="F95" s="238"/>
      <c r="G95" s="12">
        <v>87</v>
      </c>
      <c r="H95" s="28">
        <v>22194311</v>
      </c>
      <c r="I95" s="28">
        <v>11887343</v>
      </c>
    </row>
    <row r="96" spans="1:9" ht="12.75" customHeight="1">
      <c r="A96" s="238" t="s">
        <v>127</v>
      </c>
      <c r="B96" s="238"/>
      <c r="C96" s="238"/>
      <c r="D96" s="238"/>
      <c r="E96" s="238"/>
      <c r="F96" s="238"/>
      <c r="G96" s="12">
        <v>88</v>
      </c>
      <c r="H96" s="28">
        <v>0</v>
      </c>
      <c r="I96" s="28">
        <v>0</v>
      </c>
    </row>
    <row r="97" spans="1:9" ht="12.75" customHeight="1">
      <c r="A97" s="238" t="s">
        <v>128</v>
      </c>
      <c r="B97" s="238"/>
      <c r="C97" s="238"/>
      <c r="D97" s="238"/>
      <c r="E97" s="238"/>
      <c r="F97" s="238"/>
      <c r="G97" s="12">
        <v>89</v>
      </c>
      <c r="H97" s="28">
        <v>0</v>
      </c>
      <c r="I97" s="28">
        <v>0</v>
      </c>
    </row>
    <row r="98" spans="1:9" ht="12.75" customHeight="1">
      <c r="A98" s="240" t="s">
        <v>397</v>
      </c>
      <c r="B98" s="240"/>
      <c r="C98" s="240"/>
      <c r="D98" s="240"/>
      <c r="E98" s="240"/>
      <c r="F98" s="240"/>
      <c r="G98" s="13">
        <v>90</v>
      </c>
      <c r="H98" s="29">
        <f>SUM(H99:H104)</f>
        <v>942552</v>
      </c>
      <c r="I98" s="29">
        <f>SUM(I99:I104)</f>
        <v>1036966</v>
      </c>
    </row>
    <row r="99" spans="1:9" ht="31.95" customHeight="1">
      <c r="A99" s="238" t="s">
        <v>129</v>
      </c>
      <c r="B99" s="238"/>
      <c r="C99" s="238"/>
      <c r="D99" s="238"/>
      <c r="E99" s="238"/>
      <c r="F99" s="238"/>
      <c r="G99" s="12">
        <v>91</v>
      </c>
      <c r="H99" s="28">
        <v>942552</v>
      </c>
      <c r="I99" s="28">
        <v>1036966</v>
      </c>
    </row>
    <row r="100" spans="1:9" ht="12.75" customHeight="1">
      <c r="A100" s="238" t="s">
        <v>130</v>
      </c>
      <c r="B100" s="238"/>
      <c r="C100" s="238"/>
      <c r="D100" s="238"/>
      <c r="E100" s="238"/>
      <c r="F100" s="238"/>
      <c r="G100" s="12">
        <v>92</v>
      </c>
      <c r="H100" s="28">
        <v>0</v>
      </c>
      <c r="I100" s="28">
        <v>0</v>
      </c>
    </row>
    <row r="101" spans="1:9" ht="12.75" customHeight="1">
      <c r="A101" s="238" t="s">
        <v>131</v>
      </c>
      <c r="B101" s="238"/>
      <c r="C101" s="238"/>
      <c r="D101" s="238"/>
      <c r="E101" s="238"/>
      <c r="F101" s="238"/>
      <c r="G101" s="12">
        <v>93</v>
      </c>
      <c r="H101" s="28">
        <v>0</v>
      </c>
      <c r="I101" s="28">
        <v>0</v>
      </c>
    </row>
    <row r="102" spans="1:9" ht="12.75" customHeight="1">
      <c r="A102" s="238" t="s">
        <v>132</v>
      </c>
      <c r="B102" s="238"/>
      <c r="C102" s="238"/>
      <c r="D102" s="238"/>
      <c r="E102" s="238"/>
      <c r="F102" s="238"/>
      <c r="G102" s="12">
        <v>94</v>
      </c>
      <c r="H102" s="28">
        <v>0</v>
      </c>
      <c r="I102" s="28">
        <v>0</v>
      </c>
    </row>
    <row r="103" spans="1:9" ht="12.75" customHeight="1">
      <c r="A103" s="238" t="s">
        <v>133</v>
      </c>
      <c r="B103" s="238"/>
      <c r="C103" s="238"/>
      <c r="D103" s="238"/>
      <c r="E103" s="238"/>
      <c r="F103" s="238"/>
      <c r="G103" s="12">
        <v>95</v>
      </c>
      <c r="H103" s="28">
        <v>0</v>
      </c>
      <c r="I103" s="28">
        <v>0</v>
      </c>
    </row>
    <row r="104" spans="1:9" ht="12.75" customHeight="1">
      <c r="A104" s="238" t="s">
        <v>134</v>
      </c>
      <c r="B104" s="238"/>
      <c r="C104" s="238"/>
      <c r="D104" s="238"/>
      <c r="E104" s="238"/>
      <c r="F104" s="238"/>
      <c r="G104" s="12">
        <v>96</v>
      </c>
      <c r="H104" s="28">
        <v>0</v>
      </c>
      <c r="I104" s="28">
        <v>0</v>
      </c>
    </row>
    <row r="105" spans="1:9" ht="12.75" customHeight="1">
      <c r="A105" s="240" t="s">
        <v>398</v>
      </c>
      <c r="B105" s="240"/>
      <c r="C105" s="240"/>
      <c r="D105" s="240"/>
      <c r="E105" s="240"/>
      <c r="F105" s="240"/>
      <c r="G105" s="13">
        <v>97</v>
      </c>
      <c r="H105" s="29">
        <f>SUM(H106:H116)</f>
        <v>13376477</v>
      </c>
      <c r="I105" s="29">
        <f>SUM(I106:I116)</f>
        <v>12972676</v>
      </c>
    </row>
    <row r="106" spans="1:9" ht="12.75" customHeight="1">
      <c r="A106" s="238" t="s">
        <v>135</v>
      </c>
      <c r="B106" s="238"/>
      <c r="C106" s="238"/>
      <c r="D106" s="238"/>
      <c r="E106" s="238"/>
      <c r="F106" s="238"/>
      <c r="G106" s="12">
        <v>98</v>
      </c>
      <c r="H106" s="28">
        <v>0</v>
      </c>
      <c r="I106" s="28">
        <v>0</v>
      </c>
    </row>
    <row r="107" spans="1:9" ht="24.6" customHeight="1">
      <c r="A107" s="238" t="s">
        <v>136</v>
      </c>
      <c r="B107" s="238"/>
      <c r="C107" s="238"/>
      <c r="D107" s="238"/>
      <c r="E107" s="238"/>
      <c r="F107" s="238"/>
      <c r="G107" s="12">
        <v>99</v>
      </c>
      <c r="H107" s="28">
        <v>0</v>
      </c>
      <c r="I107" s="28">
        <v>0</v>
      </c>
    </row>
    <row r="108" spans="1:9" ht="12.75" customHeight="1">
      <c r="A108" s="238" t="s">
        <v>137</v>
      </c>
      <c r="B108" s="238"/>
      <c r="C108" s="238"/>
      <c r="D108" s="238"/>
      <c r="E108" s="238"/>
      <c r="F108" s="238"/>
      <c r="G108" s="12">
        <v>100</v>
      </c>
      <c r="H108" s="28">
        <v>0</v>
      </c>
      <c r="I108" s="28">
        <v>0</v>
      </c>
    </row>
    <row r="109" spans="1:9" ht="21.6" customHeight="1">
      <c r="A109" s="238" t="s">
        <v>138</v>
      </c>
      <c r="B109" s="238"/>
      <c r="C109" s="238"/>
      <c r="D109" s="238"/>
      <c r="E109" s="238"/>
      <c r="F109" s="238"/>
      <c r="G109" s="12">
        <v>101</v>
      </c>
      <c r="H109" s="28">
        <v>0</v>
      </c>
      <c r="I109" s="28">
        <v>0</v>
      </c>
    </row>
    <row r="110" spans="1:9" ht="12.75" customHeight="1">
      <c r="A110" s="238" t="s">
        <v>139</v>
      </c>
      <c r="B110" s="238"/>
      <c r="C110" s="238"/>
      <c r="D110" s="238"/>
      <c r="E110" s="238"/>
      <c r="F110" s="238"/>
      <c r="G110" s="12">
        <v>102</v>
      </c>
      <c r="H110" s="28">
        <v>0</v>
      </c>
      <c r="I110" s="28">
        <v>0</v>
      </c>
    </row>
    <row r="111" spans="1:9" ht="12.75" customHeight="1">
      <c r="A111" s="238" t="s">
        <v>140</v>
      </c>
      <c r="B111" s="238"/>
      <c r="C111" s="238"/>
      <c r="D111" s="238"/>
      <c r="E111" s="238"/>
      <c r="F111" s="238"/>
      <c r="G111" s="12">
        <v>103</v>
      </c>
      <c r="H111" s="28">
        <v>13364073</v>
      </c>
      <c r="I111" s="28">
        <v>12966324</v>
      </c>
    </row>
    <row r="112" spans="1:9" ht="12.75" customHeight="1">
      <c r="A112" s="238" t="s">
        <v>141</v>
      </c>
      <c r="B112" s="238"/>
      <c r="C112" s="238"/>
      <c r="D112" s="238"/>
      <c r="E112" s="238"/>
      <c r="F112" s="238"/>
      <c r="G112" s="12">
        <v>104</v>
      </c>
      <c r="H112" s="28">
        <v>0</v>
      </c>
      <c r="I112" s="28">
        <v>0</v>
      </c>
    </row>
    <row r="113" spans="1:9" ht="12.75" customHeight="1">
      <c r="A113" s="238" t="s">
        <v>142</v>
      </c>
      <c r="B113" s="238"/>
      <c r="C113" s="238"/>
      <c r="D113" s="238"/>
      <c r="E113" s="238"/>
      <c r="F113" s="238"/>
      <c r="G113" s="12">
        <v>105</v>
      </c>
      <c r="H113" s="28">
        <v>0</v>
      </c>
      <c r="I113" s="28">
        <v>0</v>
      </c>
    </row>
    <row r="114" spans="1:9" ht="12.75" customHeight="1">
      <c r="A114" s="238" t="s">
        <v>143</v>
      </c>
      <c r="B114" s="238"/>
      <c r="C114" s="238"/>
      <c r="D114" s="238"/>
      <c r="E114" s="238"/>
      <c r="F114" s="238"/>
      <c r="G114" s="12">
        <v>106</v>
      </c>
      <c r="H114" s="28">
        <v>0</v>
      </c>
      <c r="I114" s="28">
        <v>0</v>
      </c>
    </row>
    <row r="115" spans="1:9" ht="12.75" customHeight="1">
      <c r="A115" s="238" t="s">
        <v>144</v>
      </c>
      <c r="B115" s="238"/>
      <c r="C115" s="238"/>
      <c r="D115" s="238"/>
      <c r="E115" s="238"/>
      <c r="F115" s="238"/>
      <c r="G115" s="12">
        <v>107</v>
      </c>
      <c r="H115" s="28">
        <v>12404</v>
      </c>
      <c r="I115" s="28">
        <v>6352</v>
      </c>
    </row>
    <row r="116" spans="1:9" ht="12.75" customHeight="1">
      <c r="A116" s="238" t="s">
        <v>145</v>
      </c>
      <c r="B116" s="238"/>
      <c r="C116" s="238"/>
      <c r="D116" s="238"/>
      <c r="E116" s="238"/>
      <c r="F116" s="238"/>
      <c r="G116" s="12">
        <v>108</v>
      </c>
      <c r="H116" s="28">
        <v>0</v>
      </c>
      <c r="I116" s="28">
        <v>0</v>
      </c>
    </row>
    <row r="117" spans="1:9" ht="12.75" customHeight="1">
      <c r="A117" s="240" t="s">
        <v>399</v>
      </c>
      <c r="B117" s="240"/>
      <c r="C117" s="240"/>
      <c r="D117" s="240"/>
      <c r="E117" s="240"/>
      <c r="F117" s="240"/>
      <c r="G117" s="13">
        <v>109</v>
      </c>
      <c r="H117" s="29">
        <f>SUM(H118:H131)</f>
        <v>72536420</v>
      </c>
      <c r="I117" s="29">
        <f>SUM(I118:I131)</f>
        <v>50297758</v>
      </c>
    </row>
    <row r="118" spans="1:9" ht="12.75" customHeight="1">
      <c r="A118" s="238" t="s">
        <v>146</v>
      </c>
      <c r="B118" s="238"/>
      <c r="C118" s="238"/>
      <c r="D118" s="238"/>
      <c r="E118" s="238"/>
      <c r="F118" s="238"/>
      <c r="G118" s="12">
        <v>110</v>
      </c>
      <c r="H118" s="28">
        <v>0</v>
      </c>
      <c r="I118" s="28">
        <v>0</v>
      </c>
    </row>
    <row r="119" spans="1:9" ht="22.2" customHeight="1">
      <c r="A119" s="238" t="s">
        <v>147</v>
      </c>
      <c r="B119" s="238"/>
      <c r="C119" s="238"/>
      <c r="D119" s="238"/>
      <c r="E119" s="238"/>
      <c r="F119" s="238"/>
      <c r="G119" s="12">
        <v>111</v>
      </c>
      <c r="H119" s="28">
        <v>0</v>
      </c>
      <c r="I119" s="28">
        <v>0</v>
      </c>
    </row>
    <row r="120" spans="1:9" ht="12.75" customHeight="1">
      <c r="A120" s="238" t="s">
        <v>148</v>
      </c>
      <c r="B120" s="238"/>
      <c r="C120" s="238"/>
      <c r="D120" s="238"/>
      <c r="E120" s="238"/>
      <c r="F120" s="238"/>
      <c r="G120" s="12">
        <v>112</v>
      </c>
      <c r="H120" s="28">
        <v>15062490</v>
      </c>
      <c r="I120" s="28">
        <v>10882067</v>
      </c>
    </row>
    <row r="121" spans="1:9" ht="23.7" customHeight="1">
      <c r="A121" s="238" t="s">
        <v>149</v>
      </c>
      <c r="B121" s="238"/>
      <c r="C121" s="238"/>
      <c r="D121" s="238"/>
      <c r="E121" s="238"/>
      <c r="F121" s="238"/>
      <c r="G121" s="12">
        <v>113</v>
      </c>
      <c r="H121" s="28">
        <v>0</v>
      </c>
      <c r="I121" s="28">
        <v>0</v>
      </c>
    </row>
    <row r="122" spans="1:9" ht="12.75" customHeight="1">
      <c r="A122" s="238" t="s">
        <v>150</v>
      </c>
      <c r="B122" s="238"/>
      <c r="C122" s="238"/>
      <c r="D122" s="238"/>
      <c r="E122" s="238"/>
      <c r="F122" s="238"/>
      <c r="G122" s="12">
        <v>114</v>
      </c>
      <c r="H122" s="28">
        <v>0</v>
      </c>
      <c r="I122" s="28">
        <v>0</v>
      </c>
    </row>
    <row r="123" spans="1:9" ht="12.75" customHeight="1">
      <c r="A123" s="238" t="s">
        <v>151</v>
      </c>
      <c r="B123" s="238"/>
      <c r="C123" s="238"/>
      <c r="D123" s="238"/>
      <c r="E123" s="238"/>
      <c r="F123" s="238"/>
      <c r="G123" s="12">
        <v>115</v>
      </c>
      <c r="H123" s="28">
        <v>2526298</v>
      </c>
      <c r="I123" s="28">
        <v>2150732</v>
      </c>
    </row>
    <row r="124" spans="1:9" ht="12.75" customHeight="1">
      <c r="A124" s="238" t="s">
        <v>152</v>
      </c>
      <c r="B124" s="238"/>
      <c r="C124" s="238"/>
      <c r="D124" s="238"/>
      <c r="E124" s="238"/>
      <c r="F124" s="238"/>
      <c r="G124" s="12">
        <v>116</v>
      </c>
      <c r="H124" s="28">
        <v>14207996</v>
      </c>
      <c r="I124" s="28">
        <v>10578242</v>
      </c>
    </row>
    <row r="125" spans="1:9" ht="12.75" customHeight="1">
      <c r="A125" s="238" t="s">
        <v>153</v>
      </c>
      <c r="B125" s="238"/>
      <c r="C125" s="238"/>
      <c r="D125" s="238"/>
      <c r="E125" s="238"/>
      <c r="F125" s="238"/>
      <c r="G125" s="12">
        <v>117</v>
      </c>
      <c r="H125" s="28">
        <v>12027014</v>
      </c>
      <c r="I125" s="28">
        <v>8121553</v>
      </c>
    </row>
    <row r="126" spans="1:9">
      <c r="A126" s="238" t="s">
        <v>154</v>
      </c>
      <c r="B126" s="238"/>
      <c r="C126" s="238"/>
      <c r="D126" s="238"/>
      <c r="E126" s="238"/>
      <c r="F126" s="238"/>
      <c r="G126" s="12">
        <v>118</v>
      </c>
      <c r="H126" s="28">
        <v>0</v>
      </c>
      <c r="I126" s="28">
        <v>0</v>
      </c>
    </row>
    <row r="127" spans="1:9">
      <c r="A127" s="238" t="s">
        <v>155</v>
      </c>
      <c r="B127" s="238"/>
      <c r="C127" s="238"/>
      <c r="D127" s="238"/>
      <c r="E127" s="238"/>
      <c r="F127" s="238"/>
      <c r="G127" s="12">
        <v>119</v>
      </c>
      <c r="H127" s="28">
        <v>21428393</v>
      </c>
      <c r="I127" s="28">
        <v>11879278</v>
      </c>
    </row>
    <row r="128" spans="1:9">
      <c r="A128" s="238" t="s">
        <v>156</v>
      </c>
      <c r="B128" s="238"/>
      <c r="C128" s="238"/>
      <c r="D128" s="238"/>
      <c r="E128" s="238"/>
      <c r="F128" s="238"/>
      <c r="G128" s="12">
        <v>120</v>
      </c>
      <c r="H128" s="28">
        <v>5701541</v>
      </c>
      <c r="I128" s="28">
        <v>5616670</v>
      </c>
    </row>
    <row r="129" spans="1:9">
      <c r="A129" s="238" t="s">
        <v>157</v>
      </c>
      <c r="B129" s="238"/>
      <c r="C129" s="238"/>
      <c r="D129" s="238"/>
      <c r="E129" s="238"/>
      <c r="F129" s="238"/>
      <c r="G129" s="12">
        <v>121</v>
      </c>
      <c r="H129" s="28">
        <v>0</v>
      </c>
      <c r="I129" s="28">
        <v>0</v>
      </c>
    </row>
    <row r="130" spans="1:9">
      <c r="A130" s="238" t="s">
        <v>158</v>
      </c>
      <c r="B130" s="238"/>
      <c r="C130" s="238"/>
      <c r="D130" s="238"/>
      <c r="E130" s="238"/>
      <c r="F130" s="238"/>
      <c r="G130" s="12">
        <v>122</v>
      </c>
      <c r="H130" s="28">
        <v>0</v>
      </c>
      <c r="I130" s="28">
        <v>0</v>
      </c>
    </row>
    <row r="131" spans="1:9">
      <c r="A131" s="238" t="s">
        <v>159</v>
      </c>
      <c r="B131" s="238"/>
      <c r="C131" s="238"/>
      <c r="D131" s="238"/>
      <c r="E131" s="238"/>
      <c r="F131" s="238"/>
      <c r="G131" s="12">
        <v>123</v>
      </c>
      <c r="H131" s="28">
        <v>1582688</v>
      </c>
      <c r="I131" s="28">
        <v>1069216</v>
      </c>
    </row>
    <row r="132" spans="1:9" ht="22.2" customHeight="1">
      <c r="A132" s="239" t="s">
        <v>160</v>
      </c>
      <c r="B132" s="239"/>
      <c r="C132" s="239"/>
      <c r="D132" s="239"/>
      <c r="E132" s="239"/>
      <c r="F132" s="239"/>
      <c r="G132" s="12">
        <v>124</v>
      </c>
      <c r="H132" s="28">
        <v>33276523</v>
      </c>
      <c r="I132" s="28">
        <v>33611070</v>
      </c>
    </row>
    <row r="133" spans="1:9">
      <c r="A133" s="240" t="s">
        <v>400</v>
      </c>
      <c r="B133" s="240"/>
      <c r="C133" s="240"/>
      <c r="D133" s="240"/>
      <c r="E133" s="240"/>
      <c r="F133" s="240"/>
      <c r="G133" s="13">
        <v>125</v>
      </c>
      <c r="H133" s="29">
        <f>H75+H98+H105+H117+H132</f>
        <v>192596789</v>
      </c>
      <c r="I133" s="29">
        <f>I75+I98+I105+I117+I132</f>
        <v>162385463</v>
      </c>
    </row>
    <row r="134" spans="1:9">
      <c r="A134" s="239" t="s">
        <v>161</v>
      </c>
      <c r="B134" s="239"/>
      <c r="C134" s="239"/>
      <c r="D134" s="239"/>
      <c r="E134" s="239"/>
      <c r="F134" s="239"/>
      <c r="G134" s="12">
        <v>126</v>
      </c>
      <c r="H134" s="28">
        <v>0</v>
      </c>
      <c r="I134" s="28">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33203125" style="1"/>
    <col min="8" max="11" width="14.6640625" style="31" customWidth="1"/>
    <col min="12" max="263" width="9.33203125" style="1"/>
    <col min="264" max="264" width="9.6640625" style="1" bestFit="1" customWidth="1"/>
    <col min="265" max="265" width="11.6640625" style="1" bestFit="1" customWidth="1"/>
    <col min="266" max="519" width="9.33203125" style="1"/>
    <col min="520" max="520" width="9.6640625" style="1" bestFit="1" customWidth="1"/>
    <col min="521" max="521" width="11.6640625" style="1" bestFit="1" customWidth="1"/>
    <col min="522" max="775" width="9.33203125" style="1"/>
    <col min="776" max="776" width="9.6640625" style="1" bestFit="1" customWidth="1"/>
    <col min="777" max="777" width="11.6640625" style="1" bestFit="1" customWidth="1"/>
    <col min="778" max="1031" width="9.33203125" style="1"/>
    <col min="1032" max="1032" width="9.6640625" style="1" bestFit="1" customWidth="1"/>
    <col min="1033" max="1033" width="11.6640625" style="1" bestFit="1" customWidth="1"/>
    <col min="1034" max="1287" width="9.33203125" style="1"/>
    <col min="1288" max="1288" width="9.6640625" style="1" bestFit="1" customWidth="1"/>
    <col min="1289" max="1289" width="11.6640625" style="1" bestFit="1" customWidth="1"/>
    <col min="1290" max="1543" width="9.33203125" style="1"/>
    <col min="1544" max="1544" width="9.6640625" style="1" bestFit="1" customWidth="1"/>
    <col min="1545" max="1545" width="11.6640625" style="1" bestFit="1" customWidth="1"/>
    <col min="1546" max="1799" width="9.33203125" style="1"/>
    <col min="1800" max="1800" width="9.6640625" style="1" bestFit="1" customWidth="1"/>
    <col min="1801" max="1801" width="11.6640625" style="1" bestFit="1" customWidth="1"/>
    <col min="1802" max="2055" width="9.33203125" style="1"/>
    <col min="2056" max="2056" width="9.6640625" style="1" bestFit="1" customWidth="1"/>
    <col min="2057" max="2057" width="11.6640625" style="1" bestFit="1" customWidth="1"/>
    <col min="2058" max="2311" width="9.33203125" style="1"/>
    <col min="2312" max="2312" width="9.6640625" style="1" bestFit="1" customWidth="1"/>
    <col min="2313" max="2313" width="11.6640625" style="1" bestFit="1" customWidth="1"/>
    <col min="2314" max="2567" width="9.33203125" style="1"/>
    <col min="2568" max="2568" width="9.6640625" style="1" bestFit="1" customWidth="1"/>
    <col min="2569" max="2569" width="11.6640625" style="1" bestFit="1" customWidth="1"/>
    <col min="2570" max="2823" width="9.33203125" style="1"/>
    <col min="2824" max="2824" width="9.6640625" style="1" bestFit="1" customWidth="1"/>
    <col min="2825" max="2825" width="11.6640625" style="1" bestFit="1" customWidth="1"/>
    <col min="2826" max="3079" width="9.33203125" style="1"/>
    <col min="3080" max="3080" width="9.6640625" style="1" bestFit="1" customWidth="1"/>
    <col min="3081" max="3081" width="11.6640625" style="1" bestFit="1" customWidth="1"/>
    <col min="3082" max="3335" width="9.33203125" style="1"/>
    <col min="3336" max="3336" width="9.6640625" style="1" bestFit="1" customWidth="1"/>
    <col min="3337" max="3337" width="11.6640625" style="1" bestFit="1" customWidth="1"/>
    <col min="3338" max="3591" width="9.33203125" style="1"/>
    <col min="3592" max="3592" width="9.6640625" style="1" bestFit="1" customWidth="1"/>
    <col min="3593" max="3593" width="11.6640625" style="1" bestFit="1" customWidth="1"/>
    <col min="3594" max="3847" width="9.33203125" style="1"/>
    <col min="3848" max="3848" width="9.6640625" style="1" bestFit="1" customWidth="1"/>
    <col min="3849" max="3849" width="11.6640625" style="1" bestFit="1" customWidth="1"/>
    <col min="3850" max="4103" width="9.33203125" style="1"/>
    <col min="4104" max="4104" width="9.6640625" style="1" bestFit="1" customWidth="1"/>
    <col min="4105" max="4105" width="11.6640625" style="1" bestFit="1" customWidth="1"/>
    <col min="4106" max="4359" width="9.33203125" style="1"/>
    <col min="4360" max="4360" width="9.6640625" style="1" bestFit="1" customWidth="1"/>
    <col min="4361" max="4361" width="11.6640625" style="1" bestFit="1" customWidth="1"/>
    <col min="4362" max="4615" width="9.33203125" style="1"/>
    <col min="4616" max="4616" width="9.6640625" style="1" bestFit="1" customWidth="1"/>
    <col min="4617" max="4617" width="11.6640625" style="1" bestFit="1" customWidth="1"/>
    <col min="4618" max="4871" width="9.33203125" style="1"/>
    <col min="4872" max="4872" width="9.6640625" style="1" bestFit="1" customWidth="1"/>
    <col min="4873" max="4873" width="11.6640625" style="1" bestFit="1" customWidth="1"/>
    <col min="4874" max="5127" width="9.33203125" style="1"/>
    <col min="5128" max="5128" width="9.6640625" style="1" bestFit="1" customWidth="1"/>
    <col min="5129" max="5129" width="11.6640625" style="1" bestFit="1" customWidth="1"/>
    <col min="5130" max="5383" width="9.33203125" style="1"/>
    <col min="5384" max="5384" width="9.6640625" style="1" bestFit="1" customWidth="1"/>
    <col min="5385" max="5385" width="11.6640625" style="1" bestFit="1" customWidth="1"/>
    <col min="5386" max="5639" width="9.33203125" style="1"/>
    <col min="5640" max="5640" width="9.6640625" style="1" bestFit="1" customWidth="1"/>
    <col min="5641" max="5641" width="11.6640625" style="1" bestFit="1" customWidth="1"/>
    <col min="5642" max="5895" width="9.33203125" style="1"/>
    <col min="5896" max="5896" width="9.6640625" style="1" bestFit="1" customWidth="1"/>
    <col min="5897" max="5897" width="11.6640625" style="1" bestFit="1" customWidth="1"/>
    <col min="5898" max="6151" width="9.33203125" style="1"/>
    <col min="6152" max="6152" width="9.6640625" style="1" bestFit="1" customWidth="1"/>
    <col min="6153" max="6153" width="11.6640625" style="1" bestFit="1" customWidth="1"/>
    <col min="6154" max="6407" width="9.33203125" style="1"/>
    <col min="6408" max="6408" width="9.6640625" style="1" bestFit="1" customWidth="1"/>
    <col min="6409" max="6409" width="11.6640625" style="1" bestFit="1" customWidth="1"/>
    <col min="6410" max="6663" width="9.33203125" style="1"/>
    <col min="6664" max="6664" width="9.6640625" style="1" bestFit="1" customWidth="1"/>
    <col min="6665" max="6665" width="11.6640625" style="1" bestFit="1" customWidth="1"/>
    <col min="6666" max="6919" width="9.33203125" style="1"/>
    <col min="6920" max="6920" width="9.6640625" style="1" bestFit="1" customWidth="1"/>
    <col min="6921" max="6921" width="11.6640625" style="1" bestFit="1" customWidth="1"/>
    <col min="6922" max="7175" width="9.33203125" style="1"/>
    <col min="7176" max="7176" width="9.6640625" style="1" bestFit="1" customWidth="1"/>
    <col min="7177" max="7177" width="11.6640625" style="1" bestFit="1" customWidth="1"/>
    <col min="7178" max="7431" width="9.33203125" style="1"/>
    <col min="7432" max="7432" width="9.6640625" style="1" bestFit="1" customWidth="1"/>
    <col min="7433" max="7433" width="11.6640625" style="1" bestFit="1" customWidth="1"/>
    <col min="7434" max="7687" width="9.33203125" style="1"/>
    <col min="7688" max="7688" width="9.6640625" style="1" bestFit="1" customWidth="1"/>
    <col min="7689" max="7689" width="11.6640625" style="1" bestFit="1" customWidth="1"/>
    <col min="7690" max="7943" width="9.33203125" style="1"/>
    <col min="7944" max="7944" width="9.6640625" style="1" bestFit="1" customWidth="1"/>
    <col min="7945" max="7945" width="11.6640625" style="1" bestFit="1" customWidth="1"/>
    <col min="7946" max="8199" width="9.33203125" style="1"/>
    <col min="8200" max="8200" width="9.6640625" style="1" bestFit="1" customWidth="1"/>
    <col min="8201" max="8201" width="11.6640625" style="1" bestFit="1" customWidth="1"/>
    <col min="8202" max="8455" width="9.33203125" style="1"/>
    <col min="8456" max="8456" width="9.6640625" style="1" bestFit="1" customWidth="1"/>
    <col min="8457" max="8457" width="11.6640625" style="1" bestFit="1" customWidth="1"/>
    <col min="8458" max="8711" width="9.33203125" style="1"/>
    <col min="8712" max="8712" width="9.6640625" style="1" bestFit="1" customWidth="1"/>
    <col min="8713" max="8713" width="11.6640625" style="1" bestFit="1" customWidth="1"/>
    <col min="8714" max="8967" width="9.33203125" style="1"/>
    <col min="8968" max="8968" width="9.6640625" style="1" bestFit="1" customWidth="1"/>
    <col min="8969" max="8969" width="11.6640625" style="1" bestFit="1" customWidth="1"/>
    <col min="8970" max="9223" width="9.33203125" style="1"/>
    <col min="9224" max="9224" width="9.6640625" style="1" bestFit="1" customWidth="1"/>
    <col min="9225" max="9225" width="11.6640625" style="1" bestFit="1" customWidth="1"/>
    <col min="9226" max="9479" width="9.33203125" style="1"/>
    <col min="9480" max="9480" width="9.6640625" style="1" bestFit="1" customWidth="1"/>
    <col min="9481" max="9481" width="11.6640625" style="1" bestFit="1" customWidth="1"/>
    <col min="9482" max="9735" width="9.33203125" style="1"/>
    <col min="9736" max="9736" width="9.6640625" style="1" bestFit="1" customWidth="1"/>
    <col min="9737" max="9737" width="11.6640625" style="1" bestFit="1" customWidth="1"/>
    <col min="9738" max="9991" width="9.33203125" style="1"/>
    <col min="9992" max="9992" width="9.6640625" style="1" bestFit="1" customWidth="1"/>
    <col min="9993" max="9993" width="11.6640625" style="1" bestFit="1" customWidth="1"/>
    <col min="9994" max="10247" width="9.33203125" style="1"/>
    <col min="10248" max="10248" width="9.6640625" style="1" bestFit="1" customWidth="1"/>
    <col min="10249" max="10249" width="11.6640625" style="1" bestFit="1" customWidth="1"/>
    <col min="10250" max="10503" width="9.33203125" style="1"/>
    <col min="10504" max="10504" width="9.6640625" style="1" bestFit="1" customWidth="1"/>
    <col min="10505" max="10505" width="11.6640625" style="1" bestFit="1" customWidth="1"/>
    <col min="10506" max="10759" width="9.33203125" style="1"/>
    <col min="10760" max="10760" width="9.6640625" style="1" bestFit="1" customWidth="1"/>
    <col min="10761" max="10761" width="11.6640625" style="1" bestFit="1" customWidth="1"/>
    <col min="10762" max="11015" width="9.33203125" style="1"/>
    <col min="11016" max="11016" width="9.6640625" style="1" bestFit="1" customWidth="1"/>
    <col min="11017" max="11017" width="11.6640625" style="1" bestFit="1" customWidth="1"/>
    <col min="11018" max="11271" width="9.33203125" style="1"/>
    <col min="11272" max="11272" width="9.6640625" style="1" bestFit="1" customWidth="1"/>
    <col min="11273" max="11273" width="11.6640625" style="1" bestFit="1" customWidth="1"/>
    <col min="11274" max="11527" width="9.33203125" style="1"/>
    <col min="11528" max="11528" width="9.6640625" style="1" bestFit="1" customWidth="1"/>
    <col min="11529" max="11529" width="11.6640625" style="1" bestFit="1" customWidth="1"/>
    <col min="11530" max="11783" width="9.33203125" style="1"/>
    <col min="11784" max="11784" width="9.6640625" style="1" bestFit="1" customWidth="1"/>
    <col min="11785" max="11785" width="11.6640625" style="1" bestFit="1" customWidth="1"/>
    <col min="11786" max="12039" width="9.33203125" style="1"/>
    <col min="12040" max="12040" width="9.6640625" style="1" bestFit="1" customWidth="1"/>
    <col min="12041" max="12041" width="11.6640625" style="1" bestFit="1" customWidth="1"/>
    <col min="12042" max="12295" width="9.33203125" style="1"/>
    <col min="12296" max="12296" width="9.6640625" style="1" bestFit="1" customWidth="1"/>
    <col min="12297" max="12297" width="11.6640625" style="1" bestFit="1" customWidth="1"/>
    <col min="12298" max="12551" width="9.33203125" style="1"/>
    <col min="12552" max="12552" width="9.6640625" style="1" bestFit="1" customWidth="1"/>
    <col min="12553" max="12553" width="11.6640625" style="1" bestFit="1" customWidth="1"/>
    <col min="12554" max="12807" width="9.33203125" style="1"/>
    <col min="12808" max="12808" width="9.6640625" style="1" bestFit="1" customWidth="1"/>
    <col min="12809" max="12809" width="11.6640625" style="1" bestFit="1" customWidth="1"/>
    <col min="12810" max="13063" width="9.33203125" style="1"/>
    <col min="13064" max="13064" width="9.6640625" style="1" bestFit="1" customWidth="1"/>
    <col min="13065" max="13065" width="11.6640625" style="1" bestFit="1" customWidth="1"/>
    <col min="13066" max="13319" width="9.33203125" style="1"/>
    <col min="13320" max="13320" width="9.6640625" style="1" bestFit="1" customWidth="1"/>
    <col min="13321" max="13321" width="11.6640625" style="1" bestFit="1" customWidth="1"/>
    <col min="13322" max="13575" width="9.33203125" style="1"/>
    <col min="13576" max="13576" width="9.6640625" style="1" bestFit="1" customWidth="1"/>
    <col min="13577" max="13577" width="11.6640625" style="1" bestFit="1" customWidth="1"/>
    <col min="13578" max="13831" width="9.33203125" style="1"/>
    <col min="13832" max="13832" width="9.6640625" style="1" bestFit="1" customWidth="1"/>
    <col min="13833" max="13833" width="11.6640625" style="1" bestFit="1" customWidth="1"/>
    <col min="13834" max="14087" width="9.33203125" style="1"/>
    <col min="14088" max="14088" width="9.6640625" style="1" bestFit="1" customWidth="1"/>
    <col min="14089" max="14089" width="11.6640625" style="1" bestFit="1" customWidth="1"/>
    <col min="14090" max="14343" width="9.33203125" style="1"/>
    <col min="14344" max="14344" width="9.6640625" style="1" bestFit="1" customWidth="1"/>
    <col min="14345" max="14345" width="11.6640625" style="1" bestFit="1" customWidth="1"/>
    <col min="14346" max="14599" width="9.33203125" style="1"/>
    <col min="14600" max="14600" width="9.6640625" style="1" bestFit="1" customWidth="1"/>
    <col min="14601" max="14601" width="11.6640625" style="1" bestFit="1" customWidth="1"/>
    <col min="14602" max="14855" width="9.33203125" style="1"/>
    <col min="14856" max="14856" width="9.6640625" style="1" bestFit="1" customWidth="1"/>
    <col min="14857" max="14857" width="11.6640625" style="1" bestFit="1" customWidth="1"/>
    <col min="14858" max="15111" width="9.33203125" style="1"/>
    <col min="15112" max="15112" width="9.6640625" style="1" bestFit="1" customWidth="1"/>
    <col min="15113" max="15113" width="11.6640625" style="1" bestFit="1" customWidth="1"/>
    <col min="15114" max="15367" width="9.33203125" style="1"/>
    <col min="15368" max="15368" width="9.6640625" style="1" bestFit="1" customWidth="1"/>
    <col min="15369" max="15369" width="11.6640625" style="1" bestFit="1" customWidth="1"/>
    <col min="15370" max="15623" width="9.33203125" style="1"/>
    <col min="15624" max="15624" width="9.6640625" style="1" bestFit="1" customWidth="1"/>
    <col min="15625" max="15625" width="11.6640625" style="1" bestFit="1" customWidth="1"/>
    <col min="15626" max="15879" width="9.33203125" style="1"/>
    <col min="15880" max="15880" width="9.6640625" style="1" bestFit="1" customWidth="1"/>
    <col min="15881" max="15881" width="11.6640625" style="1" bestFit="1" customWidth="1"/>
    <col min="15882" max="16135" width="9.33203125" style="1"/>
    <col min="16136" max="16136" width="9.6640625" style="1" bestFit="1" customWidth="1"/>
    <col min="16137" max="16137" width="11.6640625" style="1" bestFit="1" customWidth="1"/>
    <col min="16138" max="16384" width="9.33203125" style="1"/>
  </cols>
  <sheetData>
    <row r="1" spans="1:11">
      <c r="A1" s="275" t="s">
        <v>162</v>
      </c>
      <c r="B1" s="246"/>
      <c r="C1" s="246"/>
      <c r="D1" s="246"/>
      <c r="E1" s="246"/>
      <c r="F1" s="246"/>
      <c r="G1" s="246"/>
      <c r="H1" s="246"/>
      <c r="I1" s="246"/>
    </row>
    <row r="2" spans="1:11" ht="12.75" customHeight="1">
      <c r="A2" s="274" t="s">
        <v>598</v>
      </c>
      <c r="B2" s="274"/>
      <c r="C2" s="274"/>
      <c r="D2" s="274"/>
      <c r="E2" s="274"/>
      <c r="F2" s="274"/>
      <c r="G2" s="274"/>
      <c r="H2" s="274"/>
      <c r="I2" s="274"/>
      <c r="J2" s="106"/>
      <c r="K2" s="106"/>
    </row>
    <row r="3" spans="1:11">
      <c r="A3" s="279" t="s">
        <v>499</v>
      </c>
      <c r="B3" s="280"/>
      <c r="C3" s="280"/>
      <c r="D3" s="280"/>
      <c r="E3" s="280"/>
      <c r="F3" s="280"/>
      <c r="G3" s="280"/>
      <c r="H3" s="280"/>
      <c r="I3" s="280"/>
      <c r="J3" s="281"/>
      <c r="K3" s="281"/>
    </row>
    <row r="4" spans="1:11" ht="12.75" customHeight="1">
      <c r="A4" s="282" t="s">
        <v>518</v>
      </c>
      <c r="B4" s="283"/>
      <c r="C4" s="283"/>
      <c r="D4" s="283"/>
      <c r="E4" s="283"/>
      <c r="F4" s="283"/>
      <c r="G4" s="283"/>
      <c r="H4" s="283"/>
      <c r="I4" s="283"/>
      <c r="J4" s="284"/>
      <c r="K4" s="284"/>
    </row>
    <row r="5" spans="1:11" ht="22.2" customHeight="1">
      <c r="A5" s="276" t="s">
        <v>163</v>
      </c>
      <c r="B5" s="256"/>
      <c r="C5" s="256"/>
      <c r="D5" s="256"/>
      <c r="E5" s="256"/>
      <c r="F5" s="256"/>
      <c r="G5" s="276" t="s">
        <v>164</v>
      </c>
      <c r="H5" s="277" t="s">
        <v>165</v>
      </c>
      <c r="I5" s="278"/>
      <c r="J5" s="277" t="s">
        <v>166</v>
      </c>
      <c r="K5" s="278"/>
    </row>
    <row r="6" spans="1:11">
      <c r="A6" s="256"/>
      <c r="B6" s="256"/>
      <c r="C6" s="256"/>
      <c r="D6" s="256"/>
      <c r="E6" s="256"/>
      <c r="F6" s="256"/>
      <c r="G6" s="256"/>
      <c r="H6" s="15" t="s">
        <v>167</v>
      </c>
      <c r="I6" s="15" t="s">
        <v>168</v>
      </c>
      <c r="J6" s="15" t="s">
        <v>169</v>
      </c>
      <c r="K6" s="15" t="s">
        <v>170</v>
      </c>
    </row>
    <row r="7" spans="1:11">
      <c r="A7" s="285">
        <v>1</v>
      </c>
      <c r="B7" s="254"/>
      <c r="C7" s="254"/>
      <c r="D7" s="254"/>
      <c r="E7" s="254"/>
      <c r="F7" s="254"/>
      <c r="G7" s="14">
        <v>2</v>
      </c>
      <c r="H7" s="15">
        <v>3</v>
      </c>
      <c r="I7" s="15">
        <v>4</v>
      </c>
      <c r="J7" s="15">
        <v>5</v>
      </c>
      <c r="K7" s="15">
        <v>6</v>
      </c>
    </row>
    <row r="8" spans="1:11">
      <c r="A8" s="268" t="s">
        <v>401</v>
      </c>
      <c r="B8" s="269"/>
      <c r="C8" s="269"/>
      <c r="D8" s="269"/>
      <c r="E8" s="269"/>
      <c r="F8" s="269"/>
      <c r="G8" s="13">
        <v>1</v>
      </c>
      <c r="H8" s="107">
        <f>SUM(H9:H13)</f>
        <v>211032357</v>
      </c>
      <c r="I8" s="107">
        <f>SUM(I9:I13)</f>
        <v>70378904</v>
      </c>
      <c r="J8" s="107">
        <f>SUM(J9:J13)</f>
        <v>172534994</v>
      </c>
      <c r="K8" s="107">
        <f>SUM(K9:K13)</f>
        <v>60811532</v>
      </c>
    </row>
    <row r="9" spans="1:11">
      <c r="A9" s="238" t="s">
        <v>171</v>
      </c>
      <c r="B9" s="238"/>
      <c r="C9" s="238"/>
      <c r="D9" s="238"/>
      <c r="E9" s="238"/>
      <c r="F9" s="238"/>
      <c r="G9" s="12">
        <v>2</v>
      </c>
      <c r="H9" s="122">
        <v>0</v>
      </c>
      <c r="I9" s="122">
        <v>0</v>
      </c>
      <c r="J9" s="122">
        <v>0</v>
      </c>
      <c r="K9" s="122">
        <v>0</v>
      </c>
    </row>
    <row r="10" spans="1:11">
      <c r="A10" s="238" t="s">
        <v>172</v>
      </c>
      <c r="B10" s="238"/>
      <c r="C10" s="238"/>
      <c r="D10" s="238"/>
      <c r="E10" s="238"/>
      <c r="F10" s="238"/>
      <c r="G10" s="12">
        <v>3</v>
      </c>
      <c r="H10" s="122">
        <v>205896772</v>
      </c>
      <c r="I10" s="122">
        <v>67939247</v>
      </c>
      <c r="J10" s="122">
        <v>168063032</v>
      </c>
      <c r="K10" s="122">
        <v>59194915</v>
      </c>
    </row>
    <row r="11" spans="1:11">
      <c r="A11" s="238" t="s">
        <v>173</v>
      </c>
      <c r="B11" s="238"/>
      <c r="C11" s="238"/>
      <c r="D11" s="238"/>
      <c r="E11" s="238"/>
      <c r="F11" s="238"/>
      <c r="G11" s="12">
        <v>4</v>
      </c>
      <c r="H11" s="122">
        <v>0</v>
      </c>
      <c r="I11" s="122">
        <v>0</v>
      </c>
      <c r="J11" s="122">
        <v>0</v>
      </c>
      <c r="K11" s="122">
        <v>0</v>
      </c>
    </row>
    <row r="12" spans="1:11">
      <c r="A12" s="238" t="s">
        <v>174</v>
      </c>
      <c r="B12" s="238"/>
      <c r="C12" s="238"/>
      <c r="D12" s="238"/>
      <c r="E12" s="238"/>
      <c r="F12" s="238"/>
      <c r="G12" s="12">
        <v>5</v>
      </c>
      <c r="H12" s="122">
        <v>0</v>
      </c>
      <c r="I12" s="122">
        <v>0</v>
      </c>
      <c r="J12" s="122">
        <v>0</v>
      </c>
      <c r="K12" s="122">
        <v>0</v>
      </c>
    </row>
    <row r="13" spans="1:11">
      <c r="A13" s="238" t="s">
        <v>175</v>
      </c>
      <c r="B13" s="238"/>
      <c r="C13" s="238"/>
      <c r="D13" s="238"/>
      <c r="E13" s="238"/>
      <c r="F13" s="238"/>
      <c r="G13" s="12">
        <v>6</v>
      </c>
      <c r="H13" s="122">
        <v>5135585</v>
      </c>
      <c r="I13" s="122">
        <v>2439657</v>
      </c>
      <c r="J13" s="122">
        <v>4471962</v>
      </c>
      <c r="K13" s="122">
        <v>1616617</v>
      </c>
    </row>
    <row r="14" spans="1:11" ht="22.2" customHeight="1">
      <c r="A14" s="268" t="s">
        <v>402</v>
      </c>
      <c r="B14" s="269"/>
      <c r="C14" s="269"/>
      <c r="D14" s="269"/>
      <c r="E14" s="269"/>
      <c r="F14" s="269"/>
      <c r="G14" s="13">
        <v>7</v>
      </c>
      <c r="H14" s="107">
        <f>H15+H16+H20+H24+H25+H26+H29+H36</f>
        <v>186293156</v>
      </c>
      <c r="I14" s="107">
        <f>I15+I16+I20+I24+I25+I26+I29+I36</f>
        <v>60363388</v>
      </c>
      <c r="J14" s="107">
        <f>J15+J16+J20+J24+J25+J26+J29+J36</f>
        <v>154587882</v>
      </c>
      <c r="K14" s="107">
        <f>K15+K16+K20+K24+K25+K26+K29+K36</f>
        <v>55978821</v>
      </c>
    </row>
    <row r="15" spans="1:11">
      <c r="A15" s="238" t="s">
        <v>176</v>
      </c>
      <c r="B15" s="238"/>
      <c r="C15" s="238"/>
      <c r="D15" s="238"/>
      <c r="E15" s="238"/>
      <c r="F15" s="238"/>
      <c r="G15" s="12">
        <v>8</v>
      </c>
      <c r="H15" s="122">
        <v>-17192019</v>
      </c>
      <c r="I15" s="122">
        <v>-6534802</v>
      </c>
      <c r="J15" s="122">
        <v>-6661101</v>
      </c>
      <c r="K15" s="122">
        <v>-215792</v>
      </c>
    </row>
    <row r="16" spans="1:11">
      <c r="A16" s="242" t="s">
        <v>403</v>
      </c>
      <c r="B16" s="242"/>
      <c r="C16" s="242"/>
      <c r="D16" s="242"/>
      <c r="E16" s="242"/>
      <c r="F16" s="242"/>
      <c r="G16" s="13">
        <v>9</v>
      </c>
      <c r="H16" s="107">
        <f>SUM(H17:H19)</f>
        <v>91916824</v>
      </c>
      <c r="I16" s="107">
        <f>SUM(I17:I19)</f>
        <v>31027613</v>
      </c>
      <c r="J16" s="107">
        <f>SUM(J17:J19)</f>
        <v>59175833</v>
      </c>
      <c r="K16" s="107">
        <f>SUM(K17:K19)</f>
        <v>22451297</v>
      </c>
    </row>
    <row r="17" spans="1:11">
      <c r="A17" s="270" t="s">
        <v>177</v>
      </c>
      <c r="B17" s="270"/>
      <c r="C17" s="270"/>
      <c r="D17" s="270"/>
      <c r="E17" s="270"/>
      <c r="F17" s="270"/>
      <c r="G17" s="12">
        <v>10</v>
      </c>
      <c r="H17" s="122">
        <v>40927167</v>
      </c>
      <c r="I17" s="122">
        <v>13271220</v>
      </c>
      <c r="J17" s="122">
        <v>41584201</v>
      </c>
      <c r="K17" s="122">
        <v>14782684</v>
      </c>
    </row>
    <row r="18" spans="1:11">
      <c r="A18" s="270" t="s">
        <v>178</v>
      </c>
      <c r="B18" s="270"/>
      <c r="C18" s="270"/>
      <c r="D18" s="270"/>
      <c r="E18" s="270"/>
      <c r="F18" s="270"/>
      <c r="G18" s="12">
        <v>11</v>
      </c>
      <c r="H18" s="122">
        <v>0</v>
      </c>
      <c r="I18" s="122">
        <v>0</v>
      </c>
      <c r="J18" s="122">
        <v>0</v>
      </c>
      <c r="K18" s="122">
        <v>0</v>
      </c>
    </row>
    <row r="19" spans="1:11">
      <c r="A19" s="270" t="s">
        <v>179</v>
      </c>
      <c r="B19" s="270"/>
      <c r="C19" s="270"/>
      <c r="D19" s="270"/>
      <c r="E19" s="270"/>
      <c r="F19" s="270"/>
      <c r="G19" s="12">
        <v>12</v>
      </c>
      <c r="H19" s="122">
        <v>50989657</v>
      </c>
      <c r="I19" s="122">
        <v>17756393</v>
      </c>
      <c r="J19" s="122">
        <v>17591632</v>
      </c>
      <c r="K19" s="122">
        <v>7668613</v>
      </c>
    </row>
    <row r="20" spans="1:11">
      <c r="A20" s="242" t="s">
        <v>404</v>
      </c>
      <c r="B20" s="242"/>
      <c r="C20" s="242"/>
      <c r="D20" s="242"/>
      <c r="E20" s="242"/>
      <c r="F20" s="242"/>
      <c r="G20" s="13">
        <v>13</v>
      </c>
      <c r="H20" s="107">
        <f>SUM(H21:H23)</f>
        <v>99469072</v>
      </c>
      <c r="I20" s="107">
        <f>SUM(I21:I23)</f>
        <v>32065446</v>
      </c>
      <c r="J20" s="107">
        <f>SUM(J21:J23)</f>
        <v>91135308</v>
      </c>
      <c r="K20" s="107">
        <f>SUM(K21:K23)</f>
        <v>29950169</v>
      </c>
    </row>
    <row r="21" spans="1:11">
      <c r="A21" s="270" t="s">
        <v>180</v>
      </c>
      <c r="B21" s="270"/>
      <c r="C21" s="270"/>
      <c r="D21" s="270"/>
      <c r="E21" s="270"/>
      <c r="F21" s="270"/>
      <c r="G21" s="12">
        <v>14</v>
      </c>
      <c r="H21" s="122">
        <v>60639893</v>
      </c>
      <c r="I21" s="122">
        <v>19286167</v>
      </c>
      <c r="J21" s="122">
        <v>55871585</v>
      </c>
      <c r="K21" s="122">
        <v>18150556</v>
      </c>
    </row>
    <row r="22" spans="1:11">
      <c r="A22" s="270" t="s">
        <v>181</v>
      </c>
      <c r="B22" s="270"/>
      <c r="C22" s="270"/>
      <c r="D22" s="270"/>
      <c r="E22" s="270"/>
      <c r="F22" s="270"/>
      <c r="G22" s="12">
        <v>15</v>
      </c>
      <c r="H22" s="122">
        <v>27444628</v>
      </c>
      <c r="I22" s="122">
        <v>9006170</v>
      </c>
      <c r="J22" s="122">
        <v>24785695</v>
      </c>
      <c r="K22" s="122">
        <v>8233204</v>
      </c>
    </row>
    <row r="23" spans="1:11">
      <c r="A23" s="270" t="s">
        <v>182</v>
      </c>
      <c r="B23" s="270"/>
      <c r="C23" s="270"/>
      <c r="D23" s="270"/>
      <c r="E23" s="270"/>
      <c r="F23" s="270"/>
      <c r="G23" s="12">
        <v>16</v>
      </c>
      <c r="H23" s="122">
        <v>11384551</v>
      </c>
      <c r="I23" s="122">
        <v>3773109</v>
      </c>
      <c r="J23" s="122">
        <v>10478028</v>
      </c>
      <c r="K23" s="122">
        <v>3566409</v>
      </c>
    </row>
    <row r="24" spans="1:11">
      <c r="A24" s="238" t="s">
        <v>183</v>
      </c>
      <c r="B24" s="238"/>
      <c r="C24" s="238"/>
      <c r="D24" s="238"/>
      <c r="E24" s="238"/>
      <c r="F24" s="238"/>
      <c r="G24" s="12">
        <v>17</v>
      </c>
      <c r="H24" s="122">
        <v>4432334</v>
      </c>
      <c r="I24" s="122">
        <v>1385176</v>
      </c>
      <c r="J24" s="122">
        <v>4061216</v>
      </c>
      <c r="K24" s="122">
        <v>1324241</v>
      </c>
    </row>
    <row r="25" spans="1:11">
      <c r="A25" s="238" t="s">
        <v>184</v>
      </c>
      <c r="B25" s="238"/>
      <c r="C25" s="238"/>
      <c r="D25" s="238"/>
      <c r="E25" s="238"/>
      <c r="F25" s="238"/>
      <c r="G25" s="12">
        <v>18</v>
      </c>
      <c r="H25" s="122">
        <v>6440980</v>
      </c>
      <c r="I25" s="122">
        <v>2194930</v>
      </c>
      <c r="J25" s="122">
        <v>6690721</v>
      </c>
      <c r="K25" s="122">
        <v>2287968</v>
      </c>
    </row>
    <row r="26" spans="1:11">
      <c r="A26" s="242" t="s">
        <v>405</v>
      </c>
      <c r="B26" s="242"/>
      <c r="C26" s="242"/>
      <c r="D26" s="242"/>
      <c r="E26" s="242"/>
      <c r="F26" s="242"/>
      <c r="G26" s="13">
        <v>19</v>
      </c>
      <c r="H26" s="107">
        <f>H27+H28</f>
        <v>-29118</v>
      </c>
      <c r="I26" s="107">
        <f>I27+I28</f>
        <v>-29118</v>
      </c>
      <c r="J26" s="107">
        <f>J27+J28</f>
        <v>-74511</v>
      </c>
      <c r="K26" s="107">
        <f>K27+K28</f>
        <v>0</v>
      </c>
    </row>
    <row r="27" spans="1:11">
      <c r="A27" s="270" t="s">
        <v>185</v>
      </c>
      <c r="B27" s="270"/>
      <c r="C27" s="270"/>
      <c r="D27" s="270"/>
      <c r="E27" s="270"/>
      <c r="F27" s="270"/>
      <c r="G27" s="12">
        <v>20</v>
      </c>
      <c r="H27" s="122">
        <v>0</v>
      </c>
      <c r="I27" s="122">
        <v>0</v>
      </c>
      <c r="J27" s="122">
        <v>0</v>
      </c>
      <c r="K27" s="122">
        <v>0</v>
      </c>
    </row>
    <row r="28" spans="1:11">
      <c r="A28" s="270" t="s">
        <v>186</v>
      </c>
      <c r="B28" s="270"/>
      <c r="C28" s="270"/>
      <c r="D28" s="270"/>
      <c r="E28" s="270"/>
      <c r="F28" s="270"/>
      <c r="G28" s="12">
        <v>21</v>
      </c>
      <c r="H28" s="122">
        <v>-29118</v>
      </c>
      <c r="I28" s="122">
        <v>-29118</v>
      </c>
      <c r="J28" s="122">
        <v>-74511</v>
      </c>
      <c r="K28" s="122">
        <v>0</v>
      </c>
    </row>
    <row r="29" spans="1:11">
      <c r="A29" s="242" t="s">
        <v>406</v>
      </c>
      <c r="B29" s="242"/>
      <c r="C29" s="242"/>
      <c r="D29" s="242"/>
      <c r="E29" s="242"/>
      <c r="F29" s="242"/>
      <c r="G29" s="13">
        <v>22</v>
      </c>
      <c r="H29" s="107">
        <f>SUM(H30:H35)</f>
        <v>698959</v>
      </c>
      <c r="I29" s="107">
        <f>SUM(I30:I35)</f>
        <v>287811</v>
      </c>
      <c r="J29" s="107">
        <f>SUM(J30:J35)</f>
        <v>248741</v>
      </c>
      <c r="K29" s="107">
        <f>SUM(K30:K35)</f>
        <v>169263</v>
      </c>
    </row>
    <row r="30" spans="1:11">
      <c r="A30" s="270" t="s">
        <v>187</v>
      </c>
      <c r="B30" s="270"/>
      <c r="C30" s="270"/>
      <c r="D30" s="270"/>
      <c r="E30" s="270"/>
      <c r="F30" s="270"/>
      <c r="G30" s="12">
        <v>23</v>
      </c>
      <c r="H30" s="122">
        <v>679456</v>
      </c>
      <c r="I30" s="122">
        <v>278795</v>
      </c>
      <c r="J30" s="122">
        <v>310940</v>
      </c>
      <c r="K30" s="122">
        <v>179777</v>
      </c>
    </row>
    <row r="31" spans="1:11">
      <c r="A31" s="270" t="s">
        <v>188</v>
      </c>
      <c r="B31" s="270"/>
      <c r="C31" s="270"/>
      <c r="D31" s="270"/>
      <c r="E31" s="270"/>
      <c r="F31" s="270"/>
      <c r="G31" s="12">
        <v>24</v>
      </c>
      <c r="H31" s="122">
        <v>0</v>
      </c>
      <c r="I31" s="122">
        <v>0</v>
      </c>
      <c r="J31" s="122">
        <v>0</v>
      </c>
      <c r="K31" s="122">
        <v>0</v>
      </c>
    </row>
    <row r="32" spans="1:11">
      <c r="A32" s="270" t="s">
        <v>189</v>
      </c>
      <c r="B32" s="270"/>
      <c r="C32" s="270"/>
      <c r="D32" s="270"/>
      <c r="E32" s="270"/>
      <c r="F32" s="270"/>
      <c r="G32" s="12">
        <v>25</v>
      </c>
      <c r="H32" s="122">
        <v>0</v>
      </c>
      <c r="I32" s="122">
        <v>0</v>
      </c>
      <c r="J32" s="122">
        <v>0</v>
      </c>
      <c r="K32" s="122">
        <v>0</v>
      </c>
    </row>
    <row r="33" spans="1:11">
      <c r="A33" s="270" t="s">
        <v>190</v>
      </c>
      <c r="B33" s="270"/>
      <c r="C33" s="270"/>
      <c r="D33" s="270"/>
      <c r="E33" s="270"/>
      <c r="F33" s="270"/>
      <c r="G33" s="12">
        <v>26</v>
      </c>
      <c r="H33" s="122">
        <v>0</v>
      </c>
      <c r="I33" s="122">
        <v>0</v>
      </c>
      <c r="J33" s="122">
        <v>0</v>
      </c>
      <c r="K33" s="122">
        <v>0</v>
      </c>
    </row>
    <row r="34" spans="1:11">
      <c r="A34" s="270" t="s">
        <v>191</v>
      </c>
      <c r="B34" s="270"/>
      <c r="C34" s="270"/>
      <c r="D34" s="270"/>
      <c r="E34" s="270"/>
      <c r="F34" s="270"/>
      <c r="G34" s="12">
        <v>27</v>
      </c>
      <c r="H34" s="122">
        <v>19503</v>
      </c>
      <c r="I34" s="122">
        <v>9016</v>
      </c>
      <c r="J34" s="122">
        <v>48159</v>
      </c>
      <c r="K34" s="122">
        <v>24405</v>
      </c>
    </row>
    <row r="35" spans="1:11">
      <c r="A35" s="270" t="s">
        <v>192</v>
      </c>
      <c r="B35" s="270"/>
      <c r="C35" s="270"/>
      <c r="D35" s="270"/>
      <c r="E35" s="270"/>
      <c r="F35" s="270"/>
      <c r="G35" s="12">
        <v>28</v>
      </c>
      <c r="H35" s="122">
        <v>0</v>
      </c>
      <c r="I35" s="122">
        <v>0</v>
      </c>
      <c r="J35" s="122">
        <v>-110358</v>
      </c>
      <c r="K35" s="122">
        <v>-34919</v>
      </c>
    </row>
    <row r="36" spans="1:11">
      <c r="A36" s="238" t="s">
        <v>193</v>
      </c>
      <c r="B36" s="238"/>
      <c r="C36" s="238"/>
      <c r="D36" s="238"/>
      <c r="E36" s="238"/>
      <c r="F36" s="238"/>
      <c r="G36" s="12">
        <v>29</v>
      </c>
      <c r="H36" s="122">
        <v>556124</v>
      </c>
      <c r="I36" s="122">
        <v>-33668</v>
      </c>
      <c r="J36" s="122">
        <v>11675</v>
      </c>
      <c r="K36" s="122">
        <v>11675</v>
      </c>
    </row>
    <row r="37" spans="1:11">
      <c r="A37" s="268" t="s">
        <v>407</v>
      </c>
      <c r="B37" s="269"/>
      <c r="C37" s="269"/>
      <c r="D37" s="269"/>
      <c r="E37" s="269"/>
      <c r="F37" s="269"/>
      <c r="G37" s="13">
        <v>30</v>
      </c>
      <c r="H37" s="107">
        <f>SUM(H38:H47)</f>
        <v>425918</v>
      </c>
      <c r="I37" s="107">
        <f>SUM(I38:I47)</f>
        <v>219846</v>
      </c>
      <c r="J37" s="107">
        <f>SUM(J38:J47)</f>
        <v>1496503</v>
      </c>
      <c r="K37" s="107">
        <f>SUM(K38:K47)</f>
        <v>410135</v>
      </c>
    </row>
    <row r="38" spans="1:11" ht="23.7" customHeight="1">
      <c r="A38" s="238" t="s">
        <v>194</v>
      </c>
      <c r="B38" s="238"/>
      <c r="C38" s="238"/>
      <c r="D38" s="238"/>
      <c r="E38" s="238"/>
      <c r="F38" s="238"/>
      <c r="G38" s="12">
        <v>31</v>
      </c>
      <c r="H38" s="122">
        <v>0</v>
      </c>
      <c r="I38" s="122">
        <v>0</v>
      </c>
      <c r="J38" s="122">
        <v>0</v>
      </c>
      <c r="K38" s="122">
        <v>0</v>
      </c>
    </row>
    <row r="39" spans="1:11" ht="25.2" customHeight="1">
      <c r="A39" s="238" t="s">
        <v>195</v>
      </c>
      <c r="B39" s="238"/>
      <c r="C39" s="238"/>
      <c r="D39" s="238"/>
      <c r="E39" s="238"/>
      <c r="F39" s="238"/>
      <c r="G39" s="12">
        <v>32</v>
      </c>
      <c r="H39" s="122">
        <v>0</v>
      </c>
      <c r="I39" s="122">
        <v>0</v>
      </c>
      <c r="J39" s="122">
        <v>0</v>
      </c>
      <c r="K39" s="122">
        <v>0</v>
      </c>
    </row>
    <row r="40" spans="1:11" ht="25.2" customHeight="1">
      <c r="A40" s="238" t="s">
        <v>196</v>
      </c>
      <c r="B40" s="238"/>
      <c r="C40" s="238"/>
      <c r="D40" s="238"/>
      <c r="E40" s="238"/>
      <c r="F40" s="238"/>
      <c r="G40" s="12">
        <v>33</v>
      </c>
      <c r="H40" s="122">
        <v>0</v>
      </c>
      <c r="I40" s="122">
        <v>0</v>
      </c>
      <c r="J40" s="122">
        <v>0</v>
      </c>
      <c r="K40" s="122">
        <v>0</v>
      </c>
    </row>
    <row r="41" spans="1:11" ht="25.2" customHeight="1">
      <c r="A41" s="238" t="s">
        <v>197</v>
      </c>
      <c r="B41" s="238"/>
      <c r="C41" s="238"/>
      <c r="D41" s="238"/>
      <c r="E41" s="238"/>
      <c r="F41" s="238"/>
      <c r="G41" s="12">
        <v>34</v>
      </c>
      <c r="H41" s="122">
        <v>0</v>
      </c>
      <c r="I41" s="122">
        <v>0</v>
      </c>
      <c r="J41" s="122">
        <v>0</v>
      </c>
      <c r="K41" s="122">
        <v>0</v>
      </c>
    </row>
    <row r="42" spans="1:11" ht="25.2" customHeight="1">
      <c r="A42" s="238" t="s">
        <v>198</v>
      </c>
      <c r="B42" s="238"/>
      <c r="C42" s="238"/>
      <c r="D42" s="238"/>
      <c r="E42" s="238"/>
      <c r="F42" s="238"/>
      <c r="G42" s="12">
        <v>35</v>
      </c>
      <c r="H42" s="122">
        <v>0</v>
      </c>
      <c r="I42" s="122">
        <v>0</v>
      </c>
      <c r="J42" s="122">
        <v>0</v>
      </c>
      <c r="K42" s="122">
        <v>0</v>
      </c>
    </row>
    <row r="43" spans="1:11">
      <c r="A43" s="238" t="s">
        <v>199</v>
      </c>
      <c r="B43" s="238"/>
      <c r="C43" s="238"/>
      <c r="D43" s="238"/>
      <c r="E43" s="238"/>
      <c r="F43" s="238"/>
      <c r="G43" s="12">
        <v>36</v>
      </c>
      <c r="H43" s="122">
        <v>0</v>
      </c>
      <c r="I43" s="122">
        <v>0</v>
      </c>
      <c r="J43" s="122">
        <v>0</v>
      </c>
      <c r="K43" s="122">
        <v>0</v>
      </c>
    </row>
    <row r="44" spans="1:11">
      <c r="A44" s="238" t="s">
        <v>200</v>
      </c>
      <c r="B44" s="238"/>
      <c r="C44" s="238"/>
      <c r="D44" s="238"/>
      <c r="E44" s="238"/>
      <c r="F44" s="238"/>
      <c r="G44" s="12">
        <v>37</v>
      </c>
      <c r="H44" s="122">
        <v>350526</v>
      </c>
      <c r="I44" s="122">
        <v>206780</v>
      </c>
      <c r="J44" s="122">
        <v>1384290</v>
      </c>
      <c r="K44" s="122">
        <v>372703</v>
      </c>
    </row>
    <row r="45" spans="1:11">
      <c r="A45" s="238" t="s">
        <v>201</v>
      </c>
      <c r="B45" s="238"/>
      <c r="C45" s="238"/>
      <c r="D45" s="238"/>
      <c r="E45" s="238"/>
      <c r="F45" s="238"/>
      <c r="G45" s="12">
        <v>38</v>
      </c>
      <c r="H45" s="122">
        <v>3409</v>
      </c>
      <c r="I45" s="122">
        <v>-20115</v>
      </c>
      <c r="J45" s="122">
        <v>0</v>
      </c>
      <c r="K45" s="122">
        <v>-9454</v>
      </c>
    </row>
    <row r="46" spans="1:11">
      <c r="A46" s="238" t="s">
        <v>202</v>
      </c>
      <c r="B46" s="238"/>
      <c r="C46" s="238"/>
      <c r="D46" s="238"/>
      <c r="E46" s="238"/>
      <c r="F46" s="238"/>
      <c r="G46" s="12">
        <v>39</v>
      </c>
      <c r="H46" s="122">
        <v>0</v>
      </c>
      <c r="I46" s="122">
        <v>0</v>
      </c>
      <c r="J46" s="122">
        <v>0</v>
      </c>
      <c r="K46" s="122">
        <v>0</v>
      </c>
    </row>
    <row r="47" spans="1:11">
      <c r="A47" s="238" t="s">
        <v>203</v>
      </c>
      <c r="B47" s="238"/>
      <c r="C47" s="238"/>
      <c r="D47" s="238"/>
      <c r="E47" s="238"/>
      <c r="F47" s="238"/>
      <c r="G47" s="12">
        <v>40</v>
      </c>
      <c r="H47" s="122">
        <v>71983</v>
      </c>
      <c r="I47" s="122">
        <v>33181</v>
      </c>
      <c r="J47" s="122">
        <v>112213</v>
      </c>
      <c r="K47" s="122">
        <v>46886</v>
      </c>
    </row>
    <row r="48" spans="1:11">
      <c r="A48" s="268" t="s">
        <v>408</v>
      </c>
      <c r="B48" s="269"/>
      <c r="C48" s="269"/>
      <c r="D48" s="269"/>
      <c r="E48" s="269"/>
      <c r="F48" s="269"/>
      <c r="G48" s="13">
        <v>41</v>
      </c>
      <c r="H48" s="107">
        <f>SUM(H49:H55)</f>
        <v>133301</v>
      </c>
      <c r="I48" s="107">
        <f>SUM(I49:I55)</f>
        <v>46315</v>
      </c>
      <c r="J48" s="107">
        <f>SUM(J49:J55)</f>
        <v>655381</v>
      </c>
      <c r="K48" s="107">
        <f>SUM(K49:K55)</f>
        <v>109138</v>
      </c>
    </row>
    <row r="49" spans="1:11" ht="25.2" customHeight="1">
      <c r="A49" s="238" t="s">
        <v>204</v>
      </c>
      <c r="B49" s="238"/>
      <c r="C49" s="238"/>
      <c r="D49" s="238"/>
      <c r="E49" s="238"/>
      <c r="F49" s="238"/>
      <c r="G49" s="12">
        <v>42</v>
      </c>
      <c r="H49" s="122">
        <v>0</v>
      </c>
      <c r="I49" s="122">
        <v>0</v>
      </c>
      <c r="J49" s="28">
        <v>0</v>
      </c>
      <c r="K49" s="28">
        <v>0</v>
      </c>
    </row>
    <row r="50" spans="1:11" ht="24" customHeight="1">
      <c r="A50" s="264" t="s">
        <v>205</v>
      </c>
      <c r="B50" s="264"/>
      <c r="C50" s="264"/>
      <c r="D50" s="264"/>
      <c r="E50" s="264"/>
      <c r="F50" s="264"/>
      <c r="G50" s="12">
        <v>43</v>
      </c>
      <c r="H50" s="122">
        <v>0</v>
      </c>
      <c r="I50" s="122">
        <v>0</v>
      </c>
      <c r="J50" s="28">
        <v>0</v>
      </c>
      <c r="K50" s="28">
        <v>0</v>
      </c>
    </row>
    <row r="51" spans="1:11">
      <c r="A51" s="264" t="s">
        <v>206</v>
      </c>
      <c r="B51" s="264"/>
      <c r="C51" s="264"/>
      <c r="D51" s="264"/>
      <c r="E51" s="264"/>
      <c r="F51" s="264"/>
      <c r="G51" s="12">
        <v>44</v>
      </c>
      <c r="H51" s="122">
        <v>133301</v>
      </c>
      <c r="I51" s="122">
        <v>46315</v>
      </c>
      <c r="J51" s="28">
        <v>651130</v>
      </c>
      <c r="K51" s="28">
        <v>104887</v>
      </c>
    </row>
    <row r="52" spans="1:11">
      <c r="A52" s="264" t="s">
        <v>207</v>
      </c>
      <c r="B52" s="264"/>
      <c r="C52" s="264"/>
      <c r="D52" s="264"/>
      <c r="E52" s="264"/>
      <c r="F52" s="264"/>
      <c r="G52" s="12">
        <v>45</v>
      </c>
      <c r="H52" s="122">
        <v>0</v>
      </c>
      <c r="I52" s="122">
        <v>0</v>
      </c>
      <c r="J52" s="28">
        <v>4251</v>
      </c>
      <c r="K52" s="28">
        <v>4251</v>
      </c>
    </row>
    <row r="53" spans="1:11">
      <c r="A53" s="264" t="s">
        <v>208</v>
      </c>
      <c r="B53" s="264"/>
      <c r="C53" s="264"/>
      <c r="D53" s="264"/>
      <c r="E53" s="264"/>
      <c r="F53" s="264"/>
      <c r="G53" s="12">
        <v>46</v>
      </c>
      <c r="H53" s="122">
        <v>0</v>
      </c>
      <c r="I53" s="122">
        <v>0</v>
      </c>
      <c r="J53" s="28">
        <v>0</v>
      </c>
      <c r="K53" s="28">
        <v>0</v>
      </c>
    </row>
    <row r="54" spans="1:11">
      <c r="A54" s="264" t="s">
        <v>209</v>
      </c>
      <c r="B54" s="264"/>
      <c r="C54" s="264"/>
      <c r="D54" s="264"/>
      <c r="E54" s="264"/>
      <c r="F54" s="264"/>
      <c r="G54" s="12">
        <v>47</v>
      </c>
      <c r="H54" s="122">
        <v>0</v>
      </c>
      <c r="I54" s="122">
        <v>0</v>
      </c>
      <c r="J54" s="28">
        <v>0</v>
      </c>
      <c r="K54" s="28">
        <v>0</v>
      </c>
    </row>
    <row r="55" spans="1:11">
      <c r="A55" s="264" t="s">
        <v>210</v>
      </c>
      <c r="B55" s="264"/>
      <c r="C55" s="264"/>
      <c r="D55" s="264"/>
      <c r="E55" s="264"/>
      <c r="F55" s="264"/>
      <c r="G55" s="12">
        <v>48</v>
      </c>
      <c r="H55" s="122">
        <v>0</v>
      </c>
      <c r="I55" s="122">
        <v>0</v>
      </c>
      <c r="J55" s="28">
        <v>0</v>
      </c>
      <c r="K55" s="28">
        <v>0</v>
      </c>
    </row>
    <row r="56" spans="1:11" ht="22.2" customHeight="1">
      <c r="A56" s="273" t="s">
        <v>211</v>
      </c>
      <c r="B56" s="273"/>
      <c r="C56" s="273"/>
      <c r="D56" s="273"/>
      <c r="E56" s="273"/>
      <c r="F56" s="273"/>
      <c r="G56" s="12">
        <v>49</v>
      </c>
      <c r="H56" s="122">
        <v>0</v>
      </c>
      <c r="I56" s="122">
        <v>0</v>
      </c>
      <c r="J56" s="28">
        <v>0</v>
      </c>
      <c r="K56" s="28">
        <v>0</v>
      </c>
    </row>
    <row r="57" spans="1:11">
      <c r="A57" s="273" t="s">
        <v>212</v>
      </c>
      <c r="B57" s="273"/>
      <c r="C57" s="273"/>
      <c r="D57" s="273"/>
      <c r="E57" s="273"/>
      <c r="F57" s="273"/>
      <c r="G57" s="12">
        <v>50</v>
      </c>
      <c r="H57" s="122">
        <v>0</v>
      </c>
      <c r="I57" s="122">
        <v>0</v>
      </c>
      <c r="J57" s="28">
        <v>0</v>
      </c>
      <c r="K57" s="28">
        <v>0</v>
      </c>
    </row>
    <row r="58" spans="1:11" ht="24.6" customHeight="1">
      <c r="A58" s="273" t="s">
        <v>213</v>
      </c>
      <c r="B58" s="273"/>
      <c r="C58" s="273"/>
      <c r="D58" s="273"/>
      <c r="E58" s="273"/>
      <c r="F58" s="273"/>
      <c r="G58" s="12">
        <v>51</v>
      </c>
      <c r="H58" s="122">
        <v>0</v>
      </c>
      <c r="I58" s="122">
        <v>0</v>
      </c>
      <c r="J58" s="28">
        <v>0</v>
      </c>
      <c r="K58" s="28">
        <v>0</v>
      </c>
    </row>
    <row r="59" spans="1:11">
      <c r="A59" s="273" t="s">
        <v>214</v>
      </c>
      <c r="B59" s="273"/>
      <c r="C59" s="273"/>
      <c r="D59" s="273"/>
      <c r="E59" s="273"/>
      <c r="F59" s="273"/>
      <c r="G59" s="12">
        <v>52</v>
      </c>
      <c r="H59" s="122">
        <v>0</v>
      </c>
      <c r="I59" s="122">
        <v>0</v>
      </c>
      <c r="J59" s="28">
        <v>0</v>
      </c>
      <c r="K59" s="28">
        <v>0</v>
      </c>
    </row>
    <row r="60" spans="1:11">
      <c r="A60" s="268" t="s">
        <v>409</v>
      </c>
      <c r="B60" s="269"/>
      <c r="C60" s="269"/>
      <c r="D60" s="269"/>
      <c r="E60" s="269"/>
      <c r="F60" s="269"/>
      <c r="G60" s="13">
        <v>53</v>
      </c>
      <c r="H60" s="107">
        <f>H8+H37+H56+H57</f>
        <v>211458275</v>
      </c>
      <c r="I60" s="107">
        <f t="shared" ref="I60:K60" si="0">I8+I37+I56+I57</f>
        <v>70598750</v>
      </c>
      <c r="J60" s="107">
        <f t="shared" si="0"/>
        <v>174031497</v>
      </c>
      <c r="K60" s="107">
        <f t="shared" si="0"/>
        <v>61221667</v>
      </c>
    </row>
    <row r="61" spans="1:11">
      <c r="A61" s="268" t="s">
        <v>410</v>
      </c>
      <c r="B61" s="269"/>
      <c r="C61" s="269"/>
      <c r="D61" s="269"/>
      <c r="E61" s="269"/>
      <c r="F61" s="269"/>
      <c r="G61" s="13">
        <v>54</v>
      </c>
      <c r="H61" s="107">
        <f>H14+H48+H58+H59</f>
        <v>186426457</v>
      </c>
      <c r="I61" s="107">
        <f t="shared" ref="I61:K61" si="1">I14+I48+I58+I59</f>
        <v>60409703</v>
      </c>
      <c r="J61" s="107">
        <f t="shared" si="1"/>
        <v>155243263</v>
      </c>
      <c r="K61" s="107">
        <f t="shared" si="1"/>
        <v>56087959</v>
      </c>
    </row>
    <row r="62" spans="1:11">
      <c r="A62" s="268" t="s">
        <v>411</v>
      </c>
      <c r="B62" s="269"/>
      <c r="C62" s="269"/>
      <c r="D62" s="269"/>
      <c r="E62" s="269"/>
      <c r="F62" s="269"/>
      <c r="G62" s="13">
        <v>55</v>
      </c>
      <c r="H62" s="107">
        <f>H60-H61</f>
        <v>25031818</v>
      </c>
      <c r="I62" s="107">
        <f t="shared" ref="I62:K62" si="2">I60-I61</f>
        <v>10189047</v>
      </c>
      <c r="J62" s="107">
        <f t="shared" si="2"/>
        <v>18788234</v>
      </c>
      <c r="K62" s="107">
        <f t="shared" si="2"/>
        <v>5133708</v>
      </c>
    </row>
    <row r="63" spans="1:11">
      <c r="A63" s="267" t="s">
        <v>413</v>
      </c>
      <c r="B63" s="267"/>
      <c r="C63" s="267"/>
      <c r="D63" s="267"/>
      <c r="E63" s="267"/>
      <c r="F63" s="267"/>
      <c r="G63" s="13">
        <v>56</v>
      </c>
      <c r="H63" s="107">
        <f>+IF((H60-H61)&gt;0,(H60-H61),0)</f>
        <v>25031818</v>
      </c>
      <c r="I63" s="107">
        <f t="shared" ref="I63:K63" si="3">+IF((I60-I61)&gt;0,(I60-I61),0)</f>
        <v>10189047</v>
      </c>
      <c r="J63" s="107">
        <f t="shared" si="3"/>
        <v>18788234</v>
      </c>
      <c r="K63" s="107">
        <f t="shared" si="3"/>
        <v>5133708</v>
      </c>
    </row>
    <row r="64" spans="1:11">
      <c r="A64" s="267" t="s">
        <v>412</v>
      </c>
      <c r="B64" s="267"/>
      <c r="C64" s="267"/>
      <c r="D64" s="267"/>
      <c r="E64" s="267"/>
      <c r="F64" s="267"/>
      <c r="G64" s="13">
        <v>57</v>
      </c>
      <c r="H64" s="107">
        <f>+IF((H60-H61)&lt;0,(H60-H61),0)</f>
        <v>0</v>
      </c>
      <c r="I64" s="107">
        <f t="shared" ref="I64:K64" si="4">+IF((I60-I61)&lt;0,(I60-I61),0)</f>
        <v>0</v>
      </c>
      <c r="J64" s="107">
        <f t="shared" si="4"/>
        <v>0</v>
      </c>
      <c r="K64" s="107">
        <f t="shared" si="4"/>
        <v>0</v>
      </c>
    </row>
    <row r="65" spans="1:11">
      <c r="A65" s="273" t="s">
        <v>215</v>
      </c>
      <c r="B65" s="273"/>
      <c r="C65" s="273"/>
      <c r="D65" s="273"/>
      <c r="E65" s="273"/>
      <c r="F65" s="273"/>
      <c r="G65" s="12">
        <v>58</v>
      </c>
      <c r="H65" s="122">
        <v>4558666</v>
      </c>
      <c r="I65" s="122">
        <v>1899576</v>
      </c>
      <c r="J65" s="28">
        <v>6900891</v>
      </c>
      <c r="K65" s="28">
        <v>947624</v>
      </c>
    </row>
    <row r="66" spans="1:11">
      <c r="A66" s="268" t="s">
        <v>414</v>
      </c>
      <c r="B66" s="269"/>
      <c r="C66" s="269"/>
      <c r="D66" s="269"/>
      <c r="E66" s="269"/>
      <c r="F66" s="269"/>
      <c r="G66" s="13">
        <v>59</v>
      </c>
      <c r="H66" s="107">
        <f>H62-H65</f>
        <v>20473152</v>
      </c>
      <c r="I66" s="107">
        <f t="shared" ref="I66:K66" si="5">I62-I65</f>
        <v>8289471</v>
      </c>
      <c r="J66" s="107">
        <f t="shared" si="5"/>
        <v>11887343</v>
      </c>
      <c r="K66" s="107">
        <f t="shared" si="5"/>
        <v>4186084</v>
      </c>
    </row>
    <row r="67" spans="1:11">
      <c r="A67" s="267" t="s">
        <v>415</v>
      </c>
      <c r="B67" s="267"/>
      <c r="C67" s="267"/>
      <c r="D67" s="267"/>
      <c r="E67" s="267"/>
      <c r="F67" s="267"/>
      <c r="G67" s="13">
        <v>60</v>
      </c>
      <c r="H67" s="107">
        <f>+IF((H62-H65)&gt;0,(H62-H65),0)</f>
        <v>20473152</v>
      </c>
      <c r="I67" s="107">
        <f t="shared" ref="I67:K67" si="6">+IF((I62-I65)&gt;0,(I62-I65),0)</f>
        <v>8289471</v>
      </c>
      <c r="J67" s="107">
        <f t="shared" si="6"/>
        <v>11887343</v>
      </c>
      <c r="K67" s="107">
        <f t="shared" si="6"/>
        <v>4186084</v>
      </c>
    </row>
    <row r="68" spans="1:11">
      <c r="A68" s="267" t="s">
        <v>416</v>
      </c>
      <c r="B68" s="267"/>
      <c r="C68" s="267"/>
      <c r="D68" s="267"/>
      <c r="E68" s="267"/>
      <c r="F68" s="267"/>
      <c r="G68" s="13">
        <v>61</v>
      </c>
      <c r="H68" s="107">
        <f>+IF((H62-H65)&lt;0,(H62-H65),0)</f>
        <v>0</v>
      </c>
      <c r="I68" s="107">
        <f t="shared" ref="I68:K68" si="7">+IF((I62-I65)&lt;0,(I62-I65),0)</f>
        <v>0</v>
      </c>
      <c r="J68" s="107">
        <f t="shared" si="7"/>
        <v>0</v>
      </c>
      <c r="K68" s="107">
        <f t="shared" si="7"/>
        <v>0</v>
      </c>
    </row>
    <row r="69" spans="1:11">
      <c r="A69" s="243" t="s">
        <v>216</v>
      </c>
      <c r="B69" s="243"/>
      <c r="C69" s="243"/>
      <c r="D69" s="243"/>
      <c r="E69" s="243"/>
      <c r="F69" s="243"/>
      <c r="G69" s="265"/>
      <c r="H69" s="265"/>
      <c r="I69" s="265"/>
      <c r="J69" s="266"/>
      <c r="K69" s="266"/>
    </row>
    <row r="70" spans="1:11" ht="22.2" customHeight="1">
      <c r="A70" s="268" t="s">
        <v>417</v>
      </c>
      <c r="B70" s="269"/>
      <c r="C70" s="269"/>
      <c r="D70" s="269"/>
      <c r="E70" s="269"/>
      <c r="F70" s="269"/>
      <c r="G70" s="13">
        <v>62</v>
      </c>
      <c r="H70" s="107">
        <f>H71-H72</f>
        <v>0</v>
      </c>
      <c r="I70" s="107">
        <f>I71-I72</f>
        <v>0</v>
      </c>
      <c r="J70" s="107">
        <f>J71-J72</f>
        <v>0</v>
      </c>
      <c r="K70" s="107">
        <f>K71-K72</f>
        <v>0</v>
      </c>
    </row>
    <row r="71" spans="1:11">
      <c r="A71" s="264" t="s">
        <v>217</v>
      </c>
      <c r="B71" s="264"/>
      <c r="C71" s="264"/>
      <c r="D71" s="264"/>
      <c r="E71" s="264"/>
      <c r="F71" s="264"/>
      <c r="G71" s="12">
        <v>63</v>
      </c>
      <c r="H71" s="122">
        <v>0</v>
      </c>
      <c r="I71" s="122">
        <v>0</v>
      </c>
      <c r="J71" s="28">
        <v>0</v>
      </c>
      <c r="K71" s="28">
        <v>0</v>
      </c>
    </row>
    <row r="72" spans="1:11">
      <c r="A72" s="264" t="s">
        <v>218</v>
      </c>
      <c r="B72" s="264"/>
      <c r="C72" s="264"/>
      <c r="D72" s="264"/>
      <c r="E72" s="264"/>
      <c r="F72" s="264"/>
      <c r="G72" s="12">
        <v>64</v>
      </c>
      <c r="H72" s="122">
        <v>0</v>
      </c>
      <c r="I72" s="122">
        <v>0</v>
      </c>
      <c r="J72" s="28">
        <v>0</v>
      </c>
      <c r="K72" s="28">
        <v>0</v>
      </c>
    </row>
    <row r="73" spans="1:11">
      <c r="A73" s="273" t="s">
        <v>219</v>
      </c>
      <c r="B73" s="273"/>
      <c r="C73" s="273"/>
      <c r="D73" s="273"/>
      <c r="E73" s="273"/>
      <c r="F73" s="273"/>
      <c r="G73" s="12">
        <v>65</v>
      </c>
      <c r="H73" s="122">
        <v>0</v>
      </c>
      <c r="I73" s="122">
        <v>0</v>
      </c>
      <c r="J73" s="28">
        <v>0</v>
      </c>
      <c r="K73" s="28">
        <v>0</v>
      </c>
    </row>
    <row r="74" spans="1:11">
      <c r="A74" s="267" t="s">
        <v>418</v>
      </c>
      <c r="B74" s="267"/>
      <c r="C74" s="267"/>
      <c r="D74" s="267"/>
      <c r="E74" s="267"/>
      <c r="F74" s="267"/>
      <c r="G74" s="13">
        <v>66</v>
      </c>
      <c r="H74" s="108">
        <v>0</v>
      </c>
      <c r="I74" s="108">
        <v>0</v>
      </c>
      <c r="J74" s="108">
        <v>0</v>
      </c>
      <c r="K74" s="108">
        <v>0</v>
      </c>
    </row>
    <row r="75" spans="1:11">
      <c r="A75" s="267" t="s">
        <v>419</v>
      </c>
      <c r="B75" s="267"/>
      <c r="C75" s="267"/>
      <c r="D75" s="267"/>
      <c r="E75" s="267"/>
      <c r="F75" s="267"/>
      <c r="G75" s="13">
        <v>67</v>
      </c>
      <c r="H75" s="108">
        <v>0</v>
      </c>
      <c r="I75" s="108">
        <v>0</v>
      </c>
      <c r="J75" s="108">
        <v>0</v>
      </c>
      <c r="K75" s="108">
        <v>0</v>
      </c>
    </row>
    <row r="76" spans="1:11">
      <c r="A76" s="243" t="s">
        <v>220</v>
      </c>
      <c r="B76" s="243"/>
      <c r="C76" s="243"/>
      <c r="D76" s="243"/>
      <c r="E76" s="243"/>
      <c r="F76" s="243"/>
      <c r="G76" s="265"/>
      <c r="H76" s="265"/>
      <c r="I76" s="265"/>
      <c r="J76" s="266"/>
      <c r="K76" s="266"/>
    </row>
    <row r="77" spans="1:11">
      <c r="A77" s="268" t="s">
        <v>420</v>
      </c>
      <c r="B77" s="269"/>
      <c r="C77" s="269"/>
      <c r="D77" s="269"/>
      <c r="E77" s="269"/>
      <c r="F77" s="269"/>
      <c r="G77" s="13">
        <v>68</v>
      </c>
      <c r="H77" s="108">
        <v>0</v>
      </c>
      <c r="I77" s="108">
        <v>0</v>
      </c>
      <c r="J77" s="108">
        <v>0</v>
      </c>
      <c r="K77" s="108">
        <v>0</v>
      </c>
    </row>
    <row r="78" spans="1:11">
      <c r="A78" s="264" t="s">
        <v>421</v>
      </c>
      <c r="B78" s="264"/>
      <c r="C78" s="264"/>
      <c r="D78" s="264"/>
      <c r="E78" s="264"/>
      <c r="F78" s="264"/>
      <c r="G78" s="103">
        <v>69</v>
      </c>
      <c r="H78" s="32">
        <v>0</v>
      </c>
      <c r="I78" s="32">
        <v>0</v>
      </c>
      <c r="J78" s="32">
        <v>0</v>
      </c>
      <c r="K78" s="32">
        <v>0</v>
      </c>
    </row>
    <row r="79" spans="1:11">
      <c r="A79" s="264" t="s">
        <v>422</v>
      </c>
      <c r="B79" s="264"/>
      <c r="C79" s="264"/>
      <c r="D79" s="264"/>
      <c r="E79" s="264"/>
      <c r="F79" s="264"/>
      <c r="G79" s="103">
        <v>70</v>
      </c>
      <c r="H79" s="32">
        <v>0</v>
      </c>
      <c r="I79" s="32">
        <v>0</v>
      </c>
      <c r="J79" s="32">
        <v>0</v>
      </c>
      <c r="K79" s="32">
        <v>0</v>
      </c>
    </row>
    <row r="80" spans="1:11">
      <c r="A80" s="268" t="s">
        <v>423</v>
      </c>
      <c r="B80" s="269"/>
      <c r="C80" s="269"/>
      <c r="D80" s="269"/>
      <c r="E80" s="269"/>
      <c r="F80" s="269"/>
      <c r="G80" s="13">
        <v>71</v>
      </c>
      <c r="H80" s="108">
        <v>0</v>
      </c>
      <c r="I80" s="108">
        <v>0</v>
      </c>
      <c r="J80" s="108">
        <v>0</v>
      </c>
      <c r="K80" s="108">
        <v>0</v>
      </c>
    </row>
    <row r="81" spans="1:11">
      <c r="A81" s="268" t="s">
        <v>424</v>
      </c>
      <c r="B81" s="269"/>
      <c r="C81" s="269"/>
      <c r="D81" s="269"/>
      <c r="E81" s="269"/>
      <c r="F81" s="269"/>
      <c r="G81" s="13">
        <v>72</v>
      </c>
      <c r="H81" s="108">
        <v>0</v>
      </c>
      <c r="I81" s="108">
        <v>0</v>
      </c>
      <c r="J81" s="108">
        <v>0</v>
      </c>
      <c r="K81" s="108">
        <v>0</v>
      </c>
    </row>
    <row r="82" spans="1:11">
      <c r="A82" s="267" t="s">
        <v>425</v>
      </c>
      <c r="B82" s="267"/>
      <c r="C82" s="267"/>
      <c r="D82" s="267"/>
      <c r="E82" s="267"/>
      <c r="F82" s="267"/>
      <c r="G82" s="13">
        <v>73</v>
      </c>
      <c r="H82" s="108">
        <v>0</v>
      </c>
      <c r="I82" s="108">
        <v>0</v>
      </c>
      <c r="J82" s="108">
        <v>0</v>
      </c>
      <c r="K82" s="108">
        <v>0</v>
      </c>
    </row>
    <row r="83" spans="1:11">
      <c r="A83" s="267" t="s">
        <v>426</v>
      </c>
      <c r="B83" s="267"/>
      <c r="C83" s="267"/>
      <c r="D83" s="267"/>
      <c r="E83" s="267"/>
      <c r="F83" s="267"/>
      <c r="G83" s="13">
        <v>74</v>
      </c>
      <c r="H83" s="108">
        <v>0</v>
      </c>
      <c r="I83" s="108">
        <v>0</v>
      </c>
      <c r="J83" s="108">
        <v>0</v>
      </c>
      <c r="K83" s="108">
        <v>0</v>
      </c>
    </row>
    <row r="84" spans="1:11">
      <c r="A84" s="243" t="s">
        <v>221</v>
      </c>
      <c r="B84" s="243"/>
      <c r="C84" s="243"/>
      <c r="D84" s="243"/>
      <c r="E84" s="243"/>
      <c r="F84" s="243"/>
      <c r="G84" s="265"/>
      <c r="H84" s="265"/>
      <c r="I84" s="265"/>
      <c r="J84" s="266"/>
      <c r="K84" s="266"/>
    </row>
    <row r="85" spans="1:11">
      <c r="A85" s="258" t="s">
        <v>427</v>
      </c>
      <c r="B85" s="259"/>
      <c r="C85" s="259"/>
      <c r="D85" s="259"/>
      <c r="E85" s="259"/>
      <c r="F85" s="259"/>
      <c r="G85" s="13">
        <v>75</v>
      </c>
      <c r="H85" s="109">
        <f>H86+H87</f>
        <v>0</v>
      </c>
      <c r="I85" s="109">
        <f>I86+I87</f>
        <v>0</v>
      </c>
      <c r="J85" s="109">
        <f>J86+J87</f>
        <v>0</v>
      </c>
      <c r="K85" s="109">
        <f>K86+K87</f>
        <v>0</v>
      </c>
    </row>
    <row r="86" spans="1:11">
      <c r="A86" s="260" t="s">
        <v>222</v>
      </c>
      <c r="B86" s="260"/>
      <c r="C86" s="260"/>
      <c r="D86" s="260"/>
      <c r="E86" s="260"/>
      <c r="F86" s="260"/>
      <c r="G86" s="12">
        <v>76</v>
      </c>
      <c r="H86" s="33">
        <v>0</v>
      </c>
      <c r="I86" s="33">
        <v>0</v>
      </c>
      <c r="J86" s="33">
        <v>0</v>
      </c>
      <c r="K86" s="33">
        <v>0</v>
      </c>
    </row>
    <row r="87" spans="1:11">
      <c r="A87" s="260" t="s">
        <v>223</v>
      </c>
      <c r="B87" s="260"/>
      <c r="C87" s="260"/>
      <c r="D87" s="260"/>
      <c r="E87" s="260"/>
      <c r="F87" s="260"/>
      <c r="G87" s="12">
        <v>77</v>
      </c>
      <c r="H87" s="33">
        <v>0</v>
      </c>
      <c r="I87" s="33">
        <v>0</v>
      </c>
      <c r="J87" s="33">
        <v>0</v>
      </c>
      <c r="K87" s="33">
        <v>0</v>
      </c>
    </row>
    <row r="88" spans="1:11">
      <c r="A88" s="271" t="s">
        <v>224</v>
      </c>
      <c r="B88" s="271"/>
      <c r="C88" s="271"/>
      <c r="D88" s="271"/>
      <c r="E88" s="271"/>
      <c r="F88" s="271"/>
      <c r="G88" s="272"/>
      <c r="H88" s="272"/>
      <c r="I88" s="272"/>
      <c r="J88" s="266"/>
      <c r="K88" s="266"/>
    </row>
    <row r="89" spans="1:11">
      <c r="A89" s="239" t="s">
        <v>225</v>
      </c>
      <c r="B89" s="239"/>
      <c r="C89" s="239"/>
      <c r="D89" s="239"/>
      <c r="E89" s="239"/>
      <c r="F89" s="239"/>
      <c r="G89" s="12">
        <v>78</v>
      </c>
      <c r="H89" s="33">
        <v>20473152</v>
      </c>
      <c r="I89" s="33">
        <v>8289471</v>
      </c>
      <c r="J89" s="33">
        <v>11887343</v>
      </c>
      <c r="K89" s="33">
        <v>4186084</v>
      </c>
    </row>
    <row r="90" spans="1:11" ht="24" customHeight="1">
      <c r="A90" s="240" t="s">
        <v>428</v>
      </c>
      <c r="B90" s="240"/>
      <c r="C90" s="240"/>
      <c r="D90" s="240"/>
      <c r="E90" s="240"/>
      <c r="F90" s="240"/>
      <c r="G90" s="13">
        <v>79</v>
      </c>
      <c r="H90" s="109">
        <f>H91+H98</f>
        <v>-32167</v>
      </c>
      <c r="I90" s="109">
        <f t="shared" ref="I90:K90" si="8">I91+I98</f>
        <v>-4141</v>
      </c>
      <c r="J90" s="109">
        <f t="shared" si="8"/>
        <v>0</v>
      </c>
      <c r="K90" s="109">
        <f t="shared" si="8"/>
        <v>0</v>
      </c>
    </row>
    <row r="91" spans="1:11" ht="24" customHeight="1">
      <c r="A91" s="240" t="s">
        <v>429</v>
      </c>
      <c r="B91" s="240"/>
      <c r="C91" s="240"/>
      <c r="D91" s="240"/>
      <c r="E91" s="240"/>
      <c r="F91" s="240"/>
      <c r="G91" s="13">
        <v>80</v>
      </c>
      <c r="H91" s="109">
        <f>SUM(H92:H96)</f>
        <v>0</v>
      </c>
      <c r="I91" s="109">
        <f>SUM(I92:I96)</f>
        <v>0</v>
      </c>
      <c r="J91" s="109">
        <f>SUM(J92:J96)</f>
        <v>0</v>
      </c>
      <c r="K91" s="109">
        <f>SUM(K92:K96)</f>
        <v>0</v>
      </c>
    </row>
    <row r="92" spans="1:11" ht="24.75" customHeight="1">
      <c r="A92" s="261" t="s">
        <v>430</v>
      </c>
      <c r="B92" s="262"/>
      <c r="C92" s="262"/>
      <c r="D92" s="262"/>
      <c r="E92" s="262"/>
      <c r="F92" s="263"/>
      <c r="G92" s="12">
        <v>81</v>
      </c>
      <c r="H92" s="33">
        <v>0</v>
      </c>
      <c r="I92" s="33">
        <v>0</v>
      </c>
      <c r="J92" s="33">
        <v>0</v>
      </c>
      <c r="K92" s="33">
        <v>0</v>
      </c>
    </row>
    <row r="93" spans="1:11" ht="22.2" customHeight="1">
      <c r="A93" s="264" t="s">
        <v>431</v>
      </c>
      <c r="B93" s="264"/>
      <c r="C93" s="264"/>
      <c r="D93" s="264"/>
      <c r="E93" s="264"/>
      <c r="F93" s="264"/>
      <c r="G93" s="12">
        <v>82</v>
      </c>
      <c r="H93" s="33">
        <v>0</v>
      </c>
      <c r="I93" s="33">
        <v>0</v>
      </c>
      <c r="J93" s="33">
        <v>0</v>
      </c>
      <c r="K93" s="33">
        <v>0</v>
      </c>
    </row>
    <row r="94" spans="1:11" ht="22.2" customHeight="1">
      <c r="A94" s="264" t="s">
        <v>432</v>
      </c>
      <c r="B94" s="264"/>
      <c r="C94" s="264"/>
      <c r="D94" s="264"/>
      <c r="E94" s="264"/>
      <c r="F94" s="264"/>
      <c r="G94" s="12">
        <v>83</v>
      </c>
      <c r="H94" s="33">
        <v>0</v>
      </c>
      <c r="I94" s="33">
        <v>0</v>
      </c>
      <c r="J94" s="33">
        <v>0</v>
      </c>
      <c r="K94" s="33">
        <v>0</v>
      </c>
    </row>
    <row r="95" spans="1:11" ht="22.2" customHeight="1">
      <c r="A95" s="264" t="s">
        <v>433</v>
      </c>
      <c r="B95" s="264"/>
      <c r="C95" s="264"/>
      <c r="D95" s="264"/>
      <c r="E95" s="264"/>
      <c r="F95" s="264"/>
      <c r="G95" s="12">
        <v>84</v>
      </c>
      <c r="H95" s="33">
        <v>0</v>
      </c>
      <c r="I95" s="33">
        <v>0</v>
      </c>
      <c r="J95" s="33">
        <v>0</v>
      </c>
      <c r="K95" s="33">
        <v>0</v>
      </c>
    </row>
    <row r="96" spans="1:11" ht="22.2" customHeight="1">
      <c r="A96" s="264" t="s">
        <v>434</v>
      </c>
      <c r="B96" s="264"/>
      <c r="C96" s="264"/>
      <c r="D96" s="264"/>
      <c r="E96" s="264"/>
      <c r="F96" s="264"/>
      <c r="G96" s="12">
        <v>85</v>
      </c>
      <c r="H96" s="33">
        <v>0</v>
      </c>
      <c r="I96" s="33">
        <v>0</v>
      </c>
      <c r="J96" s="33">
        <v>0</v>
      </c>
      <c r="K96" s="33">
        <v>0</v>
      </c>
    </row>
    <row r="97" spans="1:11" ht="22.2" customHeight="1">
      <c r="A97" s="264" t="s">
        <v>435</v>
      </c>
      <c r="B97" s="264"/>
      <c r="C97" s="264"/>
      <c r="D97" s="264"/>
      <c r="E97" s="264"/>
      <c r="F97" s="264"/>
      <c r="G97" s="12">
        <v>86</v>
      </c>
      <c r="H97" s="33">
        <v>0</v>
      </c>
      <c r="I97" s="33">
        <v>0</v>
      </c>
      <c r="J97" s="33">
        <v>0</v>
      </c>
      <c r="K97" s="33">
        <v>0</v>
      </c>
    </row>
    <row r="98" spans="1:11" ht="22.2" customHeight="1">
      <c r="A98" s="267" t="s">
        <v>436</v>
      </c>
      <c r="B98" s="267"/>
      <c r="C98" s="267"/>
      <c r="D98" s="267"/>
      <c r="E98" s="267"/>
      <c r="F98" s="267"/>
      <c r="G98" s="13">
        <v>87</v>
      </c>
      <c r="H98" s="110">
        <f>SUM(H99:H106)</f>
        <v>-32167</v>
      </c>
      <c r="I98" s="110">
        <f>SUM(I99:I106)</f>
        <v>-4141</v>
      </c>
      <c r="J98" s="110">
        <f t="shared" ref="J98:K98" si="9">SUM(J99:J106)</f>
        <v>0</v>
      </c>
      <c r="K98" s="110">
        <f t="shared" si="9"/>
        <v>0</v>
      </c>
    </row>
    <row r="99" spans="1:11" ht="14.25" customHeight="1">
      <c r="A99" s="264" t="s">
        <v>437</v>
      </c>
      <c r="B99" s="264"/>
      <c r="C99" s="264"/>
      <c r="D99" s="264"/>
      <c r="E99" s="264"/>
      <c r="F99" s="264"/>
      <c r="G99" s="12">
        <v>88</v>
      </c>
      <c r="H99" s="33">
        <v>-32167</v>
      </c>
      <c r="I99" s="33">
        <v>-4141</v>
      </c>
      <c r="J99" s="33">
        <v>0</v>
      </c>
      <c r="K99" s="33">
        <v>0</v>
      </c>
    </row>
    <row r="100" spans="1:11" ht="24" customHeight="1">
      <c r="A100" s="264" t="s">
        <v>438</v>
      </c>
      <c r="B100" s="264"/>
      <c r="C100" s="264"/>
      <c r="D100" s="264"/>
      <c r="E100" s="264"/>
      <c r="F100" s="264"/>
      <c r="G100" s="12">
        <v>89</v>
      </c>
      <c r="H100" s="33">
        <v>0</v>
      </c>
      <c r="I100" s="33">
        <v>0</v>
      </c>
      <c r="J100" s="33">
        <v>0</v>
      </c>
      <c r="K100" s="33">
        <v>0</v>
      </c>
    </row>
    <row r="101" spans="1:11">
      <c r="A101" s="264" t="s">
        <v>439</v>
      </c>
      <c r="B101" s="264"/>
      <c r="C101" s="264"/>
      <c r="D101" s="264"/>
      <c r="E101" s="264"/>
      <c r="F101" s="264"/>
      <c r="G101" s="12">
        <v>90</v>
      </c>
      <c r="H101" s="33">
        <v>0</v>
      </c>
      <c r="I101" s="33">
        <v>0</v>
      </c>
      <c r="J101" s="33">
        <v>0</v>
      </c>
      <c r="K101" s="33">
        <v>0</v>
      </c>
    </row>
    <row r="102" spans="1:11" ht="27.75" customHeight="1">
      <c r="A102" s="238" t="s">
        <v>440</v>
      </c>
      <c r="B102" s="238"/>
      <c r="C102" s="238"/>
      <c r="D102" s="238"/>
      <c r="E102" s="238"/>
      <c r="F102" s="238"/>
      <c r="G102" s="12">
        <v>91</v>
      </c>
      <c r="H102" s="33">
        <v>0</v>
      </c>
      <c r="I102" s="33">
        <v>0</v>
      </c>
      <c r="J102" s="33">
        <v>0</v>
      </c>
      <c r="K102" s="33">
        <v>0</v>
      </c>
    </row>
    <row r="103" spans="1:11" ht="27.75" customHeight="1">
      <c r="A103" s="238" t="s">
        <v>441</v>
      </c>
      <c r="B103" s="238"/>
      <c r="C103" s="238"/>
      <c r="D103" s="238"/>
      <c r="E103" s="238"/>
      <c r="F103" s="238"/>
      <c r="G103" s="12">
        <v>92</v>
      </c>
      <c r="H103" s="33">
        <v>0</v>
      </c>
      <c r="I103" s="33">
        <v>0</v>
      </c>
      <c r="J103" s="33">
        <v>0</v>
      </c>
      <c r="K103" s="33">
        <v>0</v>
      </c>
    </row>
    <row r="104" spans="1:11" ht="14.25" customHeight="1">
      <c r="A104" s="238" t="s">
        <v>442</v>
      </c>
      <c r="B104" s="238"/>
      <c r="C104" s="238"/>
      <c r="D104" s="238"/>
      <c r="E104" s="238"/>
      <c r="F104" s="238"/>
      <c r="G104" s="12">
        <v>93</v>
      </c>
      <c r="H104" s="33">
        <v>0</v>
      </c>
      <c r="I104" s="33">
        <v>0</v>
      </c>
      <c r="J104" s="33">
        <v>0</v>
      </c>
      <c r="K104" s="33">
        <v>0</v>
      </c>
    </row>
    <row r="105" spans="1:11" ht="15.75" customHeight="1">
      <c r="A105" s="238" t="s">
        <v>443</v>
      </c>
      <c r="B105" s="238"/>
      <c r="C105" s="238"/>
      <c r="D105" s="238"/>
      <c r="E105" s="238"/>
      <c r="F105" s="238"/>
      <c r="G105" s="12">
        <v>94</v>
      </c>
      <c r="H105" s="33">
        <v>0</v>
      </c>
      <c r="I105" s="33">
        <v>0</v>
      </c>
      <c r="J105" s="33">
        <v>0</v>
      </c>
      <c r="K105" s="33">
        <v>0</v>
      </c>
    </row>
    <row r="106" spans="1:11" ht="17.25" customHeight="1">
      <c r="A106" s="238" t="s">
        <v>444</v>
      </c>
      <c r="B106" s="238"/>
      <c r="C106" s="238"/>
      <c r="D106" s="238"/>
      <c r="E106" s="238"/>
      <c r="F106" s="238"/>
      <c r="G106" s="12">
        <v>95</v>
      </c>
      <c r="H106" s="33">
        <v>0</v>
      </c>
      <c r="I106" s="33">
        <v>0</v>
      </c>
      <c r="J106" s="33">
        <v>0</v>
      </c>
      <c r="K106" s="33">
        <v>0</v>
      </c>
    </row>
    <row r="107" spans="1:11" ht="27.75" customHeight="1">
      <c r="A107" s="238" t="s">
        <v>445</v>
      </c>
      <c r="B107" s="238"/>
      <c r="C107" s="238"/>
      <c r="D107" s="238"/>
      <c r="E107" s="238"/>
      <c r="F107" s="238"/>
      <c r="G107" s="12">
        <v>96</v>
      </c>
      <c r="H107" s="33">
        <v>0</v>
      </c>
      <c r="I107" s="33">
        <v>0</v>
      </c>
      <c r="J107" s="33">
        <v>0</v>
      </c>
      <c r="K107" s="33">
        <v>0</v>
      </c>
    </row>
    <row r="108" spans="1:11" ht="22.95" customHeight="1">
      <c r="A108" s="240" t="s">
        <v>446</v>
      </c>
      <c r="B108" s="240"/>
      <c r="C108" s="240"/>
      <c r="D108" s="240"/>
      <c r="E108" s="240"/>
      <c r="F108" s="240"/>
      <c r="G108" s="13">
        <v>97</v>
      </c>
      <c r="H108" s="109">
        <f>H91+H98-H107-H97</f>
        <v>-32167</v>
      </c>
      <c r="I108" s="109">
        <f>I91+I98-I107-I97</f>
        <v>-4141</v>
      </c>
      <c r="J108" s="109">
        <f t="shared" ref="J108:K108" si="10">J91+J98-J107-J97</f>
        <v>0</v>
      </c>
      <c r="K108" s="109">
        <f t="shared" si="10"/>
        <v>0</v>
      </c>
    </row>
    <row r="109" spans="1:11" ht="22.95" customHeight="1">
      <c r="A109" s="240" t="s">
        <v>447</v>
      </c>
      <c r="B109" s="240"/>
      <c r="C109" s="240"/>
      <c r="D109" s="240"/>
      <c r="E109" s="240"/>
      <c r="F109" s="240"/>
      <c r="G109" s="13">
        <v>98</v>
      </c>
      <c r="H109" s="109">
        <f>H89+H108</f>
        <v>20440985</v>
      </c>
      <c r="I109" s="109">
        <f>I89+I108</f>
        <v>8285330</v>
      </c>
      <c r="J109" s="109">
        <f t="shared" ref="J109:K109" si="11">J89+J108</f>
        <v>11887343</v>
      </c>
      <c r="K109" s="109">
        <f t="shared" si="11"/>
        <v>4186084</v>
      </c>
    </row>
    <row r="110" spans="1:11">
      <c r="A110" s="243" t="s">
        <v>226</v>
      </c>
      <c r="B110" s="243"/>
      <c r="C110" s="243"/>
      <c r="D110" s="243"/>
      <c r="E110" s="243"/>
      <c r="F110" s="243"/>
      <c r="G110" s="265"/>
      <c r="H110" s="265"/>
      <c r="I110" s="265"/>
      <c r="J110" s="266"/>
      <c r="K110" s="266"/>
    </row>
    <row r="111" spans="1:11" ht="27" customHeight="1">
      <c r="A111" s="258" t="s">
        <v>448</v>
      </c>
      <c r="B111" s="259"/>
      <c r="C111" s="259"/>
      <c r="D111" s="259"/>
      <c r="E111" s="259"/>
      <c r="F111" s="259"/>
      <c r="G111" s="13">
        <v>99</v>
      </c>
      <c r="H111" s="109">
        <f>H112+H113</f>
        <v>20440985</v>
      </c>
      <c r="I111" s="109">
        <f>I112+I113</f>
        <v>8285330</v>
      </c>
      <c r="J111" s="109">
        <f>J112+J113</f>
        <v>11887343</v>
      </c>
      <c r="K111" s="109">
        <f>K112+K113</f>
        <v>4186084</v>
      </c>
    </row>
    <row r="112" spans="1:11">
      <c r="A112" s="260" t="s">
        <v>227</v>
      </c>
      <c r="B112" s="260"/>
      <c r="C112" s="260"/>
      <c r="D112" s="260"/>
      <c r="E112" s="260"/>
      <c r="F112" s="260"/>
      <c r="G112" s="12">
        <v>100</v>
      </c>
      <c r="H112" s="123">
        <v>20440985</v>
      </c>
      <c r="I112" s="123">
        <v>8285330</v>
      </c>
      <c r="J112" s="33">
        <v>11887343</v>
      </c>
      <c r="K112" s="33">
        <v>4186084</v>
      </c>
    </row>
    <row r="113" spans="1:11">
      <c r="A113" s="260" t="s">
        <v>228</v>
      </c>
      <c r="B113" s="260"/>
      <c r="C113" s="260"/>
      <c r="D113" s="260"/>
      <c r="E113" s="260"/>
      <c r="F113" s="260"/>
      <c r="G113" s="12">
        <v>101</v>
      </c>
      <c r="H113" s="123">
        <v>0</v>
      </c>
      <c r="I113" s="123">
        <v>0</v>
      </c>
      <c r="J113" s="33">
        <v>0</v>
      </c>
      <c r="K113" s="33">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3203125" defaultRowHeight="13.2"/>
  <cols>
    <col min="1" max="7" width="9.33203125" style="16"/>
    <col min="8" max="9" width="15.33203125" style="44" customWidth="1"/>
    <col min="10" max="16384" width="9.33203125" style="16"/>
  </cols>
  <sheetData>
    <row r="1" spans="1:9">
      <c r="A1" s="275" t="s">
        <v>229</v>
      </c>
      <c r="B1" s="313"/>
      <c r="C1" s="313"/>
      <c r="D1" s="313"/>
      <c r="E1" s="313"/>
      <c r="F1" s="313"/>
      <c r="G1" s="313"/>
      <c r="H1" s="313"/>
      <c r="I1" s="313"/>
    </row>
    <row r="2" spans="1:9" ht="12.75" customHeight="1">
      <c r="A2" s="274" t="s">
        <v>598</v>
      </c>
      <c r="B2" s="274"/>
      <c r="C2" s="274"/>
      <c r="D2" s="274"/>
      <c r="E2" s="274"/>
      <c r="F2" s="274"/>
      <c r="G2" s="274"/>
      <c r="H2" s="274"/>
      <c r="I2" s="274"/>
    </row>
    <row r="3" spans="1:9">
      <c r="A3" s="315" t="s">
        <v>499</v>
      </c>
      <c r="B3" s="316"/>
      <c r="C3" s="316"/>
      <c r="D3" s="316"/>
      <c r="E3" s="316"/>
      <c r="F3" s="316"/>
      <c r="G3" s="316"/>
      <c r="H3" s="316"/>
      <c r="I3" s="316"/>
    </row>
    <row r="4" spans="1:9" ht="12.75" customHeight="1">
      <c r="A4" s="314" t="s">
        <v>518</v>
      </c>
      <c r="B4" s="251"/>
      <c r="C4" s="251"/>
      <c r="D4" s="251"/>
      <c r="E4" s="251"/>
      <c r="F4" s="251"/>
      <c r="G4" s="251"/>
      <c r="H4" s="251"/>
      <c r="I4" s="252"/>
    </row>
    <row r="5" spans="1:9" ht="22.8" thickBot="1">
      <c r="A5" s="317" t="s">
        <v>230</v>
      </c>
      <c r="B5" s="318"/>
      <c r="C5" s="318"/>
      <c r="D5" s="318"/>
      <c r="E5" s="318"/>
      <c r="F5" s="319"/>
      <c r="G5" s="17" t="s">
        <v>231</v>
      </c>
      <c r="H5" s="34" t="s">
        <v>232</v>
      </c>
      <c r="I5" s="34" t="s">
        <v>233</v>
      </c>
    </row>
    <row r="6" spans="1:9">
      <c r="A6" s="320">
        <v>1</v>
      </c>
      <c r="B6" s="321"/>
      <c r="C6" s="321"/>
      <c r="D6" s="321"/>
      <c r="E6" s="321"/>
      <c r="F6" s="322"/>
      <c r="G6" s="18">
        <v>2</v>
      </c>
      <c r="H6" s="35" t="s">
        <v>234</v>
      </c>
      <c r="I6" s="35" t="s">
        <v>235</v>
      </c>
    </row>
    <row r="7" spans="1:9">
      <c r="A7" s="292" t="s">
        <v>236</v>
      </c>
      <c r="B7" s="293"/>
      <c r="C7" s="293"/>
      <c r="D7" s="293"/>
      <c r="E7" s="293"/>
      <c r="F7" s="293"/>
      <c r="G7" s="293"/>
      <c r="H7" s="293"/>
      <c r="I7" s="294"/>
    </row>
    <row r="8" spans="1:9" ht="12.75" customHeight="1">
      <c r="A8" s="295" t="s">
        <v>237</v>
      </c>
      <c r="B8" s="296"/>
      <c r="C8" s="296"/>
      <c r="D8" s="296"/>
      <c r="E8" s="296"/>
      <c r="F8" s="297"/>
      <c r="G8" s="19">
        <v>1</v>
      </c>
      <c r="H8" s="36">
        <v>25031818</v>
      </c>
      <c r="I8" s="36">
        <v>18788234</v>
      </c>
    </row>
    <row r="9" spans="1:9" ht="12.75" customHeight="1">
      <c r="A9" s="310" t="s">
        <v>238</v>
      </c>
      <c r="B9" s="311"/>
      <c r="C9" s="311"/>
      <c r="D9" s="311"/>
      <c r="E9" s="311"/>
      <c r="F9" s="312"/>
      <c r="G9" s="20">
        <v>2</v>
      </c>
      <c r="H9" s="37">
        <f>H10+H11+H12+H13+H14+H15+H16+H17</f>
        <v>5084947</v>
      </c>
      <c r="I9" s="37">
        <f>I10+I11+I12+I13+I14+I15+I16+I17</f>
        <v>3421520</v>
      </c>
    </row>
    <row r="10" spans="1:9" ht="12.75" customHeight="1">
      <c r="A10" s="307" t="s">
        <v>239</v>
      </c>
      <c r="B10" s="308"/>
      <c r="C10" s="308"/>
      <c r="D10" s="308"/>
      <c r="E10" s="308"/>
      <c r="F10" s="309"/>
      <c r="G10" s="21">
        <v>3</v>
      </c>
      <c r="H10" s="38">
        <v>4432334</v>
      </c>
      <c r="I10" s="38">
        <v>4061216</v>
      </c>
    </row>
    <row r="11" spans="1:9" ht="22.2" customHeight="1">
      <c r="A11" s="307" t="s">
        <v>240</v>
      </c>
      <c r="B11" s="308"/>
      <c r="C11" s="308"/>
      <c r="D11" s="308"/>
      <c r="E11" s="308"/>
      <c r="F11" s="309"/>
      <c r="G11" s="21">
        <v>4</v>
      </c>
      <c r="H11" s="38">
        <v>-10653</v>
      </c>
      <c r="I11" s="38">
        <v>-42363</v>
      </c>
    </row>
    <row r="12" spans="1:9" ht="23.7" customHeight="1">
      <c r="A12" s="307" t="s">
        <v>241</v>
      </c>
      <c r="B12" s="308"/>
      <c r="C12" s="308"/>
      <c r="D12" s="308"/>
      <c r="E12" s="308"/>
      <c r="F12" s="309"/>
      <c r="G12" s="21">
        <v>5</v>
      </c>
      <c r="H12" s="38">
        <v>-64332</v>
      </c>
      <c r="I12" s="38">
        <v>-108560</v>
      </c>
    </row>
    <row r="13" spans="1:9" ht="12.75" customHeight="1">
      <c r="A13" s="307" t="s">
        <v>242</v>
      </c>
      <c r="B13" s="308"/>
      <c r="C13" s="308"/>
      <c r="D13" s="308"/>
      <c r="E13" s="308"/>
      <c r="F13" s="309"/>
      <c r="G13" s="21">
        <v>6</v>
      </c>
      <c r="H13" s="38">
        <v>-350526</v>
      </c>
      <c r="I13" s="38">
        <v>-1385164</v>
      </c>
    </row>
    <row r="14" spans="1:9" ht="12.75" customHeight="1">
      <c r="A14" s="307" t="s">
        <v>243</v>
      </c>
      <c r="B14" s="308"/>
      <c r="C14" s="308"/>
      <c r="D14" s="308"/>
      <c r="E14" s="308"/>
      <c r="F14" s="309"/>
      <c r="G14" s="21">
        <v>7</v>
      </c>
      <c r="H14" s="38">
        <v>150646</v>
      </c>
      <c r="I14" s="38">
        <v>651130</v>
      </c>
    </row>
    <row r="15" spans="1:9" ht="12.75" customHeight="1">
      <c r="A15" s="307" t="s">
        <v>244</v>
      </c>
      <c r="B15" s="308"/>
      <c r="C15" s="308"/>
      <c r="D15" s="308"/>
      <c r="E15" s="308"/>
      <c r="F15" s="309"/>
      <c r="G15" s="21">
        <v>8</v>
      </c>
      <c r="H15" s="38">
        <v>0</v>
      </c>
      <c r="I15" s="38">
        <v>0</v>
      </c>
    </row>
    <row r="16" spans="1:9" ht="12.75" customHeight="1">
      <c r="A16" s="307" t="s">
        <v>245</v>
      </c>
      <c r="B16" s="308"/>
      <c r="C16" s="308"/>
      <c r="D16" s="308"/>
      <c r="E16" s="308"/>
      <c r="F16" s="309"/>
      <c r="G16" s="21">
        <v>9</v>
      </c>
      <c r="H16" s="38">
        <v>-100538</v>
      </c>
      <c r="I16" s="38">
        <v>-43018</v>
      </c>
    </row>
    <row r="17" spans="1:9" ht="25.2" customHeight="1">
      <c r="A17" s="307" t="s">
        <v>246</v>
      </c>
      <c r="B17" s="308"/>
      <c r="C17" s="308"/>
      <c r="D17" s="308"/>
      <c r="E17" s="308"/>
      <c r="F17" s="309"/>
      <c r="G17" s="21">
        <v>10</v>
      </c>
      <c r="H17" s="38">
        <v>1028016</v>
      </c>
      <c r="I17" s="38">
        <v>288279</v>
      </c>
    </row>
    <row r="18" spans="1:9" ht="28.2" customHeight="1">
      <c r="A18" s="286" t="s">
        <v>247</v>
      </c>
      <c r="B18" s="287"/>
      <c r="C18" s="287"/>
      <c r="D18" s="287"/>
      <c r="E18" s="287"/>
      <c r="F18" s="288"/>
      <c r="G18" s="20">
        <v>11</v>
      </c>
      <c r="H18" s="37">
        <f>H8+H9</f>
        <v>30116765</v>
      </c>
      <c r="I18" s="37">
        <f>I8+I9</f>
        <v>22209754</v>
      </c>
    </row>
    <row r="19" spans="1:9" ht="12.75" customHeight="1">
      <c r="A19" s="310" t="s">
        <v>248</v>
      </c>
      <c r="B19" s="311"/>
      <c r="C19" s="311"/>
      <c r="D19" s="311"/>
      <c r="E19" s="311"/>
      <c r="F19" s="312"/>
      <c r="G19" s="20">
        <v>12</v>
      </c>
      <c r="H19" s="37">
        <f>H20+H21+H22+H23</f>
        <v>-30269242</v>
      </c>
      <c r="I19" s="37">
        <f>I20+I21+I22+I23</f>
        <v>-14377115.999999998</v>
      </c>
    </row>
    <row r="20" spans="1:9" ht="12.75" customHeight="1">
      <c r="A20" s="307" t="s">
        <v>249</v>
      </c>
      <c r="B20" s="308"/>
      <c r="C20" s="308"/>
      <c r="D20" s="308"/>
      <c r="E20" s="308"/>
      <c r="F20" s="309"/>
      <c r="G20" s="21">
        <v>13</v>
      </c>
      <c r="H20" s="38">
        <v>-6114927</v>
      </c>
      <c r="I20" s="38">
        <v>17425165</v>
      </c>
    </row>
    <row r="21" spans="1:9" ht="12.75" customHeight="1">
      <c r="A21" s="307" t="s">
        <v>250</v>
      </c>
      <c r="B21" s="308"/>
      <c r="C21" s="308"/>
      <c r="D21" s="308"/>
      <c r="E21" s="308"/>
      <c r="F21" s="309"/>
      <c r="G21" s="21">
        <v>14</v>
      </c>
      <c r="H21" s="38">
        <v>-7274529</v>
      </c>
      <c r="I21" s="38">
        <v>-7887778.9999999981</v>
      </c>
    </row>
    <row r="22" spans="1:9" ht="12.75" customHeight="1">
      <c r="A22" s="307" t="s">
        <v>251</v>
      </c>
      <c r="B22" s="308"/>
      <c r="C22" s="308"/>
      <c r="D22" s="308"/>
      <c r="E22" s="308"/>
      <c r="F22" s="309"/>
      <c r="G22" s="21">
        <v>15</v>
      </c>
      <c r="H22" s="38">
        <v>-16288696</v>
      </c>
      <c r="I22" s="38">
        <v>-419058</v>
      </c>
    </row>
    <row r="23" spans="1:9" ht="12.75" customHeight="1">
      <c r="A23" s="307" t="s">
        <v>252</v>
      </c>
      <c r="B23" s="308"/>
      <c r="C23" s="308"/>
      <c r="D23" s="308"/>
      <c r="E23" s="308"/>
      <c r="F23" s="309"/>
      <c r="G23" s="21">
        <v>16</v>
      </c>
      <c r="H23" s="38">
        <v>-591090</v>
      </c>
      <c r="I23" s="38">
        <v>-23495444</v>
      </c>
    </row>
    <row r="24" spans="1:9" ht="12.75" customHeight="1">
      <c r="A24" s="286" t="s">
        <v>253</v>
      </c>
      <c r="B24" s="287"/>
      <c r="C24" s="287"/>
      <c r="D24" s="287"/>
      <c r="E24" s="287"/>
      <c r="F24" s="288"/>
      <c r="G24" s="20">
        <v>17</v>
      </c>
      <c r="H24" s="37">
        <f>H18+H19</f>
        <v>-152477</v>
      </c>
      <c r="I24" s="37">
        <f>I18+I19</f>
        <v>7832638.0000000019</v>
      </c>
    </row>
    <row r="25" spans="1:9" ht="12.75" customHeight="1">
      <c r="A25" s="298" t="s">
        <v>254</v>
      </c>
      <c r="B25" s="299"/>
      <c r="C25" s="299"/>
      <c r="D25" s="299"/>
      <c r="E25" s="299"/>
      <c r="F25" s="300"/>
      <c r="G25" s="21">
        <v>18</v>
      </c>
      <c r="H25" s="38">
        <v>-133258</v>
      </c>
      <c r="I25" s="38">
        <v>-657113</v>
      </c>
    </row>
    <row r="26" spans="1:9" ht="12.75" customHeight="1">
      <c r="A26" s="298" t="s">
        <v>255</v>
      </c>
      <c r="B26" s="299"/>
      <c r="C26" s="299"/>
      <c r="D26" s="299"/>
      <c r="E26" s="299"/>
      <c r="F26" s="300"/>
      <c r="G26" s="21">
        <v>19</v>
      </c>
      <c r="H26" s="38">
        <v>-2140318</v>
      </c>
      <c r="I26" s="38">
        <v>-5988773</v>
      </c>
    </row>
    <row r="27" spans="1:9" ht="25.95" customHeight="1">
      <c r="A27" s="289" t="s">
        <v>256</v>
      </c>
      <c r="B27" s="290"/>
      <c r="C27" s="290"/>
      <c r="D27" s="290"/>
      <c r="E27" s="290"/>
      <c r="F27" s="291"/>
      <c r="G27" s="22">
        <v>20</v>
      </c>
      <c r="H27" s="39">
        <f>H24+H25+H26</f>
        <v>-2426053</v>
      </c>
      <c r="I27" s="39">
        <f>I24+I25+I26</f>
        <v>1186752.0000000019</v>
      </c>
    </row>
    <row r="28" spans="1:9">
      <c r="A28" s="292" t="s">
        <v>257</v>
      </c>
      <c r="B28" s="293"/>
      <c r="C28" s="293"/>
      <c r="D28" s="293"/>
      <c r="E28" s="293"/>
      <c r="F28" s="293"/>
      <c r="G28" s="293"/>
      <c r="H28" s="293"/>
      <c r="I28" s="294"/>
    </row>
    <row r="29" spans="1:9" ht="30.6" customHeight="1">
      <c r="A29" s="295" t="s">
        <v>258</v>
      </c>
      <c r="B29" s="296"/>
      <c r="C29" s="296"/>
      <c r="D29" s="296"/>
      <c r="E29" s="296"/>
      <c r="F29" s="297"/>
      <c r="G29" s="19">
        <v>21</v>
      </c>
      <c r="H29" s="40">
        <v>7486</v>
      </c>
      <c r="I29" s="40">
        <v>19428</v>
      </c>
    </row>
    <row r="30" spans="1:9" ht="12.75" customHeight="1">
      <c r="A30" s="298" t="s">
        <v>259</v>
      </c>
      <c r="B30" s="299"/>
      <c r="C30" s="299"/>
      <c r="D30" s="299"/>
      <c r="E30" s="299"/>
      <c r="F30" s="300"/>
      <c r="G30" s="21">
        <v>22</v>
      </c>
      <c r="H30" s="41">
        <v>0</v>
      </c>
      <c r="I30" s="41">
        <v>0</v>
      </c>
    </row>
    <row r="31" spans="1:9" ht="12.75" customHeight="1">
      <c r="A31" s="298" t="s">
        <v>260</v>
      </c>
      <c r="B31" s="299"/>
      <c r="C31" s="299"/>
      <c r="D31" s="299"/>
      <c r="E31" s="299"/>
      <c r="F31" s="300"/>
      <c r="G31" s="21">
        <v>23</v>
      </c>
      <c r="H31" s="41">
        <v>425611</v>
      </c>
      <c r="I31" s="41">
        <v>1339213</v>
      </c>
    </row>
    <row r="32" spans="1:9" ht="12.75" customHeight="1">
      <c r="A32" s="298" t="s">
        <v>261</v>
      </c>
      <c r="B32" s="299"/>
      <c r="C32" s="299"/>
      <c r="D32" s="299"/>
      <c r="E32" s="299"/>
      <c r="F32" s="300"/>
      <c r="G32" s="21">
        <v>24</v>
      </c>
      <c r="H32" s="41">
        <v>0</v>
      </c>
      <c r="I32" s="41">
        <v>874</v>
      </c>
    </row>
    <row r="33" spans="1:9" ht="12.75" customHeight="1">
      <c r="A33" s="298" t="s">
        <v>262</v>
      </c>
      <c r="B33" s="299"/>
      <c r="C33" s="299"/>
      <c r="D33" s="299"/>
      <c r="E33" s="299"/>
      <c r="F33" s="300"/>
      <c r="G33" s="21">
        <v>25</v>
      </c>
      <c r="H33" s="41">
        <v>261445</v>
      </c>
      <c r="I33" s="41">
        <v>0</v>
      </c>
    </row>
    <row r="34" spans="1:9" ht="12.75" customHeight="1">
      <c r="A34" s="298" t="s">
        <v>263</v>
      </c>
      <c r="B34" s="299"/>
      <c r="C34" s="299"/>
      <c r="D34" s="299"/>
      <c r="E34" s="299"/>
      <c r="F34" s="300"/>
      <c r="G34" s="21">
        <v>26</v>
      </c>
      <c r="H34" s="41">
        <v>0</v>
      </c>
      <c r="I34" s="41">
        <v>0</v>
      </c>
    </row>
    <row r="35" spans="1:9" ht="26.7" customHeight="1">
      <c r="A35" s="286" t="s">
        <v>264</v>
      </c>
      <c r="B35" s="287"/>
      <c r="C35" s="287"/>
      <c r="D35" s="287"/>
      <c r="E35" s="287"/>
      <c r="F35" s="288"/>
      <c r="G35" s="20">
        <v>27</v>
      </c>
      <c r="H35" s="42">
        <f>H29+H30+H31+H32+H33+H34</f>
        <v>694542</v>
      </c>
      <c r="I35" s="42">
        <f>I29+I30+I31+I32+I33+I34</f>
        <v>1359515</v>
      </c>
    </row>
    <row r="36" spans="1:9" ht="22.95" customHeight="1">
      <c r="A36" s="298" t="s">
        <v>265</v>
      </c>
      <c r="B36" s="299"/>
      <c r="C36" s="299"/>
      <c r="D36" s="299"/>
      <c r="E36" s="299"/>
      <c r="F36" s="300"/>
      <c r="G36" s="21">
        <v>28</v>
      </c>
      <c r="H36" s="41">
        <v>-1037715</v>
      </c>
      <c r="I36" s="41">
        <v>-2093483</v>
      </c>
    </row>
    <row r="37" spans="1:9" ht="12.75" customHeight="1">
      <c r="A37" s="298" t="s">
        <v>266</v>
      </c>
      <c r="B37" s="299"/>
      <c r="C37" s="299"/>
      <c r="D37" s="299"/>
      <c r="E37" s="299"/>
      <c r="F37" s="300"/>
      <c r="G37" s="21">
        <v>29</v>
      </c>
      <c r="H37" s="41">
        <v>0</v>
      </c>
      <c r="I37" s="41">
        <v>0</v>
      </c>
    </row>
    <row r="38" spans="1:9" ht="12.75" customHeight="1">
      <c r="A38" s="298" t="s">
        <v>267</v>
      </c>
      <c r="B38" s="299"/>
      <c r="C38" s="299"/>
      <c r="D38" s="299"/>
      <c r="E38" s="299"/>
      <c r="F38" s="300"/>
      <c r="G38" s="21">
        <v>30</v>
      </c>
      <c r="H38" s="41">
        <v>0</v>
      </c>
      <c r="I38" s="41">
        <v>0</v>
      </c>
    </row>
    <row r="39" spans="1:9" ht="12.75" customHeight="1">
      <c r="A39" s="298" t="s">
        <v>268</v>
      </c>
      <c r="B39" s="299"/>
      <c r="C39" s="299"/>
      <c r="D39" s="299"/>
      <c r="E39" s="299"/>
      <c r="F39" s="300"/>
      <c r="G39" s="21">
        <v>31</v>
      </c>
      <c r="H39" s="41">
        <v>0</v>
      </c>
      <c r="I39" s="41">
        <v>0</v>
      </c>
    </row>
    <row r="40" spans="1:9" ht="12.75" customHeight="1">
      <c r="A40" s="298" t="s">
        <v>269</v>
      </c>
      <c r="B40" s="299"/>
      <c r="C40" s="299"/>
      <c r="D40" s="299"/>
      <c r="E40" s="299"/>
      <c r="F40" s="300"/>
      <c r="G40" s="21">
        <v>32</v>
      </c>
      <c r="H40" s="41">
        <v>0</v>
      </c>
      <c r="I40" s="41">
        <v>0</v>
      </c>
    </row>
    <row r="41" spans="1:9" ht="24" customHeight="1">
      <c r="A41" s="286" t="s">
        <v>270</v>
      </c>
      <c r="B41" s="287"/>
      <c r="C41" s="287"/>
      <c r="D41" s="287"/>
      <c r="E41" s="287"/>
      <c r="F41" s="288"/>
      <c r="G41" s="20">
        <v>33</v>
      </c>
      <c r="H41" s="42">
        <f>H36+H37+H38+H39+H40</f>
        <v>-1037715</v>
      </c>
      <c r="I41" s="42">
        <f>I36+I37+I38+I39+I40</f>
        <v>-2093483</v>
      </c>
    </row>
    <row r="42" spans="1:9" ht="29.7" customHeight="1">
      <c r="A42" s="289" t="s">
        <v>271</v>
      </c>
      <c r="B42" s="290"/>
      <c r="C42" s="290"/>
      <c r="D42" s="290"/>
      <c r="E42" s="290"/>
      <c r="F42" s="291"/>
      <c r="G42" s="22">
        <v>34</v>
      </c>
      <c r="H42" s="43">
        <f>H35+H41</f>
        <v>-343173</v>
      </c>
      <c r="I42" s="43">
        <f>I35+I41</f>
        <v>-733968</v>
      </c>
    </row>
    <row r="43" spans="1:9">
      <c r="A43" s="292" t="s">
        <v>272</v>
      </c>
      <c r="B43" s="293"/>
      <c r="C43" s="293"/>
      <c r="D43" s="293"/>
      <c r="E43" s="293"/>
      <c r="F43" s="293"/>
      <c r="G43" s="293"/>
      <c r="H43" s="293"/>
      <c r="I43" s="294"/>
    </row>
    <row r="44" spans="1:9" ht="12.75" customHeight="1">
      <c r="A44" s="295" t="s">
        <v>273</v>
      </c>
      <c r="B44" s="296"/>
      <c r="C44" s="296"/>
      <c r="D44" s="296"/>
      <c r="E44" s="296"/>
      <c r="F44" s="297"/>
      <c r="G44" s="19">
        <v>35</v>
      </c>
      <c r="H44" s="40">
        <v>0</v>
      </c>
      <c r="I44" s="40">
        <v>0</v>
      </c>
    </row>
    <row r="45" spans="1:9" ht="25.2" customHeight="1">
      <c r="A45" s="298" t="s">
        <v>274</v>
      </c>
      <c r="B45" s="299"/>
      <c r="C45" s="299"/>
      <c r="D45" s="299"/>
      <c r="E45" s="299"/>
      <c r="F45" s="300"/>
      <c r="G45" s="21">
        <v>36</v>
      </c>
      <c r="H45" s="41">
        <v>0</v>
      </c>
      <c r="I45" s="41">
        <v>0</v>
      </c>
    </row>
    <row r="46" spans="1:9" ht="12.75" customHeight="1">
      <c r="A46" s="298" t="s">
        <v>275</v>
      </c>
      <c r="B46" s="299"/>
      <c r="C46" s="299"/>
      <c r="D46" s="299"/>
      <c r="E46" s="299"/>
      <c r="F46" s="300"/>
      <c r="G46" s="21">
        <v>37</v>
      </c>
      <c r="H46" s="41">
        <v>0</v>
      </c>
      <c r="I46" s="41">
        <v>0</v>
      </c>
    </row>
    <row r="47" spans="1:9" ht="12.75" customHeight="1">
      <c r="A47" s="298" t="s">
        <v>276</v>
      </c>
      <c r="B47" s="299"/>
      <c r="C47" s="299"/>
      <c r="D47" s="299"/>
      <c r="E47" s="299"/>
      <c r="F47" s="300"/>
      <c r="G47" s="21">
        <v>38</v>
      </c>
      <c r="H47" s="41">
        <v>0</v>
      </c>
      <c r="I47" s="41">
        <v>0</v>
      </c>
    </row>
    <row r="48" spans="1:9" ht="22.2" customHeight="1">
      <c r="A48" s="286" t="s">
        <v>277</v>
      </c>
      <c r="B48" s="287"/>
      <c r="C48" s="287"/>
      <c r="D48" s="287"/>
      <c r="E48" s="287"/>
      <c r="F48" s="288"/>
      <c r="G48" s="20">
        <v>39</v>
      </c>
      <c r="H48" s="42">
        <f>H44+H45+H46+H47</f>
        <v>0</v>
      </c>
      <c r="I48" s="42">
        <f>I44+I45+I46+I47</f>
        <v>0</v>
      </c>
    </row>
    <row r="49" spans="1:9" ht="24.6" customHeight="1">
      <c r="A49" s="298" t="s">
        <v>278</v>
      </c>
      <c r="B49" s="299"/>
      <c r="C49" s="299"/>
      <c r="D49" s="299"/>
      <c r="E49" s="299"/>
      <c r="F49" s="300"/>
      <c r="G49" s="21">
        <v>40</v>
      </c>
      <c r="H49" s="41">
        <v>-1815848</v>
      </c>
      <c r="I49" s="41">
        <v>-935571</v>
      </c>
    </row>
    <row r="50" spans="1:9" ht="12.75" customHeight="1">
      <c r="A50" s="298" t="s">
        <v>279</v>
      </c>
      <c r="B50" s="299"/>
      <c r="C50" s="299"/>
      <c r="D50" s="299"/>
      <c r="E50" s="299"/>
      <c r="F50" s="300"/>
      <c r="G50" s="21">
        <v>41</v>
      </c>
      <c r="H50" s="41">
        <v>-7927347</v>
      </c>
      <c r="I50" s="41">
        <v>-19887975</v>
      </c>
    </row>
    <row r="51" spans="1:9" ht="12.75" customHeight="1">
      <c r="A51" s="298" t="s">
        <v>280</v>
      </c>
      <c r="B51" s="299"/>
      <c r="C51" s="299"/>
      <c r="D51" s="299"/>
      <c r="E51" s="299"/>
      <c r="F51" s="300"/>
      <c r="G51" s="21">
        <v>42</v>
      </c>
      <c r="H51" s="41">
        <v>-1980682</v>
      </c>
      <c r="I51" s="41">
        <v>-1556536</v>
      </c>
    </row>
    <row r="52" spans="1:9" ht="22.95" customHeight="1">
      <c r="A52" s="298" t="s">
        <v>281</v>
      </c>
      <c r="B52" s="299"/>
      <c r="C52" s="299"/>
      <c r="D52" s="299"/>
      <c r="E52" s="299"/>
      <c r="F52" s="300"/>
      <c r="G52" s="21">
        <v>43</v>
      </c>
      <c r="H52" s="41">
        <v>-109500</v>
      </c>
      <c r="I52" s="41">
        <v>-257764</v>
      </c>
    </row>
    <row r="53" spans="1:9" ht="12.75" customHeight="1">
      <c r="A53" s="298" t="s">
        <v>282</v>
      </c>
      <c r="B53" s="299"/>
      <c r="C53" s="299"/>
      <c r="D53" s="299"/>
      <c r="E53" s="299"/>
      <c r="F53" s="300"/>
      <c r="G53" s="21">
        <v>44</v>
      </c>
      <c r="H53" s="41">
        <v>0</v>
      </c>
      <c r="I53" s="41">
        <v>0</v>
      </c>
    </row>
    <row r="54" spans="1:9" ht="30.6" customHeight="1">
      <c r="A54" s="286" t="s">
        <v>283</v>
      </c>
      <c r="B54" s="287"/>
      <c r="C54" s="287"/>
      <c r="D54" s="287"/>
      <c r="E54" s="287"/>
      <c r="F54" s="288"/>
      <c r="G54" s="20">
        <v>45</v>
      </c>
      <c r="H54" s="42">
        <f>H49+H50+H51+H52+H53</f>
        <v>-11833377</v>
      </c>
      <c r="I54" s="42">
        <f>I49+I50+I51+I52+I53</f>
        <v>-22637846</v>
      </c>
    </row>
    <row r="55" spans="1:9" ht="29.7" customHeight="1">
      <c r="A55" s="301" t="s">
        <v>284</v>
      </c>
      <c r="B55" s="302"/>
      <c r="C55" s="302"/>
      <c r="D55" s="302"/>
      <c r="E55" s="302"/>
      <c r="F55" s="303"/>
      <c r="G55" s="20">
        <v>46</v>
      </c>
      <c r="H55" s="42">
        <f>H48+H54</f>
        <v>-11833377</v>
      </c>
      <c r="I55" s="42">
        <f>I48+I54</f>
        <v>-22637846</v>
      </c>
    </row>
    <row r="56" spans="1:9" ht="32.700000000000003" customHeight="1">
      <c r="A56" s="298" t="s">
        <v>285</v>
      </c>
      <c r="B56" s="299"/>
      <c r="C56" s="299"/>
      <c r="D56" s="299"/>
      <c r="E56" s="299"/>
      <c r="F56" s="300"/>
      <c r="G56" s="21">
        <v>47</v>
      </c>
      <c r="H56" s="41">
        <v>19531</v>
      </c>
      <c r="I56" s="41">
        <v>-7939</v>
      </c>
    </row>
    <row r="57" spans="1:9" ht="26.7" customHeight="1">
      <c r="A57" s="301" t="s">
        <v>286</v>
      </c>
      <c r="B57" s="302"/>
      <c r="C57" s="302"/>
      <c r="D57" s="302"/>
      <c r="E57" s="302"/>
      <c r="F57" s="303"/>
      <c r="G57" s="20">
        <v>48</v>
      </c>
      <c r="H57" s="42">
        <f>H27+H42+H55+H56</f>
        <v>-14583072</v>
      </c>
      <c r="I57" s="42">
        <f>I27+I42+I55+I56</f>
        <v>-22193001</v>
      </c>
    </row>
    <row r="58" spans="1:9" ht="24" customHeight="1">
      <c r="A58" s="304" t="s">
        <v>287</v>
      </c>
      <c r="B58" s="305"/>
      <c r="C58" s="305"/>
      <c r="D58" s="305"/>
      <c r="E58" s="305"/>
      <c r="F58" s="306"/>
      <c r="G58" s="21">
        <v>49</v>
      </c>
      <c r="H58" s="41">
        <v>69871698</v>
      </c>
      <c r="I58" s="41">
        <v>72654979</v>
      </c>
    </row>
    <row r="59" spans="1:9" ht="31.2" customHeight="1">
      <c r="A59" s="289" t="s">
        <v>288</v>
      </c>
      <c r="B59" s="290"/>
      <c r="C59" s="290"/>
      <c r="D59" s="290"/>
      <c r="E59" s="290"/>
      <c r="F59" s="291"/>
      <c r="G59" s="22">
        <v>50</v>
      </c>
      <c r="H59" s="43">
        <f>H57+H58</f>
        <v>55288626</v>
      </c>
      <c r="I59" s="43">
        <f>I57+I58</f>
        <v>50461978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33203125" style="1"/>
    <col min="8" max="9" width="15.44140625" style="31"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75" t="s">
        <v>289</v>
      </c>
      <c r="B1" s="313"/>
      <c r="C1" s="313"/>
      <c r="D1" s="313"/>
      <c r="E1" s="313"/>
      <c r="F1" s="313"/>
      <c r="G1" s="313"/>
      <c r="H1" s="313"/>
      <c r="I1" s="313"/>
    </row>
    <row r="2" spans="1:9" ht="12.75" customHeight="1">
      <c r="A2" s="274" t="s">
        <v>598</v>
      </c>
      <c r="B2" s="274"/>
      <c r="C2" s="274"/>
      <c r="D2" s="274"/>
      <c r="E2" s="274"/>
      <c r="F2" s="274"/>
      <c r="G2" s="274"/>
      <c r="H2" s="274"/>
      <c r="I2" s="274"/>
    </row>
    <row r="3" spans="1:9">
      <c r="A3" s="325" t="s">
        <v>499</v>
      </c>
      <c r="B3" s="326"/>
      <c r="C3" s="326"/>
      <c r="D3" s="326"/>
      <c r="E3" s="326"/>
      <c r="F3" s="326"/>
      <c r="G3" s="326"/>
      <c r="H3" s="326"/>
      <c r="I3" s="326"/>
    </row>
    <row r="4" spans="1:9" ht="12.75" customHeight="1">
      <c r="A4" s="314" t="s">
        <v>518</v>
      </c>
      <c r="B4" s="251"/>
      <c r="C4" s="251"/>
      <c r="D4" s="251"/>
      <c r="E4" s="251"/>
      <c r="F4" s="251"/>
      <c r="G4" s="251"/>
      <c r="H4" s="251"/>
      <c r="I4" s="252"/>
    </row>
    <row r="5" spans="1:9" ht="22.8" thickBot="1">
      <c r="A5" s="317" t="s">
        <v>290</v>
      </c>
      <c r="B5" s="318"/>
      <c r="C5" s="318"/>
      <c r="D5" s="318"/>
      <c r="E5" s="318"/>
      <c r="F5" s="319"/>
      <c r="G5" s="17" t="s">
        <v>291</v>
      </c>
      <c r="H5" s="34" t="s">
        <v>292</v>
      </c>
      <c r="I5" s="34" t="s">
        <v>293</v>
      </c>
    </row>
    <row r="6" spans="1:9">
      <c r="A6" s="320">
        <v>1</v>
      </c>
      <c r="B6" s="321"/>
      <c r="C6" s="321"/>
      <c r="D6" s="321"/>
      <c r="E6" s="321"/>
      <c r="F6" s="322"/>
      <c r="G6" s="23">
        <v>2</v>
      </c>
      <c r="H6" s="35" t="s">
        <v>294</v>
      </c>
      <c r="I6" s="35" t="s">
        <v>295</v>
      </c>
    </row>
    <row r="7" spans="1:9">
      <c r="A7" s="337" t="s">
        <v>296</v>
      </c>
      <c r="B7" s="338"/>
      <c r="C7" s="338"/>
      <c r="D7" s="338"/>
      <c r="E7" s="338"/>
      <c r="F7" s="338"/>
      <c r="G7" s="338"/>
      <c r="H7" s="338"/>
      <c r="I7" s="339"/>
    </row>
    <row r="8" spans="1:9">
      <c r="A8" s="340" t="s">
        <v>297</v>
      </c>
      <c r="B8" s="340"/>
      <c r="C8" s="340"/>
      <c r="D8" s="340"/>
      <c r="E8" s="340"/>
      <c r="F8" s="340"/>
      <c r="G8" s="24">
        <v>1</v>
      </c>
      <c r="H8" s="45">
        <v>0</v>
      </c>
      <c r="I8" s="45">
        <v>0</v>
      </c>
    </row>
    <row r="9" spans="1:9">
      <c r="A9" s="323" t="s">
        <v>298</v>
      </c>
      <c r="B9" s="323"/>
      <c r="C9" s="323"/>
      <c r="D9" s="323"/>
      <c r="E9" s="323"/>
      <c r="F9" s="323"/>
      <c r="G9" s="25">
        <v>2</v>
      </c>
      <c r="H9" s="45">
        <v>0</v>
      </c>
      <c r="I9" s="45">
        <v>0</v>
      </c>
    </row>
    <row r="10" spans="1:9">
      <c r="A10" s="323" t="s">
        <v>299</v>
      </c>
      <c r="B10" s="323"/>
      <c r="C10" s="323"/>
      <c r="D10" s="323"/>
      <c r="E10" s="323"/>
      <c r="F10" s="323"/>
      <c r="G10" s="25">
        <v>3</v>
      </c>
      <c r="H10" s="45">
        <v>0</v>
      </c>
      <c r="I10" s="45">
        <v>0</v>
      </c>
    </row>
    <row r="11" spans="1:9">
      <c r="A11" s="323" t="s">
        <v>300</v>
      </c>
      <c r="B11" s="323"/>
      <c r="C11" s="323"/>
      <c r="D11" s="323"/>
      <c r="E11" s="323"/>
      <c r="F11" s="323"/>
      <c r="G11" s="25">
        <v>4</v>
      </c>
      <c r="H11" s="45">
        <v>0</v>
      </c>
      <c r="I11" s="45">
        <v>0</v>
      </c>
    </row>
    <row r="12" spans="1:9">
      <c r="A12" s="323" t="s">
        <v>449</v>
      </c>
      <c r="B12" s="323"/>
      <c r="C12" s="323"/>
      <c r="D12" s="323"/>
      <c r="E12" s="323"/>
      <c r="F12" s="323"/>
      <c r="G12" s="25">
        <v>5</v>
      </c>
      <c r="H12" s="45">
        <v>0</v>
      </c>
      <c r="I12" s="45">
        <v>0</v>
      </c>
    </row>
    <row r="13" spans="1:9">
      <c r="A13" s="324" t="s">
        <v>450</v>
      </c>
      <c r="B13" s="324"/>
      <c r="C13" s="324"/>
      <c r="D13" s="324"/>
      <c r="E13" s="324"/>
      <c r="F13" s="324"/>
      <c r="G13" s="111">
        <v>6</v>
      </c>
      <c r="H13" s="112">
        <f>SUM(H8:H12)</f>
        <v>0</v>
      </c>
      <c r="I13" s="112">
        <f>SUM(I8:I12)</f>
        <v>0</v>
      </c>
    </row>
    <row r="14" spans="1:9">
      <c r="A14" s="323" t="s">
        <v>451</v>
      </c>
      <c r="B14" s="323"/>
      <c r="C14" s="323"/>
      <c r="D14" s="323"/>
      <c r="E14" s="323"/>
      <c r="F14" s="323"/>
      <c r="G14" s="25">
        <v>7</v>
      </c>
      <c r="H14" s="45">
        <v>0</v>
      </c>
      <c r="I14" s="45">
        <v>0</v>
      </c>
    </row>
    <row r="15" spans="1:9">
      <c r="A15" s="323" t="s">
        <v>452</v>
      </c>
      <c r="B15" s="323"/>
      <c r="C15" s="323"/>
      <c r="D15" s="323"/>
      <c r="E15" s="323"/>
      <c r="F15" s="323"/>
      <c r="G15" s="25">
        <v>8</v>
      </c>
      <c r="H15" s="45">
        <v>0</v>
      </c>
      <c r="I15" s="45">
        <v>0</v>
      </c>
    </row>
    <row r="16" spans="1:9">
      <c r="A16" s="323" t="s">
        <v>453</v>
      </c>
      <c r="B16" s="323"/>
      <c r="C16" s="323"/>
      <c r="D16" s="323"/>
      <c r="E16" s="323"/>
      <c r="F16" s="323"/>
      <c r="G16" s="25">
        <v>9</v>
      </c>
      <c r="H16" s="45">
        <v>0</v>
      </c>
      <c r="I16" s="45">
        <v>0</v>
      </c>
    </row>
    <row r="17" spans="1:9">
      <c r="A17" s="323" t="s">
        <v>454</v>
      </c>
      <c r="B17" s="323"/>
      <c r="C17" s="323"/>
      <c r="D17" s="323"/>
      <c r="E17" s="323"/>
      <c r="F17" s="323"/>
      <c r="G17" s="25">
        <v>10</v>
      </c>
      <c r="H17" s="45">
        <v>0</v>
      </c>
      <c r="I17" s="45">
        <v>0</v>
      </c>
    </row>
    <row r="18" spans="1:9" ht="12.75" customHeight="1">
      <c r="A18" s="323" t="s">
        <v>455</v>
      </c>
      <c r="B18" s="323"/>
      <c r="C18" s="323"/>
      <c r="D18" s="323"/>
      <c r="E18" s="323"/>
      <c r="F18" s="323"/>
      <c r="G18" s="25">
        <v>11</v>
      </c>
      <c r="H18" s="45">
        <v>0</v>
      </c>
      <c r="I18" s="45">
        <v>0</v>
      </c>
    </row>
    <row r="19" spans="1:9">
      <c r="A19" s="323" t="s">
        <v>456</v>
      </c>
      <c r="B19" s="323"/>
      <c r="C19" s="323"/>
      <c r="D19" s="323"/>
      <c r="E19" s="323"/>
      <c r="F19" s="323"/>
      <c r="G19" s="25">
        <v>12</v>
      </c>
      <c r="H19" s="45">
        <v>0</v>
      </c>
      <c r="I19" s="45">
        <v>0</v>
      </c>
    </row>
    <row r="20" spans="1:9" ht="12.75" customHeight="1">
      <c r="A20" s="334" t="s">
        <v>457</v>
      </c>
      <c r="B20" s="335"/>
      <c r="C20" s="335"/>
      <c r="D20" s="335"/>
      <c r="E20" s="335"/>
      <c r="F20" s="336"/>
      <c r="G20" s="111">
        <v>13</v>
      </c>
      <c r="H20" s="112">
        <f>SUM(H14:H19)</f>
        <v>0</v>
      </c>
      <c r="I20" s="112">
        <f>SUM(I14:I19)</f>
        <v>0</v>
      </c>
    </row>
    <row r="21" spans="1:9" ht="27.6" customHeight="1">
      <c r="A21" s="327" t="s">
        <v>458</v>
      </c>
      <c r="B21" s="328"/>
      <c r="C21" s="328"/>
      <c r="D21" s="328"/>
      <c r="E21" s="328"/>
      <c r="F21" s="328"/>
      <c r="G21" s="27">
        <v>14</v>
      </c>
      <c r="H21" s="47">
        <f>H13+H20</f>
        <v>0</v>
      </c>
      <c r="I21" s="47">
        <f>I13+I20</f>
        <v>0</v>
      </c>
    </row>
    <row r="22" spans="1:9">
      <c r="A22" s="337" t="s">
        <v>301</v>
      </c>
      <c r="B22" s="338"/>
      <c r="C22" s="338"/>
      <c r="D22" s="338"/>
      <c r="E22" s="338"/>
      <c r="F22" s="338"/>
      <c r="G22" s="338"/>
      <c r="H22" s="338"/>
      <c r="I22" s="339"/>
    </row>
    <row r="23" spans="1:9" ht="26.7" customHeight="1">
      <c r="A23" s="340" t="s">
        <v>302</v>
      </c>
      <c r="B23" s="340"/>
      <c r="C23" s="340"/>
      <c r="D23" s="340"/>
      <c r="E23" s="340"/>
      <c r="F23" s="340"/>
      <c r="G23" s="24">
        <v>15</v>
      </c>
      <c r="H23" s="45">
        <v>0</v>
      </c>
      <c r="I23" s="45">
        <v>0</v>
      </c>
    </row>
    <row r="24" spans="1:9">
      <c r="A24" s="323" t="s">
        <v>303</v>
      </c>
      <c r="B24" s="323"/>
      <c r="C24" s="323"/>
      <c r="D24" s="323"/>
      <c r="E24" s="323"/>
      <c r="F24" s="323"/>
      <c r="G24" s="24">
        <v>16</v>
      </c>
      <c r="H24" s="45">
        <v>0</v>
      </c>
      <c r="I24" s="45">
        <v>0</v>
      </c>
    </row>
    <row r="25" spans="1:9">
      <c r="A25" s="323" t="s">
        <v>304</v>
      </c>
      <c r="B25" s="323"/>
      <c r="C25" s="323"/>
      <c r="D25" s="323"/>
      <c r="E25" s="323"/>
      <c r="F25" s="323"/>
      <c r="G25" s="24">
        <v>17</v>
      </c>
      <c r="H25" s="45">
        <v>0</v>
      </c>
      <c r="I25" s="45">
        <v>0</v>
      </c>
    </row>
    <row r="26" spans="1:9">
      <c r="A26" s="323" t="s">
        <v>305</v>
      </c>
      <c r="B26" s="323"/>
      <c r="C26" s="323"/>
      <c r="D26" s="323"/>
      <c r="E26" s="323"/>
      <c r="F26" s="323"/>
      <c r="G26" s="24">
        <v>18</v>
      </c>
      <c r="H26" s="45">
        <v>0</v>
      </c>
      <c r="I26" s="45">
        <v>0</v>
      </c>
    </row>
    <row r="27" spans="1:9">
      <c r="A27" s="323" t="s">
        <v>306</v>
      </c>
      <c r="B27" s="323"/>
      <c r="C27" s="323"/>
      <c r="D27" s="323"/>
      <c r="E27" s="323"/>
      <c r="F27" s="323"/>
      <c r="G27" s="24">
        <v>19</v>
      </c>
      <c r="H27" s="45">
        <v>0</v>
      </c>
      <c r="I27" s="45">
        <v>0</v>
      </c>
    </row>
    <row r="28" spans="1:9">
      <c r="A28" s="323" t="s">
        <v>307</v>
      </c>
      <c r="B28" s="323"/>
      <c r="C28" s="323"/>
      <c r="D28" s="323"/>
      <c r="E28" s="323"/>
      <c r="F28" s="323"/>
      <c r="G28" s="24">
        <v>20</v>
      </c>
      <c r="H28" s="45">
        <v>0</v>
      </c>
      <c r="I28" s="45">
        <v>0</v>
      </c>
    </row>
    <row r="29" spans="1:9" ht="24" customHeight="1">
      <c r="A29" s="330" t="s">
        <v>460</v>
      </c>
      <c r="B29" s="330"/>
      <c r="C29" s="330"/>
      <c r="D29" s="330"/>
      <c r="E29" s="330"/>
      <c r="F29" s="330"/>
      <c r="G29" s="26">
        <v>21</v>
      </c>
      <c r="H29" s="46">
        <f>SUM(H23:H28)</f>
        <v>0</v>
      </c>
      <c r="I29" s="46">
        <f>SUM(I23:I28)</f>
        <v>0</v>
      </c>
    </row>
    <row r="30" spans="1:9" ht="27" customHeight="1">
      <c r="A30" s="323" t="s">
        <v>308</v>
      </c>
      <c r="B30" s="323"/>
      <c r="C30" s="323"/>
      <c r="D30" s="323"/>
      <c r="E30" s="323"/>
      <c r="F30" s="323"/>
      <c r="G30" s="25">
        <v>22</v>
      </c>
      <c r="H30" s="45">
        <v>0</v>
      </c>
      <c r="I30" s="45">
        <v>0</v>
      </c>
    </row>
    <row r="31" spans="1:9">
      <c r="A31" s="323" t="s">
        <v>309</v>
      </c>
      <c r="B31" s="323"/>
      <c r="C31" s="323"/>
      <c r="D31" s="323"/>
      <c r="E31" s="323"/>
      <c r="F31" s="323"/>
      <c r="G31" s="25">
        <v>23</v>
      </c>
      <c r="H31" s="45">
        <v>0</v>
      </c>
      <c r="I31" s="45">
        <v>0</v>
      </c>
    </row>
    <row r="32" spans="1:9">
      <c r="A32" s="323" t="s">
        <v>310</v>
      </c>
      <c r="B32" s="323"/>
      <c r="C32" s="323"/>
      <c r="D32" s="323"/>
      <c r="E32" s="323"/>
      <c r="F32" s="323"/>
      <c r="G32" s="25">
        <v>24</v>
      </c>
      <c r="H32" s="45">
        <v>0</v>
      </c>
      <c r="I32" s="45">
        <v>0</v>
      </c>
    </row>
    <row r="33" spans="1:9">
      <c r="A33" s="323" t="s">
        <v>311</v>
      </c>
      <c r="B33" s="323"/>
      <c r="C33" s="323"/>
      <c r="D33" s="323"/>
      <c r="E33" s="323"/>
      <c r="F33" s="323"/>
      <c r="G33" s="25">
        <v>25</v>
      </c>
      <c r="H33" s="45">
        <v>0</v>
      </c>
      <c r="I33" s="45">
        <v>0</v>
      </c>
    </row>
    <row r="34" spans="1:9">
      <c r="A34" s="323" t="s">
        <v>312</v>
      </c>
      <c r="B34" s="323"/>
      <c r="C34" s="323"/>
      <c r="D34" s="323"/>
      <c r="E34" s="323"/>
      <c r="F34" s="323"/>
      <c r="G34" s="25">
        <v>26</v>
      </c>
      <c r="H34" s="45">
        <v>0</v>
      </c>
      <c r="I34" s="45">
        <v>0</v>
      </c>
    </row>
    <row r="35" spans="1:9" ht="25.95" customHeight="1">
      <c r="A35" s="330" t="s">
        <v>461</v>
      </c>
      <c r="B35" s="330"/>
      <c r="C35" s="330"/>
      <c r="D35" s="330"/>
      <c r="E35" s="330"/>
      <c r="F35" s="330"/>
      <c r="G35" s="26">
        <v>27</v>
      </c>
      <c r="H35" s="46">
        <f>SUM(H30:H34)</f>
        <v>0</v>
      </c>
      <c r="I35" s="46">
        <f>SUM(I30:I34)</f>
        <v>0</v>
      </c>
    </row>
    <row r="36" spans="1:9" ht="28.2" customHeight="1">
      <c r="A36" s="327" t="s">
        <v>459</v>
      </c>
      <c r="B36" s="328"/>
      <c r="C36" s="328"/>
      <c r="D36" s="328"/>
      <c r="E36" s="328"/>
      <c r="F36" s="328"/>
      <c r="G36" s="27">
        <v>28</v>
      </c>
      <c r="H36" s="47">
        <f>H29+H35</f>
        <v>0</v>
      </c>
      <c r="I36" s="47">
        <f>I29+I35</f>
        <v>0</v>
      </c>
    </row>
    <row r="37" spans="1:9">
      <c r="A37" s="337" t="s">
        <v>313</v>
      </c>
      <c r="B37" s="338"/>
      <c r="C37" s="338"/>
      <c r="D37" s="338"/>
      <c r="E37" s="338"/>
      <c r="F37" s="338"/>
      <c r="G37" s="338">
        <v>0</v>
      </c>
      <c r="H37" s="338"/>
      <c r="I37" s="339"/>
    </row>
    <row r="38" spans="1:9">
      <c r="A38" s="341" t="s">
        <v>314</v>
      </c>
      <c r="B38" s="341"/>
      <c r="C38" s="341"/>
      <c r="D38" s="341"/>
      <c r="E38" s="341"/>
      <c r="F38" s="341"/>
      <c r="G38" s="24">
        <v>29</v>
      </c>
      <c r="H38" s="45">
        <v>0</v>
      </c>
      <c r="I38" s="45">
        <v>0</v>
      </c>
    </row>
    <row r="39" spans="1:9" ht="25.2" customHeight="1">
      <c r="A39" s="329" t="s">
        <v>315</v>
      </c>
      <c r="B39" s="329"/>
      <c r="C39" s="329"/>
      <c r="D39" s="329"/>
      <c r="E39" s="329"/>
      <c r="F39" s="329"/>
      <c r="G39" s="24">
        <v>30</v>
      </c>
      <c r="H39" s="45">
        <v>0</v>
      </c>
      <c r="I39" s="45">
        <v>0</v>
      </c>
    </row>
    <row r="40" spans="1:9">
      <c r="A40" s="329" t="s">
        <v>316</v>
      </c>
      <c r="B40" s="329"/>
      <c r="C40" s="329"/>
      <c r="D40" s="329"/>
      <c r="E40" s="329"/>
      <c r="F40" s="329"/>
      <c r="G40" s="24">
        <v>31</v>
      </c>
      <c r="H40" s="45">
        <v>0</v>
      </c>
      <c r="I40" s="45">
        <v>0</v>
      </c>
    </row>
    <row r="41" spans="1:9">
      <c r="A41" s="329" t="s">
        <v>317</v>
      </c>
      <c r="B41" s="329"/>
      <c r="C41" s="329"/>
      <c r="D41" s="329"/>
      <c r="E41" s="329"/>
      <c r="F41" s="329"/>
      <c r="G41" s="24">
        <v>32</v>
      </c>
      <c r="H41" s="45">
        <v>0</v>
      </c>
      <c r="I41" s="45">
        <v>0</v>
      </c>
    </row>
    <row r="42" spans="1:9" ht="25.95" customHeight="1">
      <c r="A42" s="330" t="s">
        <v>462</v>
      </c>
      <c r="B42" s="330"/>
      <c r="C42" s="330"/>
      <c r="D42" s="330"/>
      <c r="E42" s="330"/>
      <c r="F42" s="330"/>
      <c r="G42" s="26">
        <v>33</v>
      </c>
      <c r="H42" s="46">
        <f>H41+H40+H39+H38</f>
        <v>0</v>
      </c>
      <c r="I42" s="46">
        <f>I41+I40+I39+I38</f>
        <v>0</v>
      </c>
    </row>
    <row r="43" spans="1:9" ht="24.6" customHeight="1">
      <c r="A43" s="329" t="s">
        <v>318</v>
      </c>
      <c r="B43" s="329"/>
      <c r="C43" s="329"/>
      <c r="D43" s="329"/>
      <c r="E43" s="329"/>
      <c r="F43" s="329"/>
      <c r="G43" s="25">
        <v>34</v>
      </c>
      <c r="H43" s="45">
        <v>0</v>
      </c>
      <c r="I43" s="45">
        <v>0</v>
      </c>
    </row>
    <row r="44" spans="1:9">
      <c r="A44" s="329" t="s">
        <v>319</v>
      </c>
      <c r="B44" s="329"/>
      <c r="C44" s="329"/>
      <c r="D44" s="329"/>
      <c r="E44" s="329"/>
      <c r="F44" s="329"/>
      <c r="G44" s="25">
        <v>35</v>
      </c>
      <c r="H44" s="45">
        <v>0</v>
      </c>
      <c r="I44" s="45">
        <v>0</v>
      </c>
    </row>
    <row r="45" spans="1:9">
      <c r="A45" s="329" t="s">
        <v>320</v>
      </c>
      <c r="B45" s="329"/>
      <c r="C45" s="329"/>
      <c r="D45" s="329"/>
      <c r="E45" s="329"/>
      <c r="F45" s="329"/>
      <c r="G45" s="25">
        <v>36</v>
      </c>
      <c r="H45" s="45">
        <v>0</v>
      </c>
      <c r="I45" s="45">
        <v>0</v>
      </c>
    </row>
    <row r="46" spans="1:9" ht="21" customHeight="1">
      <c r="A46" s="329" t="s">
        <v>321</v>
      </c>
      <c r="B46" s="329"/>
      <c r="C46" s="329"/>
      <c r="D46" s="329"/>
      <c r="E46" s="329"/>
      <c r="F46" s="329"/>
      <c r="G46" s="25">
        <v>37</v>
      </c>
      <c r="H46" s="45">
        <v>0</v>
      </c>
      <c r="I46" s="45">
        <v>0</v>
      </c>
    </row>
    <row r="47" spans="1:9">
      <c r="A47" s="329" t="s">
        <v>322</v>
      </c>
      <c r="B47" s="329"/>
      <c r="C47" s="329"/>
      <c r="D47" s="329"/>
      <c r="E47" s="329"/>
      <c r="F47" s="329"/>
      <c r="G47" s="25">
        <v>38</v>
      </c>
      <c r="H47" s="45">
        <v>0</v>
      </c>
      <c r="I47" s="45">
        <v>0</v>
      </c>
    </row>
    <row r="48" spans="1:9" ht="22.95" customHeight="1">
      <c r="A48" s="330" t="s">
        <v>463</v>
      </c>
      <c r="B48" s="330"/>
      <c r="C48" s="330"/>
      <c r="D48" s="330"/>
      <c r="E48" s="330"/>
      <c r="F48" s="330"/>
      <c r="G48" s="26">
        <v>39</v>
      </c>
      <c r="H48" s="46">
        <f>H47+H46+H45+H44+H43</f>
        <v>0</v>
      </c>
      <c r="I48" s="46">
        <f>I47+I46+I45+I44+I43</f>
        <v>0</v>
      </c>
    </row>
    <row r="49" spans="1:9" ht="25.95" customHeight="1">
      <c r="A49" s="331" t="s">
        <v>464</v>
      </c>
      <c r="B49" s="332"/>
      <c r="C49" s="332"/>
      <c r="D49" s="332"/>
      <c r="E49" s="332"/>
      <c r="F49" s="332"/>
      <c r="G49" s="26">
        <v>40</v>
      </c>
      <c r="H49" s="46">
        <f>H48+H42</f>
        <v>0</v>
      </c>
      <c r="I49" s="46">
        <f>I48+I42</f>
        <v>0</v>
      </c>
    </row>
    <row r="50" spans="1:9" ht="22.2" customHeight="1">
      <c r="A50" s="323" t="s">
        <v>323</v>
      </c>
      <c r="B50" s="323"/>
      <c r="C50" s="323"/>
      <c r="D50" s="323"/>
      <c r="E50" s="323"/>
      <c r="F50" s="323"/>
      <c r="G50" s="25">
        <v>41</v>
      </c>
      <c r="H50" s="45">
        <v>0</v>
      </c>
      <c r="I50" s="45">
        <v>0</v>
      </c>
    </row>
    <row r="51" spans="1:9" ht="25.95" customHeight="1">
      <c r="A51" s="331" t="s">
        <v>465</v>
      </c>
      <c r="B51" s="332"/>
      <c r="C51" s="332"/>
      <c r="D51" s="332"/>
      <c r="E51" s="332"/>
      <c r="F51" s="332"/>
      <c r="G51" s="26">
        <v>42</v>
      </c>
      <c r="H51" s="46">
        <f>H21+H36+H49+H50</f>
        <v>0</v>
      </c>
      <c r="I51" s="46">
        <f>I21+I36+I49+I50</f>
        <v>0</v>
      </c>
    </row>
    <row r="52" spans="1:9" ht="25.2" customHeight="1">
      <c r="A52" s="333" t="s">
        <v>324</v>
      </c>
      <c r="B52" s="333"/>
      <c r="C52" s="333"/>
      <c r="D52" s="333"/>
      <c r="E52" s="333"/>
      <c r="F52" s="333"/>
      <c r="G52" s="25">
        <v>43</v>
      </c>
      <c r="H52" s="45">
        <v>0</v>
      </c>
      <c r="I52" s="45">
        <v>0</v>
      </c>
    </row>
    <row r="53" spans="1:9" ht="31.95" customHeight="1">
      <c r="A53" s="327" t="s">
        <v>466</v>
      </c>
      <c r="B53" s="328"/>
      <c r="C53" s="328"/>
      <c r="D53" s="328"/>
      <c r="E53" s="328"/>
      <c r="F53" s="328"/>
      <c r="G53" s="27">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2"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sqref="A1:J1"/>
    </sheetView>
  </sheetViews>
  <sheetFormatPr defaultRowHeight="13.2"/>
  <cols>
    <col min="1" max="4" width="9.33203125" style="1"/>
    <col min="5" max="5" width="10.33203125" style="1" bestFit="1" customWidth="1"/>
    <col min="6" max="6" width="9.33203125" style="1"/>
    <col min="7" max="7" width="10.33203125" style="1" bestFit="1" customWidth="1"/>
    <col min="8" max="25" width="15" style="31" customWidth="1"/>
    <col min="26" max="28" width="15" style="1" customWidth="1"/>
    <col min="29"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63" t="s">
        <v>325</v>
      </c>
      <c r="B1" s="364"/>
      <c r="C1" s="364"/>
      <c r="D1" s="364"/>
      <c r="E1" s="364"/>
      <c r="F1" s="364"/>
      <c r="G1" s="364"/>
      <c r="H1" s="364"/>
      <c r="I1" s="364"/>
      <c r="J1" s="364"/>
      <c r="K1" s="48"/>
    </row>
    <row r="2" spans="1:25" ht="15.6">
      <c r="A2" s="2"/>
      <c r="B2" s="3"/>
      <c r="C2" s="365" t="s">
        <v>326</v>
      </c>
      <c r="D2" s="365"/>
      <c r="E2" s="119">
        <v>45292</v>
      </c>
      <c r="F2" s="4" t="s">
        <v>327</v>
      </c>
      <c r="G2" s="119">
        <v>45565</v>
      </c>
      <c r="H2" s="49"/>
      <c r="I2" s="49"/>
      <c r="J2" s="49"/>
      <c r="K2" s="48"/>
      <c r="X2" s="50" t="s">
        <v>499</v>
      </c>
    </row>
    <row r="3" spans="1:25" ht="13.5" customHeight="1" thickBot="1">
      <c r="A3" s="366" t="s">
        <v>328</v>
      </c>
      <c r="B3" s="367"/>
      <c r="C3" s="367"/>
      <c r="D3" s="367"/>
      <c r="E3" s="367"/>
      <c r="F3" s="367"/>
      <c r="G3" s="370" t="s">
        <v>329</v>
      </c>
      <c r="H3" s="353" t="s">
        <v>330</v>
      </c>
      <c r="I3" s="353"/>
      <c r="J3" s="353"/>
      <c r="K3" s="353"/>
      <c r="L3" s="353"/>
      <c r="M3" s="353"/>
      <c r="N3" s="353"/>
      <c r="O3" s="353"/>
      <c r="P3" s="353"/>
      <c r="Q3" s="353"/>
      <c r="R3" s="353"/>
      <c r="S3" s="353"/>
      <c r="T3" s="353"/>
      <c r="U3" s="353"/>
      <c r="V3" s="353"/>
      <c r="W3" s="353"/>
      <c r="X3" s="353" t="s">
        <v>331</v>
      </c>
      <c r="Y3" s="355" t="s">
        <v>332</v>
      </c>
    </row>
    <row r="4" spans="1:25" ht="61.8" thickBot="1">
      <c r="A4" s="368"/>
      <c r="B4" s="369"/>
      <c r="C4" s="369"/>
      <c r="D4" s="369"/>
      <c r="E4" s="369"/>
      <c r="F4" s="369"/>
      <c r="G4" s="371"/>
      <c r="H4" s="51" t="s">
        <v>333</v>
      </c>
      <c r="I4" s="51" t="s">
        <v>334</v>
      </c>
      <c r="J4" s="51" t="s">
        <v>335</v>
      </c>
      <c r="K4" s="51" t="s">
        <v>336</v>
      </c>
      <c r="L4" s="51" t="s">
        <v>337</v>
      </c>
      <c r="M4" s="51" t="s">
        <v>338</v>
      </c>
      <c r="N4" s="51" t="s">
        <v>339</v>
      </c>
      <c r="O4" s="51" t="s">
        <v>340</v>
      </c>
      <c r="P4" s="113" t="s">
        <v>467</v>
      </c>
      <c r="Q4" s="51" t="s">
        <v>341</v>
      </c>
      <c r="R4" s="51" t="s">
        <v>342</v>
      </c>
      <c r="S4" s="51" t="s">
        <v>468</v>
      </c>
      <c r="T4" s="51" t="s">
        <v>469</v>
      </c>
      <c r="U4" s="51" t="s">
        <v>343</v>
      </c>
      <c r="V4" s="51" t="s">
        <v>344</v>
      </c>
      <c r="W4" s="51" t="s">
        <v>345</v>
      </c>
      <c r="X4" s="354"/>
      <c r="Y4" s="356"/>
    </row>
    <row r="5" spans="1:25" ht="20.399999999999999">
      <c r="A5" s="357">
        <v>1</v>
      </c>
      <c r="B5" s="358"/>
      <c r="C5" s="358"/>
      <c r="D5" s="358"/>
      <c r="E5" s="358"/>
      <c r="F5" s="358"/>
      <c r="G5" s="5">
        <v>2</v>
      </c>
      <c r="H5" s="52" t="s">
        <v>346</v>
      </c>
      <c r="I5" s="53" t="s">
        <v>347</v>
      </c>
      <c r="J5" s="52" t="s">
        <v>348</v>
      </c>
      <c r="K5" s="53" t="s">
        <v>349</v>
      </c>
      <c r="L5" s="52" t="s">
        <v>350</v>
      </c>
      <c r="M5" s="53" t="s">
        <v>351</v>
      </c>
      <c r="N5" s="52" t="s">
        <v>352</v>
      </c>
      <c r="O5" s="53" t="s">
        <v>353</v>
      </c>
      <c r="P5" s="52" t="s">
        <v>354</v>
      </c>
      <c r="Q5" s="53" t="s">
        <v>355</v>
      </c>
      <c r="R5" s="52" t="s">
        <v>356</v>
      </c>
      <c r="S5" s="114" t="s">
        <v>470</v>
      </c>
      <c r="T5" s="114" t="s">
        <v>471</v>
      </c>
      <c r="U5" s="114" t="s">
        <v>472</v>
      </c>
      <c r="V5" s="114" t="s">
        <v>473</v>
      </c>
      <c r="W5" s="114" t="s">
        <v>474</v>
      </c>
      <c r="X5" s="114">
        <v>19</v>
      </c>
      <c r="Y5" s="115" t="s">
        <v>475</v>
      </c>
    </row>
    <row r="6" spans="1:25">
      <c r="A6" s="359" t="s">
        <v>357</v>
      </c>
      <c r="B6" s="359"/>
      <c r="C6" s="359"/>
      <c r="D6" s="359"/>
      <c r="E6" s="359"/>
      <c r="F6" s="359"/>
      <c r="G6" s="359"/>
      <c r="H6" s="359"/>
      <c r="I6" s="359"/>
      <c r="J6" s="359"/>
      <c r="K6" s="359"/>
      <c r="L6" s="359"/>
      <c r="M6" s="359"/>
      <c r="N6" s="360"/>
      <c r="O6" s="360"/>
      <c r="P6" s="360"/>
      <c r="Q6" s="360"/>
      <c r="R6" s="360"/>
      <c r="S6" s="361"/>
      <c r="T6" s="361"/>
      <c r="U6" s="360"/>
      <c r="V6" s="360"/>
      <c r="W6" s="360"/>
      <c r="X6" s="360"/>
      <c r="Y6" s="362"/>
    </row>
    <row r="7" spans="1:25">
      <c r="A7" s="351" t="s">
        <v>358</v>
      </c>
      <c r="B7" s="351"/>
      <c r="C7" s="351"/>
      <c r="D7" s="351"/>
      <c r="E7" s="351"/>
      <c r="F7" s="351"/>
      <c r="G7" s="6">
        <v>1</v>
      </c>
      <c r="H7" s="54">
        <v>17674033</v>
      </c>
      <c r="I7" s="54">
        <v>0</v>
      </c>
      <c r="J7" s="54">
        <v>883702</v>
      </c>
      <c r="K7" s="54">
        <v>5352791</v>
      </c>
      <c r="L7" s="54">
        <v>2268251</v>
      </c>
      <c r="M7" s="54">
        <v>0</v>
      </c>
      <c r="N7" s="54">
        <v>0</v>
      </c>
      <c r="O7" s="54">
        <v>0</v>
      </c>
      <c r="P7" s="54">
        <v>0</v>
      </c>
      <c r="Q7" s="54">
        <v>0</v>
      </c>
      <c r="R7" s="54">
        <v>0</v>
      </c>
      <c r="S7" s="54">
        <v>0</v>
      </c>
      <c r="T7" s="54">
        <v>-2864</v>
      </c>
      <c r="U7" s="54">
        <v>36174536</v>
      </c>
      <c r="V7" s="54">
        <v>0</v>
      </c>
      <c r="W7" s="55">
        <f>H7+I7+J7+K7-L7+M7+N7+O7+P7+Q7+R7+U7+V7+S7+T7</f>
        <v>57813947</v>
      </c>
      <c r="X7" s="54">
        <v>0</v>
      </c>
      <c r="Y7" s="55">
        <f>W7+X7</f>
        <v>57813947</v>
      </c>
    </row>
    <row r="8" spans="1:25">
      <c r="A8" s="346" t="s">
        <v>359</v>
      </c>
      <c r="B8" s="346"/>
      <c r="C8" s="346"/>
      <c r="D8" s="346"/>
      <c r="E8" s="346"/>
      <c r="F8" s="346"/>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c r="A9" s="346" t="s">
        <v>360</v>
      </c>
      <c r="B9" s="346"/>
      <c r="C9" s="346"/>
      <c r="D9" s="346"/>
      <c r="E9" s="346"/>
      <c r="F9" s="346"/>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c r="A10" s="352" t="s">
        <v>361</v>
      </c>
      <c r="B10" s="352"/>
      <c r="C10" s="352"/>
      <c r="D10" s="352"/>
      <c r="E10" s="352"/>
      <c r="F10" s="352"/>
      <c r="G10" s="7">
        <v>4</v>
      </c>
      <c r="H10" s="55">
        <f>H7+H8+H9</f>
        <v>17674033</v>
      </c>
      <c r="I10" s="55">
        <f t="shared" ref="I10:Y10" si="2">I7+I8+I9</f>
        <v>0</v>
      </c>
      <c r="J10" s="55">
        <f t="shared" si="2"/>
        <v>883702</v>
      </c>
      <c r="K10" s="55">
        <f t="shared" si="2"/>
        <v>5352791</v>
      </c>
      <c r="L10" s="55">
        <f t="shared" si="2"/>
        <v>2268251</v>
      </c>
      <c r="M10" s="55">
        <f t="shared" si="2"/>
        <v>0</v>
      </c>
      <c r="N10" s="55">
        <f t="shared" si="2"/>
        <v>0</v>
      </c>
      <c r="O10" s="55">
        <f t="shared" si="2"/>
        <v>0</v>
      </c>
      <c r="P10" s="55">
        <f t="shared" si="2"/>
        <v>0</v>
      </c>
      <c r="Q10" s="55">
        <f t="shared" si="2"/>
        <v>0</v>
      </c>
      <c r="R10" s="55">
        <f t="shared" si="2"/>
        <v>0</v>
      </c>
      <c r="S10" s="55">
        <f t="shared" si="2"/>
        <v>0</v>
      </c>
      <c r="T10" s="55">
        <f t="shared" si="2"/>
        <v>-2864</v>
      </c>
      <c r="U10" s="55">
        <f t="shared" si="2"/>
        <v>36174536</v>
      </c>
      <c r="V10" s="55">
        <f t="shared" si="2"/>
        <v>0</v>
      </c>
      <c r="W10" s="55">
        <f t="shared" si="2"/>
        <v>57813947</v>
      </c>
      <c r="X10" s="55">
        <f t="shared" si="2"/>
        <v>0</v>
      </c>
      <c r="Y10" s="55">
        <f t="shared" si="2"/>
        <v>57813947</v>
      </c>
    </row>
    <row r="11" spans="1:25">
      <c r="A11" s="346" t="s">
        <v>362</v>
      </c>
      <c r="B11" s="346"/>
      <c r="C11" s="346"/>
      <c r="D11" s="346"/>
      <c r="E11" s="346"/>
      <c r="F11" s="346"/>
      <c r="G11" s="6">
        <v>5</v>
      </c>
      <c r="H11" s="56">
        <v>0</v>
      </c>
      <c r="I11" s="56">
        <v>0</v>
      </c>
      <c r="J11" s="56">
        <v>0</v>
      </c>
      <c r="K11" s="56">
        <v>0</v>
      </c>
      <c r="L11" s="56">
        <v>0</v>
      </c>
      <c r="M11" s="56">
        <v>0</v>
      </c>
      <c r="N11" s="56">
        <v>0</v>
      </c>
      <c r="O11" s="56">
        <v>0</v>
      </c>
      <c r="P11" s="56">
        <v>0</v>
      </c>
      <c r="Q11" s="56">
        <v>0</v>
      </c>
      <c r="R11" s="56">
        <v>0</v>
      </c>
      <c r="S11" s="54">
        <v>0</v>
      </c>
      <c r="T11" s="54">
        <v>0</v>
      </c>
      <c r="U11" s="56">
        <v>0</v>
      </c>
      <c r="V11" s="54">
        <v>22194311</v>
      </c>
      <c r="W11" s="55">
        <f t="shared" ref="W11:W29" si="3">H11+I11+J11+K11-L11+M11+N11+O11+P11+Q11+R11+U11+V11+S11+T11</f>
        <v>22194311</v>
      </c>
      <c r="X11" s="54">
        <v>0</v>
      </c>
      <c r="Y11" s="55">
        <f t="shared" ref="Y11:Y29" si="4">W11+X11</f>
        <v>22194311</v>
      </c>
    </row>
    <row r="12" spans="1:25">
      <c r="A12" s="346" t="s">
        <v>363</v>
      </c>
      <c r="B12" s="346"/>
      <c r="C12" s="346"/>
      <c r="D12" s="346"/>
      <c r="E12" s="346"/>
      <c r="F12" s="346"/>
      <c r="G12" s="6">
        <v>6</v>
      </c>
      <c r="H12" s="56">
        <v>0</v>
      </c>
      <c r="I12" s="56">
        <v>0</v>
      </c>
      <c r="J12" s="56">
        <v>0</v>
      </c>
      <c r="K12" s="56">
        <v>0</v>
      </c>
      <c r="L12" s="56">
        <v>0</v>
      </c>
      <c r="M12" s="56">
        <v>0</v>
      </c>
      <c r="N12" s="54">
        <v>0</v>
      </c>
      <c r="O12" s="56">
        <v>0</v>
      </c>
      <c r="P12" s="56">
        <v>0</v>
      </c>
      <c r="Q12" s="56">
        <v>0</v>
      </c>
      <c r="R12" s="56">
        <v>0</v>
      </c>
      <c r="S12" s="54">
        <v>0</v>
      </c>
      <c r="T12" s="54">
        <v>2864</v>
      </c>
      <c r="U12" s="56">
        <v>0</v>
      </c>
      <c r="V12" s="56">
        <v>0</v>
      </c>
      <c r="W12" s="55">
        <f t="shared" si="3"/>
        <v>2864</v>
      </c>
      <c r="X12" s="54">
        <v>0</v>
      </c>
      <c r="Y12" s="55">
        <f t="shared" si="4"/>
        <v>2864</v>
      </c>
    </row>
    <row r="13" spans="1:25" ht="26.25" customHeight="1">
      <c r="A13" s="346" t="s">
        <v>364</v>
      </c>
      <c r="B13" s="346"/>
      <c r="C13" s="346"/>
      <c r="D13" s="346"/>
      <c r="E13" s="346"/>
      <c r="F13" s="346"/>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c r="A14" s="346" t="s">
        <v>476</v>
      </c>
      <c r="B14" s="346"/>
      <c r="C14" s="346"/>
      <c r="D14" s="346"/>
      <c r="E14" s="346"/>
      <c r="F14" s="346"/>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c r="A15" s="346" t="s">
        <v>365</v>
      </c>
      <c r="B15" s="346"/>
      <c r="C15" s="346"/>
      <c r="D15" s="346"/>
      <c r="E15" s="346"/>
      <c r="F15" s="346"/>
      <c r="G15" s="6">
        <v>9</v>
      </c>
      <c r="H15" s="56">
        <v>0</v>
      </c>
      <c r="I15" s="56">
        <v>0</v>
      </c>
      <c r="J15" s="56">
        <v>0</v>
      </c>
      <c r="K15" s="56">
        <v>0</v>
      </c>
      <c r="L15" s="56">
        <v>0</v>
      </c>
      <c r="M15" s="56">
        <v>0</v>
      </c>
      <c r="N15" s="56">
        <v>0</v>
      </c>
      <c r="O15" s="56">
        <v>0</v>
      </c>
      <c r="P15" s="56">
        <v>0</v>
      </c>
      <c r="Q15" s="54">
        <v>0</v>
      </c>
      <c r="R15" s="56">
        <v>0</v>
      </c>
      <c r="S15" s="54">
        <v>0</v>
      </c>
      <c r="T15" s="54">
        <v>0</v>
      </c>
      <c r="U15" s="54">
        <v>0</v>
      </c>
      <c r="V15" s="54">
        <v>0</v>
      </c>
      <c r="W15" s="55">
        <f t="shared" si="3"/>
        <v>0</v>
      </c>
      <c r="X15" s="54">
        <v>0</v>
      </c>
      <c r="Y15" s="55">
        <f t="shared" si="4"/>
        <v>0</v>
      </c>
    </row>
    <row r="16" spans="1:25" ht="28.5" customHeight="1">
      <c r="A16" s="346" t="s">
        <v>366</v>
      </c>
      <c r="B16" s="346"/>
      <c r="C16" s="346"/>
      <c r="D16" s="346"/>
      <c r="E16" s="346"/>
      <c r="F16" s="346"/>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c r="A17" s="346" t="s">
        <v>367</v>
      </c>
      <c r="B17" s="346"/>
      <c r="C17" s="346"/>
      <c r="D17" s="346"/>
      <c r="E17" s="346"/>
      <c r="F17" s="346"/>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c r="A18" s="346" t="s">
        <v>368</v>
      </c>
      <c r="B18" s="346"/>
      <c r="C18" s="346"/>
      <c r="D18" s="346"/>
      <c r="E18" s="346"/>
      <c r="F18" s="346"/>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c r="A19" s="346" t="s">
        <v>369</v>
      </c>
      <c r="B19" s="346"/>
      <c r="C19" s="346"/>
      <c r="D19" s="346"/>
      <c r="E19" s="346"/>
      <c r="F19" s="346"/>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c r="A20" s="346" t="s">
        <v>370</v>
      </c>
      <c r="B20" s="346"/>
      <c r="C20" s="346"/>
      <c r="D20" s="346"/>
      <c r="E20" s="346"/>
      <c r="F20" s="346"/>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c r="A21" s="346" t="s">
        <v>477</v>
      </c>
      <c r="B21" s="346"/>
      <c r="C21" s="346"/>
      <c r="D21" s="346"/>
      <c r="E21" s="346"/>
      <c r="F21" s="346"/>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c r="A22" s="346" t="s">
        <v>478</v>
      </c>
      <c r="B22" s="346"/>
      <c r="C22" s="346"/>
      <c r="D22" s="346"/>
      <c r="E22" s="346"/>
      <c r="F22" s="346"/>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c r="A23" s="346" t="s">
        <v>479</v>
      </c>
      <c r="B23" s="346"/>
      <c r="C23" s="346"/>
      <c r="D23" s="346"/>
      <c r="E23" s="346"/>
      <c r="F23" s="346"/>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c r="A24" s="346" t="s">
        <v>371</v>
      </c>
      <c r="B24" s="346"/>
      <c r="C24" s="346"/>
      <c r="D24" s="346"/>
      <c r="E24" s="346"/>
      <c r="F24" s="346"/>
      <c r="G24" s="6">
        <v>18</v>
      </c>
      <c r="H24" s="54">
        <v>0</v>
      </c>
      <c r="I24" s="54">
        <v>0</v>
      </c>
      <c r="J24" s="54">
        <v>0</v>
      </c>
      <c r="K24" s="54">
        <v>0</v>
      </c>
      <c r="L24" s="54">
        <v>183760</v>
      </c>
      <c r="M24" s="54">
        <v>0</v>
      </c>
      <c r="N24" s="54">
        <v>0</v>
      </c>
      <c r="O24" s="54">
        <v>0</v>
      </c>
      <c r="P24" s="54">
        <v>0</v>
      </c>
      <c r="Q24" s="54">
        <v>0</v>
      </c>
      <c r="R24" s="54">
        <v>0</v>
      </c>
      <c r="S24" s="54">
        <v>0</v>
      </c>
      <c r="T24" s="54">
        <v>0</v>
      </c>
      <c r="U24" s="54">
        <v>0</v>
      </c>
      <c r="V24" s="54">
        <v>0</v>
      </c>
      <c r="W24" s="55">
        <f t="shared" si="3"/>
        <v>-183760</v>
      </c>
      <c r="X24" s="54">
        <v>0</v>
      </c>
      <c r="Y24" s="55">
        <f t="shared" si="4"/>
        <v>-183760</v>
      </c>
    </row>
    <row r="25" spans="1:25">
      <c r="A25" s="346" t="s">
        <v>480</v>
      </c>
      <c r="B25" s="346"/>
      <c r="C25" s="346"/>
      <c r="D25" s="346"/>
      <c r="E25" s="346"/>
      <c r="F25" s="346"/>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c r="A26" s="346" t="s">
        <v>481</v>
      </c>
      <c r="B26" s="346"/>
      <c r="C26" s="346"/>
      <c r="D26" s="346"/>
      <c r="E26" s="346"/>
      <c r="F26" s="346"/>
      <c r="G26" s="6">
        <v>20</v>
      </c>
      <c r="H26" s="54">
        <v>0</v>
      </c>
      <c r="I26" s="54">
        <v>0</v>
      </c>
      <c r="J26" s="54">
        <v>0</v>
      </c>
      <c r="K26" s="54">
        <v>0</v>
      </c>
      <c r="L26" s="54">
        <v>0</v>
      </c>
      <c r="M26" s="54">
        <v>0</v>
      </c>
      <c r="N26" s="54">
        <v>0</v>
      </c>
      <c r="O26" s="54">
        <v>0</v>
      </c>
      <c r="P26" s="54">
        <v>0</v>
      </c>
      <c r="Q26" s="54">
        <v>0</v>
      </c>
      <c r="R26" s="54">
        <v>0</v>
      </c>
      <c r="S26" s="54">
        <v>0</v>
      </c>
      <c r="T26" s="54">
        <v>0</v>
      </c>
      <c r="U26" s="54">
        <v>-7927194</v>
      </c>
      <c r="V26" s="54">
        <v>0</v>
      </c>
      <c r="W26" s="55">
        <f t="shared" si="3"/>
        <v>-7927194</v>
      </c>
      <c r="X26" s="54">
        <v>0</v>
      </c>
      <c r="Y26" s="55">
        <f t="shared" si="4"/>
        <v>-7927194</v>
      </c>
    </row>
    <row r="27" spans="1:25">
      <c r="A27" s="346" t="s">
        <v>482</v>
      </c>
      <c r="B27" s="346"/>
      <c r="C27" s="346"/>
      <c r="D27" s="346"/>
      <c r="E27" s="346"/>
      <c r="F27" s="346"/>
      <c r="G27" s="6">
        <v>21</v>
      </c>
      <c r="H27" s="54">
        <v>-3</v>
      </c>
      <c r="I27" s="54">
        <v>0</v>
      </c>
      <c r="J27" s="54">
        <v>3</v>
      </c>
      <c r="K27" s="54">
        <v>-1196128</v>
      </c>
      <c r="L27" s="54">
        <v>-1196128</v>
      </c>
      <c r="M27" s="54">
        <v>0</v>
      </c>
      <c r="N27" s="54">
        <v>0</v>
      </c>
      <c r="O27" s="54">
        <v>0</v>
      </c>
      <c r="P27" s="54">
        <v>0</v>
      </c>
      <c r="Q27" s="54">
        <v>0</v>
      </c>
      <c r="R27" s="54">
        <v>0</v>
      </c>
      <c r="S27" s="54">
        <v>0</v>
      </c>
      <c r="T27" s="54">
        <v>0</v>
      </c>
      <c r="U27" s="54">
        <v>564649</v>
      </c>
      <c r="V27" s="54">
        <v>0</v>
      </c>
      <c r="W27" s="55">
        <f t="shared" si="3"/>
        <v>564649</v>
      </c>
      <c r="X27" s="54">
        <v>0</v>
      </c>
      <c r="Y27" s="55">
        <f t="shared" si="4"/>
        <v>564649</v>
      </c>
    </row>
    <row r="28" spans="1:25">
      <c r="A28" s="346" t="s">
        <v>483</v>
      </c>
      <c r="B28" s="346"/>
      <c r="C28" s="346"/>
      <c r="D28" s="346"/>
      <c r="E28" s="346"/>
      <c r="F28" s="346"/>
      <c r="G28" s="6">
        <v>22</v>
      </c>
      <c r="H28" s="54">
        <v>0</v>
      </c>
      <c r="I28" s="54">
        <v>0</v>
      </c>
      <c r="J28" s="54">
        <v>346740</v>
      </c>
      <c r="K28" s="54">
        <v>0</v>
      </c>
      <c r="L28" s="54">
        <v>0</v>
      </c>
      <c r="M28" s="54">
        <v>0</v>
      </c>
      <c r="N28" s="54">
        <v>0</v>
      </c>
      <c r="O28" s="54">
        <v>0</v>
      </c>
      <c r="P28" s="54">
        <v>0</v>
      </c>
      <c r="Q28" s="54">
        <v>0</v>
      </c>
      <c r="R28" s="54">
        <v>0</v>
      </c>
      <c r="S28" s="54">
        <v>0</v>
      </c>
      <c r="T28" s="54">
        <v>0</v>
      </c>
      <c r="U28" s="54">
        <v>-346740</v>
      </c>
      <c r="V28" s="54">
        <v>0</v>
      </c>
      <c r="W28" s="55">
        <f t="shared" si="3"/>
        <v>0</v>
      </c>
      <c r="X28" s="54">
        <v>0</v>
      </c>
      <c r="Y28" s="55">
        <f t="shared" si="4"/>
        <v>0</v>
      </c>
    </row>
    <row r="29" spans="1:25">
      <c r="A29" s="346" t="s">
        <v>484</v>
      </c>
      <c r="B29" s="346"/>
      <c r="C29" s="346"/>
      <c r="D29" s="346"/>
      <c r="E29" s="346"/>
      <c r="F29" s="346"/>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c r="A30" s="347" t="s">
        <v>485</v>
      </c>
      <c r="B30" s="347"/>
      <c r="C30" s="347"/>
      <c r="D30" s="347"/>
      <c r="E30" s="347"/>
      <c r="F30" s="347"/>
      <c r="G30" s="8">
        <v>24</v>
      </c>
      <c r="H30" s="57">
        <f>SUM(H10:H29)</f>
        <v>17674030</v>
      </c>
      <c r="I30" s="57">
        <f t="shared" ref="I30:Y30" si="5">SUM(I10:I29)</f>
        <v>0</v>
      </c>
      <c r="J30" s="57">
        <f t="shared" si="5"/>
        <v>1230445</v>
      </c>
      <c r="K30" s="57">
        <f t="shared" si="5"/>
        <v>4156663</v>
      </c>
      <c r="L30" s="57">
        <f t="shared" si="5"/>
        <v>1255883</v>
      </c>
      <c r="M30" s="57">
        <f t="shared" si="5"/>
        <v>0</v>
      </c>
      <c r="N30" s="57">
        <f t="shared" si="5"/>
        <v>0</v>
      </c>
      <c r="O30" s="57">
        <f t="shared" si="5"/>
        <v>0</v>
      </c>
      <c r="P30" s="57">
        <f t="shared" si="5"/>
        <v>0</v>
      </c>
      <c r="Q30" s="57">
        <f t="shared" si="5"/>
        <v>0</v>
      </c>
      <c r="R30" s="57">
        <f t="shared" si="5"/>
        <v>0</v>
      </c>
      <c r="S30" s="57">
        <f t="shared" si="5"/>
        <v>0</v>
      </c>
      <c r="T30" s="57">
        <f t="shared" si="5"/>
        <v>0</v>
      </c>
      <c r="U30" s="57">
        <f t="shared" si="5"/>
        <v>28465251</v>
      </c>
      <c r="V30" s="57">
        <f t="shared" si="5"/>
        <v>22194311</v>
      </c>
      <c r="W30" s="57">
        <f t="shared" si="5"/>
        <v>72464817</v>
      </c>
      <c r="X30" s="57">
        <f t="shared" si="5"/>
        <v>0</v>
      </c>
      <c r="Y30" s="57">
        <f t="shared" si="5"/>
        <v>72464817</v>
      </c>
    </row>
    <row r="31" spans="1:25">
      <c r="A31" s="348" t="s">
        <v>372</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36.75" customHeight="1">
      <c r="A32" s="342" t="s">
        <v>373</v>
      </c>
      <c r="B32" s="343"/>
      <c r="C32" s="343"/>
      <c r="D32" s="343"/>
      <c r="E32" s="343"/>
      <c r="F32" s="343"/>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0</v>
      </c>
      <c r="R32" s="55">
        <f t="shared" si="6"/>
        <v>0</v>
      </c>
      <c r="S32" s="55">
        <f t="shared" si="6"/>
        <v>0</v>
      </c>
      <c r="T32" s="55">
        <f t="shared" si="6"/>
        <v>2864</v>
      </c>
      <c r="U32" s="55">
        <f t="shared" si="6"/>
        <v>0</v>
      </c>
      <c r="V32" s="55">
        <f t="shared" si="6"/>
        <v>0</v>
      </c>
      <c r="W32" s="55">
        <f t="shared" si="6"/>
        <v>2864</v>
      </c>
      <c r="X32" s="55">
        <f t="shared" si="6"/>
        <v>0</v>
      </c>
      <c r="Y32" s="55">
        <f t="shared" si="6"/>
        <v>2864</v>
      </c>
    </row>
    <row r="33" spans="1:25" ht="31.5" customHeight="1">
      <c r="A33" s="342" t="s">
        <v>486</v>
      </c>
      <c r="B33" s="343"/>
      <c r="C33" s="343"/>
      <c r="D33" s="343"/>
      <c r="E33" s="343"/>
      <c r="F33" s="343"/>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0</v>
      </c>
      <c r="R33" s="55">
        <f t="shared" si="7"/>
        <v>0</v>
      </c>
      <c r="S33" s="55">
        <f t="shared" si="7"/>
        <v>0</v>
      </c>
      <c r="T33" s="55">
        <f t="shared" si="7"/>
        <v>2864</v>
      </c>
      <c r="U33" s="55">
        <f t="shared" si="7"/>
        <v>0</v>
      </c>
      <c r="V33" s="55">
        <f t="shared" si="7"/>
        <v>22194311</v>
      </c>
      <c r="W33" s="55">
        <f t="shared" si="7"/>
        <v>22197175</v>
      </c>
      <c r="X33" s="55">
        <f t="shared" si="7"/>
        <v>0</v>
      </c>
      <c r="Y33" s="55">
        <f t="shared" si="7"/>
        <v>22197175</v>
      </c>
    </row>
    <row r="34" spans="1:25" ht="30.75" customHeight="1">
      <c r="A34" s="344" t="s">
        <v>487</v>
      </c>
      <c r="B34" s="345"/>
      <c r="C34" s="345"/>
      <c r="D34" s="345"/>
      <c r="E34" s="345"/>
      <c r="F34" s="345"/>
      <c r="G34" s="8">
        <v>27</v>
      </c>
      <c r="H34" s="57">
        <f>SUM(H21:H29)</f>
        <v>-3</v>
      </c>
      <c r="I34" s="57">
        <f t="shared" ref="I34:Y34" si="8">SUM(I21:I29)</f>
        <v>0</v>
      </c>
      <c r="J34" s="57">
        <f t="shared" si="8"/>
        <v>346743</v>
      </c>
      <c r="K34" s="57">
        <f t="shared" si="8"/>
        <v>-1196128</v>
      </c>
      <c r="L34" s="57">
        <f t="shared" si="8"/>
        <v>-1012368</v>
      </c>
      <c r="M34" s="57">
        <f t="shared" si="8"/>
        <v>0</v>
      </c>
      <c r="N34" s="57">
        <f t="shared" si="8"/>
        <v>0</v>
      </c>
      <c r="O34" s="57">
        <f t="shared" si="8"/>
        <v>0</v>
      </c>
      <c r="P34" s="57">
        <f t="shared" si="8"/>
        <v>0</v>
      </c>
      <c r="Q34" s="57">
        <f t="shared" si="8"/>
        <v>0</v>
      </c>
      <c r="R34" s="57">
        <f t="shared" si="8"/>
        <v>0</v>
      </c>
      <c r="S34" s="57">
        <f t="shared" si="8"/>
        <v>0</v>
      </c>
      <c r="T34" s="57">
        <f t="shared" si="8"/>
        <v>0</v>
      </c>
      <c r="U34" s="57">
        <f t="shared" si="8"/>
        <v>-7709285</v>
      </c>
      <c r="V34" s="57">
        <f t="shared" si="8"/>
        <v>0</v>
      </c>
      <c r="W34" s="57">
        <f t="shared" si="8"/>
        <v>-7546305</v>
      </c>
      <c r="X34" s="57">
        <f t="shared" si="8"/>
        <v>0</v>
      </c>
      <c r="Y34" s="57">
        <f t="shared" si="8"/>
        <v>-7546305</v>
      </c>
    </row>
    <row r="35" spans="1:25">
      <c r="A35" s="348" t="s">
        <v>374</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c r="A36" s="351" t="s">
        <v>375</v>
      </c>
      <c r="B36" s="351"/>
      <c r="C36" s="351"/>
      <c r="D36" s="351"/>
      <c r="E36" s="351"/>
      <c r="F36" s="351"/>
      <c r="G36" s="6">
        <v>28</v>
      </c>
      <c r="H36" s="54">
        <v>17674030</v>
      </c>
      <c r="I36" s="54">
        <v>0</v>
      </c>
      <c r="J36" s="54">
        <v>1230445</v>
      </c>
      <c r="K36" s="54">
        <v>4156663</v>
      </c>
      <c r="L36" s="54">
        <v>1255883</v>
      </c>
      <c r="M36" s="54">
        <v>0</v>
      </c>
      <c r="N36" s="54">
        <v>0</v>
      </c>
      <c r="O36" s="54">
        <v>0</v>
      </c>
      <c r="P36" s="54">
        <v>0</v>
      </c>
      <c r="Q36" s="54">
        <v>0</v>
      </c>
      <c r="R36" s="54">
        <v>0</v>
      </c>
      <c r="S36" s="54">
        <v>0</v>
      </c>
      <c r="T36" s="54">
        <v>0</v>
      </c>
      <c r="U36" s="54">
        <v>50659562</v>
      </c>
      <c r="V36" s="54">
        <v>0</v>
      </c>
      <c r="W36" s="55">
        <f>H36+I36+J36+K36-L36+M36+N36+O36+P36+Q36+R36+U36+V36+S36+T36</f>
        <v>72464817</v>
      </c>
      <c r="X36" s="54">
        <v>0</v>
      </c>
      <c r="Y36" s="55">
        <f t="shared" ref="Y36:Y38" si="9">W36+X36</f>
        <v>72464817</v>
      </c>
    </row>
    <row r="37" spans="1:25">
      <c r="A37" s="346" t="s">
        <v>376</v>
      </c>
      <c r="B37" s="346"/>
      <c r="C37" s="346"/>
      <c r="D37" s="346"/>
      <c r="E37" s="346"/>
      <c r="F37" s="346"/>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c r="A38" s="346" t="s">
        <v>377</v>
      </c>
      <c r="B38" s="346"/>
      <c r="C38" s="346"/>
      <c r="D38" s="346"/>
      <c r="E38" s="346"/>
      <c r="F38" s="346"/>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c r="A39" s="352" t="s">
        <v>488</v>
      </c>
      <c r="B39" s="352"/>
      <c r="C39" s="352"/>
      <c r="D39" s="352"/>
      <c r="E39" s="352"/>
      <c r="F39" s="352"/>
      <c r="G39" s="7">
        <v>31</v>
      </c>
      <c r="H39" s="55">
        <f>H36+H37+H38</f>
        <v>17674030</v>
      </c>
      <c r="I39" s="55">
        <f t="shared" ref="I39:Y39" si="11">I36+I37+I38</f>
        <v>0</v>
      </c>
      <c r="J39" s="55">
        <f t="shared" si="11"/>
        <v>1230445</v>
      </c>
      <c r="K39" s="55">
        <f t="shared" si="11"/>
        <v>4156663</v>
      </c>
      <c r="L39" s="55">
        <f t="shared" si="11"/>
        <v>1255883</v>
      </c>
      <c r="M39" s="55">
        <f t="shared" si="11"/>
        <v>0</v>
      </c>
      <c r="N39" s="55">
        <f t="shared" si="11"/>
        <v>0</v>
      </c>
      <c r="O39" s="55">
        <f t="shared" si="11"/>
        <v>0</v>
      </c>
      <c r="P39" s="55">
        <f t="shared" si="11"/>
        <v>0</v>
      </c>
      <c r="Q39" s="55">
        <f t="shared" si="11"/>
        <v>0</v>
      </c>
      <c r="R39" s="55">
        <f t="shared" si="11"/>
        <v>0</v>
      </c>
      <c r="S39" s="55">
        <f t="shared" si="11"/>
        <v>0</v>
      </c>
      <c r="T39" s="55">
        <f t="shared" si="11"/>
        <v>0</v>
      </c>
      <c r="U39" s="55">
        <f t="shared" si="11"/>
        <v>50659562</v>
      </c>
      <c r="V39" s="55">
        <f t="shared" si="11"/>
        <v>0</v>
      </c>
      <c r="W39" s="55">
        <f t="shared" si="11"/>
        <v>72464817</v>
      </c>
      <c r="X39" s="55">
        <f t="shared" si="11"/>
        <v>0</v>
      </c>
      <c r="Y39" s="55">
        <f t="shared" si="11"/>
        <v>72464817</v>
      </c>
    </row>
    <row r="40" spans="1:25">
      <c r="A40" s="346" t="s">
        <v>378</v>
      </c>
      <c r="B40" s="346"/>
      <c r="C40" s="346"/>
      <c r="D40" s="346"/>
      <c r="E40" s="346"/>
      <c r="F40" s="346"/>
      <c r="G40" s="6">
        <v>32</v>
      </c>
      <c r="H40" s="56">
        <v>0</v>
      </c>
      <c r="I40" s="56">
        <v>0</v>
      </c>
      <c r="J40" s="56">
        <v>0</v>
      </c>
      <c r="K40" s="56">
        <v>0</v>
      </c>
      <c r="L40" s="56">
        <v>0</v>
      </c>
      <c r="M40" s="56">
        <v>0</v>
      </c>
      <c r="N40" s="56">
        <v>0</v>
      </c>
      <c r="O40" s="56">
        <v>0</v>
      </c>
      <c r="P40" s="56">
        <v>0</v>
      </c>
      <c r="Q40" s="56">
        <v>0</v>
      </c>
      <c r="R40" s="56">
        <v>0</v>
      </c>
      <c r="S40" s="54">
        <v>0</v>
      </c>
      <c r="T40" s="54">
        <v>0</v>
      </c>
      <c r="U40" s="56">
        <v>0</v>
      </c>
      <c r="V40" s="54">
        <v>11887343</v>
      </c>
      <c r="W40" s="55">
        <f t="shared" ref="W40:W58" si="12">H40+I40+J40+K40-L40+M40+N40+O40+P40+Q40+R40+U40+V40+S40+T40</f>
        <v>11887343</v>
      </c>
      <c r="X40" s="54">
        <v>0</v>
      </c>
      <c r="Y40" s="55">
        <f t="shared" ref="Y40:Y58" si="13">W40+X40</f>
        <v>11887343</v>
      </c>
    </row>
    <row r="41" spans="1:25">
      <c r="A41" s="346" t="s">
        <v>379</v>
      </c>
      <c r="B41" s="346"/>
      <c r="C41" s="346"/>
      <c r="D41" s="346"/>
      <c r="E41" s="346"/>
      <c r="F41" s="346"/>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c r="A42" s="346" t="s">
        <v>380</v>
      </c>
      <c r="B42" s="346"/>
      <c r="C42" s="346"/>
      <c r="D42" s="346"/>
      <c r="E42" s="346"/>
      <c r="F42" s="346"/>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c r="A43" s="346" t="s">
        <v>476</v>
      </c>
      <c r="B43" s="346"/>
      <c r="C43" s="346"/>
      <c r="D43" s="346"/>
      <c r="E43" s="346"/>
      <c r="F43" s="346"/>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c r="A44" s="346" t="s">
        <v>489</v>
      </c>
      <c r="B44" s="346"/>
      <c r="C44" s="346"/>
      <c r="D44" s="346"/>
      <c r="E44" s="346"/>
      <c r="F44" s="346"/>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c r="A45" s="346" t="s">
        <v>381</v>
      </c>
      <c r="B45" s="346"/>
      <c r="C45" s="346"/>
      <c r="D45" s="346"/>
      <c r="E45" s="346"/>
      <c r="F45" s="346"/>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c r="A46" s="346" t="s">
        <v>382</v>
      </c>
      <c r="B46" s="346"/>
      <c r="C46" s="346"/>
      <c r="D46" s="346"/>
      <c r="E46" s="346"/>
      <c r="F46" s="346"/>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c r="A47" s="346" t="s">
        <v>383</v>
      </c>
      <c r="B47" s="346"/>
      <c r="C47" s="346"/>
      <c r="D47" s="346"/>
      <c r="E47" s="346"/>
      <c r="F47" s="346"/>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c r="A48" s="346" t="s">
        <v>384</v>
      </c>
      <c r="B48" s="346"/>
      <c r="C48" s="346"/>
      <c r="D48" s="346"/>
      <c r="E48" s="346"/>
      <c r="F48" s="346"/>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c r="A49" s="346" t="s">
        <v>385</v>
      </c>
      <c r="B49" s="346"/>
      <c r="C49" s="346"/>
      <c r="D49" s="346"/>
      <c r="E49" s="346"/>
      <c r="F49" s="346"/>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c r="A50" s="346" t="s">
        <v>477</v>
      </c>
      <c r="B50" s="346"/>
      <c r="C50" s="346"/>
      <c r="D50" s="346"/>
      <c r="E50" s="346"/>
      <c r="F50" s="346"/>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c r="A51" s="346" t="s">
        <v>478</v>
      </c>
      <c r="B51" s="346"/>
      <c r="C51" s="346"/>
      <c r="D51" s="346"/>
      <c r="E51" s="346"/>
      <c r="F51" s="346"/>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c r="A52" s="346" t="s">
        <v>479</v>
      </c>
      <c r="B52" s="346"/>
      <c r="C52" s="346"/>
      <c r="D52" s="346"/>
      <c r="E52" s="346"/>
      <c r="F52" s="346"/>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c r="A53" s="346" t="s">
        <v>490</v>
      </c>
      <c r="B53" s="346"/>
      <c r="C53" s="346"/>
      <c r="D53" s="346"/>
      <c r="E53" s="346"/>
      <c r="F53" s="346"/>
      <c r="G53" s="6">
        <v>45</v>
      </c>
      <c r="H53" s="54">
        <v>0</v>
      </c>
      <c r="I53" s="54">
        <v>0</v>
      </c>
      <c r="J53" s="54">
        <v>0</v>
      </c>
      <c r="K53" s="54">
        <v>0</v>
      </c>
      <c r="L53" s="54">
        <v>257764</v>
      </c>
      <c r="M53" s="54">
        <v>0</v>
      </c>
      <c r="N53" s="54">
        <v>0</v>
      </c>
      <c r="O53" s="54">
        <v>0</v>
      </c>
      <c r="P53" s="54">
        <v>0</v>
      </c>
      <c r="Q53" s="54">
        <v>0</v>
      </c>
      <c r="R53" s="54">
        <v>0</v>
      </c>
      <c r="S53" s="54">
        <v>0</v>
      </c>
      <c r="T53" s="54">
        <v>0</v>
      </c>
      <c r="U53" s="54">
        <v>0</v>
      </c>
      <c r="V53" s="54">
        <v>0</v>
      </c>
      <c r="W53" s="55">
        <f t="shared" si="12"/>
        <v>-257764</v>
      </c>
      <c r="X53" s="54">
        <v>0</v>
      </c>
      <c r="Y53" s="55">
        <f t="shared" si="13"/>
        <v>-257764</v>
      </c>
    </row>
    <row r="54" spans="1:25">
      <c r="A54" s="346" t="s">
        <v>480</v>
      </c>
      <c r="B54" s="346"/>
      <c r="C54" s="346"/>
      <c r="D54" s="346"/>
      <c r="E54" s="346"/>
      <c r="F54" s="346"/>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c r="A55" s="346" t="s">
        <v>481</v>
      </c>
      <c r="B55" s="346"/>
      <c r="C55" s="346"/>
      <c r="D55" s="346"/>
      <c r="E55" s="346"/>
      <c r="F55" s="346"/>
      <c r="G55" s="6">
        <v>47</v>
      </c>
      <c r="H55" s="54">
        <v>0</v>
      </c>
      <c r="I55" s="54">
        <v>0</v>
      </c>
      <c r="J55" s="54">
        <v>0</v>
      </c>
      <c r="K55" s="54">
        <v>0</v>
      </c>
      <c r="L55" s="54">
        <v>0</v>
      </c>
      <c r="M55" s="54">
        <v>0</v>
      </c>
      <c r="N55" s="54">
        <v>0</v>
      </c>
      <c r="O55" s="54">
        <v>0</v>
      </c>
      <c r="P55" s="54">
        <v>0</v>
      </c>
      <c r="Q55" s="54">
        <v>0</v>
      </c>
      <c r="R55" s="54">
        <v>0</v>
      </c>
      <c r="S55" s="54">
        <v>0</v>
      </c>
      <c r="T55" s="54">
        <v>0</v>
      </c>
      <c r="U55" s="54">
        <v>-19879530</v>
      </c>
      <c r="V55" s="54">
        <v>0</v>
      </c>
      <c r="W55" s="55">
        <f t="shared" si="12"/>
        <v>-19879530</v>
      </c>
      <c r="X55" s="54">
        <v>0</v>
      </c>
      <c r="Y55" s="55">
        <f t="shared" si="13"/>
        <v>-19879530</v>
      </c>
    </row>
    <row r="56" spans="1:25">
      <c r="A56" s="346" t="s">
        <v>482</v>
      </c>
      <c r="B56" s="346"/>
      <c r="C56" s="346"/>
      <c r="D56" s="346"/>
      <c r="E56" s="346"/>
      <c r="F56" s="346"/>
      <c r="G56" s="6">
        <v>48</v>
      </c>
      <c r="H56" s="54">
        <v>0</v>
      </c>
      <c r="I56" s="54">
        <v>0</v>
      </c>
      <c r="J56" s="54">
        <v>0</v>
      </c>
      <c r="K56" s="54">
        <v>-705503</v>
      </c>
      <c r="L56" s="54">
        <v>-705503</v>
      </c>
      <c r="M56" s="54">
        <v>0</v>
      </c>
      <c r="N56" s="54">
        <v>0</v>
      </c>
      <c r="O56" s="54">
        <v>0</v>
      </c>
      <c r="P56" s="54">
        <v>0</v>
      </c>
      <c r="Q56" s="54">
        <v>0</v>
      </c>
      <c r="R56" s="54">
        <v>0</v>
      </c>
      <c r="S56" s="54">
        <v>0</v>
      </c>
      <c r="T56" s="54">
        <v>0</v>
      </c>
      <c r="U56" s="54">
        <v>252127</v>
      </c>
      <c r="V56" s="54">
        <v>0</v>
      </c>
      <c r="W56" s="55">
        <f t="shared" si="12"/>
        <v>252127</v>
      </c>
      <c r="X56" s="54">
        <v>0</v>
      </c>
      <c r="Y56" s="55">
        <f t="shared" si="13"/>
        <v>252127</v>
      </c>
    </row>
    <row r="57" spans="1:25">
      <c r="A57" s="346" t="s">
        <v>491</v>
      </c>
      <c r="B57" s="346"/>
      <c r="C57" s="346"/>
      <c r="D57" s="346"/>
      <c r="E57" s="346"/>
      <c r="F57" s="346"/>
      <c r="G57" s="6">
        <v>49</v>
      </c>
      <c r="H57" s="54">
        <v>0</v>
      </c>
      <c r="I57" s="54">
        <v>0</v>
      </c>
      <c r="J57" s="54">
        <v>566103</v>
      </c>
      <c r="K57" s="54">
        <v>0</v>
      </c>
      <c r="L57" s="54">
        <v>0</v>
      </c>
      <c r="M57" s="54">
        <v>0</v>
      </c>
      <c r="N57" s="54">
        <v>0</v>
      </c>
      <c r="O57" s="54">
        <v>0</v>
      </c>
      <c r="P57" s="54">
        <v>0</v>
      </c>
      <c r="Q57" s="54">
        <v>0</v>
      </c>
      <c r="R57" s="54">
        <v>0</v>
      </c>
      <c r="S57" s="54">
        <v>0</v>
      </c>
      <c r="T57" s="54">
        <v>0</v>
      </c>
      <c r="U57" s="54">
        <v>-566103</v>
      </c>
      <c r="V57" s="54">
        <v>0</v>
      </c>
      <c r="W57" s="55">
        <f t="shared" si="12"/>
        <v>0</v>
      </c>
      <c r="X57" s="54">
        <v>0</v>
      </c>
      <c r="Y57" s="55">
        <f t="shared" si="13"/>
        <v>0</v>
      </c>
    </row>
    <row r="58" spans="1:25">
      <c r="A58" s="346" t="s">
        <v>484</v>
      </c>
      <c r="B58" s="346"/>
      <c r="C58" s="346"/>
      <c r="D58" s="346"/>
      <c r="E58" s="346"/>
      <c r="F58" s="346"/>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6">
        <f t="shared" si="12"/>
        <v>0</v>
      </c>
      <c r="X58" s="54">
        <v>0</v>
      </c>
      <c r="Y58" s="116">
        <f t="shared" si="13"/>
        <v>0</v>
      </c>
    </row>
    <row r="59" spans="1:25" ht="25.5" customHeight="1">
      <c r="A59" s="347" t="s">
        <v>492</v>
      </c>
      <c r="B59" s="347"/>
      <c r="C59" s="347"/>
      <c r="D59" s="347"/>
      <c r="E59" s="347"/>
      <c r="F59" s="347"/>
      <c r="G59" s="8">
        <v>51</v>
      </c>
      <c r="H59" s="57">
        <f t="shared" ref="H59:T59" si="14">SUM(H39:H58)</f>
        <v>17674030</v>
      </c>
      <c r="I59" s="57">
        <f t="shared" si="14"/>
        <v>0</v>
      </c>
      <c r="J59" s="57">
        <f t="shared" si="14"/>
        <v>1796548</v>
      </c>
      <c r="K59" s="57">
        <f t="shared" si="14"/>
        <v>3451160</v>
      </c>
      <c r="L59" s="57">
        <f t="shared" si="14"/>
        <v>808144</v>
      </c>
      <c r="M59" s="57">
        <f t="shared" si="14"/>
        <v>0</v>
      </c>
      <c r="N59" s="57">
        <f t="shared" si="14"/>
        <v>0</v>
      </c>
      <c r="O59" s="57">
        <f t="shared" si="14"/>
        <v>0</v>
      </c>
      <c r="P59" s="57">
        <f t="shared" si="14"/>
        <v>0</v>
      </c>
      <c r="Q59" s="57">
        <f t="shared" si="14"/>
        <v>0</v>
      </c>
      <c r="R59" s="57">
        <f t="shared" si="14"/>
        <v>0</v>
      </c>
      <c r="S59" s="57">
        <f t="shared" si="14"/>
        <v>0</v>
      </c>
      <c r="T59" s="57">
        <f t="shared" si="14"/>
        <v>0</v>
      </c>
      <c r="U59" s="57">
        <f>SUM(U39:U58)</f>
        <v>30466056</v>
      </c>
      <c r="V59" s="57">
        <f>SUM(V39:V58)</f>
        <v>11887343</v>
      </c>
      <c r="W59" s="57">
        <f>SUM(W39:W58)</f>
        <v>64466993</v>
      </c>
      <c r="X59" s="57">
        <f>SUM(X39:X58)</f>
        <v>0</v>
      </c>
      <c r="Y59" s="57">
        <f>SUM(Y39:Y58)</f>
        <v>64466993</v>
      </c>
    </row>
    <row r="60" spans="1:25">
      <c r="A60" s="348" t="s">
        <v>386</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5" ht="31.5" customHeight="1">
      <c r="A61" s="342" t="s">
        <v>494</v>
      </c>
      <c r="B61" s="343"/>
      <c r="C61" s="343"/>
      <c r="D61" s="343"/>
      <c r="E61" s="343"/>
      <c r="F61" s="343"/>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0</v>
      </c>
      <c r="R61" s="55">
        <f t="shared" si="15"/>
        <v>0</v>
      </c>
      <c r="S61" s="55">
        <f t="shared" si="15"/>
        <v>0</v>
      </c>
      <c r="T61" s="55">
        <f t="shared" si="15"/>
        <v>0</v>
      </c>
      <c r="U61" s="55">
        <f>SUM(U41:U49)</f>
        <v>0</v>
      </c>
      <c r="V61" s="55">
        <f>SUM(V41:V49)</f>
        <v>0</v>
      </c>
      <c r="W61" s="55">
        <f>SUM(W41:W49)</f>
        <v>0</v>
      </c>
      <c r="X61" s="55">
        <f>SUM(X41:X49)</f>
        <v>0</v>
      </c>
      <c r="Y61" s="55">
        <f>SUM(Y41:Y49)</f>
        <v>0</v>
      </c>
    </row>
    <row r="62" spans="1:25" ht="27.75" customHeight="1">
      <c r="A62" s="342" t="s">
        <v>495</v>
      </c>
      <c r="B62" s="343"/>
      <c r="C62" s="343"/>
      <c r="D62" s="343"/>
      <c r="E62" s="343"/>
      <c r="F62" s="343"/>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0</v>
      </c>
      <c r="R62" s="55">
        <f t="shared" si="16"/>
        <v>0</v>
      </c>
      <c r="S62" s="55">
        <f t="shared" si="16"/>
        <v>0</v>
      </c>
      <c r="T62" s="55">
        <f t="shared" si="16"/>
        <v>0</v>
      </c>
      <c r="U62" s="55">
        <f>U40+U61</f>
        <v>0</v>
      </c>
      <c r="V62" s="55">
        <f>V40+V61</f>
        <v>11887343</v>
      </c>
      <c r="W62" s="55">
        <f>W40+W61</f>
        <v>11887343</v>
      </c>
      <c r="X62" s="55">
        <f>X40+X61</f>
        <v>0</v>
      </c>
      <c r="Y62" s="55">
        <f>Y40+Y61</f>
        <v>11887343</v>
      </c>
    </row>
    <row r="63" spans="1:25" ht="29.25" customHeight="1">
      <c r="A63" s="344" t="s">
        <v>493</v>
      </c>
      <c r="B63" s="345"/>
      <c r="C63" s="345"/>
      <c r="D63" s="345"/>
      <c r="E63" s="345"/>
      <c r="F63" s="345"/>
      <c r="G63" s="8">
        <v>54</v>
      </c>
      <c r="H63" s="57">
        <f t="shared" ref="H63:T63" si="17">SUM(H50:H58)</f>
        <v>0</v>
      </c>
      <c r="I63" s="57">
        <f t="shared" si="17"/>
        <v>0</v>
      </c>
      <c r="J63" s="57">
        <f t="shared" si="17"/>
        <v>566103</v>
      </c>
      <c r="K63" s="57">
        <f t="shared" si="17"/>
        <v>-705503</v>
      </c>
      <c r="L63" s="57">
        <f t="shared" si="17"/>
        <v>-447739</v>
      </c>
      <c r="M63" s="57">
        <f t="shared" si="17"/>
        <v>0</v>
      </c>
      <c r="N63" s="57">
        <f t="shared" si="17"/>
        <v>0</v>
      </c>
      <c r="O63" s="57">
        <f t="shared" si="17"/>
        <v>0</v>
      </c>
      <c r="P63" s="57">
        <f t="shared" si="17"/>
        <v>0</v>
      </c>
      <c r="Q63" s="57">
        <f t="shared" si="17"/>
        <v>0</v>
      </c>
      <c r="R63" s="57">
        <f t="shared" si="17"/>
        <v>0</v>
      </c>
      <c r="S63" s="57">
        <f t="shared" si="17"/>
        <v>0</v>
      </c>
      <c r="T63" s="57">
        <f t="shared" si="17"/>
        <v>0</v>
      </c>
      <c r="U63" s="57">
        <f>SUM(U50:U58)</f>
        <v>-20193506</v>
      </c>
      <c r="V63" s="57">
        <f>SUM(V50:V58)</f>
        <v>0</v>
      </c>
      <c r="W63" s="57">
        <f>SUM(W50:W58)</f>
        <v>-19885167</v>
      </c>
      <c r="X63" s="57">
        <f>SUM(X50:X58)</f>
        <v>0</v>
      </c>
      <c r="Y63" s="57">
        <f>SUM(Y50:Y58)</f>
        <v>-19885167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8"/>
  <sheetViews>
    <sheetView showGridLines="0" view="pageBreakPreview" zoomScaleNormal="100" zoomScaleSheetLayoutView="100" workbookViewId="0">
      <selection sqref="A1:I40"/>
    </sheetView>
  </sheetViews>
  <sheetFormatPr defaultRowHeight="13.2"/>
  <cols>
    <col min="1" max="1" width="24.33203125" customWidth="1"/>
    <col min="2" max="2" width="15.44140625" customWidth="1"/>
    <col min="3" max="8" width="14.33203125" customWidth="1"/>
    <col min="9" max="9" width="11.33203125" bestFit="1" customWidth="1"/>
    <col min="10" max="13" width="14.33203125" customWidth="1"/>
  </cols>
  <sheetData>
    <row r="1" spans="1:15">
      <c r="A1" s="372" t="s">
        <v>599</v>
      </c>
      <c r="B1" s="373"/>
      <c r="C1" s="373"/>
      <c r="D1" s="373"/>
      <c r="E1" s="373"/>
      <c r="F1" s="373"/>
      <c r="G1" s="373"/>
      <c r="H1" s="373"/>
      <c r="I1" s="373"/>
      <c r="O1" s="158"/>
    </row>
    <row r="2" spans="1:15">
      <c r="A2" s="373"/>
      <c r="B2" s="373"/>
      <c r="C2" s="373"/>
      <c r="D2" s="373"/>
      <c r="E2" s="373"/>
      <c r="F2" s="373"/>
      <c r="G2" s="373"/>
      <c r="H2" s="373"/>
      <c r="I2" s="373"/>
    </row>
    <row r="3" spans="1:15">
      <c r="A3" s="373"/>
      <c r="B3" s="373"/>
      <c r="C3" s="373"/>
      <c r="D3" s="373"/>
      <c r="E3" s="373"/>
      <c r="F3" s="373"/>
      <c r="G3" s="373"/>
      <c r="H3" s="373"/>
      <c r="I3" s="373"/>
    </row>
    <row r="4" spans="1:15">
      <c r="A4" s="373"/>
      <c r="B4" s="373"/>
      <c r="C4" s="373"/>
      <c r="D4" s="373"/>
      <c r="E4" s="373"/>
      <c r="F4" s="373"/>
      <c r="G4" s="373"/>
      <c r="H4" s="373"/>
      <c r="I4" s="373"/>
    </row>
    <row r="5" spans="1:15">
      <c r="A5" s="373"/>
      <c r="B5" s="373"/>
      <c r="C5" s="373"/>
      <c r="D5" s="373"/>
      <c r="E5" s="373"/>
      <c r="F5" s="373"/>
      <c r="G5" s="373"/>
      <c r="H5" s="373"/>
      <c r="I5" s="373"/>
    </row>
    <row r="6" spans="1:15">
      <c r="A6" s="373"/>
      <c r="B6" s="373"/>
      <c r="C6" s="373"/>
      <c r="D6" s="373"/>
      <c r="E6" s="373"/>
      <c r="F6" s="373"/>
      <c r="G6" s="373"/>
      <c r="H6" s="373"/>
      <c r="I6" s="373"/>
    </row>
    <row r="7" spans="1:15">
      <c r="A7" s="373"/>
      <c r="B7" s="373"/>
      <c r="C7" s="373"/>
      <c r="D7" s="373"/>
      <c r="E7" s="373"/>
      <c r="F7" s="373"/>
      <c r="G7" s="373"/>
      <c r="H7" s="373"/>
      <c r="I7" s="373"/>
    </row>
    <row r="8" spans="1:15">
      <c r="A8" s="373"/>
      <c r="B8" s="373"/>
      <c r="C8" s="373"/>
      <c r="D8" s="373"/>
      <c r="E8" s="373"/>
      <c r="F8" s="373"/>
      <c r="G8" s="373"/>
      <c r="H8" s="373"/>
      <c r="I8" s="373"/>
    </row>
    <row r="9" spans="1:15">
      <c r="A9" s="373"/>
      <c r="B9" s="373"/>
      <c r="C9" s="373"/>
      <c r="D9" s="373"/>
      <c r="E9" s="373"/>
      <c r="F9" s="373"/>
      <c r="G9" s="373"/>
      <c r="H9" s="373"/>
      <c r="I9" s="373"/>
    </row>
    <row r="10" spans="1:15">
      <c r="A10" s="373"/>
      <c r="B10" s="373"/>
      <c r="C10" s="373"/>
      <c r="D10" s="373"/>
      <c r="E10" s="373"/>
      <c r="F10" s="373"/>
      <c r="G10" s="373"/>
      <c r="H10" s="373"/>
      <c r="I10" s="373"/>
    </row>
    <row r="11" spans="1:15">
      <c r="A11" s="373"/>
      <c r="B11" s="373"/>
      <c r="C11" s="373"/>
      <c r="D11" s="373"/>
      <c r="E11" s="373"/>
      <c r="F11" s="373"/>
      <c r="G11" s="373"/>
      <c r="H11" s="373"/>
      <c r="I11" s="373"/>
    </row>
    <row r="12" spans="1:15">
      <c r="A12" s="373"/>
      <c r="B12" s="373"/>
      <c r="C12" s="373"/>
      <c r="D12" s="373"/>
      <c r="E12" s="373"/>
      <c r="F12" s="373"/>
      <c r="G12" s="373"/>
      <c r="H12" s="373"/>
      <c r="I12" s="373"/>
    </row>
    <row r="13" spans="1:15">
      <c r="A13" s="373"/>
      <c r="B13" s="373"/>
      <c r="C13" s="373"/>
      <c r="D13" s="373"/>
      <c r="E13" s="373"/>
      <c r="F13" s="373"/>
      <c r="G13" s="373"/>
      <c r="H13" s="373"/>
      <c r="I13" s="373"/>
    </row>
    <row r="14" spans="1:15">
      <c r="A14" s="373"/>
      <c r="B14" s="373"/>
      <c r="C14" s="373"/>
      <c r="D14" s="373"/>
      <c r="E14" s="373"/>
      <c r="F14" s="373"/>
      <c r="G14" s="373"/>
      <c r="H14" s="373"/>
      <c r="I14" s="373"/>
    </row>
    <row r="15" spans="1:15">
      <c r="A15" s="373"/>
      <c r="B15" s="373"/>
      <c r="C15" s="373"/>
      <c r="D15" s="373"/>
      <c r="E15" s="373"/>
      <c r="F15" s="373"/>
      <c r="G15" s="373"/>
      <c r="H15" s="373"/>
      <c r="I15" s="373"/>
    </row>
    <row r="16" spans="1:15">
      <c r="A16" s="373"/>
      <c r="B16" s="373"/>
      <c r="C16" s="373"/>
      <c r="D16" s="373"/>
      <c r="E16" s="373"/>
      <c r="F16" s="373"/>
      <c r="G16" s="373"/>
      <c r="H16" s="373"/>
      <c r="I16" s="373"/>
    </row>
    <row r="17" spans="1:9">
      <c r="A17" s="373"/>
      <c r="B17" s="373"/>
      <c r="C17" s="373"/>
      <c r="D17" s="373"/>
      <c r="E17" s="373"/>
      <c r="F17" s="373"/>
      <c r="G17" s="373"/>
      <c r="H17" s="373"/>
      <c r="I17" s="373"/>
    </row>
    <row r="18" spans="1:9">
      <c r="A18" s="373"/>
      <c r="B18" s="373"/>
      <c r="C18" s="373"/>
      <c r="D18" s="373"/>
      <c r="E18" s="373"/>
      <c r="F18" s="373"/>
      <c r="G18" s="373"/>
      <c r="H18" s="373"/>
      <c r="I18" s="373"/>
    </row>
    <row r="19" spans="1:9">
      <c r="A19" s="373"/>
      <c r="B19" s="373"/>
      <c r="C19" s="373"/>
      <c r="D19" s="373"/>
      <c r="E19" s="373"/>
      <c r="F19" s="373"/>
      <c r="G19" s="373"/>
      <c r="H19" s="373"/>
      <c r="I19" s="373"/>
    </row>
    <row r="20" spans="1:9">
      <c r="A20" s="373"/>
      <c r="B20" s="373"/>
      <c r="C20" s="373"/>
      <c r="D20" s="373"/>
      <c r="E20" s="373"/>
      <c r="F20" s="373"/>
      <c r="G20" s="373"/>
      <c r="H20" s="373"/>
      <c r="I20" s="373"/>
    </row>
    <row r="21" spans="1:9">
      <c r="A21" s="373"/>
      <c r="B21" s="373"/>
      <c r="C21" s="373"/>
      <c r="D21" s="373"/>
      <c r="E21" s="373"/>
      <c r="F21" s="373"/>
      <c r="G21" s="373"/>
      <c r="H21" s="373"/>
      <c r="I21" s="373"/>
    </row>
    <row r="22" spans="1:9">
      <c r="A22" s="373"/>
      <c r="B22" s="373"/>
      <c r="C22" s="373"/>
      <c r="D22" s="373"/>
      <c r="E22" s="373"/>
      <c r="F22" s="373"/>
      <c r="G22" s="373"/>
      <c r="H22" s="373"/>
      <c r="I22" s="373"/>
    </row>
    <row r="23" spans="1:9">
      <c r="A23" s="373"/>
      <c r="B23" s="373"/>
      <c r="C23" s="373"/>
      <c r="D23" s="373"/>
      <c r="E23" s="373"/>
      <c r="F23" s="373"/>
      <c r="G23" s="373"/>
      <c r="H23" s="373"/>
      <c r="I23" s="373"/>
    </row>
    <row r="24" spans="1:9">
      <c r="A24" s="373"/>
      <c r="B24" s="373"/>
      <c r="C24" s="373"/>
      <c r="D24" s="373"/>
      <c r="E24" s="373"/>
      <c r="F24" s="373"/>
      <c r="G24" s="373"/>
      <c r="H24" s="373"/>
      <c r="I24" s="373"/>
    </row>
    <row r="25" spans="1:9">
      <c r="A25" s="373"/>
      <c r="B25" s="373"/>
      <c r="C25" s="373"/>
      <c r="D25" s="373"/>
      <c r="E25" s="373"/>
      <c r="F25" s="373"/>
      <c r="G25" s="373"/>
      <c r="H25" s="373"/>
      <c r="I25" s="373"/>
    </row>
    <row r="26" spans="1:9">
      <c r="A26" s="373"/>
      <c r="B26" s="373"/>
      <c r="C26" s="373"/>
      <c r="D26" s="373"/>
      <c r="E26" s="373"/>
      <c r="F26" s="373"/>
      <c r="G26" s="373"/>
      <c r="H26" s="373"/>
      <c r="I26" s="373"/>
    </row>
    <row r="27" spans="1:9">
      <c r="A27" s="373"/>
      <c r="B27" s="373"/>
      <c r="C27" s="373"/>
      <c r="D27" s="373"/>
      <c r="E27" s="373"/>
      <c r="F27" s="373"/>
      <c r="G27" s="373"/>
      <c r="H27" s="373"/>
      <c r="I27" s="373"/>
    </row>
    <row r="28" spans="1:9">
      <c r="A28" s="373"/>
      <c r="B28" s="373"/>
      <c r="C28" s="373"/>
      <c r="D28" s="373"/>
      <c r="E28" s="373"/>
      <c r="F28" s="373"/>
      <c r="G28" s="373"/>
      <c r="H28" s="373"/>
      <c r="I28" s="373"/>
    </row>
    <row r="29" spans="1:9">
      <c r="A29" s="373"/>
      <c r="B29" s="373"/>
      <c r="C29" s="373"/>
      <c r="D29" s="373"/>
      <c r="E29" s="373"/>
      <c r="F29" s="373"/>
      <c r="G29" s="373"/>
      <c r="H29" s="373"/>
      <c r="I29" s="373"/>
    </row>
    <row r="30" spans="1:9">
      <c r="A30" s="373"/>
      <c r="B30" s="373"/>
      <c r="C30" s="373"/>
      <c r="D30" s="373"/>
      <c r="E30" s="373"/>
      <c r="F30" s="373"/>
      <c r="G30" s="373"/>
      <c r="H30" s="373"/>
      <c r="I30" s="373"/>
    </row>
    <row r="31" spans="1:9">
      <c r="A31" s="373"/>
      <c r="B31" s="373"/>
      <c r="C31" s="373"/>
      <c r="D31" s="373"/>
      <c r="E31" s="373"/>
      <c r="F31" s="373"/>
      <c r="G31" s="373"/>
      <c r="H31" s="373"/>
      <c r="I31" s="373"/>
    </row>
    <row r="32" spans="1:9">
      <c r="A32" s="373"/>
      <c r="B32" s="373"/>
      <c r="C32" s="373"/>
      <c r="D32" s="373"/>
      <c r="E32" s="373"/>
      <c r="F32" s="373"/>
      <c r="G32" s="373"/>
      <c r="H32" s="373"/>
      <c r="I32" s="373"/>
    </row>
    <row r="33" spans="1:14">
      <c r="A33" s="373"/>
      <c r="B33" s="373"/>
      <c r="C33" s="373"/>
      <c r="D33" s="373"/>
      <c r="E33" s="373"/>
      <c r="F33" s="373"/>
      <c r="G33" s="373"/>
      <c r="H33" s="373"/>
      <c r="I33" s="373"/>
    </row>
    <row r="34" spans="1:14">
      <c r="A34" s="373"/>
      <c r="B34" s="373"/>
      <c r="C34" s="373"/>
      <c r="D34" s="373"/>
      <c r="E34" s="373"/>
      <c r="F34" s="373"/>
      <c r="G34" s="373"/>
      <c r="H34" s="373"/>
      <c r="I34" s="373"/>
    </row>
    <row r="35" spans="1:14">
      <c r="A35" s="373"/>
      <c r="B35" s="373"/>
      <c r="C35" s="373"/>
      <c r="D35" s="373"/>
      <c r="E35" s="373"/>
      <c r="F35" s="373"/>
      <c r="G35" s="373"/>
      <c r="H35" s="373"/>
      <c r="I35" s="373"/>
    </row>
    <row r="36" spans="1:14">
      <c r="A36" s="373"/>
      <c r="B36" s="373"/>
      <c r="C36" s="373"/>
      <c r="D36" s="373"/>
      <c r="E36" s="373"/>
      <c r="F36" s="373"/>
      <c r="G36" s="373"/>
      <c r="H36" s="373"/>
      <c r="I36" s="373"/>
    </row>
    <row r="37" spans="1:14">
      <c r="A37" s="373"/>
      <c r="B37" s="373"/>
      <c r="C37" s="373"/>
      <c r="D37" s="373"/>
      <c r="E37" s="373"/>
      <c r="F37" s="373"/>
      <c r="G37" s="373"/>
      <c r="H37" s="373"/>
      <c r="I37" s="373"/>
    </row>
    <row r="38" spans="1:14">
      <c r="A38" s="373"/>
      <c r="B38" s="373"/>
      <c r="C38" s="373"/>
      <c r="D38" s="373"/>
      <c r="E38" s="373"/>
      <c r="F38" s="373"/>
      <c r="G38" s="373"/>
      <c r="H38" s="373"/>
      <c r="I38" s="373"/>
    </row>
    <row r="39" spans="1:14">
      <c r="A39" s="373"/>
      <c r="B39" s="373"/>
      <c r="C39" s="373"/>
      <c r="D39" s="373"/>
      <c r="E39" s="373"/>
      <c r="F39" s="373"/>
      <c r="G39" s="373"/>
      <c r="H39" s="373"/>
      <c r="I39" s="373"/>
    </row>
    <row r="40" spans="1:14" ht="171.6" customHeight="1">
      <c r="A40" s="373"/>
      <c r="B40" s="373"/>
      <c r="C40" s="373"/>
      <c r="D40" s="373"/>
      <c r="E40" s="373"/>
      <c r="F40" s="373"/>
      <c r="G40" s="373"/>
      <c r="H40" s="373"/>
      <c r="I40" s="373"/>
    </row>
    <row r="42" spans="1:14" ht="13.8">
      <c r="A42" s="124" t="s">
        <v>528</v>
      </c>
      <c r="B42" s="124"/>
      <c r="C42" s="124"/>
      <c r="D42" s="124"/>
      <c r="E42" s="124"/>
      <c r="F42" s="124"/>
      <c r="G42" s="124"/>
      <c r="H42" s="124"/>
      <c r="I42" s="124"/>
      <c r="J42" s="124"/>
      <c r="K42" s="124"/>
      <c r="L42" s="124"/>
      <c r="M42" s="124"/>
      <c r="N42" s="124"/>
    </row>
    <row r="43" spans="1:14" ht="33" customHeight="1">
      <c r="A43" s="374" t="s">
        <v>529</v>
      </c>
      <c r="B43" s="374"/>
      <c r="C43" s="374"/>
      <c r="D43" s="374"/>
      <c r="E43" s="374"/>
      <c r="F43" s="374"/>
      <c r="G43" s="374"/>
      <c r="H43" s="374"/>
      <c r="I43" s="374"/>
      <c r="J43" s="374"/>
      <c r="K43" s="124"/>
      <c r="L43" s="124"/>
      <c r="M43" s="124"/>
      <c r="N43" s="124"/>
    </row>
    <row r="44" spans="1:14" ht="45" customHeight="1">
      <c r="A44" s="375" t="s">
        <v>530</v>
      </c>
      <c r="B44" s="375"/>
      <c r="C44" s="375"/>
      <c r="D44" s="375"/>
      <c r="E44" s="375"/>
      <c r="F44" s="375"/>
      <c r="G44" s="375"/>
      <c r="H44" s="375"/>
      <c r="I44" s="375"/>
      <c r="J44" s="375"/>
      <c r="K44" s="124"/>
      <c r="L44" s="124"/>
      <c r="M44" s="124"/>
      <c r="N44" s="124"/>
    </row>
    <row r="45" spans="1:14" ht="13.8">
      <c r="A45" s="125" t="s">
        <v>531</v>
      </c>
      <c r="B45" s="125"/>
      <c r="C45" s="125"/>
      <c r="D45" s="125"/>
      <c r="E45" s="125"/>
      <c r="F45" s="125"/>
      <c r="G45" s="125"/>
      <c r="H45" s="125"/>
      <c r="I45" s="125"/>
      <c r="J45" s="125"/>
      <c r="K45" s="124"/>
      <c r="L45" s="124"/>
      <c r="M45" s="124"/>
      <c r="N45" s="124"/>
    </row>
    <row r="46" spans="1:14" ht="13.8">
      <c r="A46" s="124" t="s">
        <v>532</v>
      </c>
      <c r="B46" s="124"/>
      <c r="C46" s="124"/>
      <c r="D46" s="124"/>
      <c r="E46" s="124"/>
      <c r="F46" s="124"/>
      <c r="G46" s="124"/>
      <c r="H46" s="124"/>
      <c r="I46" s="124"/>
      <c r="J46" s="124"/>
      <c r="K46" s="124"/>
      <c r="L46" s="124"/>
      <c r="M46" s="124"/>
      <c r="N46" s="124"/>
    </row>
    <row r="47" spans="1:14" ht="13.8">
      <c r="A47" s="126" t="s">
        <v>533</v>
      </c>
      <c r="B47" s="124"/>
      <c r="C47" s="124"/>
      <c r="D47" s="124"/>
      <c r="E47" s="124"/>
      <c r="F47" s="124"/>
      <c r="G47" s="124"/>
      <c r="H47" s="124"/>
      <c r="I47" s="124"/>
      <c r="J47" s="124"/>
      <c r="K47" s="124"/>
      <c r="L47" s="124"/>
      <c r="M47" s="124"/>
      <c r="N47" s="124"/>
    </row>
    <row r="48" spans="1:14" ht="13.8">
      <c r="A48" s="125" t="s">
        <v>534</v>
      </c>
      <c r="B48" s="124"/>
      <c r="C48" s="124"/>
      <c r="D48" s="124"/>
      <c r="E48" s="124"/>
      <c r="F48" s="124"/>
      <c r="G48" s="124"/>
      <c r="H48" s="124"/>
      <c r="I48" s="124"/>
      <c r="J48" s="124"/>
      <c r="K48" s="124"/>
      <c r="L48" s="124"/>
      <c r="M48" s="124"/>
      <c r="N48" s="124"/>
    </row>
    <row r="49" spans="1:16" ht="30.75" customHeight="1">
      <c r="A49" s="375" t="s">
        <v>535</v>
      </c>
      <c r="B49" s="375"/>
      <c r="C49" s="375"/>
      <c r="D49" s="375"/>
      <c r="E49" s="375"/>
      <c r="F49" s="375"/>
      <c r="G49" s="375"/>
      <c r="H49" s="375"/>
      <c r="I49" s="375"/>
      <c r="J49" s="375"/>
      <c r="K49" s="124"/>
      <c r="L49" s="124"/>
      <c r="M49" s="124"/>
      <c r="N49" s="124"/>
    </row>
    <row r="50" spans="1:16" ht="13.8">
      <c r="A50" s="125" t="s">
        <v>536</v>
      </c>
      <c r="B50" s="125"/>
      <c r="C50" s="125"/>
      <c r="D50" s="125"/>
      <c r="E50" s="125"/>
      <c r="F50" s="125"/>
      <c r="G50" s="125"/>
      <c r="H50" s="125"/>
      <c r="I50" s="125"/>
      <c r="J50" s="125"/>
      <c r="K50" s="124"/>
      <c r="L50" s="124"/>
      <c r="M50" s="124"/>
      <c r="N50" s="124"/>
    </row>
    <row r="51" spans="1:16" ht="13.8">
      <c r="A51" s="127" t="s">
        <v>537</v>
      </c>
      <c r="B51" s="125"/>
      <c r="C51" s="125"/>
      <c r="D51" s="125"/>
      <c r="E51" s="125"/>
      <c r="F51" s="125"/>
      <c r="G51" s="125"/>
      <c r="H51" s="125"/>
      <c r="I51" s="125"/>
      <c r="J51" s="125"/>
      <c r="K51" s="124"/>
      <c r="L51" s="124"/>
      <c r="M51" s="124"/>
      <c r="N51" s="124"/>
    </row>
    <row r="52" spans="1:16" ht="13.8">
      <c r="A52" s="128" t="s">
        <v>538</v>
      </c>
      <c r="B52" s="128"/>
      <c r="C52" s="128"/>
      <c r="D52" s="128"/>
      <c r="E52" s="128"/>
      <c r="F52" s="128"/>
      <c r="G52" s="128"/>
      <c r="H52" s="128"/>
      <c r="I52" s="128"/>
      <c r="J52" s="128"/>
      <c r="K52" s="124"/>
      <c r="L52" s="124"/>
      <c r="M52" s="124"/>
      <c r="N52" s="124"/>
    </row>
    <row r="53" spans="1:16" ht="13.8">
      <c r="A53" s="124"/>
      <c r="B53" s="125"/>
      <c r="C53" s="125"/>
      <c r="D53" s="125"/>
      <c r="F53" s="125"/>
      <c r="G53" s="125"/>
      <c r="H53" s="125"/>
      <c r="I53" s="125"/>
      <c r="J53" s="125"/>
      <c r="K53" s="124"/>
      <c r="L53" s="124"/>
      <c r="M53" s="124"/>
      <c r="N53" s="124"/>
    </row>
    <row r="54" spans="1:16" ht="13.8">
      <c r="A54" s="129" t="s">
        <v>539</v>
      </c>
      <c r="B54" s="130"/>
      <c r="C54" s="130"/>
      <c r="D54" s="130"/>
      <c r="E54" s="130"/>
      <c r="F54" s="130"/>
      <c r="G54" s="130"/>
      <c r="H54" s="130"/>
      <c r="I54" s="130"/>
      <c r="J54" s="130"/>
      <c r="K54" s="131"/>
      <c r="L54" s="131"/>
      <c r="M54" s="131"/>
      <c r="N54" s="131"/>
    </row>
    <row r="55" spans="1:16" ht="13.8">
      <c r="A55" s="132"/>
      <c r="B55" s="376" t="s">
        <v>540</v>
      </c>
      <c r="C55" s="377"/>
      <c r="D55" s="376" t="s">
        <v>541</v>
      </c>
      <c r="E55" s="377"/>
      <c r="F55" s="376" t="s">
        <v>542</v>
      </c>
      <c r="G55" s="377"/>
      <c r="H55" s="376" t="s">
        <v>543</v>
      </c>
      <c r="I55" s="377"/>
      <c r="J55" s="376" t="s">
        <v>544</v>
      </c>
      <c r="K55" s="377"/>
      <c r="L55" s="376" t="s">
        <v>545</v>
      </c>
      <c r="M55" s="377"/>
      <c r="N55" s="131"/>
    </row>
    <row r="56" spans="1:16" ht="13.8">
      <c r="A56" s="133"/>
      <c r="B56" s="134" t="s">
        <v>600</v>
      </c>
      <c r="C56" s="134" t="s">
        <v>601</v>
      </c>
      <c r="D56" s="134" t="str">
        <f t="shared" ref="D56:I56" si="0">+B56</f>
        <v>30.09.2024</v>
      </c>
      <c r="E56" s="134" t="str">
        <f t="shared" si="0"/>
        <v>30.09.2023</v>
      </c>
      <c r="F56" s="134" t="str">
        <f t="shared" si="0"/>
        <v>30.09.2024</v>
      </c>
      <c r="G56" s="134" t="str">
        <f t="shared" si="0"/>
        <v>30.09.2023</v>
      </c>
      <c r="H56" s="134" t="str">
        <f t="shared" si="0"/>
        <v>30.09.2024</v>
      </c>
      <c r="I56" s="134" t="str">
        <f t="shared" si="0"/>
        <v>30.09.2023</v>
      </c>
      <c r="J56" s="134" t="str">
        <f>+H56</f>
        <v>30.09.2024</v>
      </c>
      <c r="K56" s="134" t="str">
        <f>+I56</f>
        <v>30.09.2023</v>
      </c>
      <c r="L56" s="134" t="str">
        <f>+H56</f>
        <v>30.09.2024</v>
      </c>
      <c r="M56" s="134" t="str">
        <f>+I56</f>
        <v>30.09.2023</v>
      </c>
      <c r="N56" s="131"/>
    </row>
    <row r="57" spans="1:16" ht="13.8">
      <c r="A57" s="135"/>
      <c r="B57" s="146" t="s">
        <v>594</v>
      </c>
      <c r="C57" s="136" t="s">
        <v>594</v>
      </c>
      <c r="D57" s="136" t="s">
        <v>594</v>
      </c>
      <c r="E57" s="136" t="s">
        <v>594</v>
      </c>
      <c r="F57" s="136" t="s">
        <v>594</v>
      </c>
      <c r="G57" s="136" t="s">
        <v>594</v>
      </c>
      <c r="H57" s="136" t="s">
        <v>594</v>
      </c>
      <c r="I57" s="136" t="s">
        <v>594</v>
      </c>
      <c r="J57" s="136" t="s">
        <v>594</v>
      </c>
      <c r="K57" s="136" t="s">
        <v>594</v>
      </c>
      <c r="L57" s="136" t="s">
        <v>594</v>
      </c>
      <c r="M57" s="136" t="s">
        <v>594</v>
      </c>
      <c r="N57" s="131"/>
    </row>
    <row r="58" spans="1:16" ht="13.8">
      <c r="A58" s="135"/>
      <c r="B58" s="135"/>
      <c r="C58" s="135"/>
      <c r="D58" s="135"/>
      <c r="E58" s="135"/>
      <c r="F58" s="136"/>
      <c r="G58" s="136"/>
      <c r="H58" s="135"/>
      <c r="I58" s="135"/>
      <c r="J58" s="135"/>
      <c r="K58" s="135"/>
      <c r="L58" s="135"/>
      <c r="M58" s="135"/>
      <c r="N58" s="131"/>
    </row>
    <row r="59" spans="1:16" ht="13.8">
      <c r="A59" s="137" t="s">
        <v>546</v>
      </c>
      <c r="B59" s="160">
        <v>106103</v>
      </c>
      <c r="C59" s="160">
        <v>104034</v>
      </c>
      <c r="D59" s="161">
        <v>59551</v>
      </c>
      <c r="E59" s="160">
        <v>53859</v>
      </c>
      <c r="F59" s="161">
        <v>2013</v>
      </c>
      <c r="G59" s="161">
        <v>47627</v>
      </c>
      <c r="H59" s="161">
        <v>396</v>
      </c>
      <c r="I59" s="161">
        <v>377</v>
      </c>
      <c r="J59" s="161">
        <v>0</v>
      </c>
      <c r="K59" s="161">
        <v>0</v>
      </c>
      <c r="L59" s="162">
        <f>+J59+H59+F59+D59+B59</f>
        <v>168063</v>
      </c>
      <c r="M59" s="162">
        <f>+K59+I59+G59+E59+C59</f>
        <v>205897</v>
      </c>
      <c r="N59" s="131"/>
      <c r="P59" s="157"/>
    </row>
    <row r="60" spans="1:16" ht="13.8">
      <c r="A60" s="137" t="s">
        <v>547</v>
      </c>
      <c r="B60" s="163">
        <v>16347</v>
      </c>
      <c r="C60" s="163">
        <v>17798</v>
      </c>
      <c r="D60" s="163">
        <v>7244</v>
      </c>
      <c r="E60" s="163">
        <v>7611</v>
      </c>
      <c r="F60" s="163">
        <v>-788</v>
      </c>
      <c r="G60" s="163">
        <v>3981</v>
      </c>
      <c r="H60" s="163">
        <v>24</v>
      </c>
      <c r="I60" s="163">
        <v>42</v>
      </c>
      <c r="J60" s="163">
        <v>-4880</v>
      </c>
      <c r="K60" s="161">
        <v>-4693</v>
      </c>
      <c r="L60" s="162">
        <f>+J60+H60+F60+D60+B60</f>
        <v>17947</v>
      </c>
      <c r="M60" s="162">
        <f>+K60+I60+G60+E60+C60</f>
        <v>24739</v>
      </c>
      <c r="N60" s="131"/>
    </row>
    <row r="61" spans="1:16" ht="13.8">
      <c r="A61" s="138"/>
      <c r="B61" s="139"/>
      <c r="C61" s="139"/>
      <c r="D61" s="139"/>
      <c r="E61" s="139"/>
      <c r="F61" s="140"/>
      <c r="G61" s="140"/>
      <c r="H61" s="140"/>
      <c r="I61" s="140"/>
      <c r="J61" s="140"/>
      <c r="K61" s="140"/>
      <c r="L61" s="141"/>
      <c r="M61" s="141"/>
      <c r="N61" s="142"/>
    </row>
    <row r="62" spans="1:16" ht="13.8">
      <c r="A62" s="143" t="s">
        <v>548</v>
      </c>
      <c r="B62" s="131"/>
      <c r="C62" s="130"/>
      <c r="D62" s="130"/>
      <c r="E62" s="130"/>
      <c r="F62" s="130"/>
      <c r="G62" s="130"/>
      <c r="H62" s="130"/>
      <c r="I62" s="130"/>
      <c r="J62" s="130"/>
      <c r="K62" s="131"/>
      <c r="L62" s="131"/>
      <c r="M62" s="131"/>
      <c r="N62" s="131"/>
    </row>
    <row r="63" spans="1:16" ht="13.8">
      <c r="A63" s="130"/>
      <c r="B63" s="144"/>
      <c r="C63" s="145" t="str">
        <f>+B56</f>
        <v>30.09.2024</v>
      </c>
      <c r="D63" s="145" t="str">
        <f>+C56</f>
        <v>30.09.2023</v>
      </c>
      <c r="E63" s="130"/>
      <c r="F63" s="130"/>
      <c r="G63" s="130"/>
      <c r="H63" s="130"/>
      <c r="I63" s="130"/>
      <c r="J63" s="130"/>
      <c r="K63" s="131"/>
      <c r="L63" s="131"/>
      <c r="M63" s="131"/>
      <c r="N63" s="131"/>
    </row>
    <row r="64" spans="1:16" ht="13.8">
      <c r="A64" s="130"/>
      <c r="B64" s="144"/>
      <c r="C64" s="146" t="s">
        <v>594</v>
      </c>
      <c r="D64" s="146" t="s">
        <v>594</v>
      </c>
      <c r="E64" s="130"/>
      <c r="F64" s="130"/>
      <c r="G64" s="130"/>
      <c r="H64" s="130"/>
      <c r="I64" s="130"/>
      <c r="J64" s="130"/>
      <c r="K64" s="131"/>
      <c r="L64" s="131"/>
      <c r="M64" s="131"/>
      <c r="N64" s="131"/>
    </row>
    <row r="65" spans="1:14" ht="13.8">
      <c r="A65" s="130"/>
      <c r="B65" s="144"/>
      <c r="C65" s="147"/>
      <c r="D65" s="147"/>
      <c r="E65" s="130"/>
      <c r="F65" s="130"/>
      <c r="G65" s="130"/>
      <c r="H65" s="130"/>
      <c r="I65" s="130"/>
      <c r="J65" s="130"/>
      <c r="K65" s="131"/>
      <c r="L65" s="131"/>
      <c r="M65" s="131"/>
      <c r="N65" s="131"/>
    </row>
    <row r="66" spans="1:14" ht="14.4" thickBot="1">
      <c r="A66" s="378" t="s">
        <v>549</v>
      </c>
      <c r="B66" s="378"/>
      <c r="C66" s="164">
        <v>102513</v>
      </c>
      <c r="D66" s="165">
        <v>104169</v>
      </c>
      <c r="E66" s="154"/>
      <c r="F66" s="130"/>
      <c r="G66" s="130"/>
      <c r="H66" s="130"/>
      <c r="I66" s="130"/>
      <c r="J66" s="130"/>
      <c r="K66" s="131"/>
      <c r="L66" s="131"/>
      <c r="M66" s="131"/>
      <c r="N66" s="131"/>
    </row>
    <row r="67" spans="1:14" ht="13.8">
      <c r="A67" s="130"/>
      <c r="B67" s="144"/>
      <c r="C67" s="168"/>
      <c r="D67" s="166"/>
      <c r="E67" s="154"/>
      <c r="F67" s="130"/>
      <c r="G67" s="130"/>
      <c r="H67" s="130"/>
      <c r="I67" s="130"/>
      <c r="J67" s="130"/>
      <c r="K67" s="131"/>
      <c r="L67" s="131"/>
      <c r="M67" s="131"/>
      <c r="N67" s="131"/>
    </row>
    <row r="68" spans="1:14" ht="14.4" thickBot="1">
      <c r="A68" s="378" t="s">
        <v>550</v>
      </c>
      <c r="B68" s="378"/>
      <c r="C68" s="164">
        <v>29124</v>
      </c>
      <c r="D68" s="165">
        <v>28654</v>
      </c>
      <c r="E68" s="154"/>
      <c r="F68" s="130"/>
      <c r="G68" s="130"/>
      <c r="H68" s="130"/>
      <c r="I68" s="130"/>
      <c r="J68" s="130"/>
      <c r="K68" s="131"/>
      <c r="L68" s="131"/>
      <c r="M68" s="131"/>
      <c r="N68" s="131"/>
    </row>
    <row r="69" spans="1:14" ht="13.8">
      <c r="A69" s="130"/>
      <c r="B69" s="130"/>
      <c r="C69" s="130"/>
      <c r="D69" s="130"/>
      <c r="E69" s="130"/>
      <c r="F69" s="130"/>
      <c r="G69" s="130"/>
      <c r="H69" s="130"/>
      <c r="I69" s="130"/>
      <c r="J69" s="130"/>
      <c r="K69" s="131"/>
      <c r="L69" s="131"/>
      <c r="M69" s="131"/>
      <c r="N69" s="131"/>
    </row>
    <row r="70" spans="1:14" ht="13.8">
      <c r="A70" s="130"/>
      <c r="B70" s="130"/>
      <c r="C70" s="130"/>
      <c r="D70" s="130"/>
      <c r="E70" s="130"/>
      <c r="F70" s="130"/>
      <c r="G70" s="130"/>
      <c r="H70" s="130"/>
      <c r="I70" s="130"/>
      <c r="J70" s="130"/>
      <c r="K70" s="131"/>
      <c r="L70" s="131"/>
      <c r="M70" s="131"/>
      <c r="N70" s="131"/>
    </row>
    <row r="71" spans="1:14" ht="13.8">
      <c r="A71" s="129" t="s">
        <v>551</v>
      </c>
      <c r="B71" s="130"/>
      <c r="C71" s="130"/>
      <c r="D71" s="130"/>
      <c r="E71" s="130"/>
      <c r="F71" s="130"/>
      <c r="G71" s="130"/>
      <c r="H71" s="130"/>
      <c r="I71" s="130"/>
      <c r="J71" s="130"/>
      <c r="K71" s="131"/>
      <c r="L71" s="131"/>
      <c r="M71" s="131"/>
      <c r="N71" s="131"/>
    </row>
    <row r="72" spans="1:14" ht="13.8">
      <c r="A72" s="130"/>
      <c r="B72" s="130"/>
      <c r="C72" s="130"/>
      <c r="D72" s="130"/>
      <c r="E72" s="130"/>
      <c r="F72" s="130"/>
      <c r="G72" s="130"/>
      <c r="H72" s="130"/>
      <c r="I72" s="130"/>
      <c r="J72" s="130"/>
      <c r="K72" s="131"/>
      <c r="L72" s="131"/>
      <c r="M72" s="131"/>
      <c r="N72" s="131"/>
    </row>
    <row r="73" spans="1:14" ht="13.8">
      <c r="A73" s="130"/>
      <c r="B73" s="130"/>
      <c r="C73" s="155" t="str">
        <f>+C63</f>
        <v>30.09.2024</v>
      </c>
      <c r="D73" s="155">
        <v>45291</v>
      </c>
      <c r="E73" s="130"/>
      <c r="F73" s="130"/>
      <c r="G73" s="130"/>
      <c r="H73" s="130"/>
      <c r="I73" s="130"/>
      <c r="J73" s="130"/>
      <c r="K73" s="131"/>
      <c r="L73" s="131"/>
      <c r="M73" s="131"/>
      <c r="N73" s="131"/>
    </row>
    <row r="74" spans="1:14" ht="13.8">
      <c r="A74" s="130"/>
      <c r="B74" s="130"/>
      <c r="C74" s="146" t="s">
        <v>594</v>
      </c>
      <c r="D74" s="146" t="s">
        <v>594</v>
      </c>
      <c r="E74" s="130"/>
      <c r="F74" s="130"/>
      <c r="G74" s="130"/>
      <c r="H74" s="130"/>
      <c r="I74" s="130"/>
      <c r="J74" s="130"/>
      <c r="K74" s="131"/>
      <c r="L74" s="131"/>
      <c r="M74" s="131"/>
      <c r="N74" s="131"/>
    </row>
    <row r="75" spans="1:14" ht="13.8">
      <c r="A75" s="130"/>
      <c r="B75" s="130"/>
      <c r="C75" s="156"/>
      <c r="D75" s="156"/>
      <c r="E75" s="130"/>
      <c r="F75" s="130"/>
      <c r="G75" s="130"/>
      <c r="H75" s="130"/>
      <c r="I75" s="130"/>
      <c r="J75" s="130"/>
      <c r="K75" s="131"/>
      <c r="L75" s="131"/>
      <c r="M75" s="131"/>
      <c r="N75" s="131"/>
    </row>
    <row r="76" spans="1:14" ht="14.4" thickBot="1">
      <c r="A76" s="379" t="s">
        <v>552</v>
      </c>
      <c r="B76" s="379"/>
      <c r="C76" s="164">
        <v>33063</v>
      </c>
      <c r="D76" s="164">
        <v>37402</v>
      </c>
      <c r="E76" s="130"/>
      <c r="F76" s="130"/>
      <c r="G76" s="130"/>
      <c r="H76" s="130"/>
      <c r="I76" s="130"/>
      <c r="J76" s="130"/>
      <c r="K76" s="131"/>
      <c r="L76" s="131"/>
      <c r="M76" s="131"/>
      <c r="N76" s="131"/>
    </row>
    <row r="77" spans="1:14" ht="13.8">
      <c r="A77" s="130"/>
      <c r="B77" s="130"/>
      <c r="C77" s="167"/>
      <c r="D77" s="167"/>
      <c r="E77" s="130"/>
      <c r="F77" s="130"/>
      <c r="G77" s="130"/>
      <c r="H77" s="130"/>
      <c r="I77" s="130"/>
      <c r="J77" s="130"/>
      <c r="K77" s="131"/>
      <c r="L77" s="131"/>
      <c r="M77" s="131"/>
      <c r="N77" s="131"/>
    </row>
    <row r="78" spans="1:14" ht="14.4" thickBot="1">
      <c r="A78" s="379" t="s">
        <v>553</v>
      </c>
      <c r="B78" s="379"/>
      <c r="C78" s="164">
        <v>10882</v>
      </c>
      <c r="D78" s="164">
        <v>15062</v>
      </c>
      <c r="E78" s="130"/>
      <c r="F78" s="130"/>
      <c r="G78" s="130"/>
      <c r="H78" s="130"/>
      <c r="I78" s="130"/>
      <c r="J78" s="130"/>
      <c r="K78" s="131"/>
      <c r="L78" s="131"/>
      <c r="M78" s="131"/>
      <c r="N78" s="131"/>
    </row>
    <row r="79" spans="1:14" ht="13.8">
      <c r="A79" s="130"/>
      <c r="B79" s="130"/>
      <c r="C79" s="130"/>
      <c r="D79" s="130"/>
      <c r="E79" s="130"/>
      <c r="F79" s="130"/>
      <c r="G79" s="130"/>
      <c r="H79" s="130"/>
      <c r="I79" s="130"/>
      <c r="J79" s="130"/>
      <c r="K79" s="131"/>
      <c r="L79" s="131"/>
      <c r="M79" s="131"/>
      <c r="N79" s="131"/>
    </row>
    <row r="80" spans="1:14" ht="13.8">
      <c r="A80" s="125" t="s">
        <v>554</v>
      </c>
      <c r="B80" s="125"/>
      <c r="C80" s="125"/>
      <c r="D80" s="125"/>
      <c r="E80" s="125"/>
      <c r="F80" s="125"/>
      <c r="G80" s="125"/>
      <c r="H80" s="125"/>
      <c r="I80" s="125"/>
      <c r="J80" s="125"/>
      <c r="K80" s="124"/>
      <c r="L80" s="124"/>
      <c r="M80" s="124"/>
      <c r="N80" s="124"/>
    </row>
    <row r="81" spans="1:14" ht="13.8">
      <c r="A81" s="125" t="s">
        <v>387</v>
      </c>
      <c r="B81" s="125"/>
      <c r="C81" s="125"/>
      <c r="D81" s="125"/>
      <c r="E81" s="125"/>
      <c r="F81" s="125"/>
      <c r="G81" s="125"/>
      <c r="H81" s="125"/>
      <c r="I81" s="125"/>
      <c r="J81" s="125"/>
      <c r="K81" s="124"/>
      <c r="L81" s="124"/>
      <c r="M81" s="124"/>
      <c r="N81" s="124"/>
    </row>
    <row r="82" spans="1:14" ht="13.8">
      <c r="A82" s="375" t="s">
        <v>555</v>
      </c>
      <c r="B82" s="375"/>
      <c r="C82" s="375"/>
      <c r="D82" s="375"/>
      <c r="E82" s="375"/>
      <c r="F82" s="375"/>
      <c r="G82" s="375"/>
      <c r="H82" s="375"/>
      <c r="I82" s="375"/>
      <c r="J82" s="375"/>
      <c r="K82" s="124"/>
      <c r="L82" s="124"/>
      <c r="M82" s="124"/>
      <c r="N82" s="124"/>
    </row>
    <row r="83" spans="1:14" ht="13.8">
      <c r="A83" s="125" t="s">
        <v>388</v>
      </c>
      <c r="B83" s="125"/>
      <c r="C83" s="125"/>
      <c r="D83" s="125"/>
      <c r="E83" s="125"/>
      <c r="F83" s="125"/>
      <c r="G83" s="125"/>
      <c r="H83" s="125"/>
      <c r="I83" s="125"/>
      <c r="J83" s="125"/>
      <c r="K83" s="124"/>
      <c r="L83" s="124"/>
      <c r="M83" s="124"/>
      <c r="N83" s="124"/>
    </row>
    <row r="84" spans="1:14" ht="13.8">
      <c r="A84" s="127" t="s">
        <v>556</v>
      </c>
      <c r="B84" s="148"/>
      <c r="C84" s="148"/>
      <c r="D84" s="148"/>
      <c r="E84" s="148"/>
      <c r="F84" s="148"/>
      <c r="G84" s="148"/>
      <c r="H84" s="148"/>
      <c r="I84" s="148"/>
      <c r="J84" s="148"/>
      <c r="K84" s="149"/>
      <c r="L84" s="149"/>
      <c r="M84" s="149"/>
      <c r="N84" s="149"/>
    </row>
    <row r="85" spans="1:14" ht="13.8">
      <c r="A85" s="127" t="s">
        <v>389</v>
      </c>
      <c r="B85" s="148"/>
      <c r="C85" s="148"/>
      <c r="D85" s="148"/>
      <c r="E85" s="148"/>
      <c r="F85" s="148"/>
      <c r="G85" s="148"/>
      <c r="H85" s="148"/>
      <c r="I85" s="148"/>
      <c r="J85" s="148"/>
      <c r="K85" s="149"/>
      <c r="L85" s="149"/>
      <c r="M85" s="149"/>
      <c r="N85" s="149"/>
    </row>
    <row r="86" spans="1:14" ht="33" customHeight="1">
      <c r="A86" s="375" t="s">
        <v>557</v>
      </c>
      <c r="B86" s="375"/>
      <c r="C86" s="375"/>
      <c r="D86" s="375"/>
      <c r="E86" s="375"/>
      <c r="F86" s="375"/>
      <c r="G86" s="375"/>
      <c r="H86" s="375"/>
      <c r="I86" s="375"/>
      <c r="J86" s="375"/>
      <c r="K86" s="124"/>
      <c r="L86" s="124"/>
      <c r="M86" s="124"/>
      <c r="N86" s="124"/>
    </row>
    <row r="87" spans="1:14" ht="13.8">
      <c r="A87" s="125" t="s">
        <v>390</v>
      </c>
      <c r="B87" s="125"/>
      <c r="C87" s="125"/>
      <c r="D87" s="125"/>
      <c r="E87" s="125"/>
      <c r="F87" s="125"/>
      <c r="G87" s="125"/>
      <c r="H87" s="125"/>
      <c r="I87" s="125"/>
      <c r="J87" s="125"/>
      <c r="K87" s="124"/>
      <c r="L87" s="124"/>
      <c r="M87" s="124"/>
      <c r="N87" s="124"/>
    </row>
    <row r="88" spans="1:14" ht="13.8">
      <c r="A88" s="127" t="s">
        <v>558</v>
      </c>
      <c r="B88" s="125"/>
      <c r="C88" s="125"/>
      <c r="D88" s="125"/>
      <c r="E88" s="125"/>
      <c r="F88" s="125"/>
      <c r="G88" s="125"/>
      <c r="H88" s="125"/>
      <c r="I88" s="125"/>
      <c r="J88" s="125"/>
      <c r="K88" s="124"/>
      <c r="L88" s="124"/>
      <c r="M88" s="124"/>
      <c r="N88" s="124"/>
    </row>
    <row r="89" spans="1:14" ht="13.8">
      <c r="A89" s="127" t="s">
        <v>559</v>
      </c>
      <c r="B89" s="125"/>
      <c r="C89" s="125"/>
      <c r="D89" s="125"/>
      <c r="E89" s="125"/>
      <c r="F89" s="125"/>
      <c r="G89" s="125"/>
      <c r="H89" s="125"/>
      <c r="I89" s="125"/>
      <c r="J89" s="125"/>
      <c r="K89" s="124"/>
      <c r="L89" s="124"/>
      <c r="M89" s="124"/>
      <c r="N89" s="124"/>
    </row>
    <row r="90" spans="1:14" ht="13.8">
      <c r="A90" s="375" t="s">
        <v>560</v>
      </c>
      <c r="B90" s="375"/>
      <c r="C90" s="375"/>
      <c r="D90" s="375"/>
      <c r="E90" s="375"/>
      <c r="F90" s="375"/>
      <c r="G90" s="375"/>
      <c r="H90" s="375"/>
      <c r="I90" s="375"/>
      <c r="J90" s="375"/>
      <c r="K90" s="124"/>
      <c r="L90" s="124"/>
      <c r="M90" s="124"/>
      <c r="N90" s="124"/>
    </row>
    <row r="91" spans="1:14" ht="13.8">
      <c r="A91" s="375" t="s">
        <v>561</v>
      </c>
      <c r="B91" s="375"/>
      <c r="C91" s="375"/>
      <c r="D91" s="375"/>
      <c r="E91" s="375"/>
      <c r="F91" s="375"/>
      <c r="G91" s="375"/>
      <c r="H91" s="375"/>
      <c r="I91" s="375"/>
      <c r="J91" s="375"/>
      <c r="K91" s="124"/>
      <c r="L91" s="124"/>
      <c r="M91" s="124"/>
      <c r="N91" s="124"/>
    </row>
    <row r="92" spans="1:14" ht="13.8">
      <c r="A92" s="125" t="s">
        <v>562</v>
      </c>
      <c r="B92" s="125"/>
      <c r="C92" s="125"/>
      <c r="D92" s="125"/>
      <c r="E92" s="125"/>
      <c r="F92" s="125"/>
      <c r="G92" s="125"/>
      <c r="H92" s="125"/>
      <c r="I92" s="125"/>
      <c r="J92" s="125"/>
      <c r="K92" s="124"/>
      <c r="L92" s="124"/>
      <c r="M92" s="124"/>
      <c r="N92" s="124"/>
    </row>
    <row r="93" spans="1:14" ht="13.8">
      <c r="A93" s="150" t="s">
        <v>602</v>
      </c>
      <c r="B93" s="150"/>
      <c r="C93" s="150"/>
      <c r="D93" s="150"/>
      <c r="E93" s="150"/>
      <c r="F93" s="150"/>
      <c r="G93" s="150"/>
      <c r="H93" s="150"/>
      <c r="I93" s="150"/>
      <c r="J93" s="150"/>
      <c r="K93" s="150"/>
      <c r="L93" s="124"/>
      <c r="M93" s="124"/>
      <c r="N93" s="124"/>
    </row>
    <row r="94" spans="1:14" ht="13.8">
      <c r="A94" s="150" t="s">
        <v>563</v>
      </c>
      <c r="B94" s="150"/>
      <c r="C94" s="150"/>
      <c r="D94" s="150"/>
      <c r="E94" s="150"/>
      <c r="F94" s="150"/>
      <c r="G94" s="150"/>
      <c r="H94" s="150"/>
      <c r="I94" s="150"/>
      <c r="J94" s="150"/>
      <c r="K94" s="150"/>
      <c r="L94" s="124"/>
      <c r="M94" s="124"/>
      <c r="N94" s="124"/>
    </row>
    <row r="95" spans="1:14" ht="13.8">
      <c r="A95" s="150" t="s">
        <v>564</v>
      </c>
      <c r="B95" s="124"/>
      <c r="C95" s="124"/>
      <c r="D95" s="124"/>
      <c r="E95" s="124"/>
      <c r="F95" s="124"/>
      <c r="G95" s="124"/>
      <c r="H95" s="124"/>
      <c r="I95" s="124"/>
      <c r="J95" s="124"/>
      <c r="K95" s="124"/>
      <c r="L95" s="124"/>
      <c r="M95" s="124"/>
      <c r="N95" s="124"/>
    </row>
    <row r="96" spans="1:14" ht="13.8">
      <c r="A96" s="150" t="s">
        <v>565</v>
      </c>
      <c r="B96" s="124"/>
      <c r="C96" s="124"/>
      <c r="D96" s="124"/>
      <c r="E96" s="124"/>
      <c r="F96" s="124"/>
      <c r="G96" s="124"/>
      <c r="H96" s="124"/>
      <c r="I96" s="124"/>
      <c r="J96" s="124"/>
      <c r="K96" s="124"/>
      <c r="L96" s="124"/>
      <c r="M96" s="124"/>
      <c r="N96" s="124"/>
    </row>
    <row r="97" spans="1:14" ht="13.8">
      <c r="A97" s="375" t="s">
        <v>595</v>
      </c>
      <c r="B97" s="375"/>
      <c r="C97" s="375"/>
      <c r="D97" s="375"/>
      <c r="E97" s="375"/>
      <c r="F97" s="375"/>
      <c r="G97" s="375"/>
      <c r="H97" s="375"/>
      <c r="I97" s="375"/>
      <c r="J97" s="375"/>
      <c r="K97" s="150"/>
      <c r="L97" s="124"/>
      <c r="M97" s="124"/>
      <c r="N97" s="124"/>
    </row>
    <row r="98" spans="1:14" ht="13.8">
      <c r="A98" s="125" t="s">
        <v>566</v>
      </c>
      <c r="B98" s="125"/>
      <c r="C98" s="125"/>
      <c r="D98" s="125"/>
      <c r="E98" s="125"/>
      <c r="F98" s="125"/>
      <c r="G98" s="125"/>
      <c r="H98" s="125"/>
      <c r="I98" s="125"/>
      <c r="J98" s="125"/>
      <c r="K98" s="150"/>
      <c r="L98" s="124"/>
      <c r="M98" s="124"/>
      <c r="N98" s="124"/>
    </row>
    <row r="99" spans="1:14" ht="13.8">
      <c r="A99" s="375" t="s">
        <v>567</v>
      </c>
      <c r="B99" s="375"/>
      <c r="C99" s="375"/>
      <c r="D99" s="375"/>
      <c r="E99" s="375"/>
      <c r="F99" s="375"/>
      <c r="G99" s="375"/>
      <c r="H99" s="375"/>
      <c r="I99" s="375"/>
      <c r="J99" s="375"/>
      <c r="K99" s="150"/>
      <c r="L99" s="124"/>
      <c r="M99" s="124"/>
      <c r="N99" s="124"/>
    </row>
    <row r="100" spans="1:14" ht="13.8">
      <c r="A100" s="125" t="s">
        <v>568</v>
      </c>
      <c r="B100" s="125"/>
      <c r="C100" s="125"/>
      <c r="D100" s="125"/>
      <c r="E100" s="125"/>
      <c r="F100" s="125"/>
      <c r="G100" s="125"/>
      <c r="H100" s="125"/>
      <c r="I100" s="125"/>
      <c r="J100" s="125"/>
      <c r="K100" s="150"/>
      <c r="L100" s="124"/>
      <c r="M100" s="124"/>
      <c r="N100" s="124"/>
    </row>
    <row r="101" spans="1:14" ht="13.8">
      <c r="A101" s="375" t="s">
        <v>569</v>
      </c>
      <c r="B101" s="375"/>
      <c r="C101" s="375"/>
      <c r="D101" s="375"/>
      <c r="E101" s="375"/>
      <c r="F101" s="375"/>
      <c r="G101" s="375"/>
      <c r="H101" s="375"/>
      <c r="I101" s="375"/>
      <c r="J101" s="375"/>
      <c r="K101" s="150"/>
      <c r="L101" s="124"/>
      <c r="M101" s="124"/>
      <c r="N101" s="124"/>
    </row>
    <row r="102" spans="1:14" ht="13.8">
      <c r="A102" s="128" t="s">
        <v>570</v>
      </c>
      <c r="B102" s="128"/>
      <c r="C102" s="128"/>
      <c r="D102" s="128"/>
      <c r="E102" s="128"/>
      <c r="F102" s="128"/>
      <c r="G102" s="128"/>
      <c r="H102" s="128"/>
      <c r="I102" s="128"/>
      <c r="J102" s="128"/>
      <c r="K102" s="150"/>
      <c r="L102" s="124"/>
      <c r="M102" s="124"/>
      <c r="N102" s="124"/>
    </row>
    <row r="103" spans="1:14" ht="13.8">
      <c r="A103" s="375" t="s">
        <v>571</v>
      </c>
      <c r="B103" s="375"/>
      <c r="C103" s="375"/>
      <c r="D103" s="375"/>
      <c r="E103" s="375"/>
      <c r="F103" s="375"/>
      <c r="G103" s="375"/>
      <c r="H103" s="375"/>
      <c r="I103" s="375"/>
      <c r="J103" s="375"/>
      <c r="K103" s="150"/>
      <c r="L103" s="124"/>
      <c r="M103" s="124"/>
      <c r="N103" s="124"/>
    </row>
    <row r="104" spans="1:14" ht="13.8">
      <c r="A104" s="125" t="s">
        <v>572</v>
      </c>
      <c r="B104" s="125"/>
      <c r="C104" s="125"/>
      <c r="D104" s="125"/>
      <c r="E104" s="125"/>
      <c r="F104" s="125"/>
      <c r="G104" s="125"/>
      <c r="H104" s="125"/>
      <c r="I104" s="125"/>
      <c r="J104" s="125"/>
      <c r="K104" s="150"/>
      <c r="L104" s="124"/>
      <c r="M104" s="124"/>
      <c r="N104" s="124"/>
    </row>
    <row r="105" spans="1:14" ht="13.8">
      <c r="A105" s="375" t="s">
        <v>573</v>
      </c>
      <c r="B105" s="375"/>
      <c r="C105" s="375"/>
      <c r="D105" s="375"/>
      <c r="E105" s="375"/>
      <c r="F105" s="375"/>
      <c r="G105" s="375"/>
      <c r="H105" s="375"/>
      <c r="I105" s="375"/>
      <c r="J105" s="375"/>
      <c r="K105" s="150"/>
      <c r="L105" s="124"/>
      <c r="M105" s="124"/>
      <c r="N105" s="124"/>
    </row>
    <row r="106" spans="1:14" ht="13.8">
      <c r="A106" s="125" t="s">
        <v>574</v>
      </c>
      <c r="B106" s="125"/>
      <c r="C106" s="125"/>
      <c r="D106" s="125"/>
      <c r="E106" s="125"/>
      <c r="F106" s="125"/>
      <c r="G106" s="125"/>
      <c r="H106" s="125"/>
      <c r="I106" s="125"/>
      <c r="J106" s="125"/>
      <c r="K106" s="150"/>
      <c r="L106" s="124"/>
      <c r="M106" s="124"/>
      <c r="N106" s="124"/>
    </row>
    <row r="107" spans="1:14" ht="13.8">
      <c r="A107" s="375" t="s">
        <v>575</v>
      </c>
      <c r="B107" s="375"/>
      <c r="C107" s="375"/>
      <c r="D107" s="375"/>
      <c r="E107" s="375"/>
      <c r="F107" s="375"/>
      <c r="G107" s="375"/>
      <c r="H107" s="375"/>
      <c r="I107" s="375"/>
      <c r="J107" s="375"/>
      <c r="K107" s="150"/>
      <c r="L107" s="124"/>
      <c r="M107" s="124"/>
      <c r="N107" s="124"/>
    </row>
    <row r="108" spans="1:14" ht="13.8">
      <c r="A108" s="151" t="s">
        <v>576</v>
      </c>
      <c r="B108" s="151"/>
      <c r="C108" s="151"/>
      <c r="D108" s="151"/>
      <c r="E108" s="151"/>
      <c r="F108" s="151"/>
      <c r="G108" s="151"/>
      <c r="H108" s="151"/>
      <c r="I108" s="151"/>
      <c r="J108" s="151"/>
      <c r="K108" s="150"/>
      <c r="L108" s="124"/>
      <c r="M108" s="124"/>
      <c r="N108" s="124"/>
    </row>
    <row r="109" spans="1:14" ht="13.8">
      <c r="A109" s="152" t="s">
        <v>577</v>
      </c>
      <c r="B109" s="150"/>
      <c r="C109" s="150"/>
      <c r="D109" s="150"/>
      <c r="E109" s="150"/>
      <c r="F109" s="150"/>
      <c r="G109" s="150"/>
      <c r="H109" s="150"/>
      <c r="I109" s="150"/>
      <c r="J109" s="150"/>
      <c r="K109" s="150"/>
      <c r="L109" s="124"/>
      <c r="M109" s="124"/>
      <c r="N109" s="124"/>
    </row>
    <row r="110" spans="1:14" ht="13.8">
      <c r="A110" s="151" t="s">
        <v>578</v>
      </c>
      <c r="B110" s="150"/>
      <c r="C110" s="150"/>
      <c r="D110" s="150"/>
      <c r="E110" s="150"/>
      <c r="F110" s="150"/>
      <c r="G110" s="150"/>
      <c r="H110" s="150"/>
      <c r="I110" s="150"/>
      <c r="J110" s="150"/>
      <c r="K110" s="150"/>
      <c r="L110" s="124"/>
      <c r="M110" s="124"/>
      <c r="N110" s="124"/>
    </row>
    <row r="111" spans="1:14" ht="13.8">
      <c r="A111" s="374" t="s">
        <v>579</v>
      </c>
      <c r="B111" s="374"/>
      <c r="C111" s="374"/>
      <c r="D111" s="374"/>
      <c r="E111" s="374"/>
      <c r="F111" s="374"/>
      <c r="G111" s="374"/>
      <c r="H111" s="374"/>
      <c r="I111" s="374"/>
      <c r="J111" s="374"/>
      <c r="K111" s="150"/>
      <c r="L111" s="124"/>
      <c r="M111" s="124"/>
      <c r="N111" s="124"/>
    </row>
    <row r="112" spans="1:14" ht="13.8">
      <c r="A112" s="151" t="s">
        <v>580</v>
      </c>
      <c r="B112" s="150"/>
      <c r="C112" s="150"/>
      <c r="D112" s="150"/>
      <c r="E112" s="150"/>
      <c r="F112" s="150"/>
      <c r="G112" s="150"/>
      <c r="H112" s="150"/>
      <c r="I112" s="150"/>
      <c r="J112" s="150"/>
      <c r="K112" s="150"/>
      <c r="L112" s="124"/>
      <c r="M112" s="124"/>
      <c r="N112" s="124"/>
    </row>
    <row r="113" spans="1:14" ht="13.8">
      <c r="A113" s="375" t="s">
        <v>581</v>
      </c>
      <c r="B113" s="375"/>
      <c r="C113" s="375"/>
      <c r="D113" s="375"/>
      <c r="E113" s="375"/>
      <c r="F113" s="375"/>
      <c r="G113" s="375"/>
      <c r="H113" s="375"/>
      <c r="I113" s="375"/>
      <c r="J113" s="375"/>
      <c r="K113" s="150"/>
      <c r="L113" s="124"/>
      <c r="M113" s="124"/>
      <c r="N113" s="124"/>
    </row>
    <row r="114" spans="1:14" ht="13.8">
      <c r="A114" s="150"/>
      <c r="B114" s="150"/>
      <c r="C114" s="150"/>
      <c r="D114" s="150"/>
      <c r="E114" s="150"/>
      <c r="F114" s="150"/>
      <c r="G114" s="150"/>
      <c r="H114" s="150"/>
      <c r="I114" s="150"/>
      <c r="J114" s="150"/>
      <c r="K114" s="150"/>
      <c r="L114" s="124"/>
      <c r="M114" s="124"/>
      <c r="N114" s="124"/>
    </row>
    <row r="115" spans="1:14" ht="27.6" customHeight="1">
      <c r="A115" s="375" t="s">
        <v>582</v>
      </c>
      <c r="B115" s="375"/>
      <c r="C115" s="375"/>
      <c r="D115" s="375"/>
      <c r="E115" s="375"/>
      <c r="F115" s="375"/>
      <c r="G115" s="375"/>
      <c r="H115" s="375"/>
      <c r="I115" s="375"/>
      <c r="J115" s="375"/>
      <c r="K115" s="150"/>
      <c r="L115" s="124"/>
      <c r="M115" s="124"/>
      <c r="N115" s="124"/>
    </row>
    <row r="116" spans="1:14" ht="14.4" thickBot="1">
      <c r="A116" s="124"/>
      <c r="B116" s="124"/>
      <c r="C116" s="124"/>
      <c r="D116" s="124"/>
      <c r="E116" s="124"/>
      <c r="F116" s="124"/>
      <c r="G116" s="124"/>
      <c r="H116" s="124"/>
      <c r="I116" s="124"/>
      <c r="J116" s="124"/>
      <c r="K116" s="124"/>
      <c r="L116" s="124"/>
      <c r="M116" s="124"/>
      <c r="N116" s="124"/>
    </row>
    <row r="117" spans="1:14" ht="13.8">
      <c r="A117" s="153" t="s">
        <v>583</v>
      </c>
      <c r="B117" s="124"/>
      <c r="C117" s="124"/>
      <c r="D117" s="124"/>
      <c r="E117" s="124"/>
      <c r="F117" s="124"/>
      <c r="G117" s="124"/>
      <c r="H117" s="124"/>
      <c r="I117" s="124"/>
      <c r="J117" s="124"/>
      <c r="K117" s="124"/>
      <c r="L117" s="124"/>
      <c r="M117" s="124"/>
      <c r="N117" s="124"/>
    </row>
    <row r="118" spans="1:14" ht="36" customHeight="1">
      <c r="A118" s="375" t="s">
        <v>584</v>
      </c>
      <c r="B118" s="375"/>
      <c r="C118" s="375"/>
      <c r="D118" s="375"/>
      <c r="E118" s="375"/>
      <c r="F118" s="375"/>
      <c r="G118" s="375"/>
      <c r="H118" s="375"/>
      <c r="I118" s="375"/>
      <c r="J118" s="128"/>
      <c r="K118" s="128"/>
      <c r="L118" s="124"/>
      <c r="M118" s="124"/>
      <c r="N118" s="124"/>
    </row>
    <row r="119" spans="1:14" ht="48" customHeight="1">
      <c r="A119" s="375" t="s">
        <v>585</v>
      </c>
      <c r="B119" s="375"/>
      <c r="C119" s="375"/>
      <c r="D119" s="375"/>
      <c r="E119" s="375"/>
      <c r="F119" s="375"/>
      <c r="G119" s="375"/>
      <c r="H119" s="375"/>
      <c r="I119" s="375"/>
      <c r="J119" s="128"/>
      <c r="K119" s="150"/>
      <c r="L119" s="124"/>
      <c r="M119" s="124"/>
      <c r="N119" s="124"/>
    </row>
    <row r="120" spans="1:14" ht="37.5" customHeight="1">
      <c r="A120" s="375" t="s">
        <v>586</v>
      </c>
      <c r="B120" s="375"/>
      <c r="C120" s="375"/>
      <c r="D120" s="375"/>
      <c r="E120" s="375"/>
      <c r="F120" s="375"/>
      <c r="G120" s="375"/>
      <c r="H120" s="375"/>
      <c r="I120" s="375"/>
      <c r="J120" s="128"/>
      <c r="K120" s="150"/>
      <c r="L120" s="124"/>
      <c r="M120" s="124"/>
      <c r="N120" s="124"/>
    </row>
    <row r="121" spans="1:14" ht="36.75" customHeight="1">
      <c r="A121" s="375" t="s">
        <v>587</v>
      </c>
      <c r="B121" s="375"/>
      <c r="C121" s="375"/>
      <c r="D121" s="375"/>
      <c r="E121" s="375"/>
      <c r="F121" s="375"/>
      <c r="G121" s="375"/>
      <c r="H121" s="375"/>
      <c r="I121" s="375"/>
      <c r="J121" s="375"/>
      <c r="K121" s="150"/>
      <c r="L121" s="124"/>
      <c r="M121" s="124"/>
      <c r="N121" s="124"/>
    </row>
    <row r="122" spans="1:14" ht="33.75" customHeight="1">
      <c r="A122" s="375" t="s">
        <v>588</v>
      </c>
      <c r="B122" s="375"/>
      <c r="C122" s="375"/>
      <c r="D122" s="375"/>
      <c r="E122" s="375"/>
      <c r="F122" s="375"/>
      <c r="G122" s="375"/>
      <c r="H122" s="375"/>
      <c r="I122" s="375"/>
      <c r="J122" s="128"/>
      <c r="K122" s="150"/>
      <c r="L122" s="124"/>
      <c r="M122" s="124"/>
      <c r="N122" s="124"/>
    </row>
    <row r="123" spans="1:14" ht="34.5" customHeight="1">
      <c r="A123" s="375" t="s">
        <v>589</v>
      </c>
      <c r="B123" s="375"/>
      <c r="C123" s="375"/>
      <c r="D123" s="375"/>
      <c r="E123" s="375"/>
      <c r="F123" s="375"/>
      <c r="G123" s="375"/>
      <c r="H123" s="375"/>
      <c r="I123" s="375"/>
      <c r="J123" s="128"/>
      <c r="K123" s="150"/>
      <c r="L123" s="124"/>
      <c r="M123" s="124"/>
      <c r="N123" s="124"/>
    </row>
    <row r="124" spans="1:14" ht="30" customHeight="1">
      <c r="A124" s="375" t="s">
        <v>590</v>
      </c>
      <c r="B124" s="375"/>
      <c r="C124" s="375"/>
      <c r="D124" s="375"/>
      <c r="E124" s="375"/>
      <c r="F124" s="375"/>
      <c r="G124" s="375"/>
      <c r="H124" s="375"/>
      <c r="I124" s="375"/>
      <c r="J124" s="128"/>
      <c r="K124" s="150"/>
      <c r="L124" s="124"/>
      <c r="M124" s="124"/>
      <c r="N124" s="124"/>
    </row>
    <row r="125" spans="1:14" ht="36.75" customHeight="1">
      <c r="A125" s="375" t="s">
        <v>591</v>
      </c>
      <c r="B125" s="375"/>
      <c r="C125" s="375"/>
      <c r="D125" s="375"/>
      <c r="E125" s="375"/>
      <c r="F125" s="375"/>
      <c r="G125" s="375"/>
      <c r="H125" s="375"/>
      <c r="I125" s="375"/>
      <c r="J125" s="375"/>
      <c r="K125" s="150"/>
      <c r="L125" s="124"/>
      <c r="M125" s="124"/>
      <c r="N125" s="124"/>
    </row>
    <row r="126" spans="1:14" ht="13.8">
      <c r="A126" s="124"/>
      <c r="B126" s="124"/>
      <c r="C126" s="124"/>
      <c r="D126" s="124"/>
      <c r="E126" s="124"/>
      <c r="F126" s="124"/>
      <c r="G126" s="124"/>
      <c r="H126" s="124"/>
      <c r="I126" s="124"/>
      <c r="J126" s="124"/>
      <c r="K126" s="124"/>
      <c r="L126" s="124"/>
      <c r="M126" s="124"/>
      <c r="N126" s="124"/>
    </row>
    <row r="127" spans="1:14" ht="13.8">
      <c r="A127" s="153" t="s">
        <v>592</v>
      </c>
      <c r="B127" s="124"/>
      <c r="C127" s="124"/>
      <c r="D127" s="124"/>
      <c r="E127" s="124"/>
      <c r="F127" s="124"/>
      <c r="G127" s="124"/>
      <c r="H127" s="124"/>
      <c r="I127" s="124"/>
      <c r="J127" s="124"/>
      <c r="K127" s="124"/>
      <c r="L127" s="124"/>
      <c r="M127" s="124"/>
      <c r="N127" s="124"/>
    </row>
    <row r="128" spans="1:14" ht="33.75" customHeight="1">
      <c r="A128" s="374" t="s">
        <v>593</v>
      </c>
      <c r="B128" s="374"/>
      <c r="C128" s="374"/>
      <c r="D128" s="374"/>
      <c r="E128" s="374"/>
      <c r="F128" s="374"/>
      <c r="G128" s="374"/>
      <c r="H128" s="374"/>
      <c r="I128" s="374"/>
      <c r="J128" s="374"/>
      <c r="K128" s="374"/>
      <c r="L128" s="124"/>
      <c r="M128" s="124"/>
      <c r="N128" s="124"/>
    </row>
  </sheetData>
  <mergeCells count="36">
    <mergeCell ref="A99:J99"/>
    <mergeCell ref="A101:J101"/>
    <mergeCell ref="A103:J103"/>
    <mergeCell ref="A105:J105"/>
    <mergeCell ref="A107:J107"/>
    <mergeCell ref="A111:J111"/>
    <mergeCell ref="A113:J113"/>
    <mergeCell ref="A115:J115"/>
    <mergeCell ref="A118:I118"/>
    <mergeCell ref="A119:I119"/>
    <mergeCell ref="A128:K128"/>
    <mergeCell ref="A120:I120"/>
    <mergeCell ref="A121:J121"/>
    <mergeCell ref="A122:I122"/>
    <mergeCell ref="A123:I123"/>
    <mergeCell ref="A124:I124"/>
    <mergeCell ref="A125:J125"/>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85DA006B-5C7E-466D-A3AF-A74ABFDB2B30}"/>
    <hyperlink ref="A109" r:id="rId2" xr:uid="{6E7898A3-6DBC-4F50-A90E-0371EEE1FFDD}"/>
  </hyperlinks>
  <pageMargins left="0.7" right="0.7" top="0.75" bottom="0.75" header="0.3" footer="0.3"/>
  <pageSetup paperSize="9" scale="32"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2024-10-23T13:46:54Z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2024-01-26T10:00:24Z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44701933-23a3-48db-9f8e-6015c284db4a</vt:lpwstr>
  </property>
  <property fmtid="{D5CDD505-2E9C-101B-9397-08002B2CF9AE}" pid="9" name="MSIP_Label_dc74e229-e028-4d7c-a6a3-26c7da30bf72_ContentBits">
    <vt:lpwstr>0</vt:lpwstr>
  </property>
</Properties>
</file>