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3\"/>
    </mc:Choice>
  </mc:AlternateContent>
  <xr:revisionPtr revIDLastSave="0" documentId="13_ncr:1_{97D0C580-0BAA-4AEF-BFE9-6C6B21200B29}"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24" l="1"/>
  <c r="L60" i="24"/>
  <c r="M59" i="24"/>
  <c r="L59" i="24"/>
  <c r="D63" i="24" l="1"/>
  <c r="C63" i="24"/>
  <c r="C7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<sst xmlns="http://schemas.openxmlformats.org/spreadsheetml/2006/main" count="639" uniqueCount="603">
  <si>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</si>
  <si>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</si>
  <si>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</si>
  <si>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</si>
  <si>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</si>
  <si>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</si>
  <si>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</si>
  <si>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</si>
  <si>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</si>
  <si>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</si>
  <si>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</si>
  <si>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</si>
  <si>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</si>
  <si>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</si>
  <si>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</si>
  <si>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</si>
  <si>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</si>
  <si>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</si>
  <si>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</si>
  <si>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</si>
  <si>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</si>
  <si>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</si>
  <si>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</si>
  <si>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</si>
  <si>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</si>
  <si>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</si>
  <si>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</si>
  <si>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</si>
  <si>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</si>
  <si>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</si>
  <si>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</si>
  <si>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</si>
  <si>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</si>
  <si>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</si>
  <si>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</si>
  <si>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</si>
  <si>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</si>
  <si>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</si>
  <si>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</si>
  <si>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</si>
  <si>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</si>
  <si>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</si>
  <si>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</si>
  <si>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</si>
  <si>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</si>
  <si>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</si>
  <si>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</si>
  <si>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</si>
  <si>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</si>
  <si>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</si>
  <si>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</si>
  <si>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</si>
  <si>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</si>
  <si>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</si>
  <si>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</si>
  <si>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</si>
  <si>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</si>
  <si>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</si>
  <si>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</si>
  <si>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</si>
  <si>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</si>
  <si>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</si>
  <si>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</si>
  <si>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</si>
  <si>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</si>
  <si>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</si>
  <si>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</si>
  <si>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</si>
  <si>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</si>
  <si>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</si>
  <si>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</si>
  <si>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</si>
  <si>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</si>
  <si>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</si>
  <si>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</si>
  <si>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</si>
  <si>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</si>
  <si>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</si>
  <si>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</si>
  <si>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</si>
  <si>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</si>
  <si>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</si>
  <si>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</si>
  <si>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</si>
  <si>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</si>
  <si>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</si>
  <si>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</si>
  <si>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</si>
  <si>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</si>
  <si>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</si>
  <si>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</si>
  <si>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</si>
  <si>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</si>
  <si>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</si>
  <si>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</si>
  <si>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</si>
  <si>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</si>
  <si>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</si>
  <si>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</si>
  <si>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</si>
  <si>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</si>
  <si>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</si>
  <si>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</si>
  <si>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</si>
  <si>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</si>
  <si>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</si>
  <si>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</si>
  <si>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</si>
  <si>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</si>
  <si>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</si>
  <si>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</si>
  <si>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</si>
  <si>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</si>
  <si>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</si>
  <si>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</si>
  <si>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</si>
  <si>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</si>
  <si>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</si>
  <si>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</si>
  <si>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</si>
  <si>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</si>
  <si>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</si>
  <si>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</si>
  <si>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</si>
  <si>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</si>
  <si>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</si>
  <si>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</si>
  <si>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</si>
  <si>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</si>
  <si>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</si>
  <si>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</si>
  <si>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</si>
  <si>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</si>
  <si>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</si>
  <si>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</si>
  <si>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</si>
  <si>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</si>
  <si>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</si>
  <si>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</si>
  <si>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</si>
  <si>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</si>
  <si>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</si>
  <si>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</si>
  <si>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</si>
  <si>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</si>
  <si>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</si>
  <si>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</si>
  <si>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</si>
  <si>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</si>
  <si>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</si>
  <si>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</si>
  <si>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</si>
  <si>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</si>
  <si>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</si>
  <si>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</si>
  <si>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</si>
  <si>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</si>
  <si>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</si>
  <si>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</si>
  <si>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</si>
  <si>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</si>
  <si>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</si>
  <si>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</si>
  <si>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</si>
  <si>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</si>
  <si>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</si>
  <si>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</si>
  <si>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</si>
  <si>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</si>
  <si>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</si>
  <si>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</si>
  <si>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</si>
  <si>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</si>
  <si>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</si>
  <si>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</si>
  <si>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</si>
  <si>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</si>
  <si>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</si>
  <si>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</si>
  <si>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</si>
  <si>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</si>
  <si>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</si>
  <si>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</si>
  <si>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</si>
  <si>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</si>
  <si>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</si>
  <si>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</si>
  <si>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</si>
  <si>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</si>
  <si>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</si>
  <si>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</si>
  <si>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</si>
  <si>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</si>
  <si>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</si>
  <si>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</si>
  <si>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</si>
  <si>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</si>
  <si>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</si>
  <si>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</si>
  <si>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</si>
  <si>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</si>
  <si>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</si>
  <si>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</si>
  <si>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</si>
  <si>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</si>
  <si>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</si>
  <si>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</si>
  <si>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</si>
  <si>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</si>
  <si>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</si>
  <si>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</si>
  <si>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</si>
  <si>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</si>
  <si>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</si>
  <si>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</si>
  <si>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</si>
  <si>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</si>
  <si>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</si>
  <si>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</si>
  <si>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</si>
  <si>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</si>
  <si>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</si>
  <si>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</si>
  <si>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</si>
  <si>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</si>
  <si>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</si>
  <si>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</si>
  <si>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</si>
  <si>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</si>
  <si>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</si>
  <si>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</si>
  <si>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</si>
  <si>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</si>
  <si>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</si>
  <si>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</si>
  <si>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</si>
  <si>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</si>
  <si>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</si>
  <si>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</si>
  <si>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</si>
  <si>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</si>
  <si>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</si>
  <si>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</si>
  <si>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</si>
  <si>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</si>
  <si>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</si>
  <si>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</si>
  <si>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</si>
  <si>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</si>
  <si>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</si>
  <si>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</si>
  <si>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</si>
  <si>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</si>
  <si>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</si>
  <si>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</si>
  <si>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</si>
  <si>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</si>
  <si>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</si>
  <si>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</si>
  <si>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</si>
  <si>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</si>
  <si>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</si>
  <si>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</si>
  <si>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</si>
  <si>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</si>
  <si>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</si>
  <si>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</si>
  <si>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</si>
  <si>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</si>
  <si>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</si>
  <si>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</si>
  <si>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</si>
  <si>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</si>
  <si>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</si>
  <si>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</si>
  <si>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</si>
  <si>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</si>
  <si>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</si>
  <si>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</si>
  <si>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</si>
  <si>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</si>
  <si>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</si>
  <si>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</si>
  <si>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</si>
  <si>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</si>
  <si>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</si>
  <si>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</si>
  <si>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</si>
  <si>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</si>
  <si>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</si>
  <si>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</si>
  <si>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</si>
  <si>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</si>
  <si>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</si>
  <si>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</si>
  <si>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</si>
  <si>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</si>
  <si>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</si>
  <si>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</si>
  <si>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</si>
  <si>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</si>
  <si>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</si>
  <si>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</si>
  <si>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</si>
  <si>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</si>
  <si>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</si>
  <si>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</si>
  <si>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</si>
  <si>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</si>
  <si>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</si>
  <si>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</si>
  <si>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</si>
  <si>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</si>
  <si>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</si>
  <si>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</si>
  <si>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</si>
  <si>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</si>
  <si>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</si>
  <si>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</si>
  <si>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</si>
  <si>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</si>
  <si>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</si>
  <si>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</si>
  <si>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</si>
  <si>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</si>
  <si>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</si>
  <si>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</si>
  <si>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</si>
  <si>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</si>
  <si>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</si>
  <si>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</si>
  <si>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</si>
  <si>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</si>
  <si>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</si>
  <si>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</si>
  <si>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</si>
  <si>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</si>
  <si>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</si>
  <si>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</si>
  <si>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</si>
  <si>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</si>
  <si>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</si>
  <si>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</si>
  <si>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</si>
  <si>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</si>
  <si>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</si>
  <si>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</si>
  <si>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</si>
  <si>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</si>
  <si>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</si>
  <si>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</si>
  <si>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</si>
  <si>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</si>
  <si>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</si>
  <si>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</si>
  <si>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</si>
  <si>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</si>
  <si>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</si>
  <si>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</si>
  <si>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</si>
  <si>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</si>
  <si>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</si>
  <si>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</si>
  <si>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</si>
  <si>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</si>
  <si>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</si>
  <si>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</si>
  <si>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</si>
  <si>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</si>
  <si>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</si>
  <si>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</si>
  <si>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</si>
  <si>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</si>
  <si>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</si>
  <si>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</si>
  <si>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</si>
  <si>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</si>
  <si>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</si>
  <si>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</si>
  <si>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</si>
  <si>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</si>
  <si>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</si>
  <si>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</si>
  <si>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</si>
  <si>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</si>
  <si>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</si>
  <si>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</si>
  <si>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</si>
  <si>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</si>
  <si>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</si>
  <si>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</si>
  <si>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</si>
  <si>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</si>
  <si>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</si>
  <si>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</si>
  <si>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</si>
  <si>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</si>
  <si>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</si>
  <si>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</si>
  <si>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</si>
  <si>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</si>
  <si>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</si>
  <si>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</si>
  <si>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</si>
  <si>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</si>
  <si>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</si>
  <si>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</si>
  <si>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</si>
  <si>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</si>
  <si>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</si>
  <si>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</si>
  <si>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</si>
  <si>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</si>
  <si>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</si>
  <si>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</si>
  <si>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</si>
  <si>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</si>
  <si>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</si>
  <si>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</si>
  <si>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</si>
  <si>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</si>
  <si>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</si>
  <si>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</si>
  <si>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</si>
  <si>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</si>
  <si>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</si>
  <si>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</si>
  <si>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</si>
  <si>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</si>
  <si>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</si>
  <si>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</si>
  <si>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</si>
  <si>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</si>
  <si>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</si>
  <si>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</si>
  <si>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</si>
  <si>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</si>
  <si>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</si>
  <si>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</si>
  <si>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</si>
  <si>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</si>
  <si>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</si>
  <si>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</si>
  <si>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</si>
  <si>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</si>
  <si>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</si>
  <si>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</si>
  <si>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</si>
  <si>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</si>
  <si>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</si>
  <si>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</si>
  <si>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</si>
  <si>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</si>
  <si>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</si>
  <si>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</si>
  <si>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</si>
  <si>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</si>
  <si>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</si>
  <si>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</si>
  <si>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</si>
  <si>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</si>
  <si>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</si>
  <si>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</si>
  <si>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</si>
  <si>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</si>
  <si>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</si>
  <si>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</si>
  <si>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</si>
  <si>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</si>
  <si>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</si>
  <si>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</si>
  <si>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</si>
  <si>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</si>
  <si>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</si>
  <si>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</si>
  <si>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</si>
  <si>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</si>
  <si>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</si>
  <si>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</si>
  <si>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</si>
  <si>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</si>
  <si>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</si>
  <si>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</si>
  <si>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</si>
  <si>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</si>
  <si>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</si>
  <si>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</si>
  <si>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</si>
  <si>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</si>
  <si>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</si>
  <si>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</si>
  <si>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</si>
  <si>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</si>
  <si>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</si>
  <si>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</si>
  <si>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</si>
  <si>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</si>
  <si>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</si>
  <si>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</si>
  <si>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</si>
  <si>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</si>
  <si>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</si>
  <si>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</si>
  <si>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</si>
  <si>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</si>
  <si>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</si>
  <si>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</si>
  <si>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</si>
  <si>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</si>
  <si>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</si>
  <si>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</si>
  <si>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</si>
  <si>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</si>
  <si>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</si>
  <si>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</si>
  <si>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</si>
  <si>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</si>
  <si>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</si>
  <si>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</si>
  <si>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</si>
  <si>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</si>
  <si>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</si>
  <si>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</si>
  <si>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</si>
  <si>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</si>
  <si>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</si>
  <si>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</si>
  <si>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</si>
  <si>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</si>
  <si>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</si>
  <si>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</si>
  <si>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</si>
  <si>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</si>
  <si>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</si>
  <si>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</si>
  <si>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</si>
  <si>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</si>
  <si>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</si>
  <si>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</si>
  <si>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</si>
  <si>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</si>
  <si>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</si>
  <si>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</si>
  <si>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</si>
  <si>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</si>
  <si>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</si>
  <si>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</si>
  <si>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</si>
  <si>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</si>
  <si>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</si>
  <si>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</si>
  <si>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</si>
  <si>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</si>
  <si>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</si>
  <si>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</si>
  <si>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</si>
  <si>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</si>
  <si>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</si>
  <si>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</si>
  <si>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</si>
  <si>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</si>
  <si>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</si>
  <si>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</si>
  <si>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</si>
  <si>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</si>
  <si>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</si>
  <si>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</si>
  <si>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</si>
  <si>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</si>
  <si>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</si>
  <si>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</si>
  <si>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</si>
  <si>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</si>
  <si>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</si>
  <si>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</si>
  <si>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</si>
  <si>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</si>
  <si>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</si>
  <si>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</si>
  <si>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</si>
  <si>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</si>
  <si>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</si>
  <si>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</si>
  <si>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</si>
  <si>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</si>
  <si>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</si>
  <si>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</si>
  <si>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</si>
  <si>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</si>
  <si>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</si>
  <si>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</si>
  <si>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</si>
  <si>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</si>
  <si>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</si>
  <si>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</si>
  <si>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Provision for deferred tax is calculated annualy, at balance sheet date 31 December. There were no movement in deferred tax balances during reporting period.</t>
  </si>
  <si>
    <t>2891</t>
  </si>
  <si>
    <t xml:space="preserve">balance as at 30.09.2024  </t>
  </si>
  <si>
    <t>for the period 01.01.2024 to 30.09.2024</t>
  </si>
  <si>
    <t>NOTES TO FINANCIAL STATEMENTS - TFI
(drawn up for quarterly reporting periods)
Name of the issuer:   ERICSSON NIKOLA TESLA D.D.
Personal identification number (OIB):   84214771175
Reporting period: Q3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</si>
  <si>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30.09.2024</t>
  </si>
  <si>
    <t>30.09.2023</t>
  </si>
  <si>
    <t>The average number of employees during the reporting period is 2899 (Q3 2023: 3555). The Group does not categorise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</si>
</sst>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5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2" fillId="0" borderId="0" applyNumberFormat="0" applyFill="0" applyBorder="0" applyAlignment="0" applyProtection="0"/>
    <xf numFmtId="0" fontId="9" fillId="0" borderId="0">
      <alignment vertical="top"/>
    </xf>
    <xf numFmtId="0" fontId="51" fillId="16" borderId="0"/>
    <xf numFmtId="0" fontId="60"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1" fillId="29" borderId="0" applyNumberFormat="0" applyBorder="0" applyAlignment="0" applyProtection="0"/>
    <xf numFmtId="0" fontId="61" fillId="37"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0" fillId="43"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70" fillId="42" borderId="0" applyNumberFormat="0" applyBorder="0" applyAlignment="0" applyProtection="0"/>
    <xf numFmtId="0" fontId="5" fillId="16" borderId="0"/>
    <xf numFmtId="0" fontId="52" fillId="16" borderId="0"/>
    <xf numFmtId="0" fontId="52" fillId="41" borderId="54" applyNumberFormat="0" applyFont="0" applyAlignment="0" applyProtection="0"/>
    <xf numFmtId="0" fontId="71" fillId="44" borderId="60" applyNumberFormat="0" applyAlignment="0" applyProtection="0"/>
    <xf numFmtId="9" fontId="4" fillId="0" borderId="0" applyFont="0" applyFill="0" applyBorder="0" applyAlignment="0" applyProtection="0"/>
    <xf numFmtId="4" fontId="52" fillId="48" borderId="54" applyNumberFormat="0" applyProtection="0">
      <alignment vertical="center"/>
    </xf>
    <xf numFmtId="4" fontId="52" fillId="48" borderId="54" applyNumberFormat="0" applyProtection="0">
      <alignment vertical="center"/>
    </xf>
    <xf numFmtId="4" fontId="74" fillId="49" borderId="54" applyNumberFormat="0" applyProtection="0">
      <alignment vertical="center"/>
    </xf>
    <xf numFmtId="4" fontId="52" fillId="49" borderId="54" applyNumberFormat="0" applyProtection="0">
      <alignment horizontal="left" vertical="center" indent="1"/>
    </xf>
    <xf numFmtId="4" fontId="52" fillId="49" borderId="54" applyNumberFormat="0" applyProtection="0">
      <alignment horizontal="left" vertical="center" indent="1"/>
    </xf>
    <xf numFmtId="0" fontId="57" fillId="48" borderId="61" applyNumberFormat="0" applyProtection="0">
      <alignment horizontal="left" vertical="top"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1" borderId="54" applyNumberFormat="0" applyProtection="0">
      <alignment horizontal="right" vertical="center"/>
    </xf>
    <xf numFmtId="4" fontId="52" fillId="52"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57" borderId="62"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52" fillId="17" borderId="54" applyNumberFormat="0" applyProtection="0">
      <alignment horizontal="right" vertical="center"/>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9" borderId="62" applyNumberFormat="0" applyProtection="0">
      <alignment horizontal="left" vertical="center" indent="1"/>
    </xf>
    <xf numFmtId="4" fontId="52" fillId="17"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20" borderId="54" applyNumberFormat="0" applyProtection="0">
      <alignment horizontal="left" vertical="center" indent="1"/>
    </xf>
    <xf numFmtId="0" fontId="52" fillId="22" borderId="61" applyNumberFormat="0" applyProtection="0">
      <alignment horizontal="left" vertical="top" indent="1"/>
    </xf>
    <xf numFmtId="0" fontId="52" fillId="58" borderId="54" applyNumberFormat="0" applyProtection="0">
      <alignment horizontal="left" vertical="center" indent="1"/>
    </xf>
    <xf numFmtId="0" fontId="52" fillId="58" borderId="54" applyNumberFormat="0" applyProtection="0">
      <alignment horizontal="left" vertical="center" indent="1"/>
    </xf>
    <xf numFmtId="0" fontId="52" fillId="17" borderId="61" applyNumberFormat="0" applyProtection="0">
      <alignment horizontal="left" vertical="top" indent="1"/>
    </xf>
    <xf numFmtId="0" fontId="52" fillId="59" borderId="54" applyNumberFormat="0" applyProtection="0">
      <alignment horizontal="left" vertical="center" indent="1"/>
    </xf>
    <xf numFmtId="0" fontId="52" fillId="59" borderId="54" applyNumberFormat="0" applyProtection="0">
      <alignment horizontal="left" vertical="center" indent="1"/>
    </xf>
    <xf numFmtId="0" fontId="52" fillId="59" borderId="61" applyNumberFormat="0" applyProtection="0">
      <alignment horizontal="left" vertical="top" indent="1"/>
    </xf>
    <xf numFmtId="0" fontId="52" fillId="19" borderId="54" applyNumberFormat="0" applyProtection="0">
      <alignment horizontal="left" vertical="center" indent="1"/>
    </xf>
    <xf numFmtId="0" fontId="52" fillId="19" borderId="54" applyNumberFormat="0" applyProtection="0">
      <alignment horizontal="left" vertical="center" indent="1"/>
    </xf>
    <xf numFmtId="0" fontId="52" fillId="19" borderId="61" applyNumberFormat="0" applyProtection="0">
      <alignment horizontal="left" vertical="top" indent="1"/>
    </xf>
    <xf numFmtId="0" fontId="52" fillId="60" borderId="63" applyNumberFormat="0">
      <protection locked="0"/>
    </xf>
    <xf numFmtId="0" fontId="54" fillId="22" borderId="64" applyBorder="0"/>
    <xf numFmtId="4" fontId="55" fillId="61" borderId="61" applyNumberFormat="0" applyProtection="0">
      <alignment vertical="center"/>
    </xf>
    <xf numFmtId="4" fontId="74" fillId="62" borderId="41" applyNumberFormat="0" applyProtection="0">
      <alignment vertical="center"/>
    </xf>
    <xf numFmtId="4" fontId="55" fillId="20" borderId="61" applyNumberFormat="0" applyProtection="0">
      <alignment horizontal="left" vertical="center" indent="1"/>
    </xf>
    <xf numFmtId="0" fontId="55" fillId="61" borderId="61" applyNumberFormat="0" applyProtection="0">
      <alignment horizontal="left" vertical="top" indent="1"/>
    </xf>
    <xf numFmtId="4" fontId="52" fillId="0" borderId="54" applyNumberFormat="0" applyProtection="0">
      <alignment horizontal="right" vertical="center"/>
    </xf>
    <xf numFmtId="4" fontId="52" fillId="0" borderId="54" applyNumberFormat="0" applyProtection="0">
      <alignment horizontal="right" vertical="center"/>
    </xf>
    <xf numFmtId="4" fontId="52" fillId="0" borderId="54" applyNumberFormat="0" applyProtection="0">
      <alignment horizontal="right" vertical="center"/>
    </xf>
    <xf numFmtId="4" fontId="74" fillId="63" borderId="54" applyNumberFormat="0" applyProtection="0">
      <alignment horizontal="right" vertical="center"/>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0" fontId="55" fillId="17" borderId="61" applyNumberFormat="0" applyProtection="0">
      <alignment horizontal="left" vertical="top" indent="1"/>
    </xf>
    <xf numFmtId="4" fontId="58" fillId="64" borderId="62" applyNumberFormat="0" applyProtection="0">
      <alignment horizontal="left" vertical="center" indent="1"/>
    </xf>
    <xf numFmtId="0" fontId="52" fillId="65" borderId="41"/>
    <xf numFmtId="0" fontId="52" fillId="65" borderId="41"/>
    <xf numFmtId="4" fontId="59" fillId="60" borderId="54" applyNumberFormat="0" applyProtection="0">
      <alignment horizontal="right" vertical="center"/>
    </xf>
    <xf numFmtId="0" fontId="72" fillId="0" borderId="0" applyNumberFormat="0" applyFill="0" applyBorder="0" applyAlignment="0" applyProtection="0"/>
    <xf numFmtId="0" fontId="4" fillId="0" borderId="0" applyNumberFormat="0" applyFill="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75" fillId="0" borderId="0"/>
    <xf numFmtId="0" fontId="56" fillId="0" borderId="0"/>
    <xf numFmtId="0" fontId="1"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0" fillId="24" borderId="0" applyNumberFormat="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52" fillId="16"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9" fontId="56" fillId="0" borderId="0" applyFont="0" applyFill="0" applyBorder="0" applyAlignment="0" applyProtection="0"/>
    <xf numFmtId="0" fontId="52" fillId="16" borderId="0"/>
    <xf numFmtId="0" fontId="50" fillId="0" borderId="0"/>
    <xf numFmtId="0" fontId="9" fillId="0" borderId="0">
      <alignment vertical="top"/>
    </xf>
    <xf numFmtId="0" fontId="60" fillId="24" borderId="0" applyNumberFormat="0" applyBorder="0" applyAlignment="0" applyProtection="0"/>
    <xf numFmtId="0" fontId="4" fillId="0" borderId="0"/>
    <xf numFmtId="0" fontId="1" fillId="0" borderId="0"/>
    <xf numFmtId="0" fontId="51" fillId="16" borderId="0"/>
    <xf numFmtId="0" fontId="4"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5" fillId="16" borderId="0"/>
    <xf numFmtId="4" fontId="56" fillId="22" borderId="62" applyNumberFormat="0" applyProtection="0">
      <alignment horizontal="left" vertical="center" indent="1"/>
    </xf>
    <xf numFmtId="0" fontId="4" fillId="0" borderId="0">
      <alignment vertical="top"/>
    </xf>
    <xf numFmtId="0" fontId="94" fillId="0" borderId="0"/>
    <xf numFmtId="0" fontId="89" fillId="0" borderId="0">
      <alignment vertical="top"/>
    </xf>
    <xf numFmtId="0" fontId="25" fillId="0" borderId="0"/>
    <xf numFmtId="0" fontId="82" fillId="31" borderId="0" applyNumberFormat="0" applyBorder="0" applyAlignment="0" applyProtection="0"/>
    <xf numFmtId="0" fontId="83" fillId="67" borderId="66" applyNumberFormat="0" applyAlignment="0" applyProtection="0"/>
    <xf numFmtId="0" fontId="64" fillId="37" borderId="55" applyNumberFormat="0" applyAlignment="0" applyProtection="0"/>
    <xf numFmtId="43" fontId="56"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xf numFmtId="0" fontId="70" fillId="68" borderId="0" applyNumberFormat="0" applyBorder="0" applyAlignment="0" applyProtection="0"/>
    <xf numFmtId="38" fontId="52" fillId="4" borderId="0" applyNumberFormat="0" applyBorder="0" applyAlignment="0" applyProtection="0"/>
    <xf numFmtId="0" fontId="76" fillId="69" borderId="67"/>
    <xf numFmtId="0" fontId="53" fillId="49" borderId="68">
      <alignment vertical="center" wrapText="1"/>
    </xf>
    <xf numFmtId="0" fontId="67" fillId="0" borderId="69" applyNumberFormat="0" applyFill="0" applyAlignment="0" applyProtection="0"/>
    <xf numFmtId="0" fontId="68" fillId="0" borderId="70" applyNumberFormat="0" applyFill="0" applyAlignment="0" applyProtection="0"/>
    <xf numFmtId="0" fontId="69" fillId="42" borderId="66" applyNumberFormat="0" applyAlignment="0" applyProtection="0"/>
    <xf numFmtId="10" fontId="52" fillId="62" borderId="41" applyNumberFormat="0" applyBorder="0" applyAlignment="0" applyProtection="0"/>
    <xf numFmtId="0" fontId="85" fillId="0" borderId="71" applyNumberFormat="0" applyFill="0" applyAlignment="0" applyProtection="0"/>
    <xf numFmtId="0" fontId="86" fillId="42" borderId="0" applyNumberFormat="0" applyBorder="0" applyAlignment="0" applyProtection="0"/>
    <xf numFmtId="167" fontId="77"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 fillId="16" borderId="0"/>
    <xf numFmtId="0" fontId="5" fillId="16" borderId="0"/>
    <xf numFmtId="0" fontId="5" fillId="16" borderId="0"/>
    <xf numFmtId="0" fontId="1" fillId="0" borderId="0"/>
    <xf numFmtId="0" fontId="5" fillId="16" borderId="0"/>
    <xf numFmtId="0" fontId="4" fillId="41" borderId="72" applyNumberFormat="0" applyFont="0" applyAlignment="0" applyProtection="0"/>
    <xf numFmtId="0" fontId="7" fillId="0" borderId="0"/>
    <xf numFmtId="0" fontId="71" fillId="67" borderId="6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7" fillId="48" borderId="61" applyNumberFormat="0" applyProtection="0">
      <alignment vertical="center"/>
    </xf>
    <xf numFmtId="4" fontId="52" fillId="48" borderId="54" applyNumberFormat="0" applyProtection="0">
      <alignment vertical="center"/>
    </xf>
    <xf numFmtId="4" fontId="88" fillId="48" borderId="61" applyNumberFormat="0" applyProtection="0">
      <alignment vertical="center"/>
    </xf>
    <xf numFmtId="4" fontId="74" fillId="49" borderId="54" applyNumberFormat="0" applyProtection="0">
      <alignment vertical="center"/>
    </xf>
    <xf numFmtId="4" fontId="74" fillId="49" borderId="54" applyNumberFormat="0" applyProtection="0">
      <alignment vertical="center"/>
    </xf>
    <xf numFmtId="4" fontId="87" fillId="48" borderId="61" applyNumberFormat="0" applyProtection="0">
      <alignment horizontal="left" vertical="center" indent="1"/>
    </xf>
    <xf numFmtId="4" fontId="52" fillId="49" borderId="54" applyNumberFormat="0" applyProtection="0">
      <alignment horizontal="left" vertical="center" indent="1"/>
    </xf>
    <xf numFmtId="0" fontId="87" fillId="48" borderId="61" applyNumberFormat="0" applyProtection="0">
      <alignment horizontal="left" vertical="top" indent="1"/>
    </xf>
    <xf numFmtId="4" fontId="87" fillId="17" borderId="0" applyNumberFormat="0" applyProtection="0">
      <alignment horizontal="left" vertical="center" indent="1"/>
    </xf>
    <xf numFmtId="4" fontId="89" fillId="51" borderId="61" applyNumberFormat="0" applyProtection="0">
      <alignment horizontal="right" vertical="center"/>
    </xf>
    <xf numFmtId="4" fontId="52" fillId="51" borderId="54" applyNumberFormat="0" applyProtection="0">
      <alignment horizontal="right" vertical="center"/>
    </xf>
    <xf numFmtId="4" fontId="89" fillId="66" borderId="61" applyNumberFormat="0" applyProtection="0">
      <alignment horizontal="right" vertical="center"/>
    </xf>
    <xf numFmtId="4" fontId="52" fillId="52" borderId="54" applyNumberFormat="0" applyProtection="0">
      <alignment horizontal="right" vertical="center"/>
    </xf>
    <xf numFmtId="4" fontId="89" fillId="53" borderId="61" applyNumberFormat="0" applyProtection="0">
      <alignment horizontal="right" vertical="center"/>
    </xf>
    <xf numFmtId="4" fontId="52" fillId="53" borderId="62" applyNumberFormat="0" applyProtection="0">
      <alignment horizontal="right" vertical="center"/>
    </xf>
    <xf numFmtId="4" fontId="89" fillId="23" borderId="61" applyNumberFormat="0" applyProtection="0">
      <alignment horizontal="right" vertical="center"/>
    </xf>
    <xf numFmtId="4" fontId="52" fillId="23" borderId="54" applyNumberFormat="0" applyProtection="0">
      <alignment horizontal="right" vertical="center"/>
    </xf>
    <xf numFmtId="4" fontId="89" fillId="54" borderId="61" applyNumberFormat="0" applyProtection="0">
      <alignment horizontal="right" vertical="center"/>
    </xf>
    <xf numFmtId="4" fontId="52" fillId="54" borderId="54" applyNumberFormat="0" applyProtection="0">
      <alignment horizontal="right" vertical="center"/>
    </xf>
    <xf numFmtId="4" fontId="89" fillId="55" borderId="61" applyNumberFormat="0" applyProtection="0">
      <alignment horizontal="right" vertical="center"/>
    </xf>
    <xf numFmtId="4" fontId="52" fillId="55" borderId="54" applyNumberFormat="0" applyProtection="0">
      <alignment horizontal="right" vertical="center"/>
    </xf>
    <xf numFmtId="4" fontId="89" fillId="21" borderId="61" applyNumberFormat="0" applyProtection="0">
      <alignment horizontal="right" vertical="center"/>
    </xf>
    <xf numFmtId="4" fontId="52" fillId="21" borderId="54" applyNumberFormat="0" applyProtection="0">
      <alignment horizontal="right" vertical="center"/>
    </xf>
    <xf numFmtId="4" fontId="89" fillId="18" borderId="61" applyNumberFormat="0" applyProtection="0">
      <alignment horizontal="right" vertical="center"/>
    </xf>
    <xf numFmtId="4" fontId="52" fillId="18" borderId="54" applyNumberFormat="0" applyProtection="0">
      <alignment horizontal="right" vertical="center"/>
    </xf>
    <xf numFmtId="4" fontId="89" fillId="56" borderId="61" applyNumberFormat="0" applyProtection="0">
      <alignment horizontal="right" vertical="center"/>
    </xf>
    <xf numFmtId="4" fontId="52" fillId="56" borderId="54" applyNumberFormat="0" applyProtection="0">
      <alignment horizontal="right" vertical="center"/>
    </xf>
    <xf numFmtId="4" fontId="87" fillId="57" borderId="73" applyNumberFormat="0" applyProtection="0">
      <alignment horizontal="left" vertical="center" indent="1"/>
    </xf>
    <xf numFmtId="4" fontId="52" fillId="57" borderId="62" applyNumberFormat="0" applyProtection="0">
      <alignment horizontal="left" vertical="center" indent="1"/>
    </xf>
    <xf numFmtId="4" fontId="89" fillId="19" borderId="0"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90" fillId="22" borderId="0" applyNumberFormat="0" applyProtection="0">
      <alignment horizontal="left" vertical="center" indent="1"/>
    </xf>
    <xf numFmtId="4" fontId="89" fillId="17" borderId="61" applyNumberFormat="0" applyProtection="0">
      <alignment horizontal="right" vertical="center"/>
    </xf>
    <xf numFmtId="4" fontId="52" fillId="17" borderId="54" applyNumberFormat="0" applyProtection="0">
      <alignment horizontal="right" vertical="center"/>
    </xf>
    <xf numFmtId="4" fontId="9" fillId="19" borderId="0" applyNumberFormat="0" applyProtection="0">
      <alignment horizontal="left" vertical="center" indent="1"/>
    </xf>
    <xf numFmtId="4" fontId="52" fillId="19" borderId="62" applyNumberFormat="0" applyProtection="0">
      <alignment horizontal="left" vertical="center" indent="1"/>
    </xf>
    <xf numFmtId="4" fontId="9" fillId="17" borderId="0" applyNumberFormat="0" applyProtection="0">
      <alignment horizontal="left" vertical="center" indent="1"/>
    </xf>
    <xf numFmtId="4" fontId="52" fillId="17" borderId="62" applyNumberFormat="0" applyProtection="0">
      <alignment horizontal="left" vertical="center" indent="1"/>
    </xf>
    <xf numFmtId="0" fontId="4" fillId="22" borderId="61" applyNumberFormat="0" applyProtection="0">
      <alignment horizontal="left" vertical="center" indent="1"/>
    </xf>
    <xf numFmtId="0" fontId="52" fillId="20" borderId="54"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center" indent="1"/>
    </xf>
    <xf numFmtId="0" fontId="52" fillId="58" borderId="54" applyNumberFormat="0" applyProtection="0">
      <alignment horizontal="left" vertical="center" indent="1"/>
    </xf>
    <xf numFmtId="0" fontId="4" fillId="17" borderId="61" applyNumberFormat="0" applyProtection="0">
      <alignment horizontal="left" vertical="top" indent="1"/>
    </xf>
    <xf numFmtId="0" fontId="4" fillId="59" borderId="61" applyNumberFormat="0" applyProtection="0">
      <alignment horizontal="left" vertical="center" indent="1"/>
    </xf>
    <xf numFmtId="0" fontId="52" fillId="59" borderId="54" applyNumberFormat="0" applyProtection="0">
      <alignment horizontal="left" vertical="center" indent="1"/>
    </xf>
    <xf numFmtId="0" fontId="4" fillId="59" borderId="61" applyNumberFormat="0" applyProtection="0">
      <alignment horizontal="left" vertical="top" indent="1"/>
    </xf>
    <xf numFmtId="0" fontId="4" fillId="19" borderId="61" applyNumberFormat="0" applyProtection="0">
      <alignment horizontal="left" vertical="center" indent="1"/>
    </xf>
    <xf numFmtId="0" fontId="52" fillId="19" borderId="54" applyNumberFormat="0" applyProtection="0">
      <alignment horizontal="left" vertical="center"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4" fontId="89" fillId="61" borderId="61" applyNumberFormat="0" applyProtection="0">
      <alignment horizontal="left" vertical="center" indent="1"/>
    </xf>
    <xf numFmtId="4" fontId="55" fillId="20" borderId="61" applyNumberFormat="0" applyProtection="0">
      <alignment horizontal="left" vertical="center" indent="1"/>
    </xf>
    <xf numFmtId="0" fontId="89" fillId="61" borderId="61" applyNumberFormat="0" applyProtection="0">
      <alignment horizontal="left" vertical="top" indent="1"/>
    </xf>
    <xf numFmtId="4" fontId="89" fillId="19" borderId="61" applyNumberFormat="0" applyProtection="0">
      <alignment horizontal="right" vertical="center"/>
    </xf>
    <xf numFmtId="4" fontId="91" fillId="19" borderId="61" applyNumberFormat="0" applyProtection="0">
      <alignment horizontal="right" vertical="center"/>
    </xf>
    <xf numFmtId="4" fontId="74" fillId="63" borderId="54" applyNumberFormat="0" applyProtection="0">
      <alignment horizontal="right" vertical="center"/>
    </xf>
    <xf numFmtId="4" fontId="74" fillId="63" borderId="54" applyNumberFormat="0" applyProtection="0">
      <alignment horizontal="right" vertical="center"/>
    </xf>
    <xf numFmtId="4" fontId="89" fillId="17" borderId="61" applyNumberFormat="0" applyProtection="0">
      <alignment horizontal="left" vertical="center" indent="1"/>
    </xf>
    <xf numFmtId="0" fontId="4" fillId="0" borderId="0">
      <alignment vertical="top"/>
    </xf>
    <xf numFmtId="0" fontId="89" fillId="17" borderId="61" applyNumberFormat="0" applyProtection="0">
      <alignment horizontal="left" vertical="top" indent="1"/>
    </xf>
    <xf numFmtId="4" fontId="92" fillId="64" borderId="0" applyNumberFormat="0" applyProtection="0">
      <alignment horizontal="left" vertical="center" indent="1"/>
    </xf>
    <xf numFmtId="0" fontId="52" fillId="65" borderId="41"/>
    <xf numFmtId="0" fontId="52" fillId="65" borderId="41"/>
    <xf numFmtId="4" fontId="81" fillId="19" borderId="61" applyNumberFormat="0" applyProtection="0">
      <alignment horizontal="right" vertical="center"/>
    </xf>
    <xf numFmtId="0" fontId="25" fillId="0" borderId="0"/>
    <xf numFmtId="0" fontId="5" fillId="16" borderId="0"/>
    <xf numFmtId="3" fontId="4" fillId="0" borderId="41" applyNumberFormat="0" applyFont="0" applyFill="0" applyAlignment="0" applyProtection="0">
      <alignment vertical="center"/>
    </xf>
    <xf numFmtId="0" fontId="72" fillId="0" borderId="0" applyNumberFormat="0" applyFill="0" applyBorder="0" applyAlignment="0" applyProtection="0"/>
    <xf numFmtId="4" fontId="4" fillId="0" borderId="74" applyNumberFormat="0" applyFont="0" applyFill="0" applyAlignment="0" applyProtection="0">
      <alignment vertical="center"/>
    </xf>
    <xf numFmtId="40" fontId="78" fillId="0" borderId="0" applyFont="0" applyFill="0" applyBorder="0" applyAlignment="0" applyProtection="0"/>
    <xf numFmtId="164" fontId="79" fillId="0" borderId="0" applyFont="0" applyFill="0" applyBorder="0" applyAlignment="0" applyProtection="0"/>
    <xf numFmtId="0" fontId="93" fillId="0" borderId="0" applyNumberFormat="0" applyFill="0" applyBorder="0" applyAlignment="0" applyProtection="0"/>
    <xf numFmtId="0" fontId="80" fillId="0" borderId="75"/>
    <xf numFmtId="0" fontId="69" fillId="42" borderId="66" applyNumberFormat="0" applyAlignment="0" applyProtection="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4" fontId="52" fillId="48" borderId="54" applyNumberFormat="0" applyProtection="0">
      <alignment vertical="center"/>
    </xf>
    <xf numFmtId="4" fontId="52" fillId="49"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58" borderId="54" applyNumberFormat="0" applyProtection="0">
      <alignment horizontal="left" vertical="center" indent="1"/>
    </xf>
    <xf numFmtId="0" fontId="52" fillId="59" borderId="54" applyNumberFormat="0" applyProtection="0">
      <alignment horizontal="left" vertical="center" indent="1"/>
    </xf>
    <xf numFmtId="0" fontId="52" fillId="19" borderId="54" applyNumberFormat="0" applyProtection="0">
      <alignment horizontal="left" vertical="center" indent="1"/>
    </xf>
    <xf numFmtId="4" fontId="52" fillId="0" borderId="54" applyNumberFormat="0" applyProtection="0">
      <alignment horizontal="right" vertical="center"/>
    </xf>
    <xf numFmtId="4" fontId="52" fillId="50" borderId="54" applyNumberFormat="0" applyProtection="0">
      <alignment horizontal="left" vertical="center" indent="1"/>
    </xf>
    <xf numFmtId="0" fontId="52" fillId="65" borderId="41"/>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60" fillId="27" borderId="0" applyNumberFormat="0" applyBorder="0" applyAlignment="0" applyProtection="0"/>
    <xf numFmtId="0" fontId="25" fillId="0" borderId="0"/>
    <xf numFmtId="0" fontId="69" fillId="42" borderId="54" applyNumberFormat="0" applyAlignment="0" applyProtection="0"/>
    <xf numFmtId="9" fontId="25" fillId="0" borderId="0" applyFont="0" applyFill="0" applyBorder="0" applyAlignment="0" applyProtection="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60" fillId="28" borderId="0" applyNumberFormat="0" applyBorder="0" applyAlignment="0" applyProtection="0"/>
    <xf numFmtId="0" fontId="1" fillId="0" borderId="0"/>
    <xf numFmtId="43" fontId="1"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57" fillId="48" borderId="61" applyNumberFormat="0" applyProtection="0">
      <alignment horizontal="left" vertical="top" indent="1"/>
    </xf>
    <xf numFmtId="4" fontId="56" fillId="22" borderId="62" applyNumberFormat="0" applyProtection="0">
      <alignment horizontal="left" vertical="center" indent="1"/>
    </xf>
    <xf numFmtId="0" fontId="52" fillId="22" borderId="61" applyNumberFormat="0" applyProtection="0">
      <alignment horizontal="left" vertical="top" indent="1"/>
    </xf>
    <xf numFmtId="0" fontId="52" fillId="17" borderId="61" applyNumberFormat="0" applyProtection="0">
      <alignment horizontal="left" vertical="top" indent="1"/>
    </xf>
    <xf numFmtId="0" fontId="52" fillId="59" borderId="61" applyNumberFormat="0" applyProtection="0">
      <alignment horizontal="left" vertical="top" indent="1"/>
    </xf>
    <xf numFmtId="0" fontId="52" fillId="19" borderId="61" applyNumberFormat="0" applyProtection="0">
      <alignment horizontal="left" vertical="top" indent="1"/>
    </xf>
    <xf numFmtId="0" fontId="52" fillId="60" borderId="63" applyNumberFormat="0">
      <protection locked="0"/>
    </xf>
    <xf numFmtId="4" fontId="55" fillId="61" borderId="61" applyNumberFormat="0" applyProtection="0">
      <alignment vertical="center"/>
    </xf>
    <xf numFmtId="4" fontId="74" fillId="62" borderId="41" applyNumberFormat="0" applyProtection="0">
      <alignment vertical="center"/>
    </xf>
    <xf numFmtId="0" fontId="55" fillId="61" borderId="61" applyNumberFormat="0" applyProtection="0">
      <alignment horizontal="left" vertical="top" indent="1"/>
    </xf>
    <xf numFmtId="0" fontId="55" fillId="17" borderId="61" applyNumberFormat="0" applyProtection="0">
      <alignment horizontal="left" vertical="top" indent="1"/>
    </xf>
    <xf numFmtId="4" fontId="58" fillId="64" borderId="62" applyNumberFormat="0" applyProtection="0">
      <alignment horizontal="left" vertical="center" indent="1"/>
    </xf>
    <xf numFmtId="4" fontId="59" fillId="60" borderId="54" applyNumberFormat="0" applyProtection="0">
      <alignment horizontal="right" vertical="center"/>
    </xf>
    <xf numFmtId="0" fontId="65" fillId="0" borderId="65" applyNumberFormat="0" applyFill="0" applyAlignment="0" applyProtection="0"/>
    <xf numFmtId="0" fontId="73" fillId="0" borderId="0" applyNumberFormat="0" applyFill="0" applyBorder="0" applyAlignment="0" applyProtection="0"/>
    <xf numFmtId="0" fontId="5" fillId="16" borderId="0"/>
    <xf numFmtId="0" fontId="60" fillId="24"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1" fillId="0" borderId="0"/>
    <xf numFmtId="0" fontId="4" fillId="41" borderId="72" applyNumberFormat="0" applyFont="0" applyAlignment="0" applyProtection="0"/>
    <xf numFmtId="10" fontId="4" fillId="0" borderId="0" applyFont="0" applyFill="0" applyBorder="0" applyAlignment="0" applyProtection="0"/>
    <xf numFmtId="0" fontId="25" fillId="0" borderId="0"/>
    <xf numFmtId="0" fontId="87" fillId="48" borderId="61" applyNumberFormat="0" applyProtection="0">
      <alignment horizontal="left" vertical="top" indent="1"/>
    </xf>
    <xf numFmtId="4" fontId="90" fillId="22" borderId="0"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top" indent="1"/>
    </xf>
    <xf numFmtId="0" fontId="4" fillId="59" borderId="61" applyNumberFormat="0" applyProtection="0">
      <alignment horizontal="left" vertical="top"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0" fontId="89" fillId="61" borderId="61" applyNumberFormat="0" applyProtection="0">
      <alignment horizontal="left" vertical="top" indent="1"/>
    </xf>
    <xf numFmtId="0" fontId="89" fillId="17" borderId="61" applyNumberFormat="0" applyProtection="0">
      <alignment horizontal="left" vertical="top" indent="1"/>
    </xf>
    <xf numFmtId="4" fontId="92" fillId="64" borderId="0" applyNumberFormat="0" applyProtection="0">
      <alignment horizontal="left" vertical="center" indent="1"/>
    </xf>
    <xf numFmtId="4" fontId="81" fillId="19" borderId="61" applyNumberFormat="0" applyProtection="0">
      <alignment horizontal="right" vertical="center"/>
    </xf>
    <xf numFmtId="0" fontId="25" fillId="0" borderId="0"/>
    <xf numFmtId="0" fontId="60" fillId="32" borderId="0" applyNumberFormat="0" applyBorder="0" applyAlignment="0" applyProtection="0"/>
    <xf numFmtId="3" fontId="4" fillId="0" borderId="41" applyNumberFormat="0" applyFont="0" applyFill="0" applyAlignment="0" applyProtection="0">
      <alignment vertical="center"/>
    </xf>
    <xf numFmtId="4" fontId="4" fillId="0" borderId="74" applyNumberFormat="0" applyFont="0" applyFill="0" applyAlignment="0" applyProtection="0">
      <alignment vertical="center"/>
    </xf>
    <xf numFmtId="0" fontId="60" fillId="28" borderId="0" applyNumberFormat="0" applyBorder="0" applyAlignment="0" applyProtection="0"/>
    <xf numFmtId="0" fontId="5" fillId="16" borderId="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0" fontId="60" fillId="36"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60" fillId="32"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25" fillId="0" borderId="0"/>
    <xf numFmtId="9" fontId="25" fillId="0" borderId="0" applyFont="0" applyFill="0" applyBorder="0" applyAlignment="0" applyProtection="0"/>
    <xf numFmtId="0" fontId="60" fillId="40" borderId="0" applyNumberFormat="0" applyBorder="0" applyAlignment="0" applyProtection="0"/>
    <xf numFmtId="9" fontId="25" fillId="0" borderId="0" applyFont="0" applyFill="0" applyBorder="0" applyAlignment="0" applyProtection="0"/>
    <xf numFmtId="0" fontId="60" fillId="36" borderId="0" applyNumberFormat="0" applyBorder="0" applyAlignment="0" applyProtection="0"/>
    <xf numFmtId="0" fontId="60" fillId="24" borderId="0" applyNumberFormat="0" applyBorder="0" applyAlignment="0" applyProtection="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0" fontId="5"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60" fillId="28" borderId="0" applyNumberFormat="0" applyBorder="0" applyAlignment="0" applyProtection="0"/>
    <xf numFmtId="0" fontId="60" fillId="32"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60" fillId="40"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60" fillId="27" borderId="0" applyNumberFormat="0" applyBorder="0" applyAlignment="0" applyProtection="0"/>
    <xf numFmtId="0" fontId="60" fillId="36"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0" fontId="52"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52" fillId="16" borderId="0"/>
    <xf numFmtId="43" fontId="56" fillId="0" borderId="0" applyFont="0" applyFill="0" applyBorder="0" applyAlignment="0" applyProtection="0"/>
    <xf numFmtId="0" fontId="52" fillId="16"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4" fillId="0" borderId="0"/>
    <xf numFmtId="0" fontId="69" fillId="42" borderId="54" applyNumberFormat="0" applyAlignment="0" applyProtection="0"/>
    <xf numFmtId="0" fontId="69" fillId="42" borderId="54" applyNumberFormat="0" applyAlignment="0" applyProtection="0"/>
    <xf numFmtId="0" fontId="5" fillId="16" borderId="0"/>
    <xf numFmtId="0" fontId="60" fillId="40"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4"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52" fillId="16" borderId="0"/>
    <xf numFmtId="0" fontId="1" fillId="0" borderId="0"/>
    <xf numFmtId="0" fontId="1" fillId="0" borderId="0"/>
    <xf numFmtId="0" fontId="1" fillId="0" borderId="0"/>
    <xf numFmtId="0" fontId="1" fillId="0" borderId="0"/>
    <xf numFmtId="0" fontId="97" fillId="0" borderId="0" applyNumberFormat="0" applyBorder="0" applyProtection="0"/>
    <xf numFmtId="0" fontId="96"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28"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5" fillId="16" borderId="0"/>
    <xf numFmtId="0" fontId="60" fillId="32" borderId="0" applyNumberFormat="0" applyBorder="0" applyAlignment="0" applyProtection="0"/>
    <xf numFmtId="0" fontId="60" fillId="24" borderId="0" applyNumberFormat="0" applyBorder="0" applyAlignment="0" applyProtection="0"/>
    <xf numFmtId="0" fontId="56" fillId="0" borderId="0"/>
    <xf numFmtId="0" fontId="1" fillId="0" borderId="0"/>
    <xf numFmtId="0" fontId="56" fillId="0" borderId="0"/>
    <xf numFmtId="0" fontId="56" fillId="0"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 fontId="89" fillId="66" borderId="61" applyNumberFormat="0" applyProtection="0">
      <alignment horizontal="right" vertical="center"/>
    </xf>
    <xf numFmtId="0" fontId="60" fillId="40"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2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32" borderId="0" applyNumberFormat="0" applyBorder="0" applyAlignment="0" applyProtection="0"/>
    <xf numFmtId="0" fontId="51" fillId="16" borderId="0"/>
    <xf numFmtId="0" fontId="60" fillId="24"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60" fillId="28" borderId="0" applyNumberFormat="0" applyBorder="0" applyAlignment="0" applyProtection="0"/>
    <xf numFmtId="0" fontId="60" fillId="40" borderId="0" applyNumberFormat="0" applyBorder="0" applyAlignment="0" applyProtection="0"/>
    <xf numFmtId="0" fontId="51" fillId="16" borderId="0"/>
    <xf numFmtId="0" fontId="60" fillId="40" borderId="0" applyNumberFormat="0" applyBorder="0" applyAlignment="0" applyProtection="0"/>
    <xf numFmtId="0" fontId="69" fillId="42" borderId="54" applyNumberFormat="0" applyAlignment="0" applyProtection="0"/>
    <xf numFmtId="0" fontId="1" fillId="0" borderId="0"/>
    <xf numFmtId="4" fontId="87" fillId="48" borderId="61" applyNumberFormat="0" applyProtection="0">
      <alignment horizontal="left" vertical="center" indent="1"/>
    </xf>
    <xf numFmtId="0" fontId="60" fillId="27"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4" fontId="89" fillId="19" borderId="61" applyNumberFormat="0" applyProtection="0">
      <alignment horizontal="right" vertical="center"/>
    </xf>
    <xf numFmtId="9" fontId="5" fillId="0" borderId="0" applyFont="0" applyFill="0" applyBorder="0" applyAlignment="0" applyProtection="0"/>
    <xf numFmtId="0" fontId="1" fillId="0" borderId="0"/>
    <xf numFmtId="0" fontId="1" fillId="0" borderId="0"/>
    <xf numFmtId="0" fontId="1" fillId="0" borderId="0"/>
    <xf numFmtId="0" fontId="4" fillId="22" borderId="61" applyNumberFormat="0" applyProtection="0">
      <alignment horizontal="left" vertical="center" indent="1"/>
    </xf>
    <xf numFmtId="0" fontId="1" fillId="0" borderId="0"/>
    <xf numFmtId="0" fontId="60" fillId="32" borderId="0" applyNumberFormat="0" applyBorder="0" applyAlignment="0" applyProtection="0"/>
    <xf numFmtId="0" fontId="60" fillId="24" borderId="0" applyNumberFormat="0" applyBorder="0" applyAlignment="0" applyProtection="0"/>
    <xf numFmtId="9" fontId="5" fillId="0" borderId="0" applyFont="0" applyFill="0" applyBorder="0" applyAlignment="0" applyProtection="0"/>
    <xf numFmtId="0" fontId="1" fillId="0" borderId="0"/>
    <xf numFmtId="0" fontId="60" fillId="28" borderId="0" applyNumberFormat="0" applyBorder="0" applyAlignment="0" applyProtection="0"/>
    <xf numFmtId="0" fontId="1" fillId="0" borderId="0"/>
    <xf numFmtId="0" fontId="60" fillId="24" borderId="0" applyNumberFormat="0" applyBorder="0" applyAlignment="0" applyProtection="0"/>
    <xf numFmtId="4" fontId="89" fillId="56" borderId="61" applyNumberFormat="0" applyProtection="0">
      <alignment horizontal="right" vertical="center"/>
    </xf>
    <xf numFmtId="0" fontId="52" fillId="16" borderId="0"/>
    <xf numFmtId="4" fontId="52" fillId="0" borderId="54" applyNumberFormat="0" applyProtection="0">
      <alignment horizontal="right" vertical="center"/>
    </xf>
    <xf numFmtId="0" fontId="52" fillId="16" borderId="0"/>
    <xf numFmtId="0" fontId="1" fillId="0" borderId="0"/>
    <xf numFmtId="0" fontId="69" fillId="42" borderId="54" applyNumberFormat="0" applyAlignment="0" applyProtection="0"/>
    <xf numFmtId="0" fontId="1" fillId="0" borderId="0"/>
    <xf numFmtId="0" fontId="60" fillId="27" borderId="0" applyNumberFormat="0" applyBorder="0" applyAlignment="0" applyProtection="0"/>
    <xf numFmtId="0" fontId="4" fillId="17" borderId="61" applyNumberFormat="0" applyProtection="0">
      <alignment horizontal="left" vertical="center" indent="1"/>
    </xf>
    <xf numFmtId="0" fontId="69" fillId="42" borderId="54" applyNumberFormat="0" applyAlignment="0" applyProtection="0"/>
    <xf numFmtId="0" fontId="1" fillId="0" borderId="0"/>
    <xf numFmtId="4" fontId="89" fillId="21" borderId="61" applyNumberFormat="0" applyProtection="0">
      <alignment horizontal="right" vertical="center"/>
    </xf>
    <xf numFmtId="0" fontId="1" fillId="0" borderId="0"/>
    <xf numFmtId="0" fontId="69" fillId="42" borderId="54" applyNumberFormat="0" applyAlignment="0" applyProtection="0"/>
    <xf numFmtId="0" fontId="60" fillId="40" borderId="0" applyNumberFormat="0" applyBorder="0" applyAlignment="0" applyProtection="0"/>
    <xf numFmtId="169" fontId="75" fillId="0" borderId="0" applyFont="0" applyFill="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 fillId="0" borderId="0"/>
    <xf numFmtId="0" fontId="60" fillId="36" borderId="0" applyNumberFormat="0" applyBorder="0" applyAlignment="0" applyProtection="0"/>
    <xf numFmtId="0" fontId="52" fillId="16" borderId="0"/>
    <xf numFmtId="0" fontId="1" fillId="0" borderId="0"/>
    <xf numFmtId="0" fontId="1" fillId="0" borderId="0"/>
    <xf numFmtId="0" fontId="60" fillId="36" borderId="0" applyNumberFormat="0" applyBorder="0" applyAlignment="0" applyProtection="0"/>
    <xf numFmtId="0" fontId="1" fillId="0" borderId="0"/>
    <xf numFmtId="9" fontId="5" fillId="0" borderId="0" applyFont="0" applyFill="0" applyBorder="0" applyAlignment="0" applyProtection="0"/>
    <xf numFmtId="0" fontId="60" fillId="28" borderId="0" applyNumberFormat="0" applyBorder="0" applyAlignment="0" applyProtection="0"/>
    <xf numFmtId="0" fontId="75" fillId="0" borderId="0"/>
    <xf numFmtId="0" fontId="60" fillId="32" borderId="0" applyNumberFormat="0" applyBorder="0" applyAlignment="0" applyProtection="0"/>
    <xf numFmtId="0" fontId="1" fillId="0" borderId="0"/>
    <xf numFmtId="0" fontId="60" fillId="27" borderId="0" applyNumberFormat="0" applyBorder="0" applyAlignment="0" applyProtection="0"/>
    <xf numFmtId="4" fontId="87" fillId="48" borderId="61" applyNumberFormat="0" applyProtection="0">
      <alignment vertical="center"/>
    </xf>
    <xf numFmtId="0" fontId="69" fillId="42" borderId="54" applyNumberFormat="0" applyAlignment="0" applyProtection="0"/>
    <xf numFmtId="0" fontId="69" fillId="42" borderId="54" applyNumberFormat="0" applyAlignment="0" applyProtection="0"/>
    <xf numFmtId="0" fontId="4" fillId="19" borderId="61" applyNumberFormat="0" applyProtection="0">
      <alignment horizontal="left" vertical="center" indent="1"/>
    </xf>
    <xf numFmtId="0" fontId="1" fillId="0" borderId="0"/>
    <xf numFmtId="0" fontId="60" fillId="36" borderId="0" applyNumberFormat="0" applyBorder="0" applyAlignment="0" applyProtection="0"/>
    <xf numFmtId="4" fontId="87" fillId="57" borderId="73" applyNumberFormat="0" applyProtection="0">
      <alignment horizontal="left" vertical="center" indent="1"/>
    </xf>
    <xf numFmtId="0" fontId="1" fillId="0" borderId="0"/>
    <xf numFmtId="0" fontId="60" fillId="28" borderId="0" applyNumberFormat="0" applyBorder="0" applyAlignment="0" applyProtection="0"/>
    <xf numFmtId="0" fontId="51" fillId="16" borderId="0"/>
    <xf numFmtId="0" fontId="1" fillId="0" borderId="0"/>
    <xf numFmtId="0" fontId="60" fillId="32" borderId="0" applyNumberFormat="0" applyBorder="0" applyAlignment="0" applyProtection="0"/>
    <xf numFmtId="4" fontId="89" fillId="55" borderId="61" applyNumberFormat="0" applyProtection="0">
      <alignment horizontal="right" vertical="center"/>
    </xf>
    <xf numFmtId="0" fontId="52" fillId="16" borderId="0"/>
    <xf numFmtId="0" fontId="4" fillId="59" borderId="61" applyNumberFormat="0" applyProtection="0">
      <alignment horizontal="left" vertical="center" indent="1"/>
    </xf>
    <xf numFmtId="0" fontId="51" fillId="16" borderId="0"/>
    <xf numFmtId="0" fontId="51" fillId="16" borderId="0"/>
    <xf numFmtId="0" fontId="60" fillId="32" borderId="0" applyNumberFormat="0" applyBorder="0" applyAlignment="0" applyProtection="0"/>
    <xf numFmtId="0" fontId="1" fillId="0" borderId="0"/>
    <xf numFmtId="0" fontId="69" fillId="42" borderId="54" applyNumberFormat="0" applyAlignment="0" applyProtection="0"/>
    <xf numFmtId="0" fontId="60" fillId="28" borderId="0" applyNumberFormat="0" applyBorder="0" applyAlignment="0" applyProtection="0"/>
    <xf numFmtId="0" fontId="1" fillId="0" borderId="0"/>
    <xf numFmtId="0" fontId="4" fillId="0" borderId="0"/>
    <xf numFmtId="0" fontId="60" fillId="40" borderId="0" applyNumberFormat="0" applyBorder="0" applyAlignment="0" applyProtection="0"/>
    <xf numFmtId="0" fontId="1" fillId="0" borderId="0"/>
    <xf numFmtId="0" fontId="69" fillId="42" borderId="54" applyNumberFormat="0" applyAlignment="0" applyProtection="0"/>
    <xf numFmtId="4" fontId="89" fillId="17" borderId="61" applyNumberFormat="0" applyProtection="0">
      <alignment horizontal="left" vertical="center" indent="1"/>
    </xf>
    <xf numFmtId="0" fontId="4" fillId="0" borderId="0"/>
    <xf numFmtId="4" fontId="9" fillId="19" borderId="0" applyNumberFormat="0" applyProtection="0">
      <alignment horizontal="left" vertical="center" indent="1"/>
    </xf>
    <xf numFmtId="0" fontId="60" fillId="32" borderId="0" applyNumberFormat="0" applyBorder="0" applyAlignment="0" applyProtection="0"/>
    <xf numFmtId="0" fontId="60" fillId="32" borderId="0" applyNumberFormat="0" applyBorder="0" applyAlignment="0" applyProtection="0"/>
    <xf numFmtId="0" fontId="1" fillId="0" borderId="0"/>
    <xf numFmtId="0" fontId="60" fillId="27" borderId="0" applyNumberFormat="0" applyBorder="0" applyAlignment="0" applyProtection="0"/>
    <xf numFmtId="4" fontId="89" fillId="18" borderId="61" applyNumberFormat="0" applyProtection="0">
      <alignment horizontal="right" vertical="center"/>
    </xf>
    <xf numFmtId="0" fontId="60" fillId="32" borderId="0" applyNumberFormat="0" applyBorder="0" applyAlignment="0" applyProtection="0"/>
    <xf numFmtId="0" fontId="60" fillId="24" borderId="0" applyNumberFormat="0" applyBorder="0" applyAlignment="0" applyProtection="0"/>
    <xf numFmtId="0" fontId="1" fillId="0" borderId="0"/>
    <xf numFmtId="9" fontId="56" fillId="0" borderId="0" applyFont="0" applyFill="0" applyBorder="0" applyAlignment="0" applyProtection="0"/>
    <xf numFmtId="0" fontId="1" fillId="0" borderId="0"/>
    <xf numFmtId="0" fontId="1" fillId="0" borderId="0"/>
    <xf numFmtId="0" fontId="1" fillId="0" borderId="0"/>
    <xf numFmtId="4" fontId="89" fillId="61" borderId="61" applyNumberFormat="0" applyProtection="0">
      <alignment horizontal="left" vertical="center" indent="1"/>
    </xf>
    <xf numFmtId="4" fontId="91" fillId="19" borderId="61" applyNumberFormat="0" applyProtection="0">
      <alignment horizontal="right" vertical="center"/>
    </xf>
    <xf numFmtId="0" fontId="1" fillId="0" borderId="0"/>
    <xf numFmtId="0" fontId="60" fillId="24" borderId="0" applyNumberFormat="0" applyBorder="0" applyAlignment="0" applyProtection="0"/>
    <xf numFmtId="0" fontId="60" fillId="28" borderId="0" applyNumberFormat="0" applyBorder="0" applyAlignment="0" applyProtection="0"/>
    <xf numFmtId="4" fontId="89" fillId="53" borderId="61" applyNumberFormat="0" applyProtection="0">
      <alignment horizontal="right" vertical="center"/>
    </xf>
    <xf numFmtId="0" fontId="60" fillId="36" borderId="0" applyNumberFormat="0" applyBorder="0" applyAlignment="0" applyProtection="0"/>
    <xf numFmtId="0" fontId="1" fillId="0" borderId="0"/>
    <xf numFmtId="0" fontId="60" fillId="28" borderId="0" applyNumberFormat="0" applyBorder="0" applyAlignment="0" applyProtection="0"/>
    <xf numFmtId="4" fontId="89" fillId="19" borderId="0" applyNumberFormat="0" applyProtection="0">
      <alignment horizontal="left" vertical="center" indent="1"/>
    </xf>
    <xf numFmtId="0" fontId="60" fillId="32" borderId="0" applyNumberFormat="0" applyBorder="0" applyAlignment="0" applyProtection="0"/>
    <xf numFmtId="4" fontId="89" fillId="51" borderId="61" applyNumberFormat="0" applyProtection="0">
      <alignment horizontal="right" vertical="center"/>
    </xf>
    <xf numFmtId="0" fontId="1" fillId="0" borderId="0"/>
    <xf numFmtId="0" fontId="60" fillId="40" borderId="0" applyNumberFormat="0" applyBorder="0" applyAlignment="0" applyProtection="0"/>
    <xf numFmtId="0" fontId="60" fillId="40" borderId="0" applyNumberFormat="0" applyBorder="0" applyAlignment="0" applyProtection="0"/>
    <xf numFmtId="0" fontId="60" fillId="28" borderId="0" applyNumberFormat="0" applyBorder="0" applyAlignment="0" applyProtection="0"/>
    <xf numFmtId="4" fontId="89" fillId="23" borderId="61" applyNumberFormat="0" applyProtection="0">
      <alignment horizontal="right" vertical="center"/>
    </xf>
    <xf numFmtId="0" fontId="1" fillId="0" borderId="0"/>
    <xf numFmtId="0" fontId="60" fillId="32" borderId="0" applyNumberFormat="0" applyBorder="0" applyAlignment="0" applyProtection="0"/>
    <xf numFmtId="0" fontId="60" fillId="32" borderId="0" applyNumberFormat="0" applyBorder="0" applyAlignment="0" applyProtection="0"/>
    <xf numFmtId="0" fontId="52" fillId="16" borderId="0"/>
    <xf numFmtId="0" fontId="1" fillId="0" borderId="0"/>
    <xf numFmtId="0" fontId="60" fillId="40" borderId="0" applyNumberFormat="0" applyBorder="0" applyAlignment="0" applyProtection="0"/>
    <xf numFmtId="0" fontId="69" fillId="42" borderId="54" applyNumberFormat="0" applyAlignment="0" applyProtection="0"/>
    <xf numFmtId="0" fontId="9" fillId="0" borderId="0">
      <alignment vertical="top"/>
    </xf>
    <xf numFmtId="0" fontId="60" fillId="36" borderId="0" applyNumberFormat="0" applyBorder="0" applyAlignment="0" applyProtection="0"/>
    <xf numFmtId="0" fontId="51" fillId="16" borderId="0"/>
    <xf numFmtId="0" fontId="60" fillId="24" borderId="0" applyNumberFormat="0" applyBorder="0" applyAlignment="0" applyProtection="0"/>
    <xf numFmtId="0" fontId="1" fillId="0" borderId="0"/>
    <xf numFmtId="0" fontId="1" fillId="0" borderId="0"/>
    <xf numFmtId="0" fontId="60" fillId="27" borderId="0" applyNumberFormat="0" applyBorder="0" applyAlignment="0" applyProtection="0"/>
    <xf numFmtId="4" fontId="88" fillId="48" borderId="61" applyNumberFormat="0" applyProtection="0">
      <alignment vertical="center"/>
    </xf>
    <xf numFmtId="0" fontId="1" fillId="0" borderId="0"/>
    <xf numFmtId="0" fontId="1" fillId="0" borderId="0"/>
    <xf numFmtId="0" fontId="52" fillId="16" borderId="0"/>
    <xf numFmtId="0" fontId="79" fillId="0" borderId="0"/>
    <xf numFmtId="4" fontId="87" fillId="17" borderId="0" applyNumberFormat="0" applyProtection="0">
      <alignment horizontal="left" vertical="center" indent="1"/>
    </xf>
    <xf numFmtId="0" fontId="1" fillId="0" borderId="0"/>
    <xf numFmtId="0" fontId="60" fillId="24" borderId="0" applyNumberFormat="0" applyBorder="0" applyAlignment="0" applyProtection="0"/>
    <xf numFmtId="0" fontId="60" fillId="24" borderId="0" applyNumberFormat="0" applyBorder="0" applyAlignment="0" applyProtection="0"/>
    <xf numFmtId="0" fontId="1" fillId="0" borderId="0"/>
    <xf numFmtId="0" fontId="60" fillId="24" borderId="0" applyNumberFormat="0" applyBorder="0" applyAlignment="0" applyProtection="0"/>
    <xf numFmtId="4" fontId="89" fillId="54" borderId="61" applyNumberFormat="0" applyProtection="0">
      <alignment horizontal="right" vertical="center"/>
    </xf>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4" borderId="0" applyNumberFormat="0" applyBorder="0" applyAlignment="0" applyProtection="0"/>
    <xf numFmtId="0" fontId="51" fillId="16" borderId="0"/>
    <xf numFmtId="0" fontId="69" fillId="42" borderId="54" applyNumberFormat="0" applyAlignment="0" applyProtection="0"/>
    <xf numFmtId="0" fontId="52" fillId="16" borderId="0"/>
    <xf numFmtId="9" fontId="5" fillId="0" borderId="0" applyFont="0" applyFill="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1" fillId="0" borderId="0"/>
    <xf numFmtId="0" fontId="60" fillId="32" borderId="0" applyNumberFormat="0" applyBorder="0" applyAlignment="0" applyProtection="0"/>
    <xf numFmtId="0" fontId="52" fillId="16" borderId="0"/>
    <xf numFmtId="0" fontId="1" fillId="0" borderId="0"/>
    <xf numFmtId="4" fontId="89" fillId="17" borderId="61" applyNumberFormat="0" applyProtection="0">
      <alignment horizontal="right" vertical="center"/>
    </xf>
    <xf numFmtId="0" fontId="1" fillId="0" borderId="0"/>
    <xf numFmtId="0" fontId="1" fillId="0" borderId="0"/>
    <xf numFmtId="0" fontId="1" fillId="0" borderId="0"/>
    <xf numFmtId="4" fontId="9" fillId="17" borderId="0" applyNumberFormat="0" applyProtection="0">
      <alignment horizontal="left" vertical="center" indent="1"/>
    </xf>
    <xf numFmtId="170" fontId="5" fillId="0" borderId="0" applyFont="0" applyFill="0" applyBorder="0" applyAlignment="0" applyProtection="0"/>
    <xf numFmtId="0" fontId="4" fillId="0" borderId="0"/>
    <xf numFmtId="0" fontId="60" fillId="24" borderId="0" applyNumberFormat="0" applyBorder="0" applyAlignment="0" applyProtection="0"/>
    <xf numFmtId="0" fontId="1" fillId="0" borderId="0"/>
    <xf numFmtId="0" fontId="69" fillId="42" borderId="54" applyNumberFormat="0" applyAlignment="0" applyProtection="0"/>
    <xf numFmtId="0" fontId="1" fillId="0" borderId="0"/>
    <xf numFmtId="0" fontId="1" fillId="0" borderId="0"/>
    <xf numFmtId="0" fontId="60" fillId="36" borderId="0" applyNumberFormat="0" applyBorder="0" applyAlignment="0" applyProtection="0"/>
    <xf numFmtId="0" fontId="51" fillId="16" borderId="0"/>
    <xf numFmtId="0" fontId="1" fillId="0" borderId="0"/>
    <xf numFmtId="0" fontId="60" fillId="28" borderId="0" applyNumberFormat="0" applyBorder="0" applyAlignment="0" applyProtection="0"/>
    <xf numFmtId="0" fontId="1" fillId="0" borderId="0"/>
    <xf numFmtId="0" fontId="1" fillId="0" borderId="0"/>
    <xf numFmtId="0" fontId="60" fillId="27" borderId="0" applyNumberFormat="0" applyBorder="0" applyAlignment="0" applyProtection="0"/>
    <xf numFmtId="0" fontId="1" fillId="0" borderId="0"/>
    <xf numFmtId="0" fontId="1" fillId="0" borderId="0"/>
  </cellStyleXfs>
  <cellXfs count="380">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18" fillId="0" borderId="38" xfId="0" applyNumberFormat="1" applyFont="1" applyBorder="1" applyAlignment="1">
      <alignment horizontal="center" vertical="center"/>
    </xf>
    <xf numFmtId="166" fontId="18" fillId="9" borderId="38" xfId="0" applyNumberFormat="1" applyFont="1" applyFill="1" applyBorder="1" applyAlignment="1">
      <alignment horizontal="center" vertical="center"/>
    </xf>
    <xf numFmtId="166" fontId="18" fillId="9" borderId="39" xfId="0" applyNumberFormat="1" applyFont="1" applyFill="1" applyBorder="1" applyAlignment="1">
      <alignment horizontal="center" vertical="center"/>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5" fontId="6" fillId="0" borderId="41" xfId="0" applyNumberFormat="1" applyFont="1" applyBorder="1" applyAlignment="1">
      <alignment horizontal="center" vertical="center"/>
    </xf>
    <xf numFmtId="165"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165" fontId="6" fillId="10" borderId="12" xfId="0" applyNumberFormat="1"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165"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5" fontId="6" fillId="0" borderId="27" xfId="0" applyNumberFormat="1" applyFont="1" applyBorder="1" applyAlignment="1">
      <alignment horizontal="center" vertical="center"/>
    </xf>
    <xf numFmtId="165" fontId="6" fillId="0" borderId="12" xfId="0" applyNumberFormat="1" applyFont="1" applyBorder="1" applyAlignment="1">
      <alignment horizontal="center" vertical="center"/>
    </xf>
    <xf numFmtId="165" fontId="6" fillId="10" borderId="12" xfId="0" applyNumberFormat="1" applyFont="1" applyFill="1" applyBorder="1" applyAlignment="1">
      <alignment horizontal="center" vertical="center"/>
    </xf>
    <xf numFmtId="165"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5"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5"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22" fillId="9" borderId="48" xfId="0" applyNumberFormat="1" applyFont="1" applyFill="1" applyBorder="1" applyAlignment="1">
      <alignment vertical="center" shrinkToFit="1"/>
    </xf>
    <xf numFmtId="0" fontId="2" fillId="0" borderId="0" xfId="4" applyFont="1"/>
    <xf numFmtId="0" fontId="6" fillId="12" borderId="50"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6" fillId="12" borderId="52" xfId="4" applyFont="1" applyFill="1" applyBorder="1" applyAlignment="1" applyProtection="1">
      <alignment horizontal="center" vertical="center"/>
      <protection locked="0"/>
    </xf>
    <xf numFmtId="0" fontId="28" fillId="11" borderId="0" xfId="4" applyFont="1" applyFill="1" applyAlignment="1">
      <alignment vertical="top" wrapText="1"/>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0" fontId="28" fillId="0" borderId="0" xfId="0" applyFont="1"/>
    <xf numFmtId="0" fontId="28" fillId="0" borderId="0" xfId="0" applyFont="1" applyAlignment="1">
      <alignment horizontal="left" vertical="top" wrapText="1"/>
    </xf>
    <xf numFmtId="0" fontId="43" fillId="0" borderId="0" xfId="6"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44" fillId="0" borderId="0" xfId="1" quotePrefix="1" applyFont="1" applyAlignment="1">
      <alignment horizontal="left" vertical="top"/>
    </xf>
    <xf numFmtId="0" fontId="25" fillId="0" borderId="0" xfId="0" applyFont="1" applyAlignment="1">
      <alignment horizontal="left" vertical="top" wrapText="1"/>
    </xf>
    <xf numFmtId="0" fontId="25" fillId="0" borderId="0" xfId="0" applyFont="1"/>
    <xf numFmtId="0" fontId="44" fillId="0" borderId="41" xfId="1" applyFont="1" applyBorder="1" applyAlignment="1">
      <alignment horizontal="center"/>
    </xf>
    <xf numFmtId="0" fontId="44" fillId="0" borderId="41" xfId="1" applyFont="1" applyBorder="1" applyAlignment="1">
      <alignment horizontal="right" vertical="top"/>
    </xf>
    <xf numFmtId="14" fontId="44" fillId="0" borderId="41" xfId="7" quotePrefix="1" applyNumberFormat="1" applyFont="1" applyBorder="1" applyAlignment="1">
      <alignment horizontal="right"/>
    </xf>
    <xf numFmtId="0" fontId="44" fillId="0" borderId="41" xfId="1" applyFont="1" applyBorder="1" applyAlignment="1">
      <alignment horizontal="right"/>
    </xf>
    <xf numFmtId="0" fontId="44" fillId="0" borderId="41" xfId="1" applyFont="1" applyBorder="1" applyAlignment="1">
      <alignment horizontal="right" wrapText="1"/>
    </xf>
    <xf numFmtId="0" fontId="25" fillId="0" borderId="41" xfId="1" applyFont="1" applyBorder="1">
      <alignment vertical="top"/>
    </xf>
    <xf numFmtId="0" fontId="45" fillId="0" borderId="0" xfId="1" applyFont="1">
      <alignment vertical="top"/>
    </xf>
    <xf numFmtId="3" fontId="45" fillId="0" borderId="0" xfId="7" applyNumberFormat="1" applyFont="1" applyAlignment="1">
      <alignment horizontal="right"/>
    </xf>
    <xf numFmtId="3" fontId="45" fillId="0" borderId="0" xfId="7" applyNumberFormat="1" applyFont="1" applyAlignment="1">
      <alignment horizontal="right" wrapText="1"/>
    </xf>
    <xf numFmtId="3" fontId="46" fillId="0" borderId="0" xfId="0" applyNumberFormat="1" applyFont="1" applyAlignment="1">
      <alignment horizontal="right" vertical="top"/>
    </xf>
    <xf numFmtId="0" fontId="45" fillId="0" borderId="0" xfId="0" applyFont="1"/>
    <xf numFmtId="0" fontId="44" fillId="0" borderId="0" xfId="1" applyFont="1" applyAlignment="1">
      <alignment horizontal="left" vertical="top"/>
    </xf>
    <xf numFmtId="0" fontId="25" fillId="0" borderId="0" xfId="1" applyFont="1" applyAlignment="1">
      <alignment vertical="top" wrapText="1"/>
    </xf>
    <xf numFmtId="14" fontId="44" fillId="0" borderId="0" xfId="1" applyNumberFormat="1" applyFont="1" applyAlignment="1">
      <alignment horizontal="right" wrapText="1"/>
    </xf>
    <xf numFmtId="0" fontId="44" fillId="0" borderId="0" xfId="1" applyFont="1" applyAlignment="1">
      <alignment horizontal="right" wrapText="1"/>
    </xf>
    <xf numFmtId="0" fontId="25" fillId="0" borderId="0" xfId="1"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center"/>
    </xf>
    <xf numFmtId="0" fontId="28" fillId="0" borderId="0" xfId="0" applyFont="1" applyAlignment="1">
      <alignment vertical="top"/>
    </xf>
    <xf numFmtId="0" fontId="28" fillId="0" borderId="0" xfId="0" applyFont="1" applyAlignment="1">
      <alignment horizontal="left" wrapText="1"/>
    </xf>
    <xf numFmtId="0" fontId="43" fillId="0" borderId="0" xfId="6" applyFont="1" applyAlignment="1">
      <alignment horizontal="left" vertical="top"/>
    </xf>
    <xf numFmtId="0" fontId="27" fillId="0" borderId="0" xfId="0" applyFont="1"/>
    <xf numFmtId="3" fontId="25" fillId="0" borderId="0" xfId="0" applyNumberFormat="1" applyFont="1" applyAlignment="1">
      <alignment horizontal="right" vertical="top" wrapText="1"/>
    </xf>
    <xf numFmtId="14" fontId="44" fillId="0" borderId="0" xfId="1" applyNumberFormat="1" applyFont="1" applyAlignment="1">
      <alignment horizontal="right" vertical="top" wrapText="1"/>
    </xf>
    <xf numFmtId="3" fontId="25" fillId="0" borderId="0" xfId="1" applyNumberFormat="1" applyFont="1" applyAlignment="1">
      <alignment horizontal="right" vertical="top" wrapText="1"/>
    </xf>
    <xf numFmtId="0" fontId="49" fillId="0" borderId="0" xfId="0" applyFont="1"/>
    <xf numFmtId="0" fontId="5" fillId="0" borderId="0" xfId="0" applyFont="1" applyAlignment="1">
      <alignment horizontal="left" vertical="top" wrapText="1"/>
    </xf>
    <xf numFmtId="0" fontId="41" fillId="0" borderId="0" xfId="4" applyFont="1" applyProtection="1">
      <protection locked="0"/>
    </xf>
    <xf numFmtId="3" fontId="25" fillId="0" borderId="41" xfId="7" applyNumberFormat="1" applyFont="1" applyBorder="1" applyAlignment="1">
      <alignment horizontal="right"/>
    </xf>
    <xf numFmtId="3" fontId="25" fillId="0" borderId="41" xfId="7" applyNumberFormat="1" applyFont="1" applyBorder="1" applyAlignment="1">
      <alignment horizontal="right" wrapText="1"/>
    </xf>
    <xf numFmtId="3" fontId="44" fillId="0" borderId="41" xfId="0" applyNumberFormat="1" applyFont="1" applyBorder="1" applyAlignment="1">
      <alignment horizontal="right" vertical="top"/>
    </xf>
    <xf numFmtId="3" fontId="28" fillId="0" borderId="41" xfId="0" applyNumberFormat="1" applyFont="1" applyBorder="1" applyAlignment="1">
      <alignment horizontal="right" vertical="top"/>
    </xf>
    <xf numFmtId="3" fontId="25" fillId="0" borderId="53" xfId="7" applyNumberFormat="1" applyFont="1" applyBorder="1" applyAlignment="1">
      <alignment horizontal="right" vertical="top" wrapText="1"/>
    </xf>
    <xf numFmtId="3" fontId="28" fillId="0" borderId="53" xfId="7" applyNumberFormat="1" applyFont="1" applyBorder="1" applyAlignment="1">
      <alignment horizontal="right" vertical="top" wrapText="1"/>
    </xf>
    <xf numFmtId="0" fontId="48" fillId="0" borderId="0" xfId="7" applyFont="1" applyAlignment="1">
      <alignment horizontal="right" vertical="top" wrapText="1"/>
    </xf>
    <xf numFmtId="0" fontId="47" fillId="0" borderId="0" xfId="7" applyFont="1" applyAlignment="1">
      <alignment horizontal="right" vertical="top" wrapText="1"/>
    </xf>
    <xf numFmtId="0" fontId="47" fillId="0" borderId="0" xfId="1" applyFont="1" applyAlignment="1">
      <alignment horizontal="right" vertical="top" wrapText="1"/>
    </xf>
    <xf numFmtId="0" fontId="7" fillId="11" borderId="42" xfId="4" applyFont="1" applyFill="1" applyBorder="1" applyAlignment="1">
      <alignment horizontal="right" vertical="center" wrapText="1"/>
    </xf>
    <xf numFmtId="0" fontId="7" fillId="11" borderId="0" xfId="4" applyFont="1" applyFill="1" applyAlignment="1">
      <alignment horizontal="right" vertical="center" wrapText="1"/>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28" fillId="11" borderId="0" xfId="4" applyFont="1" applyFill="1"/>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7" fillId="11" borderId="0" xfId="4" applyFont="1" applyFill="1" applyAlignment="1">
      <alignment vertical="center"/>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28"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6" fillId="12" borderId="49" xfId="4" applyFont="1" applyFill="1" applyBorder="1" applyAlignment="1" applyProtection="1">
      <alignment horizontal="right" vertical="center"/>
      <protection locked="0"/>
    </xf>
    <xf numFmtId="0" fontId="6" fillId="12" borderId="51" xfId="4" applyFont="1" applyFill="1" applyBorder="1" applyAlignment="1" applyProtection="1">
      <alignment horizontal="right" vertical="center"/>
      <protection locked="0"/>
    </xf>
    <xf numFmtId="0" fontId="6" fillId="12" borderId="50" xfId="4" applyFont="1" applyFill="1" applyBorder="1" applyAlignment="1" applyProtection="1">
      <alignment horizontal="right" vertical="center"/>
      <protection locked="0"/>
    </xf>
    <xf numFmtId="0" fontId="28" fillId="11" borderId="0" xfId="4" applyFont="1" applyFill="1" applyProtection="1">
      <protection locked="0"/>
    </xf>
    <xf numFmtId="0" fontId="28" fillId="11" borderId="0" xfId="4" applyFont="1" applyFill="1" applyAlignment="1">
      <alignment vertical="top" wrapText="1"/>
    </xf>
    <xf numFmtId="0" fontId="7" fillId="11" borderId="42" xfId="4" applyFont="1" applyFill="1" applyBorder="1" applyAlignment="1">
      <alignment horizontal="center" vertical="center"/>
    </xf>
    <xf numFmtId="0" fontId="7" fillId="11" borderId="42" xfId="4" applyFont="1" applyFill="1" applyBorder="1" applyAlignment="1">
      <alignment horizontal="right" vertical="center"/>
    </xf>
    <xf numFmtId="0" fontId="7" fillId="11" borderId="0" xfId="4" applyFont="1" applyFill="1" applyAlignment="1">
      <alignment horizontal="right" vertical="center"/>
    </xf>
    <xf numFmtId="0" fontId="29" fillId="11" borderId="0" xfId="4" applyFont="1" applyFill="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28" fillId="11" borderId="1" xfId="4" applyFont="1" applyFill="1" applyBorder="1"/>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xf numFmtId="0" fontId="28" fillId="11" borderId="43" xfId="4" applyFont="1" applyFill="1" applyBorder="1"/>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43" xfId="4" applyFont="1" applyFill="1" applyBorder="1" applyAlignment="1">
      <alignment horizontal="right" vertical="center" wrapText="1"/>
    </xf>
    <xf numFmtId="0" fontId="29" fillId="11" borderId="42" xfId="4" applyFont="1" applyFill="1" applyBorder="1" applyAlignment="1">
      <alignment vertical="center"/>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3" xfId="4" applyFont="1" applyFill="1" applyBorder="1" applyAlignment="1">
      <alignment horizontal="right" vertical="center"/>
    </xf>
    <xf numFmtId="0" fontId="28" fillId="11" borderId="0" xfId="4" applyFont="1" applyFill="1" applyAlignment="1">
      <alignment wrapText="1"/>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28" fillId="11" borderId="42" xfId="4" applyFont="1" applyFill="1" applyBorder="1" applyAlignment="1">
      <alignment wrapText="1"/>
    </xf>
    <xf numFmtId="0" fontId="7" fillId="0" borderId="41" xfId="0" applyFont="1" applyBorder="1" applyAlignment="1">
      <alignment horizontal="left" vertical="center" wrapText="1"/>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7" fillId="11" borderId="41" xfId="0" applyFont="1" applyFill="1" applyBorder="1" applyAlignment="1">
      <alignment horizontal="left" vertical="center" wrapText="1"/>
    </xf>
    <xf numFmtId="0" fontId="7" fillId="9"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41" xfId="0" applyFont="1" applyBorder="1" applyAlignment="1">
      <alignment horizontal="left" vertical="center" wrapText="1" indent="1"/>
    </xf>
    <xf numFmtId="0" fontId="14" fillId="4" borderId="41" xfId="0" applyFont="1" applyFill="1" applyBorder="1" applyAlignment="1">
      <alignment vertical="center" wrapText="1"/>
    </xf>
    <xf numFmtId="0" fontId="0" fillId="0" borderId="41" xfId="0" applyBorder="1"/>
    <xf numFmtId="0" fontId="7" fillId="9" borderId="41" xfId="0" applyFont="1" applyFill="1" applyBorder="1" applyAlignment="1">
      <alignment horizontal="left" vertical="center" wrapText="1" indent="1"/>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8" fillId="3" borderId="41" xfId="3" applyFont="1" applyFill="1" applyBorder="1" applyAlignment="1">
      <alignment horizontal="center" vertical="center"/>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7" fillId="0" borderId="27" xfId="0" applyFont="1" applyBorder="1" applyAlignment="1">
      <alignment horizontal="left" vertical="center" wrapText="1" indent="1"/>
    </xf>
    <xf numFmtId="0" fontId="7" fillId="0" borderId="27" xfId="0" applyFont="1" applyBorder="1" applyAlignment="1">
      <alignment horizontal="left" vertical="center" wrapText="1"/>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5" fillId="0" borderId="40" xfId="0" applyFont="1" applyBorder="1"/>
    <xf numFmtId="0" fontId="18"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0" fontId="5" fillId="0" borderId="0" xfId="0" applyFont="1" applyAlignment="1">
      <alignment horizontal="left" vertical="top" wrapText="1"/>
    </xf>
    <xf numFmtId="0" fontId="5" fillId="0" borderId="0" xfId="0" applyFont="1" applyAlignment="1">
      <alignment horizontal="left" vertical="top"/>
    </xf>
    <xf numFmtId="0" fontId="28" fillId="0" borderId="0" xfId="0" applyFont="1" applyAlignment="1">
      <alignment horizontal="left" wrapText="1"/>
    </xf>
    <xf numFmtId="0" fontId="28" fillId="0" borderId="0" xfId="0" applyFont="1" applyAlignment="1">
      <alignment horizontal="left" vertical="top" wrapText="1"/>
    </xf>
    <xf numFmtId="0" fontId="44" fillId="0" borderId="4" xfId="1" applyFont="1" applyBorder="1" applyAlignment="1">
      <alignment horizontal="center" wrapText="1"/>
    </xf>
    <xf numFmtId="0" fontId="44" fillId="0" borderId="6"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cellXfs>
  <cellStyles count="7512">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2" xfId="771" xr:uid="{CFC53087-4266-49AF-9E06-F98333E08815}"/>
    <cellStyle name="Comma 11 2 2 10" xfId="5330" xr:uid="{38E8DDE3-8026-4195-8F06-83F596225DC2}"/>
    <cellStyle name="Comma 11 2 2 11" xfId="5078" xr:uid="{30FB7D06-0E8D-48E1-A17B-792A69F8630D}"/>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2" xfId="774" xr:uid="{2F90C7D0-D0DD-429E-B65F-0370A172E896}"/>
    <cellStyle name="Comma 12 2 2 10" xfId="5333" xr:uid="{D3009338-99CA-4AB6-9A50-B5926138CC4E}"/>
    <cellStyle name="Comma 12 2 2 11" xfId="5095" xr:uid="{14184A57-24C1-4EA1-AC7F-CE5945493C18}"/>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2" xfId="777" xr:uid="{60C1497C-22A5-427C-A91A-4595418BB361}"/>
    <cellStyle name="Comma 13 2 2 10" xfId="5336" xr:uid="{A6EE586E-A267-47B1-AABC-2CAB5A01209A}"/>
    <cellStyle name="Comma 13 2 2 11" xfId="5077" xr:uid="{FC68040A-24A2-42A5-8AC6-139F511DD04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2" xfId="780" xr:uid="{456A281A-0592-4D4A-9F57-A8EADBE6B6C6}"/>
    <cellStyle name="Comma 14 2 2 10" xfId="5339" xr:uid="{988433BA-0B74-4749-A989-D027E573343C}"/>
    <cellStyle name="Comma 14 2 2 11" xfId="6198" xr:uid="{23148394-89F8-4852-89D0-1681E7A18A38}"/>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2" xfId="783" xr:uid="{750E1358-C6D6-4152-9602-B398EE72BF0E}"/>
    <cellStyle name="Comma 15 2 2 10" xfId="5342" xr:uid="{AE468C72-E8D7-4F66-9A1E-7ADDB3378A09}"/>
    <cellStyle name="Comma 15 2 2 11" xfId="5094" xr:uid="{0F51CB0E-4F4E-4E6C-B6B7-99F4EB81248F}"/>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2" xfId="787" xr:uid="{4440EE99-981E-4EA1-9091-8E139BB8F03F}"/>
    <cellStyle name="Comma 2 12 2 2 10" xfId="5346" xr:uid="{4E7A8E4D-B361-4ABB-BBF6-9EB6756EA062}"/>
    <cellStyle name="Comma 2 12 2 2 11" xfId="6189" xr:uid="{30A40839-E13E-4D01-AC5A-1FD0DA0DAAC0}"/>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2" xfId="741" xr:uid="{1818CCF6-39A3-4040-9606-B667919F1D8D}"/>
    <cellStyle name="Comma 2 2 2 2 10" xfId="5301" xr:uid="{4E30DAD6-D362-4D1E-840A-752A8DABCB69}"/>
    <cellStyle name="Comma 2 2 2 2 11" xfId="6181" xr:uid="{7DEF1619-678B-4E44-BA51-E1536DD1CE58}"/>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2" xfId="748" xr:uid="{E43259AC-60A7-491B-AF16-28DF7C7946C9}"/>
    <cellStyle name="Comma 2 3 2 2 10" xfId="5307" xr:uid="{FC57BDC3-5127-41EA-8A9E-24CD0F27B211}"/>
    <cellStyle name="Comma 2 3 2 2 11" xfId="6175" xr:uid="{2F304DF9-677E-4B81-A64C-E51DC7F15F39}"/>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2" xfId="758" xr:uid="{A212574A-0E3F-483A-9200-F55FBBA3EDCD}"/>
    <cellStyle name="Comma 2 5 2 2 10" xfId="5317" xr:uid="{3522C95C-AC80-4C40-819D-42767FB6C4C2}"/>
    <cellStyle name="Comma 2 5 2 2 11" xfId="5096" xr:uid="{3BAEBB48-A72A-47E2-A4B1-71EA8FE94C1E}"/>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2" xfId="765" xr:uid="{AE699AFA-9B00-41A1-BC89-6F53B8545334}"/>
    <cellStyle name="Comma 2 6 2 2 10" xfId="5324" xr:uid="{47961CFB-98FE-40EB-B555-5FA86FD43C14}"/>
    <cellStyle name="Comma 2 6 2 2 11" xfId="5164" xr:uid="{3A6633E1-6F61-4AE7-9FE4-4AFB7248F086}"/>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2" xfId="206" xr:uid="{7DC65B8E-0EB3-4EE7-A19E-D845BB474939}"/>
    <cellStyle name="Comma 3 2 10" xfId="5088" xr:uid="{073D2C4F-2494-4CF6-8E10-B7147455CBEB}"/>
    <cellStyle name="Comma 3 2 2" xfId="555" xr:uid="{81B6517F-C61F-4F5C-9933-48B9B926DC20}"/>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2" xfId="598" xr:uid="{D544151D-E8ED-4030-BA4D-3B7FFD06C1E5}"/>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2" xfId="608" xr:uid="{DF95DD6A-6565-4C0B-9EFC-21AC35874A09}"/>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2" xfId="615" xr:uid="{8F985F53-948D-4A03-9A21-33D44E21A01D}"/>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2" xfId="639" xr:uid="{3359D91F-B6B7-4E24-BBDF-F552F1B6E590}"/>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2" xfId="316" xr:uid="{EED35081-BB5D-4BE9-A3F4-8949C3004BEC}"/>
    <cellStyle name="Comma 4 2 10" xfId="5093" xr:uid="{124B29D7-BAEE-474C-8375-D1DE387C8B19}"/>
    <cellStyle name="Comma 4 2 2" xfId="582" xr:uid="{4EBF31DB-CC15-4779-8322-32AD391FBE56}"/>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2" xfId="601" xr:uid="{E35AB28F-958F-4E41-91E6-FAB874B889F3}"/>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2" xfId="611" xr:uid="{21EB42E7-BB39-4ED3-A4BB-1B85E1900678}"/>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2" xfId="618" xr:uid="{B187FA42-4DA8-4A8F-B452-14036CDB51A6}"/>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2" xfId="642" xr:uid="{B58CA188-4509-4842-91F3-87C09B2D59B1}"/>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2" xfId="655" xr:uid="{B8235D80-1FCC-409D-BFD4-CA70462A95BD}"/>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2" xfId="752" xr:uid="{336317EA-1770-4D91-94DE-CCC1CB2D74C9}"/>
    <cellStyle name="Comma 5 2 2 2 10" xfId="5311" xr:uid="{5B56C830-64D9-40BA-A9AB-AF1B9A564F71}"/>
    <cellStyle name="Comma 5 2 2 2 11" xfId="6168" xr:uid="{224F4201-2155-4692-97E1-6962B5EAC270}"/>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2" xfId="762" xr:uid="{0B07D604-2729-4B1F-A048-DD222DEDA6AE}"/>
    <cellStyle name="Comma 5 3 2 2 10" xfId="5321" xr:uid="{2DC02BE8-4505-44F1-891A-6942F9C8B06B}"/>
    <cellStyle name="Comma 5 3 2 2 11" xfId="5238" xr:uid="{C2BA04D9-DE89-4E32-B991-2A7F9577F62C}"/>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2" xfId="769" xr:uid="{DBCA6DFD-8AE8-4331-BD5A-7246DD1773FF}"/>
    <cellStyle name="Comma 5 4 2 2 10" xfId="5328" xr:uid="{0F116215-EF13-4525-8F22-65C017531B58}"/>
    <cellStyle name="Comma 5 4 2 2 11" xfId="5079" xr:uid="{8AA35724-DD67-45EB-93B5-35A0D1431EDE}"/>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2" xfId="789" xr:uid="{BBDBA3AF-5B32-4E50-AFC9-8B10DA8EB399}"/>
    <cellStyle name="Comma 5 5 2 2 10" xfId="5348" xr:uid="{E40043AC-0EE1-424B-BDC2-D2C3FC53BE35}"/>
    <cellStyle name="Comma 5 5 2 2 11" xfId="6184" xr:uid="{5B7C98D4-B5EC-4710-8751-ABC7AE5601D0}"/>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2" xfId="745" xr:uid="{4F2124A6-0621-467A-9CCE-072FBD7493AB}"/>
    <cellStyle name="Comma 5 6 2 2 10" xfId="5304" xr:uid="{9CC3DA34-76AA-4AF3-80C0-24C4F1DC1EBD}"/>
    <cellStyle name="Comma 5 6 2 2 11" xfId="6177" xr:uid="{B3CBBD27-324B-4B6E-82CB-C0DB39FB3EA5}"/>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2" xfId="754" xr:uid="{6E1E6247-4814-4C9E-A1F8-2C259CB169AA}"/>
    <cellStyle name="Comma 8 2 2 10" xfId="5313" xr:uid="{F8E5D152-E0B6-4698-BC51-79A1592E3399}"/>
    <cellStyle name="Comma 8 2 2 11" xfId="6164" xr:uid="{1CEA8018-661B-43A4-94F1-10336F78CFBE}"/>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2" xfId="751" xr:uid="{144BA053-1757-4E03-B09E-35C9756D3C96}"/>
    <cellStyle name="Normal 18 2 2 2 10" xfId="5310" xr:uid="{26496FA7-9C7D-4E55-AB6B-29B2F9ABBD71}"/>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2" xfId="761" xr:uid="{E3FA78A5-D937-46F8-9299-59C772FD3F9A}"/>
    <cellStyle name="Normal 18 3 2 2 10" xfId="5320" xr:uid="{4052173A-542A-4017-BE39-344F909FBB4F}"/>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2" xfId="768" xr:uid="{6105D1AE-53B2-451D-B8F3-79735272B770}"/>
    <cellStyle name="Normal 18 4 2 2 10" xfId="5327" xr:uid="{F35947A9-BC81-430D-975B-A63B4B460FE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2" xfId="731" xr:uid="{BCE71AEC-D4A9-4F3E-9C5F-268C98DF7B2E}"/>
    <cellStyle name="Normal 18 5 2 10" xfId="5294" xr:uid="{7CA0F328-E77E-4C83-AC1B-B01068B0F3B8}"/>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2" xfId="684" xr:uid="{46E943AC-F9F8-42DB-92F1-AD1D7B51F0FB}"/>
    <cellStyle name="Normal 18 6 2 10" xfId="5248" xr:uid="{14B76EFF-9221-4C76-83CD-7F02C346B250}"/>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3" xfId="127" xr:uid="{784482C9-E299-4EE6-BDB7-C90A7CCB3635}"/>
    <cellStyle name="Normal 2 3 2" xfId="220" xr:uid="{859C4C25-41BF-44A3-AC7D-E001E26EBC09}"/>
    <cellStyle name="Normal 2 4" xfId="431" xr:uid="{06796E02-1F58-4BCB-B8D8-219C7D30DD92}"/>
    <cellStyle name="Normal 2 5" xfId="548" xr:uid="{B2FE9955-84C1-485A-B1E9-DA942BE0C9F0}"/>
    <cellStyle name="Normal 2 6" xfId="1850" xr:uid="{65A15AD0-4F29-4001-9647-40459D5F13D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2" xfId="753" xr:uid="{99AED09B-339E-4998-89C4-CB9D2D1CF914}"/>
    <cellStyle name="Normal 27 2 2 10" xfId="5312" xr:uid="{4EDA3D19-B19C-47E2-9929-19C7C713ABE8}"/>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2" xfId="770" xr:uid="{5B5DC9E7-B5F4-4821-A062-07ACF3A0531A}"/>
    <cellStyle name="Normal 34 2 2 10" xfId="5329" xr:uid="{754FC9D5-CE67-4F34-82AD-E89A5BB75814}"/>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2" xfId="773" xr:uid="{8C061960-2475-48A3-A838-C9FA02DFED26}"/>
    <cellStyle name="Normal 35 2 2 10" xfId="5332" xr:uid="{BFD2F416-A873-41D6-902C-DAB6FD936169}"/>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2" xfId="776" xr:uid="{583D8A0A-EBA1-4208-9AED-D3C93152454F}"/>
    <cellStyle name="Normal 36 2 2 10" xfId="5335" xr:uid="{7A1B8D83-35B7-48F4-A2CF-68B32EB33EEB}"/>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2" xfId="779" xr:uid="{6617EE24-C713-485E-88CA-6E377DC2D28F}"/>
    <cellStyle name="Normal 37 2 2 10" xfId="5338" xr:uid="{07261EA2-C962-4D48-BD1F-4994365A4F6B}"/>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2" xfId="782" xr:uid="{8E064363-7A61-4586-8A36-43994E34EC75}"/>
    <cellStyle name="Normal 38 2 2 10" xfId="5341" xr:uid="{4AB331C2-ED01-42D9-9E55-774B4AA0CE22}"/>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3" xfId="225" xr:uid="{72152CF4-B4BD-4B44-86C9-185AB8BBB258}"/>
    <cellStyle name="Normal 4 4" xfId="223" xr:uid="{157CE064-070A-4F6E-B4D7-9D60A751DDC6}"/>
    <cellStyle name="Normal 4 5" xfId="7388" xr:uid="{408F65A6-904D-4F4A-BB7A-650A1C09948B}"/>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0" xfId="1103" xr:uid="{737B41DA-ECDC-4662-9178-D5BA45A1BA75}"/>
    <cellStyle name="Normal 60 2" xfId="1735" xr:uid="{C890BEC4-78B0-482E-A1F1-CF320FACEB70}"/>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9" xfId="1786" xr:uid="{8292105C-CC58-4684-9C72-96C230588510}"/>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2" xfId="749" xr:uid="{2B84C17B-C87D-4D3A-A2C9-EB79AFDE8ED5}"/>
    <cellStyle name="Normal 7 2 2 2 10" xfId="5308" xr:uid="{3AC5DF1B-FD6D-42FA-A9CB-8BBCB5470FFE}"/>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2" xfId="759" xr:uid="{220538EA-5D19-456E-8271-9016565D77E9}"/>
    <cellStyle name="Normal 7 3 2 2 10" xfId="5318" xr:uid="{12BE2B3A-9E41-4504-B034-11503AE10ACB}"/>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2" xfId="766" xr:uid="{A4E69A16-AB8C-48DA-9D4A-05DB856D6AC5}"/>
    <cellStyle name="Normal 7 4 2 2 10" xfId="5325" xr:uid="{07881D34-BB72-43B6-BEA1-E9107FE59B30}"/>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2" xfId="729" xr:uid="{8D2CC500-CA6E-40F4-AC94-75DEBBFCAE1A}"/>
    <cellStyle name="Normal 7 5 2 10" xfId="5292" xr:uid="{B9A7B6C8-FA5A-4542-9E12-D3FF6B5D1585}"/>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2" xfId="681" xr:uid="{1C474DF2-0EAA-4F6F-8637-4740FB1FD6F2}"/>
    <cellStyle name="Normal 7 6 2 10" xfId="5246" xr:uid="{5279AE08-2D8F-48C3-9DF5-F8AAEF4BF9DF}"/>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3" xfId="559" xr:uid="{E41E4E3D-2CB4-4A3F-B57E-D010819C1E50}"/>
    <cellStyle name="Note 2 4" xfId="232" xr:uid="{16C14A1B-6938-4C97-8233-DD71372508F2}"/>
    <cellStyle name="Note 3" xfId="486" xr:uid="{EEC99F59-071C-4EE8-A13D-0288CA28478D}"/>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3" xfId="319" xr:uid="{0ADB5FB7-44EB-4908-967B-992546F7203C}"/>
    <cellStyle name="SAPBEXaggData 4" xfId="237" xr:uid="{F21EEFC4-1D34-41F5-940B-10F3AB050A4B}"/>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3" xfId="320" xr:uid="{F667804A-51BC-4153-800F-7ACEABB0884E}"/>
    <cellStyle name="SAPBEXaggItem 4" xfId="242" xr:uid="{2076663E-E4D6-4111-893B-097DB66F7C21}"/>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chaText" xfId="60" xr:uid="{A62F5133-053E-428A-9A7A-9325B8C045E7}"/>
    <cellStyle name="SAPBEXchaText 2" xfId="61" xr:uid="{EA1EE2CF-C709-4739-8E1D-C283DAED56DD}"/>
    <cellStyle name="SAPBEXchaText 2 2" xfId="7469" xr:uid="{24FC3D4A-3DFF-4201-81B7-B2CBB29C9973}"/>
    <cellStyle name="SAPBEXchaText 3" xfId="321" xr:uid="{82DCE765-5708-46BD-B6EC-9DA24B63D62E}"/>
    <cellStyle name="SAPBEXchaText 4" xfId="245" xr:uid="{D983D556-6C5C-4713-A65D-BEB5DA20AE70}"/>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3" xfId="322" xr:uid="{80AD3829-F7E6-442B-8B7C-936CB55D704D}"/>
    <cellStyle name="SAPBEXexcBad7 4" xfId="246" xr:uid="{3E48466F-2941-4DF3-ABDD-228C7FBD1AE8}"/>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3" xfId="323" xr:uid="{1E375A28-4E9A-4AE9-A724-1AF5D7C2476C}"/>
    <cellStyle name="SAPBEXexcBad8 4" xfId="248" xr:uid="{2EA63373-E02F-45C9-B25B-C814FE1DE28D}"/>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3" xfId="324" xr:uid="{AA426E83-452F-4A97-B33B-F3B1A3C5CB35}"/>
    <cellStyle name="SAPBEXexcBad9 4" xfId="250" xr:uid="{694ABA36-7972-4AC0-9948-A91FAA83F8B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3" xfId="325" xr:uid="{005E1715-3EC7-4D49-80A7-029453D7D6CF}"/>
    <cellStyle name="SAPBEXexcCritical4 4" xfId="252" xr:uid="{3553BE74-DEFC-4416-8F32-F5A774BB7E43}"/>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3" xfId="326" xr:uid="{E18A937E-1C7D-4182-91A4-55FE80386F74}"/>
    <cellStyle name="SAPBEXexcCritical5 4" xfId="254" xr:uid="{1EE0AF22-08B7-4BAB-BF8C-60ABD2C1C9CF}"/>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3" xfId="327" xr:uid="{DB5DAFF6-D278-42B2-8628-5F6069974485}"/>
    <cellStyle name="SAPBEXexcCritical6 4" xfId="256" xr:uid="{E8E95E5A-E5E9-4458-B89D-D4A770CC5FE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3" xfId="328" xr:uid="{34DCB0F9-E3A0-4229-8611-0E05764F792E}"/>
    <cellStyle name="SAPBEXexcGood1 4" xfId="258" xr:uid="{319BA36C-0BCB-4026-87B5-CA4F72760695}"/>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3" xfId="329" xr:uid="{4106BC0D-6681-4B43-9ADE-8E310EC42448}"/>
    <cellStyle name="SAPBEXexcGood2 4" xfId="260" xr:uid="{29578063-5B31-4A1C-A9D4-A2190A13C62E}"/>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3" xfId="330" xr:uid="{0DDA7D34-22EF-4816-B3B1-BC051BE16F82}"/>
    <cellStyle name="SAPBEXexcGood3 4" xfId="262" xr:uid="{3FFC855B-E87B-46F6-A7FC-9AE10D6B3CE9}"/>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3" xfId="331" xr:uid="{D87E245E-C8FE-4B55-ACD7-38564F067809}"/>
    <cellStyle name="SAPBEXfilterDrill 4" xfId="264" xr:uid="{6A87288C-FD93-4B04-83A1-F54C6C2A5077}"/>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3" xfId="198" xr:uid="{DD086D24-F13D-41DB-8AE7-F49720003A8E}"/>
    <cellStyle name="SAPBEXfilterItem 4" xfId="266" xr:uid="{AAAF3CFD-7179-4CA9-A235-A683FC66A53D}"/>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3" xfId="563" xr:uid="{C7BC889C-209E-42D9-877F-FA7775CCD81D}"/>
    <cellStyle name="SAPBEXformats" xfId="85" xr:uid="{94C54CF5-FB2A-424A-9A94-1EB08A72A98E}"/>
    <cellStyle name="SAPBEXformats 2" xfId="86" xr:uid="{08643C7D-CF08-4FF5-951A-890061630FE7}"/>
    <cellStyle name="SAPBEXformats 2 2" xfId="7491" xr:uid="{CE872BA3-F99F-40C8-8925-C048C95F46AE}"/>
    <cellStyle name="SAPBEXformats 3" xfId="332" xr:uid="{77862195-AA9F-478D-8543-F980D2D75B15}"/>
    <cellStyle name="SAPBEXformats 4" xfId="270" xr:uid="{734C983C-94A2-4DB5-A24C-D8D55647F302}"/>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3" xfId="333" xr:uid="{B000A422-7AAF-452F-8579-FC61BC17718F}"/>
    <cellStyle name="SAPBEXheaderItem 4" xfId="272" xr:uid="{F20DDCBB-6E46-4E11-957D-1816DE208DC8}"/>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3" xfId="334" xr:uid="{1B653C0C-0DCD-406E-AFA3-B43A07CA026F}"/>
    <cellStyle name="SAPBEXheaderText 4" xfId="274" xr:uid="{10E72105-C46A-4AAA-889B-6DD5024773D0}"/>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3" xfId="335" xr:uid="{A3617C78-D71E-4BE7-A23C-9864D17515AC}"/>
    <cellStyle name="SAPBEXHLevel0 4" xfId="276" xr:uid="{2AFA0B07-A7FA-4DAE-9888-66766DD45EFA}"/>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3" xfId="564" xr:uid="{0B05AAC9-70BB-4A55-97A7-4ABC7CAE6E14}"/>
    <cellStyle name="SAPBEXHLevel1" xfId="94" xr:uid="{714FD17A-BE18-4733-8983-A85B4E3A7A2B}"/>
    <cellStyle name="SAPBEXHLevel1 2" xfId="95" xr:uid="{AFFFD352-A6E2-4B9C-A67F-CADC654F6A73}"/>
    <cellStyle name="SAPBEXHLevel1 2 2" xfId="7368" xr:uid="{1BF793FD-DA04-46DE-953C-D51DEA4030C0}"/>
    <cellStyle name="SAPBEXHLevel1 3" xfId="336" xr:uid="{28C838D4-441E-49AA-8176-CC08F9EBA804}"/>
    <cellStyle name="SAPBEXHLevel1 4" xfId="279" xr:uid="{991C4CCE-A9E9-41D7-9E24-8878E76079AF}"/>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3" xfId="565" xr:uid="{150469B2-B99F-4648-AF38-E502A771ED39}"/>
    <cellStyle name="SAPBEXHLevel2" xfId="97" xr:uid="{505EA2B6-03E1-4831-9D82-59F0D30C2BB0}"/>
    <cellStyle name="SAPBEXHLevel2 2" xfId="98" xr:uid="{3862093C-F1B6-42A6-918F-5A113D78C533}"/>
    <cellStyle name="SAPBEXHLevel2 2 2" xfId="7406" xr:uid="{F4050148-2BE4-4A1E-AE70-AB60A538FE4B}"/>
    <cellStyle name="SAPBEXHLevel2 3" xfId="337" xr:uid="{6E2D41D3-B0FF-47F4-9C2A-277C3C5327F3}"/>
    <cellStyle name="SAPBEXHLevel2 4" xfId="282" xr:uid="{802AD6C2-05FC-46FB-A8B3-2B88CF0204D2}"/>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3" xfId="566" xr:uid="{B200EAF0-CF95-4221-8086-00B4554CEA00}"/>
    <cellStyle name="SAPBEXHLevel3" xfId="100" xr:uid="{264AF06B-5B2F-43B5-9476-3E33006631E9}"/>
    <cellStyle name="SAPBEXHLevel3 2" xfId="101" xr:uid="{14A8FF60-47FB-48EF-940D-7291E63BC909}"/>
    <cellStyle name="SAPBEXHLevel3 2 2" xfId="7395" xr:uid="{46997591-B0A6-4DEB-870E-5290E048CE49}"/>
    <cellStyle name="SAPBEXHLevel3 3" xfId="338" xr:uid="{AD4EC4C7-9CBC-443C-B38E-3B86F3383ADD}"/>
    <cellStyle name="SAPBEXHLevel3 4" xfId="285" xr:uid="{F14B9155-ED85-405D-8D85-B42E499B3E9E}"/>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3" xfId="567" xr:uid="{CDE0387A-CC26-412F-BF25-3B00806A58C4}"/>
    <cellStyle name="SAPBEXinputData" xfId="103" xr:uid="{D38D7C5D-871D-4740-B1DD-758A443364AE}"/>
    <cellStyle name="SAPBEXinputData 2" xfId="288" xr:uid="{F608614A-3BD2-4D20-952C-8A2143A75E5C}"/>
    <cellStyle name="SAPBEXinputData 2 2" xfId="494" xr:uid="{D79C1C7B-D7D6-4F04-A24E-6988DDDEAB54}"/>
    <cellStyle name="SAPBEXinputData 2 3" xfId="568" xr:uid="{94BAD8AE-02CB-4597-BA75-0C0A43F33F61}"/>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3" xfId="339" xr:uid="{605F3F9F-2C82-4B7B-905E-329D6A8D5B02}"/>
    <cellStyle name="SAPBEXstdData 4" xfId="294" xr:uid="{735F28CC-3B36-45B6-89F9-16EBF97C09A6}"/>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3" xfId="340" xr:uid="{5509F0DD-D5DD-4A2B-B05A-74020C098E9F}"/>
    <cellStyle name="SAPBEXstdItem 4" xfId="298" xr:uid="{C8AAB284-37FF-4244-BE51-AF0BEF789CA8}"/>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unassignedItem" xfId="118" xr:uid="{D804B96A-C58A-4E2A-98E3-FC6E72A9A31D}"/>
    <cellStyle name="SAPBEXunassignedItem 2" xfId="119" xr:uid="{E80D8184-8641-413F-BA24-E02472E161E6}"/>
    <cellStyle name="SAPBEXunassignedItem 3" xfId="341" xr:uid="{1EAB64D1-7BFE-4970-9E06-FA447AE576F8}"/>
    <cellStyle name="SAPBEXunassignedItem 4" xfId="302" xr:uid="{4E331541-00FB-48E9-B5F1-3745364B55C4}"/>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view="pageBreakPreview" zoomScaleNormal="43" zoomScaleSheetLayoutView="100" workbookViewId="0">
      <selection sqref="A1:C1"/>
    </sheetView>
  </sheetViews>
  <sheetFormatPr defaultColWidth="9.33203125" defaultRowHeight="14.4"/>
  <cols>
    <col min="1" max="8" width="9.33203125" style="60"/>
    <col min="9" max="10" width="15.33203125" style="60" customWidth="1"/>
    <col min="11" max="16384" width="9.33203125" style="60"/>
  </cols>
  <sheetData>
    <row r="1" spans="1:18" ht="15.6">
      <c r="A1" s="225" t="s">
        <v>0</v>
      </c>
      <c r="B1" s="226"/>
      <c r="C1" s="226"/>
      <c r="D1" s="58"/>
      <c r="E1" s="58"/>
      <c r="F1" s="58"/>
      <c r="G1" s="58"/>
      <c r="H1" s="58"/>
      <c r="I1" s="58"/>
      <c r="J1" s="59"/>
    </row>
    <row r="2" spans="1:18" ht="14.7" customHeight="1">
      <c r="A2" s="227" t="s">
        <v>1</v>
      </c>
      <c r="B2" s="228"/>
      <c r="C2" s="228"/>
      <c r="D2" s="228"/>
      <c r="E2" s="228"/>
      <c r="F2" s="228"/>
      <c r="G2" s="228"/>
      <c r="H2" s="228"/>
      <c r="I2" s="228"/>
      <c r="J2" s="229"/>
      <c r="N2" s="159" t="s">
        <v>387</v>
      </c>
    </row>
    <row r="3" spans="1:18">
      <c r="A3" s="61"/>
      <c r="B3" s="62"/>
      <c r="C3" s="62"/>
      <c r="D3" s="62"/>
      <c r="E3" s="62"/>
      <c r="F3" s="62"/>
      <c r="G3" s="62"/>
      <c r="H3" s="62"/>
      <c r="I3" s="62"/>
      <c r="J3" s="63"/>
      <c r="N3" s="159" t="s">
        <v>388</v>
      </c>
    </row>
    <row r="4" spans="1:18" ht="33.6" customHeight="1">
      <c r="A4" s="230" t="s">
        <v>2</v>
      </c>
      <c r="B4" s="231"/>
      <c r="C4" s="231"/>
      <c r="D4" s="231"/>
      <c r="E4" s="232">
        <v>45292</v>
      </c>
      <c r="F4" s="233"/>
      <c r="G4" s="64" t="s">
        <v>3</v>
      </c>
      <c r="H4" s="232">
        <v>45565</v>
      </c>
      <c r="I4" s="233"/>
      <c r="J4" s="65"/>
      <c r="N4" s="159" t="s">
        <v>389</v>
      </c>
    </row>
    <row r="5" spans="1:18" s="66" customFormat="1" ht="10.199999999999999" customHeight="1">
      <c r="A5" s="234"/>
      <c r="B5" s="235"/>
      <c r="C5" s="235"/>
      <c r="D5" s="235"/>
      <c r="E5" s="235"/>
      <c r="F5" s="235"/>
      <c r="G5" s="235"/>
      <c r="H5" s="235"/>
      <c r="I5" s="235"/>
      <c r="J5" s="236"/>
      <c r="N5" s="159" t="s">
        <v>390</v>
      </c>
    </row>
    <row r="6" spans="1:18" ht="20.7" customHeight="1">
      <c r="A6" s="67"/>
      <c r="B6" s="68" t="s">
        <v>4</v>
      </c>
      <c r="C6" s="69"/>
      <c r="D6" s="69"/>
      <c r="E6" s="75">
        <v>2024</v>
      </c>
      <c r="F6" s="70"/>
      <c r="G6" s="64"/>
      <c r="H6" s="70"/>
      <c r="I6" s="71"/>
      <c r="J6" s="72"/>
      <c r="N6" s="105"/>
    </row>
    <row r="7" spans="1:18" s="74" customFormat="1" ht="10.95" customHeight="1">
      <c r="A7" s="67"/>
      <c r="B7" s="69"/>
      <c r="C7" s="69"/>
      <c r="D7" s="69"/>
      <c r="E7" s="73"/>
      <c r="F7" s="73"/>
      <c r="G7" s="64"/>
      <c r="H7" s="70"/>
      <c r="I7" s="71"/>
      <c r="J7" s="72"/>
    </row>
    <row r="8" spans="1:18" ht="20.7" customHeight="1">
      <c r="A8" s="67"/>
      <c r="B8" s="68" t="s">
        <v>5</v>
      </c>
      <c r="C8" s="69"/>
      <c r="D8" s="69"/>
      <c r="E8" s="75" t="s">
        <v>389</v>
      </c>
      <c r="F8" s="70"/>
      <c r="G8" s="64"/>
      <c r="H8" s="70"/>
      <c r="I8" s="71"/>
      <c r="J8" s="72"/>
    </row>
    <row r="9" spans="1:18" s="74" customFormat="1" ht="10.95" customHeight="1">
      <c r="A9" s="67"/>
      <c r="B9" s="69"/>
      <c r="C9" s="69"/>
      <c r="D9" s="69"/>
      <c r="E9" s="73"/>
      <c r="F9" s="73"/>
      <c r="G9" s="64"/>
      <c r="H9" s="73"/>
      <c r="I9" s="76"/>
      <c r="J9" s="72"/>
    </row>
    <row r="10" spans="1:18" ht="37.950000000000003" customHeight="1">
      <c r="A10" s="221" t="s">
        <v>6</v>
      </c>
      <c r="B10" s="222"/>
      <c r="C10" s="222"/>
      <c r="D10" s="222"/>
      <c r="E10" s="222"/>
      <c r="F10" s="222"/>
      <c r="G10" s="222"/>
      <c r="H10" s="222"/>
      <c r="I10" s="222"/>
      <c r="J10" s="77"/>
    </row>
    <row r="11" spans="1:18" ht="24.6" customHeight="1">
      <c r="A11" s="204" t="s">
        <v>7</v>
      </c>
      <c r="B11" s="223"/>
      <c r="C11" s="215" t="s">
        <v>500</v>
      </c>
      <c r="D11" s="216"/>
      <c r="E11" s="78"/>
      <c r="F11" s="170" t="s">
        <v>8</v>
      </c>
      <c r="G11" s="219"/>
      <c r="H11" s="211" t="s">
        <v>501</v>
      </c>
      <c r="I11" s="212"/>
      <c r="J11" s="79"/>
      <c r="R11" s="117"/>
    </row>
    <row r="12" spans="1:18" ht="14.7" customHeight="1">
      <c r="A12" s="80"/>
      <c r="B12" s="81"/>
      <c r="C12" s="81"/>
      <c r="D12" s="81"/>
      <c r="E12" s="224"/>
      <c r="F12" s="224"/>
      <c r="G12" s="224"/>
      <c r="H12" s="224"/>
      <c r="I12" s="82"/>
      <c r="J12" s="79"/>
    </row>
    <row r="13" spans="1:18" ht="21" customHeight="1">
      <c r="A13" s="169" t="s">
        <v>9</v>
      </c>
      <c r="B13" s="219"/>
      <c r="C13" s="215" t="s">
        <v>502</v>
      </c>
      <c r="D13" s="216"/>
      <c r="E13" s="237"/>
      <c r="F13" s="224"/>
      <c r="G13" s="224"/>
      <c r="H13" s="224"/>
      <c r="I13" s="82"/>
      <c r="J13" s="79"/>
    </row>
    <row r="14" spans="1:18" ht="10.95" customHeight="1">
      <c r="A14" s="78"/>
      <c r="B14" s="82"/>
      <c r="C14" s="81"/>
      <c r="D14" s="81"/>
      <c r="E14" s="176"/>
      <c r="F14" s="176"/>
      <c r="G14" s="176"/>
      <c r="H14" s="176"/>
      <c r="I14" s="81"/>
      <c r="J14" s="83"/>
    </row>
    <row r="15" spans="1:18" ht="22.95" customHeight="1">
      <c r="A15" s="169" t="s">
        <v>10</v>
      </c>
      <c r="B15" s="219"/>
      <c r="C15" s="215" t="s">
        <v>503</v>
      </c>
      <c r="D15" s="216"/>
      <c r="E15" s="220"/>
      <c r="F15" s="206"/>
      <c r="G15" s="84" t="s">
        <v>11</v>
      </c>
      <c r="H15" s="211" t="s">
        <v>504</v>
      </c>
      <c r="I15" s="212"/>
      <c r="J15" s="85"/>
    </row>
    <row r="16" spans="1:18" ht="10.95" customHeight="1">
      <c r="A16" s="78"/>
      <c r="B16" s="82"/>
      <c r="C16" s="81"/>
      <c r="D16" s="81"/>
      <c r="E16" s="176"/>
      <c r="F16" s="176"/>
      <c r="G16" s="176"/>
      <c r="H16" s="176"/>
      <c r="I16" s="81"/>
      <c r="J16" s="83"/>
    </row>
    <row r="17" spans="1:10" ht="22.95" customHeight="1">
      <c r="A17" s="86"/>
      <c r="B17" s="84" t="s">
        <v>12</v>
      </c>
      <c r="C17" s="215" t="s">
        <v>505</v>
      </c>
      <c r="D17" s="216"/>
      <c r="E17" s="87"/>
      <c r="F17" s="87"/>
      <c r="G17" s="87"/>
      <c r="H17" s="87"/>
      <c r="I17" s="87"/>
      <c r="J17" s="85"/>
    </row>
    <row r="18" spans="1:10">
      <c r="A18" s="217"/>
      <c r="B18" s="218"/>
      <c r="C18" s="210"/>
      <c r="D18" s="210"/>
      <c r="E18" s="176"/>
      <c r="F18" s="176"/>
      <c r="G18" s="176"/>
      <c r="H18" s="176"/>
      <c r="I18" s="81"/>
      <c r="J18" s="83"/>
    </row>
    <row r="19" spans="1:10">
      <c r="A19" s="204" t="s">
        <v>13</v>
      </c>
      <c r="B19" s="205"/>
      <c r="C19" s="177" t="s">
        <v>506</v>
      </c>
      <c r="D19" s="178"/>
      <c r="E19" s="178"/>
      <c r="F19" s="178"/>
      <c r="G19" s="178"/>
      <c r="H19" s="178"/>
      <c r="I19" s="178"/>
      <c r="J19" s="179"/>
    </row>
    <row r="20" spans="1:10">
      <c r="A20" s="80"/>
      <c r="B20" s="81"/>
      <c r="C20" s="88"/>
      <c r="D20" s="81"/>
      <c r="E20" s="210"/>
      <c r="F20" s="210"/>
      <c r="G20" s="210"/>
      <c r="H20" s="210"/>
      <c r="I20" s="81"/>
      <c r="J20" s="83"/>
    </row>
    <row r="21" spans="1:10">
      <c r="A21" s="204" t="s">
        <v>14</v>
      </c>
      <c r="B21" s="205"/>
      <c r="C21" s="211">
        <v>10000</v>
      </c>
      <c r="D21" s="212"/>
      <c r="E21" s="213"/>
      <c r="F21" s="214"/>
      <c r="G21" s="177" t="s">
        <v>507</v>
      </c>
      <c r="H21" s="178"/>
      <c r="I21" s="178"/>
      <c r="J21" s="179"/>
    </row>
    <row r="22" spans="1:10">
      <c r="A22" s="80"/>
      <c r="B22" s="81"/>
      <c r="C22" s="81"/>
      <c r="D22" s="81"/>
      <c r="E22" s="176"/>
      <c r="F22" s="176"/>
      <c r="G22" s="210"/>
      <c r="H22" s="210"/>
      <c r="I22" s="81"/>
      <c r="J22" s="83"/>
    </row>
    <row r="23" spans="1:10">
      <c r="A23" s="204" t="s">
        <v>15</v>
      </c>
      <c r="B23" s="205"/>
      <c r="C23" s="177" t="s">
        <v>508</v>
      </c>
      <c r="D23" s="178"/>
      <c r="E23" s="178"/>
      <c r="F23" s="178"/>
      <c r="G23" s="178"/>
      <c r="H23" s="178"/>
      <c r="I23" s="178"/>
      <c r="J23" s="179"/>
    </row>
    <row r="24" spans="1:10">
      <c r="A24" s="80"/>
      <c r="B24" s="81"/>
      <c r="C24" s="81"/>
      <c r="D24" s="81"/>
      <c r="E24" s="210"/>
      <c r="F24" s="210"/>
      <c r="G24" s="210"/>
      <c r="H24" s="210"/>
      <c r="I24" s="81"/>
      <c r="J24" s="83"/>
    </row>
    <row r="25" spans="1:10">
      <c r="A25" s="204" t="s">
        <v>16</v>
      </c>
      <c r="B25" s="205"/>
      <c r="C25" s="207" t="s">
        <v>509</v>
      </c>
      <c r="D25" s="208"/>
      <c r="E25" s="208"/>
      <c r="F25" s="208"/>
      <c r="G25" s="208"/>
      <c r="H25" s="208"/>
      <c r="I25" s="208"/>
      <c r="J25" s="209"/>
    </row>
    <row r="26" spans="1:10">
      <c r="A26" s="80"/>
      <c r="B26" s="81"/>
      <c r="C26" s="88"/>
      <c r="D26" s="81"/>
      <c r="E26" s="210"/>
      <c r="F26" s="210"/>
      <c r="G26" s="210"/>
      <c r="H26" s="210"/>
      <c r="I26" s="81"/>
      <c r="J26" s="83"/>
    </row>
    <row r="27" spans="1:10">
      <c r="A27" s="204" t="s">
        <v>17</v>
      </c>
      <c r="B27" s="205"/>
      <c r="C27" s="207" t="s">
        <v>510</v>
      </c>
      <c r="D27" s="208"/>
      <c r="E27" s="208"/>
      <c r="F27" s="208"/>
      <c r="G27" s="208"/>
      <c r="H27" s="208"/>
      <c r="I27" s="208"/>
      <c r="J27" s="209"/>
    </row>
    <row r="28" spans="1:10" ht="13.95" customHeight="1">
      <c r="A28" s="80"/>
      <c r="B28" s="81"/>
      <c r="C28" s="88"/>
      <c r="D28" s="81"/>
      <c r="E28" s="176"/>
      <c r="F28" s="176"/>
      <c r="G28" s="176"/>
      <c r="H28" s="176"/>
      <c r="I28" s="81"/>
      <c r="J28" s="83"/>
    </row>
    <row r="29" spans="1:10" ht="22.95" customHeight="1">
      <c r="A29" s="169" t="s">
        <v>18</v>
      </c>
      <c r="B29" s="205"/>
      <c r="C29" s="102" t="s">
        <v>596</v>
      </c>
      <c r="D29" s="90"/>
      <c r="E29" s="180"/>
      <c r="F29" s="180"/>
      <c r="G29" s="180"/>
      <c r="H29" s="180"/>
      <c r="I29" s="91"/>
      <c r="J29" s="92"/>
    </row>
    <row r="30" spans="1:10">
      <c r="A30" s="80"/>
      <c r="B30" s="81"/>
      <c r="C30" s="81"/>
      <c r="D30" s="81"/>
      <c r="E30" s="176"/>
      <c r="F30" s="176"/>
      <c r="G30" s="176"/>
      <c r="H30" s="176"/>
      <c r="I30" s="91"/>
      <c r="J30" s="92"/>
    </row>
    <row r="31" spans="1:10">
      <c r="A31" s="204" t="s">
        <v>19</v>
      </c>
      <c r="B31" s="205"/>
      <c r="C31" s="102" t="s">
        <v>519</v>
      </c>
      <c r="D31" s="203" t="s">
        <v>20</v>
      </c>
      <c r="E31" s="184"/>
      <c r="F31" s="184"/>
      <c r="G31" s="184"/>
      <c r="H31" s="81"/>
      <c r="I31" s="93" t="s">
        <v>21</v>
      </c>
      <c r="J31" s="94" t="s">
        <v>22</v>
      </c>
    </row>
    <row r="32" spans="1:10">
      <c r="A32" s="204"/>
      <c r="B32" s="205"/>
      <c r="C32" s="95"/>
      <c r="D32" s="64"/>
      <c r="E32" s="206"/>
      <c r="F32" s="206"/>
      <c r="G32" s="206"/>
      <c r="H32" s="206"/>
      <c r="I32" s="91"/>
      <c r="J32" s="92"/>
    </row>
    <row r="33" spans="1:10">
      <c r="A33" s="204" t="s">
        <v>23</v>
      </c>
      <c r="B33" s="205"/>
      <c r="C33" s="89" t="s">
        <v>520</v>
      </c>
      <c r="D33" s="203" t="s">
        <v>24</v>
      </c>
      <c r="E33" s="184"/>
      <c r="F33" s="184"/>
      <c r="G33" s="184"/>
      <c r="H33" s="87"/>
      <c r="I33" s="93" t="s">
        <v>25</v>
      </c>
      <c r="J33" s="94" t="s">
        <v>26</v>
      </c>
    </row>
    <row r="34" spans="1:10">
      <c r="A34" s="80"/>
      <c r="B34" s="81"/>
      <c r="C34" s="81"/>
      <c r="D34" s="81"/>
      <c r="E34" s="176"/>
      <c r="F34" s="176"/>
      <c r="G34" s="176"/>
      <c r="H34" s="176"/>
      <c r="I34" s="81"/>
      <c r="J34" s="83"/>
    </row>
    <row r="35" spans="1:10">
      <c r="A35" s="203" t="s">
        <v>27</v>
      </c>
      <c r="B35" s="184"/>
      <c r="C35" s="184"/>
      <c r="D35" s="184"/>
      <c r="E35" s="184" t="s">
        <v>28</v>
      </c>
      <c r="F35" s="184"/>
      <c r="G35" s="184"/>
      <c r="H35" s="184"/>
      <c r="I35" s="184"/>
      <c r="J35" s="96" t="s">
        <v>29</v>
      </c>
    </row>
    <row r="36" spans="1:10">
      <c r="A36" s="80"/>
      <c r="B36" s="81"/>
      <c r="C36" s="81"/>
      <c r="D36" s="81"/>
      <c r="E36" s="176"/>
      <c r="F36" s="176"/>
      <c r="G36" s="176"/>
      <c r="H36" s="176"/>
      <c r="I36" s="81"/>
      <c r="J36" s="92"/>
    </row>
    <row r="37" spans="1:10">
      <c r="A37" s="198" t="s">
        <v>521</v>
      </c>
      <c r="B37" s="199"/>
      <c r="C37" s="199"/>
      <c r="D37" s="199"/>
      <c r="E37" s="198" t="s">
        <v>522</v>
      </c>
      <c r="F37" s="199"/>
      <c r="G37" s="199"/>
      <c r="H37" s="199"/>
      <c r="I37" s="200"/>
      <c r="J37" s="118">
        <v>1449613</v>
      </c>
    </row>
    <row r="38" spans="1:10">
      <c r="A38" s="80"/>
      <c r="B38" s="81"/>
      <c r="C38" s="88"/>
      <c r="D38" s="202"/>
      <c r="E38" s="202"/>
      <c r="F38" s="202"/>
      <c r="G38" s="202"/>
      <c r="H38" s="202"/>
      <c r="I38" s="202"/>
      <c r="J38" s="83"/>
    </row>
    <row r="39" spans="1:10">
      <c r="A39" s="198" t="s">
        <v>523</v>
      </c>
      <c r="B39" s="199"/>
      <c r="C39" s="199"/>
      <c r="D39" s="200"/>
      <c r="E39" s="198" t="s">
        <v>524</v>
      </c>
      <c r="F39" s="199"/>
      <c r="G39" s="199"/>
      <c r="H39" s="199"/>
      <c r="I39" s="200"/>
      <c r="J39" s="120" t="s">
        <v>525</v>
      </c>
    </row>
    <row r="40" spans="1:10">
      <c r="A40" s="80"/>
      <c r="B40" s="81"/>
      <c r="C40" s="88"/>
      <c r="D40" s="121"/>
      <c r="E40" s="202"/>
      <c r="F40" s="202"/>
      <c r="G40" s="202"/>
      <c r="H40" s="202"/>
      <c r="I40" s="82"/>
      <c r="J40" s="83"/>
    </row>
    <row r="41" spans="1:10">
      <c r="A41" s="198" t="s">
        <v>526</v>
      </c>
      <c r="B41" s="199"/>
      <c r="C41" s="199"/>
      <c r="D41" s="200"/>
      <c r="E41" s="198" t="s">
        <v>527</v>
      </c>
      <c r="F41" s="199"/>
      <c r="G41" s="199"/>
      <c r="H41" s="199"/>
      <c r="I41" s="200"/>
      <c r="J41" s="120">
        <v>80921748</v>
      </c>
    </row>
    <row r="42" spans="1:10">
      <c r="A42" s="80"/>
      <c r="B42" s="81"/>
      <c r="C42" s="88"/>
      <c r="D42" s="121"/>
      <c r="E42" s="202"/>
      <c r="F42" s="202"/>
      <c r="G42" s="202"/>
      <c r="H42" s="202"/>
      <c r="I42" s="82"/>
      <c r="J42" s="83"/>
    </row>
    <row r="43" spans="1:10">
      <c r="A43" s="198"/>
      <c r="B43" s="199"/>
      <c r="C43" s="199"/>
      <c r="D43" s="200"/>
      <c r="E43" s="198"/>
      <c r="F43" s="199"/>
      <c r="G43" s="199"/>
      <c r="H43" s="199"/>
      <c r="I43" s="200"/>
      <c r="J43" s="120"/>
    </row>
    <row r="44" spans="1:10">
      <c r="A44" s="97"/>
      <c r="B44" s="88"/>
      <c r="C44" s="193"/>
      <c r="D44" s="193"/>
      <c r="E44" s="176"/>
      <c r="F44" s="176"/>
      <c r="G44" s="193"/>
      <c r="H44" s="193"/>
      <c r="I44" s="193"/>
      <c r="J44" s="83"/>
    </row>
    <row r="45" spans="1:10">
      <c r="A45" s="198"/>
      <c r="B45" s="199"/>
      <c r="C45" s="199"/>
      <c r="D45" s="200"/>
      <c r="E45" s="198"/>
      <c r="F45" s="199"/>
      <c r="G45" s="199"/>
      <c r="H45" s="199"/>
      <c r="I45" s="200"/>
      <c r="J45" s="120"/>
    </row>
    <row r="46" spans="1:10">
      <c r="A46" s="97"/>
      <c r="B46" s="88"/>
      <c r="C46" s="88"/>
      <c r="D46" s="81"/>
      <c r="E46" s="201"/>
      <c r="F46" s="201"/>
      <c r="G46" s="193"/>
      <c r="H46" s="193"/>
      <c r="I46" s="81"/>
      <c r="J46" s="83"/>
    </row>
    <row r="47" spans="1:10">
      <c r="A47" s="195"/>
      <c r="B47" s="196"/>
      <c r="C47" s="196"/>
      <c r="D47" s="197"/>
      <c r="E47" s="195"/>
      <c r="F47" s="196"/>
      <c r="G47" s="196"/>
      <c r="H47" s="196"/>
      <c r="I47" s="197"/>
      <c r="J47" s="89"/>
    </row>
    <row r="48" spans="1:10">
      <c r="A48" s="97"/>
      <c r="B48" s="88"/>
      <c r="C48" s="88"/>
      <c r="D48" s="81"/>
      <c r="E48" s="176"/>
      <c r="F48" s="176"/>
      <c r="G48" s="193"/>
      <c r="H48" s="193"/>
      <c r="I48" s="81"/>
      <c r="J48" s="98" t="s">
        <v>30</v>
      </c>
    </row>
    <row r="49" spans="1:10">
      <c r="A49" s="97"/>
      <c r="B49" s="88"/>
      <c r="C49" s="88"/>
      <c r="D49" s="81"/>
      <c r="E49" s="176"/>
      <c r="F49" s="176"/>
      <c r="G49" s="193"/>
      <c r="H49" s="193"/>
      <c r="I49" s="81"/>
      <c r="J49" s="98" t="s">
        <v>31</v>
      </c>
    </row>
    <row r="50" spans="1:10" ht="14.7" customHeight="1">
      <c r="A50" s="169" t="s">
        <v>32</v>
      </c>
      <c r="B50" s="170"/>
      <c r="C50" s="186" t="s">
        <v>511</v>
      </c>
      <c r="D50" s="187"/>
      <c r="E50" s="188" t="s">
        <v>33</v>
      </c>
      <c r="F50" s="189"/>
      <c r="G50" s="190"/>
      <c r="H50" s="191"/>
      <c r="I50" s="191"/>
      <c r="J50" s="192"/>
    </row>
    <row r="51" spans="1:10">
      <c r="A51" s="97"/>
      <c r="B51" s="88"/>
      <c r="C51" s="193"/>
      <c r="D51" s="193"/>
      <c r="E51" s="176"/>
      <c r="F51" s="176"/>
      <c r="G51" s="194" t="s">
        <v>34</v>
      </c>
      <c r="H51" s="194"/>
      <c r="I51" s="194"/>
      <c r="J51" s="72"/>
    </row>
    <row r="52" spans="1:10" ht="13.95" customHeight="1">
      <c r="A52" s="169" t="s">
        <v>35</v>
      </c>
      <c r="B52" s="170"/>
      <c r="C52" s="177" t="s">
        <v>512</v>
      </c>
      <c r="D52" s="178"/>
      <c r="E52" s="178"/>
      <c r="F52" s="178"/>
      <c r="G52" s="178"/>
      <c r="H52" s="178"/>
      <c r="I52" s="178"/>
      <c r="J52" s="179"/>
    </row>
    <row r="53" spans="1:10">
      <c r="A53" s="80"/>
      <c r="B53" s="81"/>
      <c r="C53" s="180" t="s">
        <v>36</v>
      </c>
      <c r="D53" s="180"/>
      <c r="E53" s="180"/>
      <c r="F53" s="180"/>
      <c r="G53" s="180"/>
      <c r="H53" s="180"/>
      <c r="I53" s="180"/>
      <c r="J53" s="83"/>
    </row>
    <row r="54" spans="1:10">
      <c r="A54" s="169" t="s">
        <v>37</v>
      </c>
      <c r="B54" s="170"/>
      <c r="C54" s="181" t="s">
        <v>513</v>
      </c>
      <c r="D54" s="182"/>
      <c r="E54" s="183"/>
      <c r="F54" s="176"/>
      <c r="G54" s="176"/>
      <c r="H54" s="184"/>
      <c r="I54" s="184"/>
      <c r="J54" s="185"/>
    </row>
    <row r="55" spans="1:10">
      <c r="A55" s="80"/>
      <c r="B55" s="81"/>
      <c r="C55" s="88"/>
      <c r="D55" s="81"/>
      <c r="E55" s="176"/>
      <c r="F55" s="176"/>
      <c r="G55" s="176"/>
      <c r="H55" s="176"/>
      <c r="I55" s="81"/>
      <c r="J55" s="83"/>
    </row>
    <row r="56" spans="1:10" ht="14.7" customHeight="1">
      <c r="A56" s="169" t="s">
        <v>38</v>
      </c>
      <c r="B56" s="170"/>
      <c r="C56" s="171" t="s">
        <v>514</v>
      </c>
      <c r="D56" s="172"/>
      <c r="E56" s="172"/>
      <c r="F56" s="172"/>
      <c r="G56" s="172"/>
      <c r="H56" s="172"/>
      <c r="I56" s="172"/>
      <c r="J56" s="173"/>
    </row>
    <row r="57" spans="1:10">
      <c r="A57" s="80"/>
      <c r="B57" s="81"/>
      <c r="C57" s="81"/>
      <c r="D57" s="81"/>
      <c r="E57" s="176"/>
      <c r="F57" s="176"/>
      <c r="G57" s="176"/>
      <c r="H57" s="176"/>
      <c r="I57" s="81"/>
      <c r="J57" s="83"/>
    </row>
    <row r="58" spans="1:10">
      <c r="A58" s="169" t="s">
        <v>39</v>
      </c>
      <c r="B58" s="170"/>
      <c r="C58" s="171" t="s">
        <v>515</v>
      </c>
      <c r="D58" s="172"/>
      <c r="E58" s="172"/>
      <c r="F58" s="172"/>
      <c r="G58" s="172"/>
      <c r="H58" s="172"/>
      <c r="I58" s="172"/>
      <c r="J58" s="173"/>
    </row>
    <row r="59" spans="1:10" ht="14.7" customHeight="1">
      <c r="A59" s="80"/>
      <c r="B59" s="81"/>
      <c r="C59" s="174" t="s">
        <v>40</v>
      </c>
      <c r="D59" s="174"/>
      <c r="E59" s="174"/>
      <c r="F59" s="174"/>
      <c r="G59" s="81"/>
      <c r="H59" s="81"/>
      <c r="I59" s="81"/>
      <c r="J59" s="83"/>
    </row>
    <row r="60" spans="1:10">
      <c r="A60" s="169" t="s">
        <v>41</v>
      </c>
      <c r="B60" s="170"/>
      <c r="C60" s="171" t="s">
        <v>516</v>
      </c>
      <c r="D60" s="172"/>
      <c r="E60" s="172"/>
      <c r="F60" s="172"/>
      <c r="G60" s="172"/>
      <c r="H60" s="172"/>
      <c r="I60" s="172"/>
      <c r="J60" s="173"/>
    </row>
    <row r="61" spans="1:10" ht="14.7" customHeight="1">
      <c r="A61" s="99"/>
      <c r="B61" s="100"/>
      <c r="C61" s="175" t="s">
        <v>42</v>
      </c>
      <c r="D61" s="175"/>
      <c r="E61" s="175"/>
      <c r="F61" s="175"/>
      <c r="G61" s="175"/>
      <c r="H61" s="100"/>
      <c r="I61" s="100"/>
      <c r="J61" s="101"/>
    </row>
    <row r="68" ht="27" customHeight="1"/>
    <row r="72" ht="38.700000000000003"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8" max="9" width="16.33203125" style="30" customWidth="1"/>
    <col min="10" max="10" width="10.33203125" bestFit="1" customWidth="1"/>
  </cols>
  <sheetData>
    <row r="1" spans="1:9">
      <c r="A1" s="245" t="s">
        <v>43</v>
      </c>
      <c r="B1" s="246"/>
      <c r="C1" s="246"/>
      <c r="D1" s="246"/>
      <c r="E1" s="246"/>
      <c r="F1" s="246"/>
      <c r="G1" s="246"/>
      <c r="H1" s="246"/>
      <c r="I1" s="246"/>
    </row>
    <row r="2" spans="1:9" ht="12.75" customHeight="1">
      <c r="A2" s="247" t="s">
        <v>597</v>
      </c>
      <c r="B2" s="248"/>
      <c r="C2" s="248"/>
      <c r="D2" s="248"/>
      <c r="E2" s="248"/>
      <c r="F2" s="248"/>
      <c r="G2" s="248"/>
      <c r="H2" s="248"/>
      <c r="I2" s="248"/>
    </row>
    <row r="3" spans="1:9">
      <c r="A3" s="249" t="s">
        <v>499</v>
      </c>
      <c r="B3" s="249"/>
      <c r="C3" s="249"/>
      <c r="D3" s="249"/>
      <c r="E3" s="249"/>
      <c r="F3" s="249"/>
      <c r="G3" s="249"/>
      <c r="H3" s="249"/>
      <c r="I3" s="249"/>
    </row>
    <row r="4" spans="1:9" ht="12.75" customHeight="1">
      <c r="A4" s="250" t="s">
        <v>517</v>
      </c>
      <c r="B4" s="251"/>
      <c r="C4" s="251"/>
      <c r="D4" s="251"/>
      <c r="E4" s="251"/>
      <c r="F4" s="251"/>
      <c r="G4" s="251"/>
      <c r="H4" s="251"/>
      <c r="I4" s="252"/>
    </row>
    <row r="5" spans="1:9" ht="30.6">
      <c r="A5" s="255" t="s">
        <v>44</v>
      </c>
      <c r="B5" s="256"/>
      <c r="C5" s="256"/>
      <c r="D5" s="256"/>
      <c r="E5" s="256"/>
      <c r="F5" s="256"/>
      <c r="G5" s="9" t="s">
        <v>45</v>
      </c>
      <c r="H5" s="11" t="s">
        <v>46</v>
      </c>
      <c r="I5" s="11" t="s">
        <v>47</v>
      </c>
    </row>
    <row r="6" spans="1:9">
      <c r="A6" s="253">
        <v>1</v>
      </c>
      <c r="B6" s="254"/>
      <c r="C6" s="254"/>
      <c r="D6" s="254"/>
      <c r="E6" s="254"/>
      <c r="F6" s="254"/>
      <c r="G6" s="10">
        <v>2</v>
      </c>
      <c r="H6" s="11">
        <v>3</v>
      </c>
      <c r="I6" s="11">
        <v>4</v>
      </c>
    </row>
    <row r="7" spans="1:9">
      <c r="A7" s="257"/>
      <c r="B7" s="257"/>
      <c r="C7" s="257"/>
      <c r="D7" s="257"/>
      <c r="E7" s="257"/>
      <c r="F7" s="257"/>
      <c r="G7" s="257"/>
      <c r="H7" s="257"/>
      <c r="I7" s="257"/>
    </row>
    <row r="8" spans="1:9" ht="12.75" customHeight="1">
      <c r="A8" s="239" t="s">
        <v>48</v>
      </c>
      <c r="B8" s="239"/>
      <c r="C8" s="239"/>
      <c r="D8" s="239"/>
      <c r="E8" s="239"/>
      <c r="F8" s="239"/>
      <c r="G8" s="12">
        <v>1</v>
      </c>
      <c r="H8" s="28">
        <v>0</v>
      </c>
      <c r="I8" s="28">
        <v>0</v>
      </c>
    </row>
    <row r="9" spans="1:9" ht="12.75" customHeight="1">
      <c r="A9" s="240" t="s">
        <v>49</v>
      </c>
      <c r="B9" s="240"/>
      <c r="C9" s="240"/>
      <c r="D9" s="240"/>
      <c r="E9" s="240"/>
      <c r="F9" s="240"/>
      <c r="G9" s="13">
        <v>2</v>
      </c>
      <c r="H9" s="29">
        <f>H10+H17+H27+H38+H43</f>
        <v>35234659</v>
      </c>
      <c r="I9" s="29">
        <f>I10+I17+I27+I38+I43</f>
        <v>33455328</v>
      </c>
    </row>
    <row r="10" spans="1:9" ht="12.75" customHeight="1">
      <c r="A10" s="242" t="s">
        <v>50</v>
      </c>
      <c r="B10" s="242"/>
      <c r="C10" s="242"/>
      <c r="D10" s="242"/>
      <c r="E10" s="242"/>
      <c r="F10" s="242"/>
      <c r="G10" s="13">
        <v>3</v>
      </c>
      <c r="H10" s="29">
        <f>H11+H12+H13+H14+H15+H16</f>
        <v>384504</v>
      </c>
      <c r="I10" s="29">
        <f>I11+I12+I13+I14+I15+I16</f>
        <v>936890</v>
      </c>
    </row>
    <row r="11" spans="1:9" ht="12.75" customHeight="1">
      <c r="A11" s="238" t="s">
        <v>497</v>
      </c>
      <c r="B11" s="238"/>
      <c r="C11" s="238"/>
      <c r="D11" s="238"/>
      <c r="E11" s="238"/>
      <c r="F11" s="238"/>
      <c r="G11" s="12">
        <v>4</v>
      </c>
      <c r="H11" s="28">
        <v>0</v>
      </c>
      <c r="I11" s="28">
        <v>0</v>
      </c>
    </row>
    <row r="12" spans="1:9" ht="22.95" customHeight="1">
      <c r="A12" s="238" t="s">
        <v>496</v>
      </c>
      <c r="B12" s="238"/>
      <c r="C12" s="238"/>
      <c r="D12" s="238"/>
      <c r="E12" s="238"/>
      <c r="F12" s="238"/>
      <c r="G12" s="12">
        <v>5</v>
      </c>
      <c r="H12" s="28">
        <v>37764</v>
      </c>
      <c r="I12" s="28">
        <v>375086</v>
      </c>
    </row>
    <row r="13" spans="1:9" ht="12.75" customHeight="1">
      <c r="A13" s="238" t="s">
        <v>51</v>
      </c>
      <c r="B13" s="238"/>
      <c r="C13" s="238"/>
      <c r="D13" s="238"/>
      <c r="E13" s="238"/>
      <c r="F13" s="238"/>
      <c r="G13" s="12">
        <v>6</v>
      </c>
      <c r="H13" s="28">
        <v>0</v>
      </c>
      <c r="I13" s="28">
        <v>0</v>
      </c>
    </row>
    <row r="14" spans="1:9" ht="12.75" customHeight="1">
      <c r="A14" s="238" t="s">
        <v>52</v>
      </c>
      <c r="B14" s="238"/>
      <c r="C14" s="238"/>
      <c r="D14" s="238"/>
      <c r="E14" s="238"/>
      <c r="F14" s="238"/>
      <c r="G14" s="12">
        <v>7</v>
      </c>
      <c r="H14" s="28">
        <v>0</v>
      </c>
      <c r="I14" s="28">
        <v>0</v>
      </c>
    </row>
    <row r="15" spans="1:9" ht="12.75" customHeight="1">
      <c r="A15" s="238" t="s">
        <v>53</v>
      </c>
      <c r="B15" s="238"/>
      <c r="C15" s="238"/>
      <c r="D15" s="238"/>
      <c r="E15" s="238"/>
      <c r="F15" s="238"/>
      <c r="G15" s="12">
        <v>8</v>
      </c>
      <c r="H15" s="28">
        <v>346740</v>
      </c>
      <c r="I15" s="28">
        <v>561804</v>
      </c>
    </row>
    <row r="16" spans="1:9" ht="12.75" customHeight="1">
      <c r="A16" s="238" t="s">
        <v>54</v>
      </c>
      <c r="B16" s="238"/>
      <c r="C16" s="238"/>
      <c r="D16" s="238"/>
      <c r="E16" s="238"/>
      <c r="F16" s="238"/>
      <c r="G16" s="12">
        <v>9</v>
      </c>
      <c r="H16" s="28">
        <v>0</v>
      </c>
      <c r="I16" s="28">
        <v>0</v>
      </c>
    </row>
    <row r="17" spans="1:9" ht="12.75" customHeight="1">
      <c r="A17" s="242" t="s">
        <v>55</v>
      </c>
      <c r="B17" s="242"/>
      <c r="C17" s="242"/>
      <c r="D17" s="242"/>
      <c r="E17" s="242"/>
      <c r="F17" s="242"/>
      <c r="G17" s="13">
        <v>10</v>
      </c>
      <c r="H17" s="29">
        <f>H18+H19+H20+H21+H22+H23+H24+H25+H26</f>
        <v>29757052</v>
      </c>
      <c r="I17" s="29">
        <f>I18+I19+I20+I21+I22+I23+I24+I25+I26</f>
        <v>28407037</v>
      </c>
    </row>
    <row r="18" spans="1:9" ht="12.75" customHeight="1">
      <c r="A18" s="238" t="s">
        <v>56</v>
      </c>
      <c r="B18" s="238"/>
      <c r="C18" s="238"/>
      <c r="D18" s="238"/>
      <c r="E18" s="238"/>
      <c r="F18" s="238"/>
      <c r="G18" s="12">
        <v>11</v>
      </c>
      <c r="H18" s="28">
        <v>2071185</v>
      </c>
      <c r="I18" s="28">
        <v>2071185</v>
      </c>
    </row>
    <row r="19" spans="1:9" ht="12.75" customHeight="1">
      <c r="A19" s="238" t="s">
        <v>57</v>
      </c>
      <c r="B19" s="238"/>
      <c r="C19" s="238"/>
      <c r="D19" s="238"/>
      <c r="E19" s="238"/>
      <c r="F19" s="238"/>
      <c r="G19" s="12">
        <v>12</v>
      </c>
      <c r="H19" s="28">
        <v>20329321</v>
      </c>
      <c r="I19" s="28">
        <v>18910095</v>
      </c>
    </row>
    <row r="20" spans="1:9" ht="12.75" customHeight="1">
      <c r="A20" s="238" t="s">
        <v>58</v>
      </c>
      <c r="B20" s="238"/>
      <c r="C20" s="238"/>
      <c r="D20" s="238"/>
      <c r="E20" s="238"/>
      <c r="F20" s="238"/>
      <c r="G20" s="12">
        <v>13</v>
      </c>
      <c r="H20" s="28">
        <v>4937485</v>
      </c>
      <c r="I20" s="28">
        <v>4565802</v>
      </c>
    </row>
    <row r="21" spans="1:9" ht="12.75" customHeight="1">
      <c r="A21" s="238" t="s">
        <v>59</v>
      </c>
      <c r="B21" s="238"/>
      <c r="C21" s="238"/>
      <c r="D21" s="238"/>
      <c r="E21" s="238"/>
      <c r="F21" s="238"/>
      <c r="G21" s="12">
        <v>14</v>
      </c>
      <c r="H21" s="28">
        <v>2337396</v>
      </c>
      <c r="I21" s="28">
        <v>2578405</v>
      </c>
    </row>
    <row r="22" spans="1:9" ht="12.75" customHeight="1">
      <c r="A22" s="238" t="s">
        <v>60</v>
      </c>
      <c r="B22" s="238"/>
      <c r="C22" s="238"/>
      <c r="D22" s="238"/>
      <c r="E22" s="238"/>
      <c r="F22" s="238"/>
      <c r="G22" s="12">
        <v>15</v>
      </c>
      <c r="H22" s="28">
        <v>0</v>
      </c>
      <c r="I22" s="28">
        <v>0</v>
      </c>
    </row>
    <row r="23" spans="1:9" ht="12.75" customHeight="1">
      <c r="A23" s="238" t="s">
        <v>61</v>
      </c>
      <c r="B23" s="238"/>
      <c r="C23" s="238"/>
      <c r="D23" s="238"/>
      <c r="E23" s="238"/>
      <c r="F23" s="238"/>
      <c r="G23" s="12">
        <v>16</v>
      </c>
      <c r="H23" s="28">
        <v>0</v>
      </c>
      <c r="I23" s="28">
        <v>0</v>
      </c>
    </row>
    <row r="24" spans="1:9" ht="12.75" customHeight="1">
      <c r="A24" s="238" t="s">
        <v>62</v>
      </c>
      <c r="B24" s="238"/>
      <c r="C24" s="238"/>
      <c r="D24" s="238"/>
      <c r="E24" s="238"/>
      <c r="F24" s="238"/>
      <c r="G24" s="12">
        <v>17</v>
      </c>
      <c r="H24" s="28">
        <v>78710</v>
      </c>
      <c r="I24" s="28">
        <v>270976</v>
      </c>
    </row>
    <row r="25" spans="1:9" ht="12.75" customHeight="1">
      <c r="A25" s="238" t="s">
        <v>63</v>
      </c>
      <c r="B25" s="238"/>
      <c r="C25" s="238"/>
      <c r="D25" s="238"/>
      <c r="E25" s="238"/>
      <c r="F25" s="238"/>
      <c r="G25" s="12">
        <v>18</v>
      </c>
      <c r="H25" s="28">
        <v>2955</v>
      </c>
      <c r="I25" s="28">
        <v>10574</v>
      </c>
    </row>
    <row r="26" spans="1:9" ht="12.75" customHeight="1">
      <c r="A26" s="238" t="s">
        <v>64</v>
      </c>
      <c r="B26" s="238"/>
      <c r="C26" s="238"/>
      <c r="D26" s="238"/>
      <c r="E26" s="238"/>
      <c r="F26" s="238"/>
      <c r="G26" s="12">
        <v>19</v>
      </c>
      <c r="H26" s="28">
        <v>0</v>
      </c>
      <c r="I26" s="28">
        <v>0</v>
      </c>
    </row>
    <row r="27" spans="1:9" ht="12.75" customHeight="1">
      <c r="A27" s="242" t="s">
        <v>65</v>
      </c>
      <c r="B27" s="242"/>
      <c r="C27" s="242"/>
      <c r="D27" s="242"/>
      <c r="E27" s="242"/>
      <c r="F27" s="242"/>
      <c r="G27" s="13">
        <v>20</v>
      </c>
      <c r="H27" s="29">
        <f>SUM(H28:H37)</f>
        <v>1542087</v>
      </c>
      <c r="I27" s="29">
        <f>SUM(I28:I37)</f>
        <v>852346</v>
      </c>
    </row>
    <row r="28" spans="1:9" ht="12.75" customHeight="1">
      <c r="A28" s="238" t="s">
        <v>66</v>
      </c>
      <c r="B28" s="238"/>
      <c r="C28" s="238"/>
      <c r="D28" s="238"/>
      <c r="E28" s="238"/>
      <c r="F28" s="238"/>
      <c r="G28" s="12">
        <v>21</v>
      </c>
      <c r="H28" s="28">
        <v>0</v>
      </c>
      <c r="I28" s="28">
        <v>0</v>
      </c>
    </row>
    <row r="29" spans="1:9" ht="12.75" customHeight="1">
      <c r="A29" s="238" t="s">
        <v>67</v>
      </c>
      <c r="B29" s="238"/>
      <c r="C29" s="238"/>
      <c r="D29" s="238"/>
      <c r="E29" s="238"/>
      <c r="F29" s="238"/>
      <c r="G29" s="12">
        <v>22</v>
      </c>
      <c r="H29" s="28">
        <v>0</v>
      </c>
      <c r="I29" s="28">
        <v>0</v>
      </c>
    </row>
    <row r="30" spans="1:9" ht="12.75" customHeight="1">
      <c r="A30" s="238" t="s">
        <v>68</v>
      </c>
      <c r="B30" s="238"/>
      <c r="C30" s="238"/>
      <c r="D30" s="238"/>
      <c r="E30" s="238"/>
      <c r="F30" s="238"/>
      <c r="G30" s="12">
        <v>23</v>
      </c>
      <c r="H30" s="28">
        <v>0</v>
      </c>
      <c r="I30" s="28">
        <v>0</v>
      </c>
    </row>
    <row r="31" spans="1:9" ht="24" customHeight="1">
      <c r="A31" s="238" t="s">
        <v>69</v>
      </c>
      <c r="B31" s="238"/>
      <c r="C31" s="238"/>
      <c r="D31" s="238"/>
      <c r="E31" s="238"/>
      <c r="F31" s="238"/>
      <c r="G31" s="12">
        <v>24</v>
      </c>
      <c r="H31" s="28">
        <v>0</v>
      </c>
      <c r="I31" s="28">
        <v>0</v>
      </c>
    </row>
    <row r="32" spans="1:9" ht="23.7" customHeight="1">
      <c r="A32" s="238" t="s">
        <v>70</v>
      </c>
      <c r="B32" s="238"/>
      <c r="C32" s="238"/>
      <c r="D32" s="238"/>
      <c r="E32" s="238"/>
      <c r="F32" s="238"/>
      <c r="G32" s="12">
        <v>25</v>
      </c>
      <c r="H32" s="28">
        <v>0</v>
      </c>
      <c r="I32" s="28">
        <v>0</v>
      </c>
    </row>
    <row r="33" spans="1:9" ht="21.6" customHeight="1">
      <c r="A33" s="238" t="s">
        <v>71</v>
      </c>
      <c r="B33" s="238"/>
      <c r="C33" s="238"/>
      <c r="D33" s="238"/>
      <c r="E33" s="238"/>
      <c r="F33" s="238"/>
      <c r="G33" s="12">
        <v>26</v>
      </c>
      <c r="H33" s="28">
        <v>0</v>
      </c>
      <c r="I33" s="28">
        <v>0</v>
      </c>
    </row>
    <row r="34" spans="1:9" ht="12.75" customHeight="1">
      <c r="A34" s="238" t="s">
        <v>72</v>
      </c>
      <c r="B34" s="238"/>
      <c r="C34" s="238"/>
      <c r="D34" s="238"/>
      <c r="E34" s="238"/>
      <c r="F34" s="238"/>
      <c r="G34" s="12">
        <v>27</v>
      </c>
      <c r="H34" s="28">
        <v>0</v>
      </c>
      <c r="I34" s="28">
        <v>0</v>
      </c>
    </row>
    <row r="35" spans="1:9" ht="12.75" customHeight="1">
      <c r="A35" s="238" t="s">
        <v>73</v>
      </c>
      <c r="B35" s="238"/>
      <c r="C35" s="238"/>
      <c r="D35" s="238"/>
      <c r="E35" s="238"/>
      <c r="F35" s="238"/>
      <c r="G35" s="12">
        <v>28</v>
      </c>
      <c r="H35" s="28">
        <v>1542087</v>
      </c>
      <c r="I35" s="28">
        <v>852346</v>
      </c>
    </row>
    <row r="36" spans="1:9" ht="12.75" customHeight="1">
      <c r="A36" s="238" t="s">
        <v>74</v>
      </c>
      <c r="B36" s="238"/>
      <c r="C36" s="238"/>
      <c r="D36" s="238"/>
      <c r="E36" s="238"/>
      <c r="F36" s="238"/>
      <c r="G36" s="12">
        <v>29</v>
      </c>
      <c r="H36" s="28">
        <v>0</v>
      </c>
      <c r="I36" s="28">
        <v>0</v>
      </c>
    </row>
    <row r="37" spans="1:9" ht="12.75" customHeight="1">
      <c r="A37" s="238" t="s">
        <v>75</v>
      </c>
      <c r="B37" s="238"/>
      <c r="C37" s="238"/>
      <c r="D37" s="238"/>
      <c r="E37" s="238"/>
      <c r="F37" s="238"/>
      <c r="G37" s="12">
        <v>30</v>
      </c>
      <c r="H37" s="28">
        <v>0</v>
      </c>
      <c r="I37" s="28">
        <v>0</v>
      </c>
    </row>
    <row r="38" spans="1:9" ht="12.75" customHeight="1">
      <c r="A38" s="242" t="s">
        <v>76</v>
      </c>
      <c r="B38" s="242"/>
      <c r="C38" s="242"/>
      <c r="D38" s="242"/>
      <c r="E38" s="242"/>
      <c r="F38" s="242"/>
      <c r="G38" s="13">
        <v>31</v>
      </c>
      <c r="H38" s="29">
        <f>H39+H40+H41+H42</f>
        <v>1044939</v>
      </c>
      <c r="I38" s="29">
        <f>I39+I40+I41+I42</f>
        <v>752978</v>
      </c>
    </row>
    <row r="39" spans="1:9" ht="12.75" customHeight="1">
      <c r="A39" s="238" t="s">
        <v>77</v>
      </c>
      <c r="B39" s="238"/>
      <c r="C39" s="238"/>
      <c r="D39" s="238"/>
      <c r="E39" s="238"/>
      <c r="F39" s="238"/>
      <c r="G39" s="12">
        <v>32</v>
      </c>
      <c r="H39" s="28">
        <v>0</v>
      </c>
      <c r="I39" s="28">
        <v>0</v>
      </c>
    </row>
    <row r="40" spans="1:9" ht="27" customHeight="1">
      <c r="A40" s="238" t="s">
        <v>78</v>
      </c>
      <c r="B40" s="238"/>
      <c r="C40" s="238"/>
      <c r="D40" s="238"/>
      <c r="E40" s="238"/>
      <c r="F40" s="238"/>
      <c r="G40" s="12">
        <v>33</v>
      </c>
      <c r="H40" s="28">
        <v>0</v>
      </c>
      <c r="I40" s="28">
        <v>0</v>
      </c>
    </row>
    <row r="41" spans="1:9" ht="12.75" customHeight="1">
      <c r="A41" s="238" t="s">
        <v>79</v>
      </c>
      <c r="B41" s="238"/>
      <c r="C41" s="238"/>
      <c r="D41" s="238"/>
      <c r="E41" s="238"/>
      <c r="F41" s="238"/>
      <c r="G41" s="12">
        <v>34</v>
      </c>
      <c r="H41" s="28">
        <v>936670</v>
      </c>
      <c r="I41" s="28">
        <v>648772</v>
      </c>
    </row>
    <row r="42" spans="1:9" ht="12.75" customHeight="1">
      <c r="A42" s="238" t="s">
        <v>80</v>
      </c>
      <c r="B42" s="238"/>
      <c r="C42" s="238"/>
      <c r="D42" s="238"/>
      <c r="E42" s="238"/>
      <c r="F42" s="238"/>
      <c r="G42" s="12">
        <v>35</v>
      </c>
      <c r="H42" s="28">
        <v>108269</v>
      </c>
      <c r="I42" s="28">
        <v>104206</v>
      </c>
    </row>
    <row r="43" spans="1:9" ht="12.75" customHeight="1">
      <c r="A43" s="238" t="s">
        <v>81</v>
      </c>
      <c r="B43" s="238"/>
      <c r="C43" s="238"/>
      <c r="D43" s="238"/>
      <c r="E43" s="238"/>
      <c r="F43" s="238"/>
      <c r="G43" s="12">
        <v>36</v>
      </c>
      <c r="H43" s="28">
        <v>2506077</v>
      </c>
      <c r="I43" s="28">
        <v>2506077</v>
      </c>
    </row>
    <row r="44" spans="1:9" ht="12.75" customHeight="1">
      <c r="A44" s="240" t="s">
        <v>82</v>
      </c>
      <c r="B44" s="240"/>
      <c r="C44" s="240"/>
      <c r="D44" s="240"/>
      <c r="E44" s="240"/>
      <c r="F44" s="240"/>
      <c r="G44" s="13">
        <v>37</v>
      </c>
      <c r="H44" s="29">
        <f>H45+H53+H60+H70</f>
        <v>155108421</v>
      </c>
      <c r="I44" s="29">
        <f>I45+I53+I60+I70</f>
        <v>126973228</v>
      </c>
    </row>
    <row r="45" spans="1:9" ht="12.75" customHeight="1">
      <c r="A45" s="242" t="s">
        <v>83</v>
      </c>
      <c r="B45" s="242"/>
      <c r="C45" s="242"/>
      <c r="D45" s="242"/>
      <c r="E45" s="242"/>
      <c r="F45" s="242"/>
      <c r="G45" s="13">
        <v>38</v>
      </c>
      <c r="H45" s="29">
        <f>SUM(H46:H52)</f>
        <v>9931484</v>
      </c>
      <c r="I45" s="29">
        <f>SUM(I46:I52)</f>
        <v>17893774</v>
      </c>
    </row>
    <row r="46" spans="1:9" ht="12.75" customHeight="1">
      <c r="A46" s="238" t="s">
        <v>84</v>
      </c>
      <c r="B46" s="238"/>
      <c r="C46" s="238"/>
      <c r="D46" s="238"/>
      <c r="E46" s="238"/>
      <c r="F46" s="238"/>
      <c r="G46" s="12">
        <v>39</v>
      </c>
      <c r="H46" s="28">
        <v>762520</v>
      </c>
      <c r="I46" s="28">
        <v>2064253</v>
      </c>
    </row>
    <row r="47" spans="1:9" ht="12.75" customHeight="1">
      <c r="A47" s="238" t="s">
        <v>85</v>
      </c>
      <c r="B47" s="238"/>
      <c r="C47" s="238"/>
      <c r="D47" s="238"/>
      <c r="E47" s="238"/>
      <c r="F47" s="238"/>
      <c r="G47" s="12">
        <v>40</v>
      </c>
      <c r="H47" s="28">
        <v>9168725</v>
      </c>
      <c r="I47" s="28">
        <v>15829282</v>
      </c>
    </row>
    <row r="48" spans="1:9" ht="12.75" customHeight="1">
      <c r="A48" s="238" t="s">
        <v>86</v>
      </c>
      <c r="B48" s="238"/>
      <c r="C48" s="238"/>
      <c r="D48" s="238"/>
      <c r="E48" s="238"/>
      <c r="F48" s="238"/>
      <c r="G48" s="12">
        <v>41</v>
      </c>
      <c r="H48" s="28">
        <v>0</v>
      </c>
      <c r="I48" s="28">
        <v>0</v>
      </c>
    </row>
    <row r="49" spans="1:9" ht="12.75" customHeight="1">
      <c r="A49" s="238" t="s">
        <v>87</v>
      </c>
      <c r="B49" s="238"/>
      <c r="C49" s="238"/>
      <c r="D49" s="238"/>
      <c r="E49" s="238"/>
      <c r="F49" s="238"/>
      <c r="G49" s="12">
        <v>42</v>
      </c>
      <c r="H49" s="28">
        <v>0</v>
      </c>
      <c r="I49" s="28">
        <v>0</v>
      </c>
    </row>
    <row r="50" spans="1:9" ht="12.75" customHeight="1">
      <c r="A50" s="238" t="s">
        <v>88</v>
      </c>
      <c r="B50" s="238"/>
      <c r="C50" s="238"/>
      <c r="D50" s="238"/>
      <c r="E50" s="238"/>
      <c r="F50" s="238"/>
      <c r="G50" s="12">
        <v>43</v>
      </c>
      <c r="H50" s="28">
        <v>239</v>
      </c>
      <c r="I50" s="28">
        <v>239</v>
      </c>
    </row>
    <row r="51" spans="1:9" ht="12.75" customHeight="1">
      <c r="A51" s="238" t="s">
        <v>89</v>
      </c>
      <c r="B51" s="238"/>
      <c r="C51" s="238"/>
      <c r="D51" s="238"/>
      <c r="E51" s="238"/>
      <c r="F51" s="238"/>
      <c r="G51" s="12">
        <v>44</v>
      </c>
      <c r="H51" s="28">
        <v>0</v>
      </c>
      <c r="I51" s="28">
        <v>0</v>
      </c>
    </row>
    <row r="52" spans="1:9" ht="12.75" customHeight="1">
      <c r="A52" s="238" t="s">
        <v>90</v>
      </c>
      <c r="B52" s="238"/>
      <c r="C52" s="238"/>
      <c r="D52" s="238"/>
      <c r="E52" s="238"/>
      <c r="F52" s="238"/>
      <c r="G52" s="12">
        <v>45</v>
      </c>
      <c r="H52" s="28">
        <v>0</v>
      </c>
      <c r="I52" s="28">
        <v>0</v>
      </c>
    </row>
    <row r="53" spans="1:9" ht="12.75" customHeight="1">
      <c r="A53" s="242" t="s">
        <v>91</v>
      </c>
      <c r="B53" s="242"/>
      <c r="C53" s="242"/>
      <c r="D53" s="242"/>
      <c r="E53" s="242"/>
      <c r="F53" s="242"/>
      <c r="G53" s="13">
        <v>46</v>
      </c>
      <c r="H53" s="29">
        <f>SUM(H54:H59)</f>
        <v>68286984</v>
      </c>
      <c r="I53" s="29">
        <f>SUM(I54:I59)</f>
        <v>53583783</v>
      </c>
    </row>
    <row r="54" spans="1:9" ht="12.75" customHeight="1">
      <c r="A54" s="238" t="s">
        <v>92</v>
      </c>
      <c r="B54" s="238"/>
      <c r="C54" s="238"/>
      <c r="D54" s="238"/>
      <c r="E54" s="238"/>
      <c r="F54" s="238"/>
      <c r="G54" s="12">
        <v>47</v>
      </c>
      <c r="H54" s="28">
        <v>0</v>
      </c>
      <c r="I54" s="28">
        <v>0</v>
      </c>
    </row>
    <row r="55" spans="1:9" ht="23.7" customHeight="1">
      <c r="A55" s="238" t="s">
        <v>93</v>
      </c>
      <c r="B55" s="238"/>
      <c r="C55" s="238"/>
      <c r="D55" s="238"/>
      <c r="E55" s="238"/>
      <c r="F55" s="238"/>
      <c r="G55" s="12">
        <v>48</v>
      </c>
      <c r="H55" s="28">
        <v>37402454</v>
      </c>
      <c r="I55" s="28">
        <v>33063187</v>
      </c>
    </row>
    <row r="56" spans="1:9" ht="12.75" customHeight="1">
      <c r="A56" s="238" t="s">
        <v>94</v>
      </c>
      <c r="B56" s="238"/>
      <c r="C56" s="238"/>
      <c r="D56" s="238"/>
      <c r="E56" s="238"/>
      <c r="F56" s="238"/>
      <c r="G56" s="12">
        <v>49</v>
      </c>
      <c r="H56" s="28">
        <v>28602863</v>
      </c>
      <c r="I56" s="28">
        <v>17498790</v>
      </c>
    </row>
    <row r="57" spans="1:9" ht="12.75" customHeight="1">
      <c r="A57" s="238" t="s">
        <v>95</v>
      </c>
      <c r="B57" s="238"/>
      <c r="C57" s="238"/>
      <c r="D57" s="238"/>
      <c r="E57" s="238"/>
      <c r="F57" s="238"/>
      <c r="G57" s="12">
        <v>50</v>
      </c>
      <c r="H57" s="28">
        <v>0</v>
      </c>
      <c r="I57" s="28">
        <v>0</v>
      </c>
    </row>
    <row r="58" spans="1:9" ht="12.75" customHeight="1">
      <c r="A58" s="238" t="s">
        <v>96</v>
      </c>
      <c r="B58" s="238"/>
      <c r="C58" s="238"/>
      <c r="D58" s="238"/>
      <c r="E58" s="238"/>
      <c r="F58" s="238"/>
      <c r="G58" s="12">
        <v>51</v>
      </c>
      <c r="H58" s="28">
        <v>788930</v>
      </c>
      <c r="I58" s="28">
        <v>1540718</v>
      </c>
    </row>
    <row r="59" spans="1:9" ht="12.75" customHeight="1">
      <c r="A59" s="238" t="s">
        <v>97</v>
      </c>
      <c r="B59" s="238"/>
      <c r="C59" s="238"/>
      <c r="D59" s="238"/>
      <c r="E59" s="238"/>
      <c r="F59" s="238"/>
      <c r="G59" s="12">
        <v>52</v>
      </c>
      <c r="H59" s="28">
        <v>1492737</v>
      </c>
      <c r="I59" s="28">
        <v>1481088</v>
      </c>
    </row>
    <row r="60" spans="1:9" ht="12.75" customHeight="1">
      <c r="A60" s="242" t="s">
        <v>98</v>
      </c>
      <c r="B60" s="242"/>
      <c r="C60" s="242"/>
      <c r="D60" s="242"/>
      <c r="E60" s="242"/>
      <c r="F60" s="242"/>
      <c r="G60" s="13">
        <v>53</v>
      </c>
      <c r="H60" s="29">
        <f>SUM(H61:H69)</f>
        <v>4234974</v>
      </c>
      <c r="I60" s="29">
        <f>SUM(I61:I69)</f>
        <v>5033693</v>
      </c>
    </row>
    <row r="61" spans="1:9" ht="12.75" customHeight="1">
      <c r="A61" s="238" t="s">
        <v>99</v>
      </c>
      <c r="B61" s="238"/>
      <c r="C61" s="238"/>
      <c r="D61" s="238"/>
      <c r="E61" s="238"/>
      <c r="F61" s="238"/>
      <c r="G61" s="12">
        <v>54</v>
      </c>
      <c r="H61" s="28">
        <v>0</v>
      </c>
      <c r="I61" s="28">
        <v>0</v>
      </c>
    </row>
    <row r="62" spans="1:9" ht="27.6" customHeight="1">
      <c r="A62" s="238" t="s">
        <v>100</v>
      </c>
      <c r="B62" s="238"/>
      <c r="C62" s="238"/>
      <c r="D62" s="238"/>
      <c r="E62" s="238"/>
      <c r="F62" s="238"/>
      <c r="G62" s="12">
        <v>55</v>
      </c>
      <c r="H62" s="28">
        <v>0</v>
      </c>
      <c r="I62" s="28">
        <v>0</v>
      </c>
    </row>
    <row r="63" spans="1:9" ht="12.75" customHeight="1">
      <c r="A63" s="238" t="s">
        <v>101</v>
      </c>
      <c r="B63" s="238"/>
      <c r="C63" s="238"/>
      <c r="D63" s="238"/>
      <c r="E63" s="238"/>
      <c r="F63" s="238"/>
      <c r="G63" s="12">
        <v>56</v>
      </c>
      <c r="H63" s="28">
        <v>0</v>
      </c>
      <c r="I63" s="28">
        <v>0</v>
      </c>
    </row>
    <row r="64" spans="1:9" ht="25.95" customHeight="1">
      <c r="A64" s="238" t="s">
        <v>102</v>
      </c>
      <c r="B64" s="238"/>
      <c r="C64" s="238"/>
      <c r="D64" s="238"/>
      <c r="E64" s="238"/>
      <c r="F64" s="238"/>
      <c r="G64" s="12">
        <v>57</v>
      </c>
      <c r="H64" s="28">
        <v>0</v>
      </c>
      <c r="I64" s="28">
        <v>0</v>
      </c>
    </row>
    <row r="65" spans="1:9" ht="21.6" customHeight="1">
      <c r="A65" s="238" t="s">
        <v>103</v>
      </c>
      <c r="B65" s="238"/>
      <c r="C65" s="238"/>
      <c r="D65" s="238"/>
      <c r="E65" s="238"/>
      <c r="F65" s="238"/>
      <c r="G65" s="12">
        <v>58</v>
      </c>
      <c r="H65" s="28">
        <v>0</v>
      </c>
      <c r="I65" s="28">
        <v>0</v>
      </c>
    </row>
    <row r="66" spans="1:9" ht="21.6" customHeight="1">
      <c r="A66" s="238" t="s">
        <v>104</v>
      </c>
      <c r="B66" s="238"/>
      <c r="C66" s="238"/>
      <c r="D66" s="238"/>
      <c r="E66" s="238"/>
      <c r="F66" s="238"/>
      <c r="G66" s="12">
        <v>59</v>
      </c>
      <c r="H66" s="28">
        <v>0</v>
      </c>
      <c r="I66" s="28">
        <v>0</v>
      </c>
    </row>
    <row r="67" spans="1:9" ht="12.75" customHeight="1">
      <c r="A67" s="238" t="s">
        <v>105</v>
      </c>
      <c r="B67" s="238"/>
      <c r="C67" s="238"/>
      <c r="D67" s="238"/>
      <c r="E67" s="238"/>
      <c r="F67" s="238"/>
      <c r="G67" s="12">
        <v>60</v>
      </c>
      <c r="H67" s="28">
        <v>4234974</v>
      </c>
      <c r="I67" s="28">
        <v>4343534</v>
      </c>
    </row>
    <row r="68" spans="1:9" ht="12.75" customHeight="1">
      <c r="A68" s="238" t="s">
        <v>106</v>
      </c>
      <c r="B68" s="238"/>
      <c r="C68" s="238"/>
      <c r="D68" s="238"/>
      <c r="E68" s="238"/>
      <c r="F68" s="238"/>
      <c r="G68" s="12">
        <v>61</v>
      </c>
      <c r="H68" s="28">
        <v>0</v>
      </c>
      <c r="I68" s="28">
        <v>690159</v>
      </c>
    </row>
    <row r="69" spans="1:9" ht="12.75" customHeight="1">
      <c r="A69" s="238" t="s">
        <v>107</v>
      </c>
      <c r="B69" s="238"/>
      <c r="C69" s="238"/>
      <c r="D69" s="238"/>
      <c r="E69" s="238"/>
      <c r="F69" s="238"/>
      <c r="G69" s="12">
        <v>62</v>
      </c>
      <c r="H69" s="28">
        <v>0</v>
      </c>
      <c r="I69" s="28">
        <v>0</v>
      </c>
    </row>
    <row r="70" spans="1:9" ht="12.75" customHeight="1">
      <c r="A70" s="238" t="s">
        <v>108</v>
      </c>
      <c r="B70" s="238"/>
      <c r="C70" s="238"/>
      <c r="D70" s="238"/>
      <c r="E70" s="238"/>
      <c r="F70" s="238"/>
      <c r="G70" s="12">
        <v>63</v>
      </c>
      <c r="H70" s="28">
        <v>72654979</v>
      </c>
      <c r="I70" s="28">
        <v>50461978</v>
      </c>
    </row>
    <row r="71" spans="1:9" ht="12.75" customHeight="1">
      <c r="A71" s="239" t="s">
        <v>109</v>
      </c>
      <c r="B71" s="239"/>
      <c r="C71" s="239"/>
      <c r="D71" s="239"/>
      <c r="E71" s="239"/>
      <c r="F71" s="239"/>
      <c r="G71" s="12">
        <v>64</v>
      </c>
      <c r="H71" s="28">
        <v>2253709</v>
      </c>
      <c r="I71" s="28">
        <v>1956907</v>
      </c>
    </row>
    <row r="72" spans="1:9" ht="12.75" customHeight="1">
      <c r="A72" s="240" t="s">
        <v>110</v>
      </c>
      <c r="B72" s="240"/>
      <c r="C72" s="240"/>
      <c r="D72" s="240"/>
      <c r="E72" s="240"/>
      <c r="F72" s="240"/>
      <c r="G72" s="13">
        <v>65</v>
      </c>
      <c r="H72" s="29">
        <f>H8+H9+H44+H71</f>
        <v>192596789</v>
      </c>
      <c r="I72" s="29">
        <f>I8+I9+I44+I71</f>
        <v>162385463</v>
      </c>
    </row>
    <row r="73" spans="1:9" ht="12.75" customHeight="1">
      <c r="A73" s="239" t="s">
        <v>111</v>
      </c>
      <c r="B73" s="239"/>
      <c r="C73" s="239"/>
      <c r="D73" s="239"/>
      <c r="E73" s="239"/>
      <c r="F73" s="239"/>
      <c r="G73" s="12">
        <v>66</v>
      </c>
      <c r="H73" s="28">
        <v>0</v>
      </c>
      <c r="I73" s="28">
        <v>0</v>
      </c>
    </row>
    <row r="74" spans="1:9">
      <c r="A74" s="243" t="s">
        <v>112</v>
      </c>
      <c r="B74" s="244"/>
      <c r="C74" s="244"/>
      <c r="D74" s="244"/>
      <c r="E74" s="244"/>
      <c r="F74" s="244"/>
      <c r="G74" s="244"/>
      <c r="H74" s="244"/>
      <c r="I74" s="244"/>
    </row>
    <row r="75" spans="1:9" ht="24.75" customHeight="1">
      <c r="A75" s="240" t="s">
        <v>498</v>
      </c>
      <c r="B75" s="240"/>
      <c r="C75" s="240"/>
      <c r="D75" s="240"/>
      <c r="E75" s="240"/>
      <c r="F75" s="240"/>
      <c r="G75" s="13">
        <v>67</v>
      </c>
      <c r="H75" s="29">
        <f>H76+H77+H78+H84+H85+H91+H94+H97</f>
        <v>72464817</v>
      </c>
      <c r="I75" s="29">
        <f>I76+I77+I78+I84+I85+I91+I94+I97</f>
        <v>64466993</v>
      </c>
    </row>
    <row r="76" spans="1:9" ht="12.75" customHeight="1">
      <c r="A76" s="238" t="s">
        <v>113</v>
      </c>
      <c r="B76" s="238"/>
      <c r="C76" s="238"/>
      <c r="D76" s="238"/>
      <c r="E76" s="238"/>
      <c r="F76" s="238"/>
      <c r="G76" s="12">
        <v>68</v>
      </c>
      <c r="H76" s="28">
        <v>17674030</v>
      </c>
      <c r="I76" s="28">
        <v>17674030</v>
      </c>
    </row>
    <row r="77" spans="1:9" ht="12.75" customHeight="1">
      <c r="A77" s="238" t="s">
        <v>114</v>
      </c>
      <c r="B77" s="238"/>
      <c r="C77" s="238"/>
      <c r="D77" s="238"/>
      <c r="E77" s="238"/>
      <c r="F77" s="238"/>
      <c r="G77" s="12">
        <v>69</v>
      </c>
      <c r="H77" s="28">
        <v>0</v>
      </c>
      <c r="I77" s="28">
        <v>0</v>
      </c>
    </row>
    <row r="78" spans="1:9" ht="12.75" customHeight="1">
      <c r="A78" s="242" t="s">
        <v>115</v>
      </c>
      <c r="B78" s="242"/>
      <c r="C78" s="242"/>
      <c r="D78" s="242"/>
      <c r="E78" s="242"/>
      <c r="F78" s="242"/>
      <c r="G78" s="13">
        <v>70</v>
      </c>
      <c r="H78" s="29">
        <f>SUM(H79:H83)</f>
        <v>4131225</v>
      </c>
      <c r="I78" s="29">
        <f>SUM(I79:I83)</f>
        <v>4439564</v>
      </c>
    </row>
    <row r="79" spans="1:9" ht="12.75" customHeight="1">
      <c r="A79" s="238" t="s">
        <v>116</v>
      </c>
      <c r="B79" s="238"/>
      <c r="C79" s="238"/>
      <c r="D79" s="238"/>
      <c r="E79" s="238"/>
      <c r="F79" s="238"/>
      <c r="G79" s="12">
        <v>71</v>
      </c>
      <c r="H79" s="28">
        <v>1230445</v>
      </c>
      <c r="I79" s="28">
        <v>1796548</v>
      </c>
    </row>
    <row r="80" spans="1:9" ht="12.75" customHeight="1">
      <c r="A80" s="238" t="s">
        <v>117</v>
      </c>
      <c r="B80" s="238"/>
      <c r="C80" s="238"/>
      <c r="D80" s="238"/>
      <c r="E80" s="238"/>
      <c r="F80" s="238"/>
      <c r="G80" s="12">
        <v>72</v>
      </c>
      <c r="H80" s="28">
        <v>4156663</v>
      </c>
      <c r="I80" s="28">
        <v>3451160</v>
      </c>
    </row>
    <row r="81" spans="1:9" ht="12.75" customHeight="1">
      <c r="A81" s="238" t="s">
        <v>118</v>
      </c>
      <c r="B81" s="238"/>
      <c r="C81" s="238"/>
      <c r="D81" s="238"/>
      <c r="E81" s="238"/>
      <c r="F81" s="238"/>
      <c r="G81" s="12">
        <v>73</v>
      </c>
      <c r="H81" s="28">
        <v>-1255883</v>
      </c>
      <c r="I81" s="28">
        <v>-808144</v>
      </c>
    </row>
    <row r="82" spans="1:9" ht="12.75" customHeight="1">
      <c r="A82" s="238" t="s">
        <v>119</v>
      </c>
      <c r="B82" s="238"/>
      <c r="C82" s="238"/>
      <c r="D82" s="238"/>
      <c r="E82" s="238"/>
      <c r="F82" s="238"/>
      <c r="G82" s="12">
        <v>74</v>
      </c>
      <c r="H82" s="28">
        <v>0</v>
      </c>
      <c r="I82" s="28">
        <v>0</v>
      </c>
    </row>
    <row r="83" spans="1:9" ht="12.75" customHeight="1">
      <c r="A83" s="238" t="s">
        <v>120</v>
      </c>
      <c r="B83" s="238"/>
      <c r="C83" s="238"/>
      <c r="D83" s="238"/>
      <c r="E83" s="238"/>
      <c r="F83" s="238"/>
      <c r="G83" s="12">
        <v>75</v>
      </c>
      <c r="H83" s="28">
        <v>0</v>
      </c>
      <c r="I83" s="28">
        <v>0</v>
      </c>
    </row>
    <row r="84" spans="1:9" ht="12.75" customHeight="1">
      <c r="A84" s="241" t="s">
        <v>121</v>
      </c>
      <c r="B84" s="241"/>
      <c r="C84" s="241"/>
      <c r="D84" s="241"/>
      <c r="E84" s="241"/>
      <c r="F84" s="241"/>
      <c r="G84" s="103">
        <v>76</v>
      </c>
      <c r="H84" s="104">
        <v>0</v>
      </c>
      <c r="I84" s="28">
        <v>0</v>
      </c>
    </row>
    <row r="85" spans="1:9" ht="12.75" customHeight="1">
      <c r="A85" s="242" t="s">
        <v>391</v>
      </c>
      <c r="B85" s="242"/>
      <c r="C85" s="242"/>
      <c r="D85" s="242"/>
      <c r="E85" s="242"/>
      <c r="F85" s="242"/>
      <c r="G85" s="13">
        <v>77</v>
      </c>
      <c r="H85" s="29">
        <f>H86+H87+H88+H89+H90</f>
        <v>0</v>
      </c>
      <c r="I85" s="29">
        <f>I86+I87+I88+I89+I90</f>
        <v>0</v>
      </c>
    </row>
    <row r="86" spans="1:9" ht="25.5" customHeight="1">
      <c r="A86" s="238" t="s">
        <v>392</v>
      </c>
      <c r="B86" s="238"/>
      <c r="C86" s="238"/>
      <c r="D86" s="238"/>
      <c r="E86" s="238"/>
      <c r="F86" s="238"/>
      <c r="G86" s="12">
        <v>78</v>
      </c>
      <c r="H86" s="28">
        <v>0</v>
      </c>
      <c r="I86" s="28">
        <v>0</v>
      </c>
    </row>
    <row r="87" spans="1:9" ht="12.75" customHeight="1">
      <c r="A87" s="238" t="s">
        <v>122</v>
      </c>
      <c r="B87" s="238"/>
      <c r="C87" s="238"/>
      <c r="D87" s="238"/>
      <c r="E87" s="238"/>
      <c r="F87" s="238"/>
      <c r="G87" s="12">
        <v>79</v>
      </c>
      <c r="H87" s="28">
        <v>0</v>
      </c>
      <c r="I87" s="28">
        <v>0</v>
      </c>
    </row>
    <row r="88" spans="1:9" ht="12.75" customHeight="1">
      <c r="A88" s="238" t="s">
        <v>123</v>
      </c>
      <c r="B88" s="238"/>
      <c r="C88" s="238"/>
      <c r="D88" s="238"/>
      <c r="E88" s="238"/>
      <c r="F88" s="238"/>
      <c r="G88" s="12">
        <v>80</v>
      </c>
      <c r="H88" s="28">
        <v>0</v>
      </c>
      <c r="I88" s="28">
        <v>0</v>
      </c>
    </row>
    <row r="89" spans="1:9" ht="12.75" customHeight="1">
      <c r="A89" s="238" t="s">
        <v>393</v>
      </c>
      <c r="B89" s="238"/>
      <c r="C89" s="238"/>
      <c r="D89" s="238"/>
      <c r="E89" s="238"/>
      <c r="F89" s="238"/>
      <c r="G89" s="12">
        <v>81</v>
      </c>
      <c r="H89" s="28">
        <v>0</v>
      </c>
      <c r="I89" s="28">
        <v>0</v>
      </c>
    </row>
    <row r="90" spans="1:9" ht="25.5" customHeight="1">
      <c r="A90" s="238" t="s">
        <v>394</v>
      </c>
      <c r="B90" s="238"/>
      <c r="C90" s="238"/>
      <c r="D90" s="238"/>
      <c r="E90" s="238"/>
      <c r="F90" s="238"/>
      <c r="G90" s="12">
        <v>82</v>
      </c>
      <c r="H90" s="28">
        <v>0</v>
      </c>
      <c r="I90" s="28">
        <v>0</v>
      </c>
    </row>
    <row r="91" spans="1:9" ht="24" customHeight="1">
      <c r="A91" s="242" t="s">
        <v>395</v>
      </c>
      <c r="B91" s="242"/>
      <c r="C91" s="242"/>
      <c r="D91" s="242"/>
      <c r="E91" s="242"/>
      <c r="F91" s="242"/>
      <c r="G91" s="13">
        <v>83</v>
      </c>
      <c r="H91" s="29">
        <f>H92-H93</f>
        <v>28465251</v>
      </c>
      <c r="I91" s="29">
        <f>I92-I93</f>
        <v>30466056</v>
      </c>
    </row>
    <row r="92" spans="1:9" ht="12.75" customHeight="1">
      <c r="A92" s="238" t="s">
        <v>124</v>
      </c>
      <c r="B92" s="238"/>
      <c r="C92" s="238"/>
      <c r="D92" s="238"/>
      <c r="E92" s="238"/>
      <c r="F92" s="238"/>
      <c r="G92" s="12">
        <v>84</v>
      </c>
      <c r="H92" s="28">
        <v>28465251</v>
      </c>
      <c r="I92" s="28">
        <v>30466056</v>
      </c>
    </row>
    <row r="93" spans="1:9" ht="12.75" customHeight="1">
      <c r="A93" s="238" t="s">
        <v>125</v>
      </c>
      <c r="B93" s="238"/>
      <c r="C93" s="238"/>
      <c r="D93" s="238"/>
      <c r="E93" s="238"/>
      <c r="F93" s="238"/>
      <c r="G93" s="12">
        <v>85</v>
      </c>
      <c r="H93" s="28">
        <v>0</v>
      </c>
      <c r="I93" s="28">
        <v>0</v>
      </c>
    </row>
    <row r="94" spans="1:9" ht="12.75" customHeight="1">
      <c r="A94" s="242" t="s">
        <v>396</v>
      </c>
      <c r="B94" s="242"/>
      <c r="C94" s="242"/>
      <c r="D94" s="242"/>
      <c r="E94" s="242"/>
      <c r="F94" s="242"/>
      <c r="G94" s="13">
        <v>86</v>
      </c>
      <c r="H94" s="29">
        <f>H95-H96</f>
        <v>22194311</v>
      </c>
      <c r="I94" s="29">
        <f>I95-I96</f>
        <v>11887343</v>
      </c>
    </row>
    <row r="95" spans="1:9" ht="12.75" customHeight="1">
      <c r="A95" s="238" t="s">
        <v>126</v>
      </c>
      <c r="B95" s="238"/>
      <c r="C95" s="238"/>
      <c r="D95" s="238"/>
      <c r="E95" s="238"/>
      <c r="F95" s="238"/>
      <c r="G95" s="12">
        <v>87</v>
      </c>
      <c r="H95" s="28">
        <v>22194311</v>
      </c>
      <c r="I95" s="28">
        <v>11887343</v>
      </c>
    </row>
    <row r="96" spans="1:9" ht="12.75" customHeight="1">
      <c r="A96" s="238" t="s">
        <v>127</v>
      </c>
      <c r="B96" s="238"/>
      <c r="C96" s="238"/>
      <c r="D96" s="238"/>
      <c r="E96" s="238"/>
      <c r="F96" s="238"/>
      <c r="G96" s="12">
        <v>88</v>
      </c>
      <c r="H96" s="28">
        <v>0</v>
      </c>
      <c r="I96" s="28">
        <v>0</v>
      </c>
    </row>
    <row r="97" spans="1:9" ht="12.75" customHeight="1">
      <c r="A97" s="238" t="s">
        <v>128</v>
      </c>
      <c r="B97" s="238"/>
      <c r="C97" s="238"/>
      <c r="D97" s="238"/>
      <c r="E97" s="238"/>
      <c r="F97" s="238"/>
      <c r="G97" s="12">
        <v>89</v>
      </c>
      <c r="H97" s="28">
        <v>0</v>
      </c>
      <c r="I97" s="28">
        <v>0</v>
      </c>
    </row>
    <row r="98" spans="1:9" ht="12.75" customHeight="1">
      <c r="A98" s="240" t="s">
        <v>397</v>
      </c>
      <c r="B98" s="240"/>
      <c r="C98" s="240"/>
      <c r="D98" s="240"/>
      <c r="E98" s="240"/>
      <c r="F98" s="240"/>
      <c r="G98" s="13">
        <v>90</v>
      </c>
      <c r="H98" s="29">
        <f>SUM(H99:H104)</f>
        <v>942552</v>
      </c>
      <c r="I98" s="29">
        <f>SUM(I99:I104)</f>
        <v>1036966</v>
      </c>
    </row>
    <row r="99" spans="1:9" ht="31.95" customHeight="1">
      <c r="A99" s="238" t="s">
        <v>129</v>
      </c>
      <c r="B99" s="238"/>
      <c r="C99" s="238"/>
      <c r="D99" s="238"/>
      <c r="E99" s="238"/>
      <c r="F99" s="238"/>
      <c r="G99" s="12">
        <v>91</v>
      </c>
      <c r="H99" s="28">
        <v>942552</v>
      </c>
      <c r="I99" s="28">
        <v>1036966</v>
      </c>
    </row>
    <row r="100" spans="1:9" ht="12.75" customHeight="1">
      <c r="A100" s="238" t="s">
        <v>130</v>
      </c>
      <c r="B100" s="238"/>
      <c r="C100" s="238"/>
      <c r="D100" s="238"/>
      <c r="E100" s="238"/>
      <c r="F100" s="238"/>
      <c r="G100" s="12">
        <v>92</v>
      </c>
      <c r="H100" s="28">
        <v>0</v>
      </c>
      <c r="I100" s="28">
        <v>0</v>
      </c>
    </row>
    <row r="101" spans="1:9" ht="12.75" customHeight="1">
      <c r="A101" s="238" t="s">
        <v>131</v>
      </c>
      <c r="B101" s="238"/>
      <c r="C101" s="238"/>
      <c r="D101" s="238"/>
      <c r="E101" s="238"/>
      <c r="F101" s="238"/>
      <c r="G101" s="12">
        <v>93</v>
      </c>
      <c r="H101" s="28">
        <v>0</v>
      </c>
      <c r="I101" s="28">
        <v>0</v>
      </c>
    </row>
    <row r="102" spans="1:9" ht="12.75" customHeight="1">
      <c r="A102" s="238" t="s">
        <v>132</v>
      </c>
      <c r="B102" s="238"/>
      <c r="C102" s="238"/>
      <c r="D102" s="238"/>
      <c r="E102" s="238"/>
      <c r="F102" s="238"/>
      <c r="G102" s="12">
        <v>94</v>
      </c>
      <c r="H102" s="28">
        <v>0</v>
      </c>
      <c r="I102" s="28">
        <v>0</v>
      </c>
    </row>
    <row r="103" spans="1:9" ht="12.75" customHeight="1">
      <c r="A103" s="238" t="s">
        <v>133</v>
      </c>
      <c r="B103" s="238"/>
      <c r="C103" s="238"/>
      <c r="D103" s="238"/>
      <c r="E103" s="238"/>
      <c r="F103" s="238"/>
      <c r="G103" s="12">
        <v>95</v>
      </c>
      <c r="H103" s="28">
        <v>0</v>
      </c>
      <c r="I103" s="28">
        <v>0</v>
      </c>
    </row>
    <row r="104" spans="1:9" ht="12.75" customHeight="1">
      <c r="A104" s="238" t="s">
        <v>134</v>
      </c>
      <c r="B104" s="238"/>
      <c r="C104" s="238"/>
      <c r="D104" s="238"/>
      <c r="E104" s="238"/>
      <c r="F104" s="238"/>
      <c r="G104" s="12">
        <v>96</v>
      </c>
      <c r="H104" s="28">
        <v>0</v>
      </c>
      <c r="I104" s="28">
        <v>0</v>
      </c>
    </row>
    <row r="105" spans="1:9" ht="12.75" customHeight="1">
      <c r="A105" s="240" t="s">
        <v>398</v>
      </c>
      <c r="B105" s="240"/>
      <c r="C105" s="240"/>
      <c r="D105" s="240"/>
      <c r="E105" s="240"/>
      <c r="F105" s="240"/>
      <c r="G105" s="13">
        <v>97</v>
      </c>
      <c r="H105" s="29">
        <f>SUM(H106:H116)</f>
        <v>13376477</v>
      </c>
      <c r="I105" s="29">
        <f>SUM(I106:I116)</f>
        <v>12972676</v>
      </c>
    </row>
    <row r="106" spans="1:9" ht="12.75" customHeight="1">
      <c r="A106" s="238" t="s">
        <v>135</v>
      </c>
      <c r="B106" s="238"/>
      <c r="C106" s="238"/>
      <c r="D106" s="238"/>
      <c r="E106" s="238"/>
      <c r="F106" s="238"/>
      <c r="G106" s="12">
        <v>98</v>
      </c>
      <c r="H106" s="28">
        <v>0</v>
      </c>
      <c r="I106" s="28">
        <v>0</v>
      </c>
    </row>
    <row r="107" spans="1:9" ht="24.6" customHeight="1">
      <c r="A107" s="238" t="s">
        <v>136</v>
      </c>
      <c r="B107" s="238"/>
      <c r="C107" s="238"/>
      <c r="D107" s="238"/>
      <c r="E107" s="238"/>
      <c r="F107" s="238"/>
      <c r="G107" s="12">
        <v>99</v>
      </c>
      <c r="H107" s="28">
        <v>0</v>
      </c>
      <c r="I107" s="28">
        <v>0</v>
      </c>
    </row>
    <row r="108" spans="1:9" ht="12.75" customHeight="1">
      <c r="A108" s="238" t="s">
        <v>137</v>
      </c>
      <c r="B108" s="238"/>
      <c r="C108" s="238"/>
      <c r="D108" s="238"/>
      <c r="E108" s="238"/>
      <c r="F108" s="238"/>
      <c r="G108" s="12">
        <v>100</v>
      </c>
      <c r="H108" s="28">
        <v>0</v>
      </c>
      <c r="I108" s="28">
        <v>0</v>
      </c>
    </row>
    <row r="109" spans="1:9" ht="21.6" customHeight="1">
      <c r="A109" s="238" t="s">
        <v>138</v>
      </c>
      <c r="B109" s="238"/>
      <c r="C109" s="238"/>
      <c r="D109" s="238"/>
      <c r="E109" s="238"/>
      <c r="F109" s="238"/>
      <c r="G109" s="12">
        <v>101</v>
      </c>
      <c r="H109" s="28">
        <v>0</v>
      </c>
      <c r="I109" s="28">
        <v>0</v>
      </c>
    </row>
    <row r="110" spans="1:9" ht="12.75" customHeight="1">
      <c r="A110" s="238" t="s">
        <v>139</v>
      </c>
      <c r="B110" s="238"/>
      <c r="C110" s="238"/>
      <c r="D110" s="238"/>
      <c r="E110" s="238"/>
      <c r="F110" s="238"/>
      <c r="G110" s="12">
        <v>102</v>
      </c>
      <c r="H110" s="28">
        <v>0</v>
      </c>
      <c r="I110" s="28">
        <v>0</v>
      </c>
    </row>
    <row r="111" spans="1:9" ht="12.75" customHeight="1">
      <c r="A111" s="238" t="s">
        <v>140</v>
      </c>
      <c r="B111" s="238"/>
      <c r="C111" s="238"/>
      <c r="D111" s="238"/>
      <c r="E111" s="238"/>
      <c r="F111" s="238"/>
      <c r="G111" s="12">
        <v>103</v>
      </c>
      <c r="H111" s="28">
        <v>13364073</v>
      </c>
      <c r="I111" s="28">
        <v>12966324</v>
      </c>
    </row>
    <row r="112" spans="1:9" ht="12.75" customHeight="1">
      <c r="A112" s="238" t="s">
        <v>141</v>
      </c>
      <c r="B112" s="238"/>
      <c r="C112" s="238"/>
      <c r="D112" s="238"/>
      <c r="E112" s="238"/>
      <c r="F112" s="238"/>
      <c r="G112" s="12">
        <v>104</v>
      </c>
      <c r="H112" s="28">
        <v>0</v>
      </c>
      <c r="I112" s="28">
        <v>0</v>
      </c>
    </row>
    <row r="113" spans="1:9" ht="12.75" customHeight="1">
      <c r="A113" s="238" t="s">
        <v>142</v>
      </c>
      <c r="B113" s="238"/>
      <c r="C113" s="238"/>
      <c r="D113" s="238"/>
      <c r="E113" s="238"/>
      <c r="F113" s="238"/>
      <c r="G113" s="12">
        <v>105</v>
      </c>
      <c r="H113" s="28">
        <v>0</v>
      </c>
      <c r="I113" s="28">
        <v>0</v>
      </c>
    </row>
    <row r="114" spans="1:9" ht="12.75" customHeight="1">
      <c r="A114" s="238" t="s">
        <v>143</v>
      </c>
      <c r="B114" s="238"/>
      <c r="C114" s="238"/>
      <c r="D114" s="238"/>
      <c r="E114" s="238"/>
      <c r="F114" s="238"/>
      <c r="G114" s="12">
        <v>106</v>
      </c>
      <c r="H114" s="28">
        <v>0</v>
      </c>
      <c r="I114" s="28">
        <v>0</v>
      </c>
    </row>
    <row r="115" spans="1:9" ht="12.75" customHeight="1">
      <c r="A115" s="238" t="s">
        <v>144</v>
      </c>
      <c r="B115" s="238"/>
      <c r="C115" s="238"/>
      <c r="D115" s="238"/>
      <c r="E115" s="238"/>
      <c r="F115" s="238"/>
      <c r="G115" s="12">
        <v>107</v>
      </c>
      <c r="H115" s="28">
        <v>12404</v>
      </c>
      <c r="I115" s="28">
        <v>6352</v>
      </c>
    </row>
    <row r="116" spans="1:9" ht="12.75" customHeight="1">
      <c r="A116" s="238" t="s">
        <v>145</v>
      </c>
      <c r="B116" s="238"/>
      <c r="C116" s="238"/>
      <c r="D116" s="238"/>
      <c r="E116" s="238"/>
      <c r="F116" s="238"/>
      <c r="G116" s="12">
        <v>108</v>
      </c>
      <c r="H116" s="28">
        <v>0</v>
      </c>
      <c r="I116" s="28">
        <v>0</v>
      </c>
    </row>
    <row r="117" spans="1:9" ht="12.75" customHeight="1">
      <c r="A117" s="240" t="s">
        <v>399</v>
      </c>
      <c r="B117" s="240"/>
      <c r="C117" s="240"/>
      <c r="D117" s="240"/>
      <c r="E117" s="240"/>
      <c r="F117" s="240"/>
      <c r="G117" s="13">
        <v>109</v>
      </c>
      <c r="H117" s="29">
        <f>SUM(H118:H131)</f>
        <v>72536420</v>
      </c>
      <c r="I117" s="29">
        <f>SUM(I118:I131)</f>
        <v>50297758</v>
      </c>
    </row>
    <row r="118" spans="1:9" ht="12.75" customHeight="1">
      <c r="A118" s="238" t="s">
        <v>146</v>
      </c>
      <c r="B118" s="238"/>
      <c r="C118" s="238"/>
      <c r="D118" s="238"/>
      <c r="E118" s="238"/>
      <c r="F118" s="238"/>
      <c r="G118" s="12">
        <v>110</v>
      </c>
      <c r="H118" s="28">
        <v>0</v>
      </c>
      <c r="I118" s="28">
        <v>0</v>
      </c>
    </row>
    <row r="119" spans="1:9" ht="22.2" customHeight="1">
      <c r="A119" s="238" t="s">
        <v>147</v>
      </c>
      <c r="B119" s="238"/>
      <c r="C119" s="238"/>
      <c r="D119" s="238"/>
      <c r="E119" s="238"/>
      <c r="F119" s="238"/>
      <c r="G119" s="12">
        <v>111</v>
      </c>
      <c r="H119" s="28">
        <v>0</v>
      </c>
      <c r="I119" s="28">
        <v>0</v>
      </c>
    </row>
    <row r="120" spans="1:9" ht="12.75" customHeight="1">
      <c r="A120" s="238" t="s">
        <v>148</v>
      </c>
      <c r="B120" s="238"/>
      <c r="C120" s="238"/>
      <c r="D120" s="238"/>
      <c r="E120" s="238"/>
      <c r="F120" s="238"/>
      <c r="G120" s="12">
        <v>112</v>
      </c>
      <c r="H120" s="28">
        <v>15062490</v>
      </c>
      <c r="I120" s="28">
        <v>10882067</v>
      </c>
    </row>
    <row r="121" spans="1:9" ht="23.7" customHeight="1">
      <c r="A121" s="238" t="s">
        <v>149</v>
      </c>
      <c r="B121" s="238"/>
      <c r="C121" s="238"/>
      <c r="D121" s="238"/>
      <c r="E121" s="238"/>
      <c r="F121" s="238"/>
      <c r="G121" s="12">
        <v>113</v>
      </c>
      <c r="H121" s="28">
        <v>0</v>
      </c>
      <c r="I121" s="28">
        <v>0</v>
      </c>
    </row>
    <row r="122" spans="1:9" ht="12.75" customHeight="1">
      <c r="A122" s="238" t="s">
        <v>150</v>
      </c>
      <c r="B122" s="238"/>
      <c r="C122" s="238"/>
      <c r="D122" s="238"/>
      <c r="E122" s="238"/>
      <c r="F122" s="238"/>
      <c r="G122" s="12">
        <v>114</v>
      </c>
      <c r="H122" s="28">
        <v>0</v>
      </c>
      <c r="I122" s="28">
        <v>0</v>
      </c>
    </row>
    <row r="123" spans="1:9" ht="12.75" customHeight="1">
      <c r="A123" s="238" t="s">
        <v>151</v>
      </c>
      <c r="B123" s="238"/>
      <c r="C123" s="238"/>
      <c r="D123" s="238"/>
      <c r="E123" s="238"/>
      <c r="F123" s="238"/>
      <c r="G123" s="12">
        <v>115</v>
      </c>
      <c r="H123" s="28">
        <v>2526298</v>
      </c>
      <c r="I123" s="28">
        <v>2150732</v>
      </c>
    </row>
    <row r="124" spans="1:9" ht="12.75" customHeight="1">
      <c r="A124" s="238" t="s">
        <v>152</v>
      </c>
      <c r="B124" s="238"/>
      <c r="C124" s="238"/>
      <c r="D124" s="238"/>
      <c r="E124" s="238"/>
      <c r="F124" s="238"/>
      <c r="G124" s="12">
        <v>116</v>
      </c>
      <c r="H124" s="28">
        <v>14207996</v>
      </c>
      <c r="I124" s="28">
        <v>10578242</v>
      </c>
    </row>
    <row r="125" spans="1:9" ht="12.75" customHeight="1">
      <c r="A125" s="238" t="s">
        <v>153</v>
      </c>
      <c r="B125" s="238"/>
      <c r="C125" s="238"/>
      <c r="D125" s="238"/>
      <c r="E125" s="238"/>
      <c r="F125" s="238"/>
      <c r="G125" s="12">
        <v>117</v>
      </c>
      <c r="H125" s="28">
        <v>12027014</v>
      </c>
      <c r="I125" s="28">
        <v>8121553</v>
      </c>
    </row>
    <row r="126" spans="1:9">
      <c r="A126" s="238" t="s">
        <v>154</v>
      </c>
      <c r="B126" s="238"/>
      <c r="C126" s="238"/>
      <c r="D126" s="238"/>
      <c r="E126" s="238"/>
      <c r="F126" s="238"/>
      <c r="G126" s="12">
        <v>118</v>
      </c>
      <c r="H126" s="28">
        <v>0</v>
      </c>
      <c r="I126" s="28">
        <v>0</v>
      </c>
    </row>
    <row r="127" spans="1:9">
      <c r="A127" s="238" t="s">
        <v>155</v>
      </c>
      <c r="B127" s="238"/>
      <c r="C127" s="238"/>
      <c r="D127" s="238"/>
      <c r="E127" s="238"/>
      <c r="F127" s="238"/>
      <c r="G127" s="12">
        <v>119</v>
      </c>
      <c r="H127" s="28">
        <v>21428393</v>
      </c>
      <c r="I127" s="28">
        <v>11879278</v>
      </c>
    </row>
    <row r="128" spans="1:9">
      <c r="A128" s="238" t="s">
        <v>156</v>
      </c>
      <c r="B128" s="238"/>
      <c r="C128" s="238"/>
      <c r="D128" s="238"/>
      <c r="E128" s="238"/>
      <c r="F128" s="238"/>
      <c r="G128" s="12">
        <v>120</v>
      </c>
      <c r="H128" s="28">
        <v>5701541</v>
      </c>
      <c r="I128" s="28">
        <v>5616670</v>
      </c>
    </row>
    <row r="129" spans="1:9">
      <c r="A129" s="238" t="s">
        <v>157</v>
      </c>
      <c r="B129" s="238"/>
      <c r="C129" s="238"/>
      <c r="D129" s="238"/>
      <c r="E129" s="238"/>
      <c r="F129" s="238"/>
      <c r="G129" s="12">
        <v>121</v>
      </c>
      <c r="H129" s="28">
        <v>0</v>
      </c>
      <c r="I129" s="28">
        <v>0</v>
      </c>
    </row>
    <row r="130" spans="1:9">
      <c r="A130" s="238" t="s">
        <v>158</v>
      </c>
      <c r="B130" s="238"/>
      <c r="C130" s="238"/>
      <c r="D130" s="238"/>
      <c r="E130" s="238"/>
      <c r="F130" s="238"/>
      <c r="G130" s="12">
        <v>122</v>
      </c>
      <c r="H130" s="28">
        <v>0</v>
      </c>
      <c r="I130" s="28">
        <v>0</v>
      </c>
    </row>
    <row r="131" spans="1:9">
      <c r="A131" s="238" t="s">
        <v>159</v>
      </c>
      <c r="B131" s="238"/>
      <c r="C131" s="238"/>
      <c r="D131" s="238"/>
      <c r="E131" s="238"/>
      <c r="F131" s="238"/>
      <c r="G131" s="12">
        <v>123</v>
      </c>
      <c r="H131" s="28">
        <v>1582688</v>
      </c>
      <c r="I131" s="28">
        <v>1069216</v>
      </c>
    </row>
    <row r="132" spans="1:9" ht="22.2" customHeight="1">
      <c r="A132" s="239" t="s">
        <v>160</v>
      </c>
      <c r="B132" s="239"/>
      <c r="C132" s="239"/>
      <c r="D132" s="239"/>
      <c r="E132" s="239"/>
      <c r="F132" s="239"/>
      <c r="G132" s="12">
        <v>124</v>
      </c>
      <c r="H132" s="28">
        <v>33276523</v>
      </c>
      <c r="I132" s="28">
        <v>33611070</v>
      </c>
    </row>
    <row r="133" spans="1:9">
      <c r="A133" s="240" t="s">
        <v>400</v>
      </c>
      <c r="B133" s="240"/>
      <c r="C133" s="240"/>
      <c r="D133" s="240"/>
      <c r="E133" s="240"/>
      <c r="F133" s="240"/>
      <c r="G133" s="13">
        <v>125</v>
      </c>
      <c r="H133" s="29">
        <f>H75+H98+H105+H117+H132</f>
        <v>192596789</v>
      </c>
      <c r="I133" s="29">
        <f>I75+I98+I105+I117+I132</f>
        <v>162385463</v>
      </c>
    </row>
    <row r="134" spans="1:9">
      <c r="A134" s="239" t="s">
        <v>161</v>
      </c>
      <c r="B134" s="239"/>
      <c r="C134" s="239"/>
      <c r="D134" s="239"/>
      <c r="E134" s="239"/>
      <c r="F134" s="239"/>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1"/>
    <col min="8" max="11" width="14.6640625" style="31" customWidth="1"/>
    <col min="12" max="263" width="9.33203125" style="1"/>
    <col min="264" max="264" width="9.6640625" style="1" bestFit="1" customWidth="1"/>
    <col min="265" max="265" width="11.6640625" style="1" bestFit="1" customWidth="1"/>
    <col min="266" max="519" width="9.33203125" style="1"/>
    <col min="520" max="520" width="9.6640625" style="1" bestFit="1" customWidth="1"/>
    <col min="521" max="521" width="11.6640625" style="1" bestFit="1" customWidth="1"/>
    <col min="522" max="775" width="9.33203125" style="1"/>
    <col min="776" max="776" width="9.6640625" style="1" bestFit="1" customWidth="1"/>
    <col min="777" max="777" width="11.6640625" style="1" bestFit="1" customWidth="1"/>
    <col min="778" max="1031" width="9.33203125" style="1"/>
    <col min="1032" max="1032" width="9.6640625" style="1" bestFit="1" customWidth="1"/>
    <col min="1033" max="1033" width="11.6640625" style="1" bestFit="1" customWidth="1"/>
    <col min="1034" max="1287" width="9.33203125" style="1"/>
    <col min="1288" max="1288" width="9.6640625" style="1" bestFit="1" customWidth="1"/>
    <col min="1289" max="1289" width="11.6640625" style="1" bestFit="1" customWidth="1"/>
    <col min="1290" max="1543" width="9.33203125" style="1"/>
    <col min="1544" max="1544" width="9.6640625" style="1" bestFit="1" customWidth="1"/>
    <col min="1545" max="1545" width="11.6640625" style="1" bestFit="1" customWidth="1"/>
    <col min="1546" max="1799" width="9.33203125" style="1"/>
    <col min="1800" max="1800" width="9.6640625" style="1" bestFit="1" customWidth="1"/>
    <col min="1801" max="1801" width="11.6640625" style="1" bestFit="1" customWidth="1"/>
    <col min="1802" max="2055" width="9.33203125" style="1"/>
    <col min="2056" max="2056" width="9.6640625" style="1" bestFit="1" customWidth="1"/>
    <col min="2057" max="2057" width="11.6640625" style="1" bestFit="1" customWidth="1"/>
    <col min="2058" max="2311" width="9.33203125" style="1"/>
    <col min="2312" max="2312" width="9.6640625" style="1" bestFit="1" customWidth="1"/>
    <col min="2313" max="2313" width="11.6640625" style="1" bestFit="1" customWidth="1"/>
    <col min="2314" max="2567" width="9.33203125" style="1"/>
    <col min="2568" max="2568" width="9.6640625" style="1" bestFit="1" customWidth="1"/>
    <col min="2569" max="2569" width="11.6640625" style="1" bestFit="1" customWidth="1"/>
    <col min="2570" max="2823" width="9.33203125" style="1"/>
    <col min="2824" max="2824" width="9.6640625" style="1" bestFit="1" customWidth="1"/>
    <col min="2825" max="2825" width="11.6640625" style="1" bestFit="1" customWidth="1"/>
    <col min="2826" max="3079" width="9.33203125" style="1"/>
    <col min="3080" max="3080" width="9.6640625" style="1" bestFit="1" customWidth="1"/>
    <col min="3081" max="3081" width="11.6640625" style="1" bestFit="1" customWidth="1"/>
    <col min="3082" max="3335" width="9.33203125" style="1"/>
    <col min="3336" max="3336" width="9.6640625" style="1" bestFit="1" customWidth="1"/>
    <col min="3337" max="3337" width="11.6640625" style="1" bestFit="1" customWidth="1"/>
    <col min="3338" max="3591" width="9.33203125" style="1"/>
    <col min="3592" max="3592" width="9.6640625" style="1" bestFit="1" customWidth="1"/>
    <col min="3593" max="3593" width="11.6640625" style="1" bestFit="1" customWidth="1"/>
    <col min="3594" max="3847" width="9.33203125" style="1"/>
    <col min="3848" max="3848" width="9.6640625" style="1" bestFit="1" customWidth="1"/>
    <col min="3849" max="3849" width="11.6640625" style="1" bestFit="1" customWidth="1"/>
    <col min="3850" max="4103" width="9.33203125" style="1"/>
    <col min="4104" max="4104" width="9.6640625" style="1" bestFit="1" customWidth="1"/>
    <col min="4105" max="4105" width="11.6640625" style="1" bestFit="1" customWidth="1"/>
    <col min="4106" max="4359" width="9.33203125" style="1"/>
    <col min="4360" max="4360" width="9.6640625" style="1" bestFit="1" customWidth="1"/>
    <col min="4361" max="4361" width="11.6640625" style="1" bestFit="1" customWidth="1"/>
    <col min="4362" max="4615" width="9.33203125" style="1"/>
    <col min="4616" max="4616" width="9.6640625" style="1" bestFit="1" customWidth="1"/>
    <col min="4617" max="4617" width="11.6640625" style="1" bestFit="1" customWidth="1"/>
    <col min="4618" max="4871" width="9.33203125" style="1"/>
    <col min="4872" max="4872" width="9.6640625" style="1" bestFit="1" customWidth="1"/>
    <col min="4873" max="4873" width="11.6640625" style="1" bestFit="1" customWidth="1"/>
    <col min="4874" max="5127" width="9.33203125" style="1"/>
    <col min="5128" max="5128" width="9.6640625" style="1" bestFit="1" customWidth="1"/>
    <col min="5129" max="5129" width="11.6640625" style="1" bestFit="1" customWidth="1"/>
    <col min="5130" max="5383" width="9.33203125" style="1"/>
    <col min="5384" max="5384" width="9.6640625" style="1" bestFit="1" customWidth="1"/>
    <col min="5385" max="5385" width="11.6640625" style="1" bestFit="1" customWidth="1"/>
    <col min="5386" max="5639" width="9.33203125" style="1"/>
    <col min="5640" max="5640" width="9.6640625" style="1" bestFit="1" customWidth="1"/>
    <col min="5641" max="5641" width="11.6640625" style="1" bestFit="1" customWidth="1"/>
    <col min="5642" max="5895" width="9.33203125" style="1"/>
    <col min="5896" max="5896" width="9.6640625" style="1" bestFit="1" customWidth="1"/>
    <col min="5897" max="5897" width="11.6640625" style="1" bestFit="1" customWidth="1"/>
    <col min="5898" max="6151" width="9.33203125" style="1"/>
    <col min="6152" max="6152" width="9.6640625" style="1" bestFit="1" customWidth="1"/>
    <col min="6153" max="6153" width="11.6640625" style="1" bestFit="1" customWidth="1"/>
    <col min="6154" max="6407" width="9.33203125" style="1"/>
    <col min="6408" max="6408" width="9.6640625" style="1" bestFit="1" customWidth="1"/>
    <col min="6409" max="6409" width="11.6640625" style="1" bestFit="1" customWidth="1"/>
    <col min="6410" max="6663" width="9.33203125" style="1"/>
    <col min="6664" max="6664" width="9.6640625" style="1" bestFit="1" customWidth="1"/>
    <col min="6665" max="6665" width="11.6640625" style="1" bestFit="1" customWidth="1"/>
    <col min="6666" max="6919" width="9.33203125" style="1"/>
    <col min="6920" max="6920" width="9.6640625" style="1" bestFit="1" customWidth="1"/>
    <col min="6921" max="6921" width="11.6640625" style="1" bestFit="1" customWidth="1"/>
    <col min="6922" max="7175" width="9.33203125" style="1"/>
    <col min="7176" max="7176" width="9.6640625" style="1" bestFit="1" customWidth="1"/>
    <col min="7177" max="7177" width="11.6640625" style="1" bestFit="1" customWidth="1"/>
    <col min="7178" max="7431" width="9.33203125" style="1"/>
    <col min="7432" max="7432" width="9.6640625" style="1" bestFit="1" customWidth="1"/>
    <col min="7433" max="7433" width="11.6640625" style="1" bestFit="1" customWidth="1"/>
    <col min="7434" max="7687" width="9.33203125" style="1"/>
    <col min="7688" max="7688" width="9.6640625" style="1" bestFit="1" customWidth="1"/>
    <col min="7689" max="7689" width="11.6640625" style="1" bestFit="1" customWidth="1"/>
    <col min="7690" max="7943" width="9.33203125" style="1"/>
    <col min="7944" max="7944" width="9.6640625" style="1" bestFit="1" customWidth="1"/>
    <col min="7945" max="7945" width="11.6640625" style="1" bestFit="1" customWidth="1"/>
    <col min="7946" max="8199" width="9.33203125" style="1"/>
    <col min="8200" max="8200" width="9.6640625" style="1" bestFit="1" customWidth="1"/>
    <col min="8201" max="8201" width="11.6640625" style="1" bestFit="1" customWidth="1"/>
    <col min="8202" max="8455" width="9.33203125" style="1"/>
    <col min="8456" max="8456" width="9.6640625" style="1" bestFit="1" customWidth="1"/>
    <col min="8457" max="8457" width="11.6640625" style="1" bestFit="1" customWidth="1"/>
    <col min="8458" max="8711" width="9.33203125" style="1"/>
    <col min="8712" max="8712" width="9.6640625" style="1" bestFit="1" customWidth="1"/>
    <col min="8713" max="8713" width="11.6640625" style="1" bestFit="1" customWidth="1"/>
    <col min="8714" max="8967" width="9.33203125" style="1"/>
    <col min="8968" max="8968" width="9.6640625" style="1" bestFit="1" customWidth="1"/>
    <col min="8969" max="8969" width="11.6640625" style="1" bestFit="1" customWidth="1"/>
    <col min="8970" max="9223" width="9.33203125" style="1"/>
    <col min="9224" max="9224" width="9.6640625" style="1" bestFit="1" customWidth="1"/>
    <col min="9225" max="9225" width="11.6640625" style="1" bestFit="1" customWidth="1"/>
    <col min="9226" max="9479" width="9.33203125" style="1"/>
    <col min="9480" max="9480" width="9.6640625" style="1" bestFit="1" customWidth="1"/>
    <col min="9481" max="9481" width="11.6640625" style="1" bestFit="1" customWidth="1"/>
    <col min="9482" max="9735" width="9.33203125" style="1"/>
    <col min="9736" max="9736" width="9.6640625" style="1" bestFit="1" customWidth="1"/>
    <col min="9737" max="9737" width="11.6640625" style="1" bestFit="1" customWidth="1"/>
    <col min="9738" max="9991" width="9.33203125" style="1"/>
    <col min="9992" max="9992" width="9.6640625" style="1" bestFit="1" customWidth="1"/>
    <col min="9993" max="9993" width="11.6640625" style="1" bestFit="1" customWidth="1"/>
    <col min="9994" max="10247" width="9.33203125" style="1"/>
    <col min="10248" max="10248" width="9.6640625" style="1" bestFit="1" customWidth="1"/>
    <col min="10249" max="10249" width="11.6640625" style="1" bestFit="1" customWidth="1"/>
    <col min="10250" max="10503" width="9.33203125" style="1"/>
    <col min="10504" max="10504" width="9.6640625" style="1" bestFit="1" customWidth="1"/>
    <col min="10505" max="10505" width="11.6640625" style="1" bestFit="1" customWidth="1"/>
    <col min="10506" max="10759" width="9.33203125" style="1"/>
    <col min="10760" max="10760" width="9.6640625" style="1" bestFit="1" customWidth="1"/>
    <col min="10761" max="10761" width="11.6640625" style="1" bestFit="1" customWidth="1"/>
    <col min="10762" max="11015" width="9.33203125" style="1"/>
    <col min="11016" max="11016" width="9.6640625" style="1" bestFit="1" customWidth="1"/>
    <col min="11017" max="11017" width="11.6640625" style="1" bestFit="1" customWidth="1"/>
    <col min="11018" max="11271" width="9.33203125" style="1"/>
    <col min="11272" max="11272" width="9.6640625" style="1" bestFit="1" customWidth="1"/>
    <col min="11273" max="11273" width="11.6640625" style="1" bestFit="1" customWidth="1"/>
    <col min="11274" max="11527" width="9.33203125" style="1"/>
    <col min="11528" max="11528" width="9.6640625" style="1" bestFit="1" customWidth="1"/>
    <col min="11529" max="11529" width="11.6640625" style="1" bestFit="1" customWidth="1"/>
    <col min="11530" max="11783" width="9.33203125" style="1"/>
    <col min="11784" max="11784" width="9.6640625" style="1" bestFit="1" customWidth="1"/>
    <col min="11785" max="11785" width="11.6640625" style="1" bestFit="1" customWidth="1"/>
    <col min="11786" max="12039" width="9.33203125" style="1"/>
    <col min="12040" max="12040" width="9.6640625" style="1" bestFit="1" customWidth="1"/>
    <col min="12041" max="12041" width="11.6640625" style="1" bestFit="1" customWidth="1"/>
    <col min="12042" max="12295" width="9.33203125" style="1"/>
    <col min="12296" max="12296" width="9.6640625" style="1" bestFit="1" customWidth="1"/>
    <col min="12297" max="12297" width="11.6640625" style="1" bestFit="1" customWidth="1"/>
    <col min="12298" max="12551" width="9.33203125" style="1"/>
    <col min="12552" max="12552" width="9.6640625" style="1" bestFit="1" customWidth="1"/>
    <col min="12553" max="12553" width="11.6640625" style="1" bestFit="1" customWidth="1"/>
    <col min="12554" max="12807" width="9.33203125" style="1"/>
    <col min="12808" max="12808" width="9.6640625" style="1" bestFit="1" customWidth="1"/>
    <col min="12809" max="12809" width="11.6640625" style="1" bestFit="1" customWidth="1"/>
    <col min="12810" max="13063" width="9.33203125" style="1"/>
    <col min="13064" max="13064" width="9.6640625" style="1" bestFit="1" customWidth="1"/>
    <col min="13065" max="13065" width="11.6640625" style="1" bestFit="1" customWidth="1"/>
    <col min="13066" max="13319" width="9.33203125" style="1"/>
    <col min="13320" max="13320" width="9.6640625" style="1" bestFit="1" customWidth="1"/>
    <col min="13321" max="13321" width="11.6640625" style="1" bestFit="1" customWidth="1"/>
    <col min="13322" max="13575" width="9.33203125" style="1"/>
    <col min="13576" max="13576" width="9.6640625" style="1" bestFit="1" customWidth="1"/>
    <col min="13577" max="13577" width="11.6640625" style="1" bestFit="1" customWidth="1"/>
    <col min="13578" max="13831" width="9.33203125" style="1"/>
    <col min="13832" max="13832" width="9.6640625" style="1" bestFit="1" customWidth="1"/>
    <col min="13833" max="13833" width="11.6640625" style="1" bestFit="1" customWidth="1"/>
    <col min="13834" max="14087" width="9.33203125" style="1"/>
    <col min="14088" max="14088" width="9.6640625" style="1" bestFit="1" customWidth="1"/>
    <col min="14089" max="14089" width="11.6640625" style="1" bestFit="1" customWidth="1"/>
    <col min="14090" max="14343" width="9.33203125" style="1"/>
    <col min="14344" max="14344" width="9.6640625" style="1" bestFit="1" customWidth="1"/>
    <col min="14345" max="14345" width="11.6640625" style="1" bestFit="1" customWidth="1"/>
    <col min="14346" max="14599" width="9.33203125" style="1"/>
    <col min="14600" max="14600" width="9.6640625" style="1" bestFit="1" customWidth="1"/>
    <col min="14601" max="14601" width="11.6640625" style="1" bestFit="1" customWidth="1"/>
    <col min="14602" max="14855" width="9.33203125" style="1"/>
    <col min="14856" max="14856" width="9.6640625" style="1" bestFit="1" customWidth="1"/>
    <col min="14857" max="14857" width="11.6640625" style="1" bestFit="1" customWidth="1"/>
    <col min="14858" max="15111" width="9.33203125" style="1"/>
    <col min="15112" max="15112" width="9.6640625" style="1" bestFit="1" customWidth="1"/>
    <col min="15113" max="15113" width="11.6640625" style="1" bestFit="1" customWidth="1"/>
    <col min="15114" max="15367" width="9.33203125" style="1"/>
    <col min="15368" max="15368" width="9.6640625" style="1" bestFit="1" customWidth="1"/>
    <col min="15369" max="15369" width="11.6640625" style="1" bestFit="1" customWidth="1"/>
    <col min="15370" max="15623" width="9.33203125" style="1"/>
    <col min="15624" max="15624" width="9.6640625" style="1" bestFit="1" customWidth="1"/>
    <col min="15625" max="15625" width="11.6640625" style="1" bestFit="1" customWidth="1"/>
    <col min="15626" max="15879" width="9.33203125" style="1"/>
    <col min="15880" max="15880" width="9.6640625" style="1" bestFit="1" customWidth="1"/>
    <col min="15881" max="15881" width="11.6640625" style="1" bestFit="1" customWidth="1"/>
    <col min="15882" max="16135" width="9.33203125" style="1"/>
    <col min="16136" max="16136" width="9.6640625" style="1" bestFit="1" customWidth="1"/>
    <col min="16137" max="16137" width="11.6640625" style="1" bestFit="1" customWidth="1"/>
    <col min="16138" max="16384" width="9.33203125" style="1"/>
  </cols>
  <sheetData>
    <row r="1" spans="1:11">
      <c r="A1" s="275" t="s">
        <v>162</v>
      </c>
      <c r="B1" s="246"/>
      <c r="C1" s="246"/>
      <c r="D1" s="246"/>
      <c r="E1" s="246"/>
      <c r="F1" s="246"/>
      <c r="G1" s="246"/>
      <c r="H1" s="246"/>
      <c r="I1" s="246"/>
    </row>
    <row r="2" spans="1:11" ht="12.75" customHeight="1">
      <c r="A2" s="274" t="s">
        <v>598</v>
      </c>
      <c r="B2" s="274"/>
      <c r="C2" s="274"/>
      <c r="D2" s="274"/>
      <c r="E2" s="274"/>
      <c r="F2" s="274"/>
      <c r="G2" s="274"/>
      <c r="H2" s="274"/>
      <c r="I2" s="274"/>
      <c r="J2" s="106"/>
      <c r="K2" s="106"/>
    </row>
    <row r="3" spans="1:11">
      <c r="A3" s="279" t="s">
        <v>499</v>
      </c>
      <c r="B3" s="280"/>
      <c r="C3" s="280"/>
      <c r="D3" s="280"/>
      <c r="E3" s="280"/>
      <c r="F3" s="280"/>
      <c r="G3" s="280"/>
      <c r="H3" s="280"/>
      <c r="I3" s="280"/>
      <c r="J3" s="281"/>
      <c r="K3" s="281"/>
    </row>
    <row r="4" spans="1:11" ht="12.75" customHeight="1">
      <c r="A4" s="282" t="s">
        <v>518</v>
      </c>
      <c r="B4" s="283"/>
      <c r="C4" s="283"/>
      <c r="D4" s="283"/>
      <c r="E4" s="283"/>
      <c r="F4" s="283"/>
      <c r="G4" s="283"/>
      <c r="H4" s="283"/>
      <c r="I4" s="283"/>
      <c r="J4" s="284"/>
      <c r="K4" s="284"/>
    </row>
    <row r="5" spans="1:11" ht="22.2" customHeight="1">
      <c r="A5" s="276" t="s">
        <v>163</v>
      </c>
      <c r="B5" s="256"/>
      <c r="C5" s="256"/>
      <c r="D5" s="256"/>
      <c r="E5" s="256"/>
      <c r="F5" s="256"/>
      <c r="G5" s="276" t="s">
        <v>164</v>
      </c>
      <c r="H5" s="277" t="s">
        <v>165</v>
      </c>
      <c r="I5" s="278"/>
      <c r="J5" s="277" t="s">
        <v>166</v>
      </c>
      <c r="K5" s="278"/>
    </row>
    <row r="6" spans="1:11">
      <c r="A6" s="256"/>
      <c r="B6" s="256"/>
      <c r="C6" s="256"/>
      <c r="D6" s="256"/>
      <c r="E6" s="256"/>
      <c r="F6" s="256"/>
      <c r="G6" s="256"/>
      <c r="H6" s="15" t="s">
        <v>167</v>
      </c>
      <c r="I6" s="15" t="s">
        <v>168</v>
      </c>
      <c r="J6" s="15" t="s">
        <v>169</v>
      </c>
      <c r="K6" s="15" t="s">
        <v>170</v>
      </c>
    </row>
    <row r="7" spans="1:11">
      <c r="A7" s="285">
        <v>1</v>
      </c>
      <c r="B7" s="254"/>
      <c r="C7" s="254"/>
      <c r="D7" s="254"/>
      <c r="E7" s="254"/>
      <c r="F7" s="254"/>
      <c r="G7" s="14">
        <v>2</v>
      </c>
      <c r="H7" s="15">
        <v>3</v>
      </c>
      <c r="I7" s="15">
        <v>4</v>
      </c>
      <c r="J7" s="15">
        <v>5</v>
      </c>
      <c r="K7" s="15">
        <v>6</v>
      </c>
    </row>
    <row r="8" spans="1:11">
      <c r="A8" s="268" t="s">
        <v>401</v>
      </c>
      <c r="B8" s="269"/>
      <c r="C8" s="269"/>
      <c r="D8" s="269"/>
      <c r="E8" s="269"/>
      <c r="F8" s="269"/>
      <c r="G8" s="13">
        <v>1</v>
      </c>
      <c r="H8" s="107">
        <f>SUM(H9:H13)</f>
        <v>211032357</v>
      </c>
      <c r="I8" s="107">
        <f>SUM(I9:I13)</f>
        <v>70378904</v>
      </c>
      <c r="J8" s="107">
        <f>SUM(J9:J13)</f>
        <v>172534994</v>
      </c>
      <c r="K8" s="107">
        <f>SUM(K9:K13)</f>
        <v>60811532</v>
      </c>
    </row>
    <row r="9" spans="1:11">
      <c r="A9" s="238" t="s">
        <v>171</v>
      </c>
      <c r="B9" s="238"/>
      <c r="C9" s="238"/>
      <c r="D9" s="238"/>
      <c r="E9" s="238"/>
      <c r="F9" s="238"/>
      <c r="G9" s="12">
        <v>2</v>
      </c>
      <c r="H9" s="122">
        <v>0</v>
      </c>
      <c r="I9" s="122">
        <v>0</v>
      </c>
      <c r="J9" s="122">
        <v>0</v>
      </c>
      <c r="K9" s="122">
        <v>0</v>
      </c>
    </row>
    <row r="10" spans="1:11">
      <c r="A10" s="238" t="s">
        <v>172</v>
      </c>
      <c r="B10" s="238"/>
      <c r="C10" s="238"/>
      <c r="D10" s="238"/>
      <c r="E10" s="238"/>
      <c r="F10" s="238"/>
      <c r="G10" s="12">
        <v>3</v>
      </c>
      <c r="H10" s="122">
        <v>205896772</v>
      </c>
      <c r="I10" s="122">
        <v>67939247</v>
      </c>
      <c r="J10" s="122">
        <v>168063032</v>
      </c>
      <c r="K10" s="122">
        <v>59194915</v>
      </c>
    </row>
    <row r="11" spans="1:11">
      <c r="A11" s="238" t="s">
        <v>173</v>
      </c>
      <c r="B11" s="238"/>
      <c r="C11" s="238"/>
      <c r="D11" s="238"/>
      <c r="E11" s="238"/>
      <c r="F11" s="238"/>
      <c r="G11" s="12">
        <v>4</v>
      </c>
      <c r="H11" s="122">
        <v>0</v>
      </c>
      <c r="I11" s="122">
        <v>0</v>
      </c>
      <c r="J11" s="122">
        <v>0</v>
      </c>
      <c r="K11" s="122">
        <v>0</v>
      </c>
    </row>
    <row r="12" spans="1:11">
      <c r="A12" s="238" t="s">
        <v>174</v>
      </c>
      <c r="B12" s="238"/>
      <c r="C12" s="238"/>
      <c r="D12" s="238"/>
      <c r="E12" s="238"/>
      <c r="F12" s="238"/>
      <c r="G12" s="12">
        <v>5</v>
      </c>
      <c r="H12" s="122">
        <v>0</v>
      </c>
      <c r="I12" s="122">
        <v>0</v>
      </c>
      <c r="J12" s="122">
        <v>0</v>
      </c>
      <c r="K12" s="122">
        <v>0</v>
      </c>
    </row>
    <row r="13" spans="1:11">
      <c r="A13" s="238" t="s">
        <v>175</v>
      </c>
      <c r="B13" s="238"/>
      <c r="C13" s="238"/>
      <c r="D13" s="238"/>
      <c r="E13" s="238"/>
      <c r="F13" s="238"/>
      <c r="G13" s="12">
        <v>6</v>
      </c>
      <c r="H13" s="122">
        <v>5135585</v>
      </c>
      <c r="I13" s="122">
        <v>2439657</v>
      </c>
      <c r="J13" s="122">
        <v>4471962</v>
      </c>
      <c r="K13" s="122">
        <v>1616617</v>
      </c>
    </row>
    <row r="14" spans="1:11" ht="22.2" customHeight="1">
      <c r="A14" s="268" t="s">
        <v>402</v>
      </c>
      <c r="B14" s="269"/>
      <c r="C14" s="269"/>
      <c r="D14" s="269"/>
      <c r="E14" s="269"/>
      <c r="F14" s="269"/>
      <c r="G14" s="13">
        <v>7</v>
      </c>
      <c r="H14" s="107">
        <f>H15+H16+H20+H24+H25+H26+H29+H36</f>
        <v>186293156</v>
      </c>
      <c r="I14" s="107">
        <f>I15+I16+I20+I24+I25+I26+I29+I36</f>
        <v>60363388</v>
      </c>
      <c r="J14" s="107">
        <f>J15+J16+J20+J24+J25+J26+J29+J36</f>
        <v>154587882</v>
      </c>
      <c r="K14" s="107">
        <f>K15+K16+K20+K24+K25+K26+K29+K36</f>
        <v>55978821</v>
      </c>
    </row>
    <row r="15" spans="1:11">
      <c r="A15" s="238" t="s">
        <v>176</v>
      </c>
      <c r="B15" s="238"/>
      <c r="C15" s="238"/>
      <c r="D15" s="238"/>
      <c r="E15" s="238"/>
      <c r="F15" s="238"/>
      <c r="G15" s="12">
        <v>8</v>
      </c>
      <c r="H15" s="122">
        <v>-17192019</v>
      </c>
      <c r="I15" s="122">
        <v>-6534802</v>
      </c>
      <c r="J15" s="122">
        <v>-6661101</v>
      </c>
      <c r="K15" s="122">
        <v>-215792</v>
      </c>
    </row>
    <row r="16" spans="1:11">
      <c r="A16" s="242" t="s">
        <v>403</v>
      </c>
      <c r="B16" s="242"/>
      <c r="C16" s="242"/>
      <c r="D16" s="242"/>
      <c r="E16" s="242"/>
      <c r="F16" s="242"/>
      <c r="G16" s="13">
        <v>9</v>
      </c>
      <c r="H16" s="107">
        <f>SUM(H17:H19)</f>
        <v>91916824</v>
      </c>
      <c r="I16" s="107">
        <f>SUM(I17:I19)</f>
        <v>31027613</v>
      </c>
      <c r="J16" s="107">
        <f>SUM(J17:J19)</f>
        <v>59175833</v>
      </c>
      <c r="K16" s="107">
        <f>SUM(K17:K19)</f>
        <v>22451297</v>
      </c>
    </row>
    <row r="17" spans="1:11">
      <c r="A17" s="270" t="s">
        <v>177</v>
      </c>
      <c r="B17" s="270"/>
      <c r="C17" s="270"/>
      <c r="D17" s="270"/>
      <c r="E17" s="270"/>
      <c r="F17" s="270"/>
      <c r="G17" s="12">
        <v>10</v>
      </c>
      <c r="H17" s="122">
        <v>40927167</v>
      </c>
      <c r="I17" s="122">
        <v>13271220</v>
      </c>
      <c r="J17" s="122">
        <v>41584201</v>
      </c>
      <c r="K17" s="122">
        <v>14782684</v>
      </c>
    </row>
    <row r="18" spans="1:11">
      <c r="A18" s="270" t="s">
        <v>178</v>
      </c>
      <c r="B18" s="270"/>
      <c r="C18" s="270"/>
      <c r="D18" s="270"/>
      <c r="E18" s="270"/>
      <c r="F18" s="270"/>
      <c r="G18" s="12">
        <v>11</v>
      </c>
      <c r="H18" s="122">
        <v>0</v>
      </c>
      <c r="I18" s="122">
        <v>0</v>
      </c>
      <c r="J18" s="122">
        <v>0</v>
      </c>
      <c r="K18" s="122">
        <v>0</v>
      </c>
    </row>
    <row r="19" spans="1:11">
      <c r="A19" s="270" t="s">
        <v>179</v>
      </c>
      <c r="B19" s="270"/>
      <c r="C19" s="270"/>
      <c r="D19" s="270"/>
      <c r="E19" s="270"/>
      <c r="F19" s="270"/>
      <c r="G19" s="12">
        <v>12</v>
      </c>
      <c r="H19" s="122">
        <v>50989657</v>
      </c>
      <c r="I19" s="122">
        <v>17756393</v>
      </c>
      <c r="J19" s="122">
        <v>17591632</v>
      </c>
      <c r="K19" s="122">
        <v>7668613</v>
      </c>
    </row>
    <row r="20" spans="1:11">
      <c r="A20" s="242" t="s">
        <v>404</v>
      </c>
      <c r="B20" s="242"/>
      <c r="C20" s="242"/>
      <c r="D20" s="242"/>
      <c r="E20" s="242"/>
      <c r="F20" s="242"/>
      <c r="G20" s="13">
        <v>13</v>
      </c>
      <c r="H20" s="107">
        <f>SUM(H21:H23)</f>
        <v>99469072</v>
      </c>
      <c r="I20" s="107">
        <f>SUM(I21:I23)</f>
        <v>32065446</v>
      </c>
      <c r="J20" s="107">
        <f>SUM(J21:J23)</f>
        <v>91135308</v>
      </c>
      <c r="K20" s="107">
        <f>SUM(K21:K23)</f>
        <v>29950169</v>
      </c>
    </row>
    <row r="21" spans="1:11">
      <c r="A21" s="270" t="s">
        <v>180</v>
      </c>
      <c r="B21" s="270"/>
      <c r="C21" s="270"/>
      <c r="D21" s="270"/>
      <c r="E21" s="270"/>
      <c r="F21" s="270"/>
      <c r="G21" s="12">
        <v>14</v>
      </c>
      <c r="H21" s="122">
        <v>60639893</v>
      </c>
      <c r="I21" s="122">
        <v>19286167</v>
      </c>
      <c r="J21" s="122">
        <v>55871585</v>
      </c>
      <c r="K21" s="122">
        <v>18150556</v>
      </c>
    </row>
    <row r="22" spans="1:11">
      <c r="A22" s="270" t="s">
        <v>181</v>
      </c>
      <c r="B22" s="270"/>
      <c r="C22" s="270"/>
      <c r="D22" s="270"/>
      <c r="E22" s="270"/>
      <c r="F22" s="270"/>
      <c r="G22" s="12">
        <v>15</v>
      </c>
      <c r="H22" s="122">
        <v>27444628</v>
      </c>
      <c r="I22" s="122">
        <v>9006170</v>
      </c>
      <c r="J22" s="122">
        <v>24785695</v>
      </c>
      <c r="K22" s="122">
        <v>8233204</v>
      </c>
    </row>
    <row r="23" spans="1:11">
      <c r="A23" s="270" t="s">
        <v>182</v>
      </c>
      <c r="B23" s="270"/>
      <c r="C23" s="270"/>
      <c r="D23" s="270"/>
      <c r="E23" s="270"/>
      <c r="F23" s="270"/>
      <c r="G23" s="12">
        <v>16</v>
      </c>
      <c r="H23" s="122">
        <v>11384551</v>
      </c>
      <c r="I23" s="122">
        <v>3773109</v>
      </c>
      <c r="J23" s="122">
        <v>10478028</v>
      </c>
      <c r="K23" s="122">
        <v>3566409</v>
      </c>
    </row>
    <row r="24" spans="1:11">
      <c r="A24" s="238" t="s">
        <v>183</v>
      </c>
      <c r="B24" s="238"/>
      <c r="C24" s="238"/>
      <c r="D24" s="238"/>
      <c r="E24" s="238"/>
      <c r="F24" s="238"/>
      <c r="G24" s="12">
        <v>17</v>
      </c>
      <c r="H24" s="122">
        <v>4432334</v>
      </c>
      <c r="I24" s="122">
        <v>1385176</v>
      </c>
      <c r="J24" s="122">
        <v>4061216</v>
      </c>
      <c r="K24" s="122">
        <v>1324241</v>
      </c>
    </row>
    <row r="25" spans="1:11">
      <c r="A25" s="238" t="s">
        <v>184</v>
      </c>
      <c r="B25" s="238"/>
      <c r="C25" s="238"/>
      <c r="D25" s="238"/>
      <c r="E25" s="238"/>
      <c r="F25" s="238"/>
      <c r="G25" s="12">
        <v>18</v>
      </c>
      <c r="H25" s="122">
        <v>6440980</v>
      </c>
      <c r="I25" s="122">
        <v>2194930</v>
      </c>
      <c r="J25" s="122">
        <v>6690721</v>
      </c>
      <c r="K25" s="122">
        <v>2287968</v>
      </c>
    </row>
    <row r="26" spans="1:11">
      <c r="A26" s="242" t="s">
        <v>405</v>
      </c>
      <c r="B26" s="242"/>
      <c r="C26" s="242"/>
      <c r="D26" s="242"/>
      <c r="E26" s="242"/>
      <c r="F26" s="242"/>
      <c r="G26" s="13">
        <v>19</v>
      </c>
      <c r="H26" s="107">
        <f>H27+H28</f>
        <v>-29118</v>
      </c>
      <c r="I26" s="107">
        <f>I27+I28</f>
        <v>-29118</v>
      </c>
      <c r="J26" s="107">
        <f>J27+J28</f>
        <v>-74511</v>
      </c>
      <c r="K26" s="107">
        <f>K27+K28</f>
        <v>0</v>
      </c>
    </row>
    <row r="27" spans="1:11">
      <c r="A27" s="270" t="s">
        <v>185</v>
      </c>
      <c r="B27" s="270"/>
      <c r="C27" s="270"/>
      <c r="D27" s="270"/>
      <c r="E27" s="270"/>
      <c r="F27" s="270"/>
      <c r="G27" s="12">
        <v>20</v>
      </c>
      <c r="H27" s="122">
        <v>0</v>
      </c>
      <c r="I27" s="122">
        <v>0</v>
      </c>
      <c r="J27" s="122">
        <v>0</v>
      </c>
      <c r="K27" s="122">
        <v>0</v>
      </c>
    </row>
    <row r="28" spans="1:11">
      <c r="A28" s="270" t="s">
        <v>186</v>
      </c>
      <c r="B28" s="270"/>
      <c r="C28" s="270"/>
      <c r="D28" s="270"/>
      <c r="E28" s="270"/>
      <c r="F28" s="270"/>
      <c r="G28" s="12">
        <v>21</v>
      </c>
      <c r="H28" s="122">
        <v>-29118</v>
      </c>
      <c r="I28" s="122">
        <v>-29118</v>
      </c>
      <c r="J28" s="122">
        <v>-74511</v>
      </c>
      <c r="K28" s="122">
        <v>0</v>
      </c>
    </row>
    <row r="29" spans="1:11">
      <c r="A29" s="242" t="s">
        <v>406</v>
      </c>
      <c r="B29" s="242"/>
      <c r="C29" s="242"/>
      <c r="D29" s="242"/>
      <c r="E29" s="242"/>
      <c r="F29" s="242"/>
      <c r="G29" s="13">
        <v>22</v>
      </c>
      <c r="H29" s="107">
        <f>SUM(H30:H35)</f>
        <v>698959</v>
      </c>
      <c r="I29" s="107">
        <f>SUM(I30:I35)</f>
        <v>287811</v>
      </c>
      <c r="J29" s="107">
        <f>SUM(J30:J35)</f>
        <v>248741</v>
      </c>
      <c r="K29" s="107">
        <f>SUM(K30:K35)</f>
        <v>169263</v>
      </c>
    </row>
    <row r="30" spans="1:11">
      <c r="A30" s="270" t="s">
        <v>187</v>
      </c>
      <c r="B30" s="270"/>
      <c r="C30" s="270"/>
      <c r="D30" s="270"/>
      <c r="E30" s="270"/>
      <c r="F30" s="270"/>
      <c r="G30" s="12">
        <v>23</v>
      </c>
      <c r="H30" s="122">
        <v>679456</v>
      </c>
      <c r="I30" s="122">
        <v>278795</v>
      </c>
      <c r="J30" s="122">
        <v>310940</v>
      </c>
      <c r="K30" s="122">
        <v>179777</v>
      </c>
    </row>
    <row r="31" spans="1:11">
      <c r="A31" s="270" t="s">
        <v>188</v>
      </c>
      <c r="B31" s="270"/>
      <c r="C31" s="270"/>
      <c r="D31" s="270"/>
      <c r="E31" s="270"/>
      <c r="F31" s="270"/>
      <c r="G31" s="12">
        <v>24</v>
      </c>
      <c r="H31" s="122">
        <v>0</v>
      </c>
      <c r="I31" s="122">
        <v>0</v>
      </c>
      <c r="J31" s="122">
        <v>0</v>
      </c>
      <c r="K31" s="122">
        <v>0</v>
      </c>
    </row>
    <row r="32" spans="1:11">
      <c r="A32" s="270" t="s">
        <v>189</v>
      </c>
      <c r="B32" s="270"/>
      <c r="C32" s="270"/>
      <c r="D32" s="270"/>
      <c r="E32" s="270"/>
      <c r="F32" s="270"/>
      <c r="G32" s="12">
        <v>25</v>
      </c>
      <c r="H32" s="122">
        <v>0</v>
      </c>
      <c r="I32" s="122">
        <v>0</v>
      </c>
      <c r="J32" s="122">
        <v>0</v>
      </c>
      <c r="K32" s="122">
        <v>0</v>
      </c>
    </row>
    <row r="33" spans="1:11">
      <c r="A33" s="270" t="s">
        <v>190</v>
      </c>
      <c r="B33" s="270"/>
      <c r="C33" s="270"/>
      <c r="D33" s="270"/>
      <c r="E33" s="270"/>
      <c r="F33" s="270"/>
      <c r="G33" s="12">
        <v>26</v>
      </c>
      <c r="H33" s="122">
        <v>0</v>
      </c>
      <c r="I33" s="122">
        <v>0</v>
      </c>
      <c r="J33" s="122">
        <v>0</v>
      </c>
      <c r="K33" s="122">
        <v>0</v>
      </c>
    </row>
    <row r="34" spans="1:11">
      <c r="A34" s="270" t="s">
        <v>191</v>
      </c>
      <c r="B34" s="270"/>
      <c r="C34" s="270"/>
      <c r="D34" s="270"/>
      <c r="E34" s="270"/>
      <c r="F34" s="270"/>
      <c r="G34" s="12">
        <v>27</v>
      </c>
      <c r="H34" s="122">
        <v>19503</v>
      </c>
      <c r="I34" s="122">
        <v>9016</v>
      </c>
      <c r="J34" s="122">
        <v>48159</v>
      </c>
      <c r="K34" s="122">
        <v>24405</v>
      </c>
    </row>
    <row r="35" spans="1:11">
      <c r="A35" s="270" t="s">
        <v>192</v>
      </c>
      <c r="B35" s="270"/>
      <c r="C35" s="270"/>
      <c r="D35" s="270"/>
      <c r="E35" s="270"/>
      <c r="F35" s="270"/>
      <c r="G35" s="12">
        <v>28</v>
      </c>
      <c r="H35" s="122">
        <v>0</v>
      </c>
      <c r="I35" s="122">
        <v>0</v>
      </c>
      <c r="J35" s="122">
        <v>-110358</v>
      </c>
      <c r="K35" s="122">
        <v>-34919</v>
      </c>
    </row>
    <row r="36" spans="1:11">
      <c r="A36" s="238" t="s">
        <v>193</v>
      </c>
      <c r="B36" s="238"/>
      <c r="C36" s="238"/>
      <c r="D36" s="238"/>
      <c r="E36" s="238"/>
      <c r="F36" s="238"/>
      <c r="G36" s="12">
        <v>29</v>
      </c>
      <c r="H36" s="122">
        <v>556124</v>
      </c>
      <c r="I36" s="122">
        <v>-33668</v>
      </c>
      <c r="J36" s="122">
        <v>11675</v>
      </c>
      <c r="K36" s="122">
        <v>11675</v>
      </c>
    </row>
    <row r="37" spans="1:11">
      <c r="A37" s="268" t="s">
        <v>407</v>
      </c>
      <c r="B37" s="269"/>
      <c r="C37" s="269"/>
      <c r="D37" s="269"/>
      <c r="E37" s="269"/>
      <c r="F37" s="269"/>
      <c r="G37" s="13">
        <v>30</v>
      </c>
      <c r="H37" s="107">
        <f>SUM(H38:H47)</f>
        <v>425918</v>
      </c>
      <c r="I37" s="107">
        <f>SUM(I38:I47)</f>
        <v>219846</v>
      </c>
      <c r="J37" s="107">
        <f>SUM(J38:J47)</f>
        <v>1496503</v>
      </c>
      <c r="K37" s="107">
        <f>SUM(K38:K47)</f>
        <v>410135</v>
      </c>
    </row>
    <row r="38" spans="1:11" ht="23.7" customHeight="1">
      <c r="A38" s="238" t="s">
        <v>194</v>
      </c>
      <c r="B38" s="238"/>
      <c r="C38" s="238"/>
      <c r="D38" s="238"/>
      <c r="E38" s="238"/>
      <c r="F38" s="238"/>
      <c r="G38" s="12">
        <v>31</v>
      </c>
      <c r="H38" s="122">
        <v>0</v>
      </c>
      <c r="I38" s="122">
        <v>0</v>
      </c>
      <c r="J38" s="122">
        <v>0</v>
      </c>
      <c r="K38" s="122">
        <v>0</v>
      </c>
    </row>
    <row r="39" spans="1:11" ht="25.2" customHeight="1">
      <c r="A39" s="238" t="s">
        <v>195</v>
      </c>
      <c r="B39" s="238"/>
      <c r="C39" s="238"/>
      <c r="D39" s="238"/>
      <c r="E39" s="238"/>
      <c r="F39" s="238"/>
      <c r="G39" s="12">
        <v>32</v>
      </c>
      <c r="H39" s="122">
        <v>0</v>
      </c>
      <c r="I39" s="122">
        <v>0</v>
      </c>
      <c r="J39" s="122">
        <v>0</v>
      </c>
      <c r="K39" s="122">
        <v>0</v>
      </c>
    </row>
    <row r="40" spans="1:11" ht="25.2" customHeight="1">
      <c r="A40" s="238" t="s">
        <v>196</v>
      </c>
      <c r="B40" s="238"/>
      <c r="C40" s="238"/>
      <c r="D40" s="238"/>
      <c r="E40" s="238"/>
      <c r="F40" s="238"/>
      <c r="G40" s="12">
        <v>33</v>
      </c>
      <c r="H40" s="122">
        <v>0</v>
      </c>
      <c r="I40" s="122">
        <v>0</v>
      </c>
      <c r="J40" s="122">
        <v>0</v>
      </c>
      <c r="K40" s="122">
        <v>0</v>
      </c>
    </row>
    <row r="41" spans="1:11" ht="25.2" customHeight="1">
      <c r="A41" s="238" t="s">
        <v>197</v>
      </c>
      <c r="B41" s="238"/>
      <c r="C41" s="238"/>
      <c r="D41" s="238"/>
      <c r="E41" s="238"/>
      <c r="F41" s="238"/>
      <c r="G41" s="12">
        <v>34</v>
      </c>
      <c r="H41" s="122">
        <v>0</v>
      </c>
      <c r="I41" s="122">
        <v>0</v>
      </c>
      <c r="J41" s="122">
        <v>0</v>
      </c>
      <c r="K41" s="122">
        <v>0</v>
      </c>
    </row>
    <row r="42" spans="1:11" ht="25.2" customHeight="1">
      <c r="A42" s="238" t="s">
        <v>198</v>
      </c>
      <c r="B42" s="238"/>
      <c r="C42" s="238"/>
      <c r="D42" s="238"/>
      <c r="E42" s="238"/>
      <c r="F42" s="238"/>
      <c r="G42" s="12">
        <v>35</v>
      </c>
      <c r="H42" s="122">
        <v>0</v>
      </c>
      <c r="I42" s="122">
        <v>0</v>
      </c>
      <c r="J42" s="122">
        <v>0</v>
      </c>
      <c r="K42" s="122">
        <v>0</v>
      </c>
    </row>
    <row r="43" spans="1:11">
      <c r="A43" s="238" t="s">
        <v>199</v>
      </c>
      <c r="B43" s="238"/>
      <c r="C43" s="238"/>
      <c r="D43" s="238"/>
      <c r="E43" s="238"/>
      <c r="F43" s="238"/>
      <c r="G43" s="12">
        <v>36</v>
      </c>
      <c r="H43" s="122">
        <v>0</v>
      </c>
      <c r="I43" s="122">
        <v>0</v>
      </c>
      <c r="J43" s="122">
        <v>0</v>
      </c>
      <c r="K43" s="122">
        <v>0</v>
      </c>
    </row>
    <row r="44" spans="1:11">
      <c r="A44" s="238" t="s">
        <v>200</v>
      </c>
      <c r="B44" s="238"/>
      <c r="C44" s="238"/>
      <c r="D44" s="238"/>
      <c r="E44" s="238"/>
      <c r="F44" s="238"/>
      <c r="G44" s="12">
        <v>37</v>
      </c>
      <c r="H44" s="122">
        <v>350526</v>
      </c>
      <c r="I44" s="122">
        <v>206780</v>
      </c>
      <c r="J44" s="122">
        <v>1384290</v>
      </c>
      <c r="K44" s="122">
        <v>372703</v>
      </c>
    </row>
    <row r="45" spans="1:11">
      <c r="A45" s="238" t="s">
        <v>201</v>
      </c>
      <c r="B45" s="238"/>
      <c r="C45" s="238"/>
      <c r="D45" s="238"/>
      <c r="E45" s="238"/>
      <c r="F45" s="238"/>
      <c r="G45" s="12">
        <v>38</v>
      </c>
      <c r="H45" s="122">
        <v>3409</v>
      </c>
      <c r="I45" s="122">
        <v>-20115</v>
      </c>
      <c r="J45" s="122">
        <v>0</v>
      </c>
      <c r="K45" s="122">
        <v>-9454</v>
      </c>
    </row>
    <row r="46" spans="1:11">
      <c r="A46" s="238" t="s">
        <v>202</v>
      </c>
      <c r="B46" s="238"/>
      <c r="C46" s="238"/>
      <c r="D46" s="238"/>
      <c r="E46" s="238"/>
      <c r="F46" s="238"/>
      <c r="G46" s="12">
        <v>39</v>
      </c>
      <c r="H46" s="122">
        <v>0</v>
      </c>
      <c r="I46" s="122">
        <v>0</v>
      </c>
      <c r="J46" s="122">
        <v>0</v>
      </c>
      <c r="K46" s="122">
        <v>0</v>
      </c>
    </row>
    <row r="47" spans="1:11">
      <c r="A47" s="238" t="s">
        <v>203</v>
      </c>
      <c r="B47" s="238"/>
      <c r="C47" s="238"/>
      <c r="D47" s="238"/>
      <c r="E47" s="238"/>
      <c r="F47" s="238"/>
      <c r="G47" s="12">
        <v>40</v>
      </c>
      <c r="H47" s="122">
        <v>71983</v>
      </c>
      <c r="I47" s="122">
        <v>33181</v>
      </c>
      <c r="J47" s="122">
        <v>112213</v>
      </c>
      <c r="K47" s="122">
        <v>46886</v>
      </c>
    </row>
    <row r="48" spans="1:11">
      <c r="A48" s="268" t="s">
        <v>408</v>
      </c>
      <c r="B48" s="269"/>
      <c r="C48" s="269"/>
      <c r="D48" s="269"/>
      <c r="E48" s="269"/>
      <c r="F48" s="269"/>
      <c r="G48" s="13">
        <v>41</v>
      </c>
      <c r="H48" s="107">
        <f>SUM(H49:H55)</f>
        <v>133301</v>
      </c>
      <c r="I48" s="107">
        <f>SUM(I49:I55)</f>
        <v>46315</v>
      </c>
      <c r="J48" s="107">
        <f>SUM(J49:J55)</f>
        <v>655381</v>
      </c>
      <c r="K48" s="107">
        <f>SUM(K49:K55)</f>
        <v>109138</v>
      </c>
    </row>
    <row r="49" spans="1:11" ht="25.2" customHeight="1">
      <c r="A49" s="238" t="s">
        <v>204</v>
      </c>
      <c r="B49" s="238"/>
      <c r="C49" s="238"/>
      <c r="D49" s="238"/>
      <c r="E49" s="238"/>
      <c r="F49" s="238"/>
      <c r="G49" s="12">
        <v>42</v>
      </c>
      <c r="H49" s="122">
        <v>0</v>
      </c>
      <c r="I49" s="122">
        <v>0</v>
      </c>
      <c r="J49" s="28">
        <v>0</v>
      </c>
      <c r="K49" s="28">
        <v>0</v>
      </c>
    </row>
    <row r="50" spans="1:11" ht="24" customHeight="1">
      <c r="A50" s="264" t="s">
        <v>205</v>
      </c>
      <c r="B50" s="264"/>
      <c r="C50" s="264"/>
      <c r="D50" s="264"/>
      <c r="E50" s="264"/>
      <c r="F50" s="264"/>
      <c r="G50" s="12">
        <v>43</v>
      </c>
      <c r="H50" s="122">
        <v>0</v>
      </c>
      <c r="I50" s="122">
        <v>0</v>
      </c>
      <c r="J50" s="28">
        <v>0</v>
      </c>
      <c r="K50" s="28">
        <v>0</v>
      </c>
    </row>
    <row r="51" spans="1:11">
      <c r="A51" s="264" t="s">
        <v>206</v>
      </c>
      <c r="B51" s="264"/>
      <c r="C51" s="264"/>
      <c r="D51" s="264"/>
      <c r="E51" s="264"/>
      <c r="F51" s="264"/>
      <c r="G51" s="12">
        <v>44</v>
      </c>
      <c r="H51" s="122">
        <v>133301</v>
      </c>
      <c r="I51" s="122">
        <v>46315</v>
      </c>
      <c r="J51" s="28">
        <v>651130</v>
      </c>
      <c r="K51" s="28">
        <v>104887</v>
      </c>
    </row>
    <row r="52" spans="1:11">
      <c r="A52" s="264" t="s">
        <v>207</v>
      </c>
      <c r="B52" s="264"/>
      <c r="C52" s="264"/>
      <c r="D52" s="264"/>
      <c r="E52" s="264"/>
      <c r="F52" s="264"/>
      <c r="G52" s="12">
        <v>45</v>
      </c>
      <c r="H52" s="122">
        <v>0</v>
      </c>
      <c r="I52" s="122">
        <v>0</v>
      </c>
      <c r="J52" s="28">
        <v>4251</v>
      </c>
      <c r="K52" s="28">
        <v>4251</v>
      </c>
    </row>
    <row r="53" spans="1:11">
      <c r="A53" s="264" t="s">
        <v>208</v>
      </c>
      <c r="B53" s="264"/>
      <c r="C53" s="264"/>
      <c r="D53" s="264"/>
      <c r="E53" s="264"/>
      <c r="F53" s="264"/>
      <c r="G53" s="12">
        <v>46</v>
      </c>
      <c r="H53" s="122">
        <v>0</v>
      </c>
      <c r="I53" s="122">
        <v>0</v>
      </c>
      <c r="J53" s="28">
        <v>0</v>
      </c>
      <c r="K53" s="28">
        <v>0</v>
      </c>
    </row>
    <row r="54" spans="1:11">
      <c r="A54" s="264" t="s">
        <v>209</v>
      </c>
      <c r="B54" s="264"/>
      <c r="C54" s="264"/>
      <c r="D54" s="264"/>
      <c r="E54" s="264"/>
      <c r="F54" s="264"/>
      <c r="G54" s="12">
        <v>47</v>
      </c>
      <c r="H54" s="122">
        <v>0</v>
      </c>
      <c r="I54" s="122">
        <v>0</v>
      </c>
      <c r="J54" s="28">
        <v>0</v>
      </c>
      <c r="K54" s="28">
        <v>0</v>
      </c>
    </row>
    <row r="55" spans="1:11">
      <c r="A55" s="264" t="s">
        <v>210</v>
      </c>
      <c r="B55" s="264"/>
      <c r="C55" s="264"/>
      <c r="D55" s="264"/>
      <c r="E55" s="264"/>
      <c r="F55" s="264"/>
      <c r="G55" s="12">
        <v>48</v>
      </c>
      <c r="H55" s="122">
        <v>0</v>
      </c>
      <c r="I55" s="122">
        <v>0</v>
      </c>
      <c r="J55" s="28">
        <v>0</v>
      </c>
      <c r="K55" s="28">
        <v>0</v>
      </c>
    </row>
    <row r="56" spans="1:11" ht="22.2" customHeight="1">
      <c r="A56" s="273" t="s">
        <v>211</v>
      </c>
      <c r="B56" s="273"/>
      <c r="C56" s="273"/>
      <c r="D56" s="273"/>
      <c r="E56" s="273"/>
      <c r="F56" s="273"/>
      <c r="G56" s="12">
        <v>49</v>
      </c>
      <c r="H56" s="122">
        <v>0</v>
      </c>
      <c r="I56" s="122">
        <v>0</v>
      </c>
      <c r="J56" s="28">
        <v>0</v>
      </c>
      <c r="K56" s="28">
        <v>0</v>
      </c>
    </row>
    <row r="57" spans="1:11">
      <c r="A57" s="273" t="s">
        <v>212</v>
      </c>
      <c r="B57" s="273"/>
      <c r="C57" s="273"/>
      <c r="D57" s="273"/>
      <c r="E57" s="273"/>
      <c r="F57" s="273"/>
      <c r="G57" s="12">
        <v>50</v>
      </c>
      <c r="H57" s="122">
        <v>0</v>
      </c>
      <c r="I57" s="122">
        <v>0</v>
      </c>
      <c r="J57" s="28">
        <v>0</v>
      </c>
      <c r="K57" s="28">
        <v>0</v>
      </c>
    </row>
    <row r="58" spans="1:11" ht="24.6" customHeight="1">
      <c r="A58" s="273" t="s">
        <v>213</v>
      </c>
      <c r="B58" s="273"/>
      <c r="C58" s="273"/>
      <c r="D58" s="273"/>
      <c r="E58" s="273"/>
      <c r="F58" s="273"/>
      <c r="G58" s="12">
        <v>51</v>
      </c>
      <c r="H58" s="122">
        <v>0</v>
      </c>
      <c r="I58" s="122">
        <v>0</v>
      </c>
      <c r="J58" s="28">
        <v>0</v>
      </c>
      <c r="K58" s="28">
        <v>0</v>
      </c>
    </row>
    <row r="59" spans="1:11">
      <c r="A59" s="273" t="s">
        <v>214</v>
      </c>
      <c r="B59" s="273"/>
      <c r="C59" s="273"/>
      <c r="D59" s="273"/>
      <c r="E59" s="273"/>
      <c r="F59" s="273"/>
      <c r="G59" s="12">
        <v>52</v>
      </c>
      <c r="H59" s="122">
        <v>0</v>
      </c>
      <c r="I59" s="122">
        <v>0</v>
      </c>
      <c r="J59" s="28">
        <v>0</v>
      </c>
      <c r="K59" s="28">
        <v>0</v>
      </c>
    </row>
    <row r="60" spans="1:11">
      <c r="A60" s="268" t="s">
        <v>409</v>
      </c>
      <c r="B60" s="269"/>
      <c r="C60" s="269"/>
      <c r="D60" s="269"/>
      <c r="E60" s="269"/>
      <c r="F60" s="269"/>
      <c r="G60" s="13">
        <v>53</v>
      </c>
      <c r="H60" s="107">
        <f>H8+H37+H56+H57</f>
        <v>211458275</v>
      </c>
      <c r="I60" s="107">
        <f t="shared" ref="I60:K60" si="0">I8+I37+I56+I57</f>
        <v>70598750</v>
      </c>
      <c r="J60" s="107">
        <f t="shared" si="0"/>
        <v>174031497</v>
      </c>
      <c r="K60" s="107">
        <f t="shared" si="0"/>
        <v>61221667</v>
      </c>
    </row>
    <row r="61" spans="1:11">
      <c r="A61" s="268" t="s">
        <v>410</v>
      </c>
      <c r="B61" s="269"/>
      <c r="C61" s="269"/>
      <c r="D61" s="269"/>
      <c r="E61" s="269"/>
      <c r="F61" s="269"/>
      <c r="G61" s="13">
        <v>54</v>
      </c>
      <c r="H61" s="107">
        <f>H14+H48+H58+H59</f>
        <v>186426457</v>
      </c>
      <c r="I61" s="107">
        <f t="shared" ref="I61:K61" si="1">I14+I48+I58+I59</f>
        <v>60409703</v>
      </c>
      <c r="J61" s="107">
        <f t="shared" si="1"/>
        <v>155243263</v>
      </c>
      <c r="K61" s="107">
        <f t="shared" si="1"/>
        <v>56087959</v>
      </c>
    </row>
    <row r="62" spans="1:11">
      <c r="A62" s="268" t="s">
        <v>411</v>
      </c>
      <c r="B62" s="269"/>
      <c r="C62" s="269"/>
      <c r="D62" s="269"/>
      <c r="E62" s="269"/>
      <c r="F62" s="269"/>
      <c r="G62" s="13">
        <v>55</v>
      </c>
      <c r="H62" s="107">
        <f>H60-H61</f>
        <v>25031818</v>
      </c>
      <c r="I62" s="107">
        <f t="shared" ref="I62:K62" si="2">I60-I61</f>
        <v>10189047</v>
      </c>
      <c r="J62" s="107">
        <f t="shared" si="2"/>
        <v>18788234</v>
      </c>
      <c r="K62" s="107">
        <f t="shared" si="2"/>
        <v>5133708</v>
      </c>
    </row>
    <row r="63" spans="1:11">
      <c r="A63" s="267" t="s">
        <v>413</v>
      </c>
      <c r="B63" s="267"/>
      <c r="C63" s="267"/>
      <c r="D63" s="267"/>
      <c r="E63" s="267"/>
      <c r="F63" s="267"/>
      <c r="G63" s="13">
        <v>56</v>
      </c>
      <c r="H63" s="107">
        <f>+IF((H60-H61)&gt;0,(H60-H61),0)</f>
        <v>25031818</v>
      </c>
      <c r="I63" s="107">
        <f t="shared" ref="I63:K63" si="3">+IF((I60-I61)&gt;0,(I60-I61),0)</f>
        <v>10189047</v>
      </c>
      <c r="J63" s="107">
        <f t="shared" si="3"/>
        <v>18788234</v>
      </c>
      <c r="K63" s="107">
        <f t="shared" si="3"/>
        <v>5133708</v>
      </c>
    </row>
    <row r="64" spans="1:11">
      <c r="A64" s="267" t="s">
        <v>412</v>
      </c>
      <c r="B64" s="267"/>
      <c r="C64" s="267"/>
      <c r="D64" s="267"/>
      <c r="E64" s="267"/>
      <c r="F64" s="267"/>
      <c r="G64" s="13">
        <v>57</v>
      </c>
      <c r="H64" s="107">
        <f>+IF((H60-H61)&lt;0,(H60-H61),0)</f>
        <v>0</v>
      </c>
      <c r="I64" s="107">
        <f t="shared" ref="I64:K64" si="4">+IF((I60-I61)&lt;0,(I60-I61),0)</f>
        <v>0</v>
      </c>
      <c r="J64" s="107">
        <f t="shared" si="4"/>
        <v>0</v>
      </c>
      <c r="K64" s="107">
        <f t="shared" si="4"/>
        <v>0</v>
      </c>
    </row>
    <row r="65" spans="1:11">
      <c r="A65" s="273" t="s">
        <v>215</v>
      </c>
      <c r="B65" s="273"/>
      <c r="C65" s="273"/>
      <c r="D65" s="273"/>
      <c r="E65" s="273"/>
      <c r="F65" s="273"/>
      <c r="G65" s="12">
        <v>58</v>
      </c>
      <c r="H65" s="122">
        <v>4558666</v>
      </c>
      <c r="I65" s="122">
        <v>1899576</v>
      </c>
      <c r="J65" s="28">
        <v>6900891</v>
      </c>
      <c r="K65" s="28">
        <v>947624</v>
      </c>
    </row>
    <row r="66" spans="1:11">
      <c r="A66" s="268" t="s">
        <v>414</v>
      </c>
      <c r="B66" s="269"/>
      <c r="C66" s="269"/>
      <c r="D66" s="269"/>
      <c r="E66" s="269"/>
      <c r="F66" s="269"/>
      <c r="G66" s="13">
        <v>59</v>
      </c>
      <c r="H66" s="107">
        <f>H62-H65</f>
        <v>20473152</v>
      </c>
      <c r="I66" s="107">
        <f t="shared" ref="I66:K66" si="5">I62-I65</f>
        <v>8289471</v>
      </c>
      <c r="J66" s="107">
        <f t="shared" si="5"/>
        <v>11887343</v>
      </c>
      <c r="K66" s="107">
        <f t="shared" si="5"/>
        <v>4186084</v>
      </c>
    </row>
    <row r="67" spans="1:11">
      <c r="A67" s="267" t="s">
        <v>415</v>
      </c>
      <c r="B67" s="267"/>
      <c r="C67" s="267"/>
      <c r="D67" s="267"/>
      <c r="E67" s="267"/>
      <c r="F67" s="267"/>
      <c r="G67" s="13">
        <v>60</v>
      </c>
      <c r="H67" s="107">
        <f>+IF((H62-H65)&gt;0,(H62-H65),0)</f>
        <v>20473152</v>
      </c>
      <c r="I67" s="107">
        <f t="shared" ref="I67:K67" si="6">+IF((I62-I65)&gt;0,(I62-I65),0)</f>
        <v>8289471</v>
      </c>
      <c r="J67" s="107">
        <f t="shared" si="6"/>
        <v>11887343</v>
      </c>
      <c r="K67" s="107">
        <f t="shared" si="6"/>
        <v>4186084</v>
      </c>
    </row>
    <row r="68" spans="1:11">
      <c r="A68" s="267" t="s">
        <v>416</v>
      </c>
      <c r="B68" s="267"/>
      <c r="C68" s="267"/>
      <c r="D68" s="267"/>
      <c r="E68" s="267"/>
      <c r="F68" s="267"/>
      <c r="G68" s="13">
        <v>61</v>
      </c>
      <c r="H68" s="107">
        <f>+IF((H62-H65)&lt;0,(H62-H65),0)</f>
        <v>0</v>
      </c>
      <c r="I68" s="107">
        <f t="shared" ref="I68:K68" si="7">+IF((I62-I65)&lt;0,(I62-I65),0)</f>
        <v>0</v>
      </c>
      <c r="J68" s="107">
        <f t="shared" si="7"/>
        <v>0</v>
      </c>
      <c r="K68" s="107">
        <f t="shared" si="7"/>
        <v>0</v>
      </c>
    </row>
    <row r="69" spans="1:11">
      <c r="A69" s="243" t="s">
        <v>216</v>
      </c>
      <c r="B69" s="243"/>
      <c r="C69" s="243"/>
      <c r="D69" s="243"/>
      <c r="E69" s="243"/>
      <c r="F69" s="243"/>
      <c r="G69" s="265"/>
      <c r="H69" s="265"/>
      <c r="I69" s="265"/>
      <c r="J69" s="266"/>
      <c r="K69" s="266"/>
    </row>
    <row r="70" spans="1:11" ht="22.2" customHeight="1">
      <c r="A70" s="268" t="s">
        <v>417</v>
      </c>
      <c r="B70" s="269"/>
      <c r="C70" s="269"/>
      <c r="D70" s="269"/>
      <c r="E70" s="269"/>
      <c r="F70" s="269"/>
      <c r="G70" s="13">
        <v>62</v>
      </c>
      <c r="H70" s="107">
        <f>H71-H72</f>
        <v>0</v>
      </c>
      <c r="I70" s="107">
        <f>I71-I72</f>
        <v>0</v>
      </c>
      <c r="J70" s="107">
        <f>J71-J72</f>
        <v>0</v>
      </c>
      <c r="K70" s="107">
        <f>K71-K72</f>
        <v>0</v>
      </c>
    </row>
    <row r="71" spans="1:11">
      <c r="A71" s="264" t="s">
        <v>217</v>
      </c>
      <c r="B71" s="264"/>
      <c r="C71" s="264"/>
      <c r="D71" s="264"/>
      <c r="E71" s="264"/>
      <c r="F71" s="264"/>
      <c r="G71" s="12">
        <v>63</v>
      </c>
      <c r="H71" s="122">
        <v>0</v>
      </c>
      <c r="I71" s="122">
        <v>0</v>
      </c>
      <c r="J71" s="28">
        <v>0</v>
      </c>
      <c r="K71" s="28">
        <v>0</v>
      </c>
    </row>
    <row r="72" spans="1:11">
      <c r="A72" s="264" t="s">
        <v>218</v>
      </c>
      <c r="B72" s="264"/>
      <c r="C72" s="264"/>
      <c r="D72" s="264"/>
      <c r="E72" s="264"/>
      <c r="F72" s="264"/>
      <c r="G72" s="12">
        <v>64</v>
      </c>
      <c r="H72" s="122">
        <v>0</v>
      </c>
      <c r="I72" s="122">
        <v>0</v>
      </c>
      <c r="J72" s="28">
        <v>0</v>
      </c>
      <c r="K72" s="28">
        <v>0</v>
      </c>
    </row>
    <row r="73" spans="1:11">
      <c r="A73" s="273" t="s">
        <v>219</v>
      </c>
      <c r="B73" s="273"/>
      <c r="C73" s="273"/>
      <c r="D73" s="273"/>
      <c r="E73" s="273"/>
      <c r="F73" s="273"/>
      <c r="G73" s="12">
        <v>65</v>
      </c>
      <c r="H73" s="122">
        <v>0</v>
      </c>
      <c r="I73" s="122">
        <v>0</v>
      </c>
      <c r="J73" s="28">
        <v>0</v>
      </c>
      <c r="K73" s="28">
        <v>0</v>
      </c>
    </row>
    <row r="74" spans="1:11">
      <c r="A74" s="267" t="s">
        <v>418</v>
      </c>
      <c r="B74" s="267"/>
      <c r="C74" s="267"/>
      <c r="D74" s="267"/>
      <c r="E74" s="267"/>
      <c r="F74" s="267"/>
      <c r="G74" s="13">
        <v>66</v>
      </c>
      <c r="H74" s="108">
        <v>0</v>
      </c>
      <c r="I74" s="108">
        <v>0</v>
      </c>
      <c r="J74" s="108">
        <v>0</v>
      </c>
      <c r="K74" s="108">
        <v>0</v>
      </c>
    </row>
    <row r="75" spans="1:11">
      <c r="A75" s="267" t="s">
        <v>419</v>
      </c>
      <c r="B75" s="267"/>
      <c r="C75" s="267"/>
      <c r="D75" s="267"/>
      <c r="E75" s="267"/>
      <c r="F75" s="267"/>
      <c r="G75" s="13">
        <v>67</v>
      </c>
      <c r="H75" s="108">
        <v>0</v>
      </c>
      <c r="I75" s="108">
        <v>0</v>
      </c>
      <c r="J75" s="108">
        <v>0</v>
      </c>
      <c r="K75" s="108">
        <v>0</v>
      </c>
    </row>
    <row r="76" spans="1:11">
      <c r="A76" s="243" t="s">
        <v>220</v>
      </c>
      <c r="B76" s="243"/>
      <c r="C76" s="243"/>
      <c r="D76" s="243"/>
      <c r="E76" s="243"/>
      <c r="F76" s="243"/>
      <c r="G76" s="265"/>
      <c r="H76" s="265"/>
      <c r="I76" s="265"/>
      <c r="J76" s="266"/>
      <c r="K76" s="266"/>
    </row>
    <row r="77" spans="1:11">
      <c r="A77" s="268" t="s">
        <v>420</v>
      </c>
      <c r="B77" s="269"/>
      <c r="C77" s="269"/>
      <c r="D77" s="269"/>
      <c r="E77" s="269"/>
      <c r="F77" s="269"/>
      <c r="G77" s="13">
        <v>68</v>
      </c>
      <c r="H77" s="108">
        <v>0</v>
      </c>
      <c r="I77" s="108">
        <v>0</v>
      </c>
      <c r="J77" s="108">
        <v>0</v>
      </c>
      <c r="K77" s="108">
        <v>0</v>
      </c>
    </row>
    <row r="78" spans="1:11">
      <c r="A78" s="264" t="s">
        <v>421</v>
      </c>
      <c r="B78" s="264"/>
      <c r="C78" s="264"/>
      <c r="D78" s="264"/>
      <c r="E78" s="264"/>
      <c r="F78" s="264"/>
      <c r="G78" s="103">
        <v>69</v>
      </c>
      <c r="H78" s="32">
        <v>0</v>
      </c>
      <c r="I78" s="32">
        <v>0</v>
      </c>
      <c r="J78" s="32">
        <v>0</v>
      </c>
      <c r="K78" s="32">
        <v>0</v>
      </c>
    </row>
    <row r="79" spans="1:11">
      <c r="A79" s="264" t="s">
        <v>422</v>
      </c>
      <c r="B79" s="264"/>
      <c r="C79" s="264"/>
      <c r="D79" s="264"/>
      <c r="E79" s="264"/>
      <c r="F79" s="264"/>
      <c r="G79" s="103">
        <v>70</v>
      </c>
      <c r="H79" s="32">
        <v>0</v>
      </c>
      <c r="I79" s="32">
        <v>0</v>
      </c>
      <c r="J79" s="32">
        <v>0</v>
      </c>
      <c r="K79" s="32">
        <v>0</v>
      </c>
    </row>
    <row r="80" spans="1:11">
      <c r="A80" s="268" t="s">
        <v>423</v>
      </c>
      <c r="B80" s="269"/>
      <c r="C80" s="269"/>
      <c r="D80" s="269"/>
      <c r="E80" s="269"/>
      <c r="F80" s="269"/>
      <c r="G80" s="13">
        <v>71</v>
      </c>
      <c r="H80" s="108">
        <v>0</v>
      </c>
      <c r="I80" s="108">
        <v>0</v>
      </c>
      <c r="J80" s="108">
        <v>0</v>
      </c>
      <c r="K80" s="108">
        <v>0</v>
      </c>
    </row>
    <row r="81" spans="1:11">
      <c r="A81" s="268" t="s">
        <v>424</v>
      </c>
      <c r="B81" s="269"/>
      <c r="C81" s="269"/>
      <c r="D81" s="269"/>
      <c r="E81" s="269"/>
      <c r="F81" s="269"/>
      <c r="G81" s="13">
        <v>72</v>
      </c>
      <c r="H81" s="108">
        <v>0</v>
      </c>
      <c r="I81" s="108">
        <v>0</v>
      </c>
      <c r="J81" s="108">
        <v>0</v>
      </c>
      <c r="K81" s="108">
        <v>0</v>
      </c>
    </row>
    <row r="82" spans="1:11">
      <c r="A82" s="267" t="s">
        <v>425</v>
      </c>
      <c r="B82" s="267"/>
      <c r="C82" s="267"/>
      <c r="D82" s="267"/>
      <c r="E82" s="267"/>
      <c r="F82" s="267"/>
      <c r="G82" s="13">
        <v>73</v>
      </c>
      <c r="H82" s="108">
        <v>0</v>
      </c>
      <c r="I82" s="108">
        <v>0</v>
      </c>
      <c r="J82" s="108">
        <v>0</v>
      </c>
      <c r="K82" s="108">
        <v>0</v>
      </c>
    </row>
    <row r="83" spans="1:11">
      <c r="A83" s="267" t="s">
        <v>426</v>
      </c>
      <c r="B83" s="267"/>
      <c r="C83" s="267"/>
      <c r="D83" s="267"/>
      <c r="E83" s="267"/>
      <c r="F83" s="267"/>
      <c r="G83" s="13">
        <v>74</v>
      </c>
      <c r="H83" s="108">
        <v>0</v>
      </c>
      <c r="I83" s="108">
        <v>0</v>
      </c>
      <c r="J83" s="108">
        <v>0</v>
      </c>
      <c r="K83" s="108">
        <v>0</v>
      </c>
    </row>
    <row r="84" spans="1:11">
      <c r="A84" s="243" t="s">
        <v>221</v>
      </c>
      <c r="B84" s="243"/>
      <c r="C84" s="243"/>
      <c r="D84" s="243"/>
      <c r="E84" s="243"/>
      <c r="F84" s="243"/>
      <c r="G84" s="265"/>
      <c r="H84" s="265"/>
      <c r="I84" s="265"/>
      <c r="J84" s="266"/>
      <c r="K84" s="266"/>
    </row>
    <row r="85" spans="1:11">
      <c r="A85" s="258" t="s">
        <v>427</v>
      </c>
      <c r="B85" s="259"/>
      <c r="C85" s="259"/>
      <c r="D85" s="259"/>
      <c r="E85" s="259"/>
      <c r="F85" s="259"/>
      <c r="G85" s="13">
        <v>75</v>
      </c>
      <c r="H85" s="109">
        <f>H86+H87</f>
        <v>0</v>
      </c>
      <c r="I85" s="109">
        <f>I86+I87</f>
        <v>0</v>
      </c>
      <c r="J85" s="109">
        <f>J86+J87</f>
        <v>0</v>
      </c>
      <c r="K85" s="109">
        <f>K86+K87</f>
        <v>0</v>
      </c>
    </row>
    <row r="86" spans="1:11">
      <c r="A86" s="260" t="s">
        <v>222</v>
      </c>
      <c r="B86" s="260"/>
      <c r="C86" s="260"/>
      <c r="D86" s="260"/>
      <c r="E86" s="260"/>
      <c r="F86" s="260"/>
      <c r="G86" s="12">
        <v>76</v>
      </c>
      <c r="H86" s="33">
        <v>0</v>
      </c>
      <c r="I86" s="33">
        <v>0</v>
      </c>
      <c r="J86" s="33">
        <v>0</v>
      </c>
      <c r="K86" s="33">
        <v>0</v>
      </c>
    </row>
    <row r="87" spans="1:11">
      <c r="A87" s="260" t="s">
        <v>223</v>
      </c>
      <c r="B87" s="260"/>
      <c r="C87" s="260"/>
      <c r="D87" s="260"/>
      <c r="E87" s="260"/>
      <c r="F87" s="260"/>
      <c r="G87" s="12">
        <v>77</v>
      </c>
      <c r="H87" s="33">
        <v>0</v>
      </c>
      <c r="I87" s="33">
        <v>0</v>
      </c>
      <c r="J87" s="33">
        <v>0</v>
      </c>
      <c r="K87" s="33">
        <v>0</v>
      </c>
    </row>
    <row r="88" spans="1:11">
      <c r="A88" s="271" t="s">
        <v>224</v>
      </c>
      <c r="B88" s="271"/>
      <c r="C88" s="271"/>
      <c r="D88" s="271"/>
      <c r="E88" s="271"/>
      <c r="F88" s="271"/>
      <c r="G88" s="272"/>
      <c r="H88" s="272"/>
      <c r="I88" s="272"/>
      <c r="J88" s="266"/>
      <c r="K88" s="266"/>
    </row>
    <row r="89" spans="1:11">
      <c r="A89" s="239" t="s">
        <v>225</v>
      </c>
      <c r="B89" s="239"/>
      <c r="C89" s="239"/>
      <c r="D89" s="239"/>
      <c r="E89" s="239"/>
      <c r="F89" s="239"/>
      <c r="G89" s="12">
        <v>78</v>
      </c>
      <c r="H89" s="33">
        <v>20473152</v>
      </c>
      <c r="I89" s="33">
        <v>8289471</v>
      </c>
      <c r="J89" s="33">
        <v>11887343</v>
      </c>
      <c r="K89" s="33">
        <v>4186084</v>
      </c>
    </row>
    <row r="90" spans="1:11" ht="24" customHeight="1">
      <c r="A90" s="240" t="s">
        <v>428</v>
      </c>
      <c r="B90" s="240"/>
      <c r="C90" s="240"/>
      <c r="D90" s="240"/>
      <c r="E90" s="240"/>
      <c r="F90" s="240"/>
      <c r="G90" s="13">
        <v>79</v>
      </c>
      <c r="H90" s="109">
        <f>H91+H98</f>
        <v>-32167</v>
      </c>
      <c r="I90" s="109">
        <f t="shared" ref="I90:K90" si="8">I91+I98</f>
        <v>-4141</v>
      </c>
      <c r="J90" s="109">
        <f t="shared" si="8"/>
        <v>0</v>
      </c>
      <c r="K90" s="109">
        <f t="shared" si="8"/>
        <v>0</v>
      </c>
    </row>
    <row r="91" spans="1:11" ht="24" customHeight="1">
      <c r="A91" s="240" t="s">
        <v>429</v>
      </c>
      <c r="B91" s="240"/>
      <c r="C91" s="240"/>
      <c r="D91" s="240"/>
      <c r="E91" s="240"/>
      <c r="F91" s="240"/>
      <c r="G91" s="13">
        <v>80</v>
      </c>
      <c r="H91" s="109">
        <f>SUM(H92:H96)</f>
        <v>0</v>
      </c>
      <c r="I91" s="109">
        <f>SUM(I92:I96)</f>
        <v>0</v>
      </c>
      <c r="J91" s="109">
        <f>SUM(J92:J96)</f>
        <v>0</v>
      </c>
      <c r="K91" s="109">
        <f>SUM(K92:K96)</f>
        <v>0</v>
      </c>
    </row>
    <row r="92" spans="1:11" ht="24.75" customHeight="1">
      <c r="A92" s="261" t="s">
        <v>430</v>
      </c>
      <c r="B92" s="262"/>
      <c r="C92" s="262"/>
      <c r="D92" s="262"/>
      <c r="E92" s="262"/>
      <c r="F92" s="263"/>
      <c r="G92" s="12">
        <v>81</v>
      </c>
      <c r="H92" s="33">
        <v>0</v>
      </c>
      <c r="I92" s="33">
        <v>0</v>
      </c>
      <c r="J92" s="33">
        <v>0</v>
      </c>
      <c r="K92" s="33">
        <v>0</v>
      </c>
    </row>
    <row r="93" spans="1:11" ht="22.2" customHeight="1">
      <c r="A93" s="264" t="s">
        <v>431</v>
      </c>
      <c r="B93" s="264"/>
      <c r="C93" s="264"/>
      <c r="D93" s="264"/>
      <c r="E93" s="264"/>
      <c r="F93" s="264"/>
      <c r="G93" s="12">
        <v>82</v>
      </c>
      <c r="H93" s="33">
        <v>0</v>
      </c>
      <c r="I93" s="33">
        <v>0</v>
      </c>
      <c r="J93" s="33">
        <v>0</v>
      </c>
      <c r="K93" s="33">
        <v>0</v>
      </c>
    </row>
    <row r="94" spans="1:11" ht="22.2" customHeight="1">
      <c r="A94" s="264" t="s">
        <v>432</v>
      </c>
      <c r="B94" s="264"/>
      <c r="C94" s="264"/>
      <c r="D94" s="264"/>
      <c r="E94" s="264"/>
      <c r="F94" s="264"/>
      <c r="G94" s="12">
        <v>83</v>
      </c>
      <c r="H94" s="33">
        <v>0</v>
      </c>
      <c r="I94" s="33">
        <v>0</v>
      </c>
      <c r="J94" s="33">
        <v>0</v>
      </c>
      <c r="K94" s="33">
        <v>0</v>
      </c>
    </row>
    <row r="95" spans="1:11" ht="22.2" customHeight="1">
      <c r="A95" s="264" t="s">
        <v>433</v>
      </c>
      <c r="B95" s="264"/>
      <c r="C95" s="264"/>
      <c r="D95" s="264"/>
      <c r="E95" s="264"/>
      <c r="F95" s="264"/>
      <c r="G95" s="12">
        <v>84</v>
      </c>
      <c r="H95" s="33">
        <v>0</v>
      </c>
      <c r="I95" s="33">
        <v>0</v>
      </c>
      <c r="J95" s="33">
        <v>0</v>
      </c>
      <c r="K95" s="33">
        <v>0</v>
      </c>
    </row>
    <row r="96" spans="1:11" ht="22.2" customHeight="1">
      <c r="A96" s="264" t="s">
        <v>434</v>
      </c>
      <c r="B96" s="264"/>
      <c r="C96" s="264"/>
      <c r="D96" s="264"/>
      <c r="E96" s="264"/>
      <c r="F96" s="264"/>
      <c r="G96" s="12">
        <v>85</v>
      </c>
      <c r="H96" s="33">
        <v>0</v>
      </c>
      <c r="I96" s="33">
        <v>0</v>
      </c>
      <c r="J96" s="33">
        <v>0</v>
      </c>
      <c r="K96" s="33">
        <v>0</v>
      </c>
    </row>
    <row r="97" spans="1:11" ht="22.2" customHeight="1">
      <c r="A97" s="264" t="s">
        <v>435</v>
      </c>
      <c r="B97" s="264"/>
      <c r="C97" s="264"/>
      <c r="D97" s="264"/>
      <c r="E97" s="264"/>
      <c r="F97" s="264"/>
      <c r="G97" s="12">
        <v>86</v>
      </c>
      <c r="H97" s="33">
        <v>0</v>
      </c>
      <c r="I97" s="33">
        <v>0</v>
      </c>
      <c r="J97" s="33">
        <v>0</v>
      </c>
      <c r="K97" s="33">
        <v>0</v>
      </c>
    </row>
    <row r="98" spans="1:11" ht="22.2" customHeight="1">
      <c r="A98" s="267" t="s">
        <v>436</v>
      </c>
      <c r="B98" s="267"/>
      <c r="C98" s="267"/>
      <c r="D98" s="267"/>
      <c r="E98" s="267"/>
      <c r="F98" s="267"/>
      <c r="G98" s="13">
        <v>87</v>
      </c>
      <c r="H98" s="110">
        <f>SUM(H99:H106)</f>
        <v>-32167</v>
      </c>
      <c r="I98" s="110">
        <f>SUM(I99:I106)</f>
        <v>-4141</v>
      </c>
      <c r="J98" s="110">
        <f t="shared" ref="J98:K98" si="9">SUM(J99:J106)</f>
        <v>0</v>
      </c>
      <c r="K98" s="110">
        <f t="shared" si="9"/>
        <v>0</v>
      </c>
    </row>
    <row r="99" spans="1:11" ht="14.25" customHeight="1">
      <c r="A99" s="264" t="s">
        <v>437</v>
      </c>
      <c r="B99" s="264"/>
      <c r="C99" s="264"/>
      <c r="D99" s="264"/>
      <c r="E99" s="264"/>
      <c r="F99" s="264"/>
      <c r="G99" s="12">
        <v>88</v>
      </c>
      <c r="H99" s="33">
        <v>-32167</v>
      </c>
      <c r="I99" s="33">
        <v>-4141</v>
      </c>
      <c r="J99" s="33">
        <v>0</v>
      </c>
      <c r="K99" s="33">
        <v>0</v>
      </c>
    </row>
    <row r="100" spans="1:11" ht="24" customHeight="1">
      <c r="A100" s="264" t="s">
        <v>438</v>
      </c>
      <c r="B100" s="264"/>
      <c r="C100" s="264"/>
      <c r="D100" s="264"/>
      <c r="E100" s="264"/>
      <c r="F100" s="264"/>
      <c r="G100" s="12">
        <v>89</v>
      </c>
      <c r="H100" s="33">
        <v>0</v>
      </c>
      <c r="I100" s="33">
        <v>0</v>
      </c>
      <c r="J100" s="33">
        <v>0</v>
      </c>
      <c r="K100" s="33">
        <v>0</v>
      </c>
    </row>
    <row r="101" spans="1:11">
      <c r="A101" s="264" t="s">
        <v>439</v>
      </c>
      <c r="B101" s="264"/>
      <c r="C101" s="264"/>
      <c r="D101" s="264"/>
      <c r="E101" s="264"/>
      <c r="F101" s="264"/>
      <c r="G101" s="12">
        <v>90</v>
      </c>
      <c r="H101" s="33">
        <v>0</v>
      </c>
      <c r="I101" s="33">
        <v>0</v>
      </c>
      <c r="J101" s="33">
        <v>0</v>
      </c>
      <c r="K101" s="33">
        <v>0</v>
      </c>
    </row>
    <row r="102" spans="1:11" ht="27.75" customHeight="1">
      <c r="A102" s="238" t="s">
        <v>440</v>
      </c>
      <c r="B102" s="238"/>
      <c r="C102" s="238"/>
      <c r="D102" s="238"/>
      <c r="E102" s="238"/>
      <c r="F102" s="238"/>
      <c r="G102" s="12">
        <v>91</v>
      </c>
      <c r="H102" s="33">
        <v>0</v>
      </c>
      <c r="I102" s="33">
        <v>0</v>
      </c>
      <c r="J102" s="33">
        <v>0</v>
      </c>
      <c r="K102" s="33">
        <v>0</v>
      </c>
    </row>
    <row r="103" spans="1:11" ht="27.75" customHeight="1">
      <c r="A103" s="238" t="s">
        <v>441</v>
      </c>
      <c r="B103" s="238"/>
      <c r="C103" s="238"/>
      <c r="D103" s="238"/>
      <c r="E103" s="238"/>
      <c r="F103" s="238"/>
      <c r="G103" s="12">
        <v>92</v>
      </c>
      <c r="H103" s="33">
        <v>0</v>
      </c>
      <c r="I103" s="33">
        <v>0</v>
      </c>
      <c r="J103" s="33">
        <v>0</v>
      </c>
      <c r="K103" s="33">
        <v>0</v>
      </c>
    </row>
    <row r="104" spans="1:11" ht="14.25" customHeight="1">
      <c r="A104" s="238" t="s">
        <v>442</v>
      </c>
      <c r="B104" s="238"/>
      <c r="C104" s="238"/>
      <c r="D104" s="238"/>
      <c r="E104" s="238"/>
      <c r="F104" s="238"/>
      <c r="G104" s="12">
        <v>93</v>
      </c>
      <c r="H104" s="33">
        <v>0</v>
      </c>
      <c r="I104" s="33">
        <v>0</v>
      </c>
      <c r="J104" s="33">
        <v>0</v>
      </c>
      <c r="K104" s="33">
        <v>0</v>
      </c>
    </row>
    <row r="105" spans="1:11" ht="15.75" customHeight="1">
      <c r="A105" s="238" t="s">
        <v>443</v>
      </c>
      <c r="B105" s="238"/>
      <c r="C105" s="238"/>
      <c r="D105" s="238"/>
      <c r="E105" s="238"/>
      <c r="F105" s="238"/>
      <c r="G105" s="12">
        <v>94</v>
      </c>
      <c r="H105" s="33">
        <v>0</v>
      </c>
      <c r="I105" s="33">
        <v>0</v>
      </c>
      <c r="J105" s="33">
        <v>0</v>
      </c>
      <c r="K105" s="33">
        <v>0</v>
      </c>
    </row>
    <row r="106" spans="1:11" ht="17.25" customHeight="1">
      <c r="A106" s="238" t="s">
        <v>444</v>
      </c>
      <c r="B106" s="238"/>
      <c r="C106" s="238"/>
      <c r="D106" s="238"/>
      <c r="E106" s="238"/>
      <c r="F106" s="238"/>
      <c r="G106" s="12">
        <v>95</v>
      </c>
      <c r="H106" s="33">
        <v>0</v>
      </c>
      <c r="I106" s="33">
        <v>0</v>
      </c>
      <c r="J106" s="33">
        <v>0</v>
      </c>
      <c r="K106" s="33">
        <v>0</v>
      </c>
    </row>
    <row r="107" spans="1:11" ht="27.75" customHeight="1">
      <c r="A107" s="238" t="s">
        <v>445</v>
      </c>
      <c r="B107" s="238"/>
      <c r="C107" s="238"/>
      <c r="D107" s="238"/>
      <c r="E107" s="238"/>
      <c r="F107" s="238"/>
      <c r="G107" s="12">
        <v>96</v>
      </c>
      <c r="H107" s="33">
        <v>0</v>
      </c>
      <c r="I107" s="33">
        <v>0</v>
      </c>
      <c r="J107" s="33">
        <v>0</v>
      </c>
      <c r="K107" s="33">
        <v>0</v>
      </c>
    </row>
    <row r="108" spans="1:11" ht="22.95" customHeight="1">
      <c r="A108" s="240" t="s">
        <v>446</v>
      </c>
      <c r="B108" s="240"/>
      <c r="C108" s="240"/>
      <c r="D108" s="240"/>
      <c r="E108" s="240"/>
      <c r="F108" s="240"/>
      <c r="G108" s="13">
        <v>97</v>
      </c>
      <c r="H108" s="109">
        <f>H91+H98-H107-H97</f>
        <v>-32167</v>
      </c>
      <c r="I108" s="109">
        <f>I91+I98-I107-I97</f>
        <v>-4141</v>
      </c>
      <c r="J108" s="109">
        <f t="shared" ref="J108:K108" si="10">J91+J98-J107-J97</f>
        <v>0</v>
      </c>
      <c r="K108" s="109">
        <f t="shared" si="10"/>
        <v>0</v>
      </c>
    </row>
    <row r="109" spans="1:11" ht="22.95" customHeight="1">
      <c r="A109" s="240" t="s">
        <v>447</v>
      </c>
      <c r="B109" s="240"/>
      <c r="C109" s="240"/>
      <c r="D109" s="240"/>
      <c r="E109" s="240"/>
      <c r="F109" s="240"/>
      <c r="G109" s="13">
        <v>98</v>
      </c>
      <c r="H109" s="109">
        <f>H89+H108</f>
        <v>20440985</v>
      </c>
      <c r="I109" s="109">
        <f>I89+I108</f>
        <v>8285330</v>
      </c>
      <c r="J109" s="109">
        <f t="shared" ref="J109:K109" si="11">J89+J108</f>
        <v>11887343</v>
      </c>
      <c r="K109" s="109">
        <f t="shared" si="11"/>
        <v>4186084</v>
      </c>
    </row>
    <row r="110" spans="1:11">
      <c r="A110" s="243" t="s">
        <v>226</v>
      </c>
      <c r="B110" s="243"/>
      <c r="C110" s="243"/>
      <c r="D110" s="243"/>
      <c r="E110" s="243"/>
      <c r="F110" s="243"/>
      <c r="G110" s="265"/>
      <c r="H110" s="265"/>
      <c r="I110" s="265"/>
      <c r="J110" s="266"/>
      <c r="K110" s="266"/>
    </row>
    <row r="111" spans="1:11" ht="27" customHeight="1">
      <c r="A111" s="258" t="s">
        <v>448</v>
      </c>
      <c r="B111" s="259"/>
      <c r="C111" s="259"/>
      <c r="D111" s="259"/>
      <c r="E111" s="259"/>
      <c r="F111" s="259"/>
      <c r="G111" s="13">
        <v>99</v>
      </c>
      <c r="H111" s="109">
        <f>H112+H113</f>
        <v>20440985</v>
      </c>
      <c r="I111" s="109">
        <f>I112+I113</f>
        <v>8285330</v>
      </c>
      <c r="J111" s="109">
        <f>J112+J113</f>
        <v>11887343</v>
      </c>
      <c r="K111" s="109">
        <f>K112+K113</f>
        <v>4186084</v>
      </c>
    </row>
    <row r="112" spans="1:11">
      <c r="A112" s="260" t="s">
        <v>227</v>
      </c>
      <c r="B112" s="260"/>
      <c r="C112" s="260"/>
      <c r="D112" s="260"/>
      <c r="E112" s="260"/>
      <c r="F112" s="260"/>
      <c r="G112" s="12">
        <v>100</v>
      </c>
      <c r="H112" s="123">
        <v>20440985</v>
      </c>
      <c r="I112" s="123">
        <v>8285330</v>
      </c>
      <c r="J112" s="33">
        <v>11887343</v>
      </c>
      <c r="K112" s="33">
        <v>4186084</v>
      </c>
    </row>
    <row r="113" spans="1:11">
      <c r="A113" s="260" t="s">
        <v>228</v>
      </c>
      <c r="B113" s="260"/>
      <c r="C113" s="260"/>
      <c r="D113" s="260"/>
      <c r="E113" s="260"/>
      <c r="F113" s="260"/>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6"/>
    <col min="8" max="9" width="15.33203125" style="44" customWidth="1"/>
    <col min="10" max="16384" width="9.33203125" style="16"/>
  </cols>
  <sheetData>
    <row r="1" spans="1:9">
      <c r="A1" s="275" t="s">
        <v>229</v>
      </c>
      <c r="B1" s="313"/>
      <c r="C1" s="313"/>
      <c r="D1" s="313"/>
      <c r="E1" s="313"/>
      <c r="F1" s="313"/>
      <c r="G1" s="313"/>
      <c r="H1" s="313"/>
      <c r="I1" s="313"/>
    </row>
    <row r="2" spans="1:9" ht="12.75" customHeight="1">
      <c r="A2" s="274" t="s">
        <v>598</v>
      </c>
      <c r="B2" s="274"/>
      <c r="C2" s="274"/>
      <c r="D2" s="274"/>
      <c r="E2" s="274"/>
      <c r="F2" s="274"/>
      <c r="G2" s="274"/>
      <c r="H2" s="274"/>
      <c r="I2" s="274"/>
    </row>
    <row r="3" spans="1:9">
      <c r="A3" s="315" t="s">
        <v>499</v>
      </c>
      <c r="B3" s="316"/>
      <c r="C3" s="316"/>
      <c r="D3" s="316"/>
      <c r="E3" s="316"/>
      <c r="F3" s="316"/>
      <c r="G3" s="316"/>
      <c r="H3" s="316"/>
      <c r="I3" s="316"/>
    </row>
    <row r="4" spans="1:9" ht="12.75" customHeight="1">
      <c r="A4" s="314" t="s">
        <v>518</v>
      </c>
      <c r="B4" s="251"/>
      <c r="C4" s="251"/>
      <c r="D4" s="251"/>
      <c r="E4" s="251"/>
      <c r="F4" s="251"/>
      <c r="G4" s="251"/>
      <c r="H4" s="251"/>
      <c r="I4" s="252"/>
    </row>
    <row r="5" spans="1:9" ht="22.8" thickBot="1">
      <c r="A5" s="317" t="s">
        <v>230</v>
      </c>
      <c r="B5" s="318"/>
      <c r="C5" s="318"/>
      <c r="D5" s="318"/>
      <c r="E5" s="318"/>
      <c r="F5" s="319"/>
      <c r="G5" s="17" t="s">
        <v>231</v>
      </c>
      <c r="H5" s="34" t="s">
        <v>232</v>
      </c>
      <c r="I5" s="34" t="s">
        <v>233</v>
      </c>
    </row>
    <row r="6" spans="1:9">
      <c r="A6" s="320">
        <v>1</v>
      </c>
      <c r="B6" s="321"/>
      <c r="C6" s="321"/>
      <c r="D6" s="321"/>
      <c r="E6" s="321"/>
      <c r="F6" s="322"/>
      <c r="G6" s="18">
        <v>2</v>
      </c>
      <c r="H6" s="35" t="s">
        <v>234</v>
      </c>
      <c r="I6" s="35" t="s">
        <v>235</v>
      </c>
    </row>
    <row r="7" spans="1:9">
      <c r="A7" s="292" t="s">
        <v>236</v>
      </c>
      <c r="B7" s="293"/>
      <c r="C7" s="293"/>
      <c r="D7" s="293"/>
      <c r="E7" s="293"/>
      <c r="F7" s="293"/>
      <c r="G7" s="293"/>
      <c r="H7" s="293"/>
      <c r="I7" s="294"/>
    </row>
    <row r="8" spans="1:9" ht="12.75" customHeight="1">
      <c r="A8" s="295" t="s">
        <v>237</v>
      </c>
      <c r="B8" s="296"/>
      <c r="C8" s="296"/>
      <c r="D8" s="296"/>
      <c r="E8" s="296"/>
      <c r="F8" s="297"/>
      <c r="G8" s="19">
        <v>1</v>
      </c>
      <c r="H8" s="36">
        <v>25031818</v>
      </c>
      <c r="I8" s="36">
        <v>18788234</v>
      </c>
    </row>
    <row r="9" spans="1:9" ht="12.75" customHeight="1">
      <c r="A9" s="310" t="s">
        <v>238</v>
      </c>
      <c r="B9" s="311"/>
      <c r="C9" s="311"/>
      <c r="D9" s="311"/>
      <c r="E9" s="311"/>
      <c r="F9" s="312"/>
      <c r="G9" s="20">
        <v>2</v>
      </c>
      <c r="H9" s="37">
        <f>H10+H11+H12+H13+H14+H15+H16+H17</f>
        <v>5084947</v>
      </c>
      <c r="I9" s="37">
        <f>I10+I11+I12+I13+I14+I15+I16+I17</f>
        <v>3421520</v>
      </c>
    </row>
    <row r="10" spans="1:9" ht="12.75" customHeight="1">
      <c r="A10" s="307" t="s">
        <v>239</v>
      </c>
      <c r="B10" s="308"/>
      <c r="C10" s="308"/>
      <c r="D10" s="308"/>
      <c r="E10" s="308"/>
      <c r="F10" s="309"/>
      <c r="G10" s="21">
        <v>3</v>
      </c>
      <c r="H10" s="38">
        <v>4432334</v>
      </c>
      <c r="I10" s="38">
        <v>4061216</v>
      </c>
    </row>
    <row r="11" spans="1:9" ht="22.2" customHeight="1">
      <c r="A11" s="307" t="s">
        <v>240</v>
      </c>
      <c r="B11" s="308"/>
      <c r="C11" s="308"/>
      <c r="D11" s="308"/>
      <c r="E11" s="308"/>
      <c r="F11" s="309"/>
      <c r="G11" s="21">
        <v>4</v>
      </c>
      <c r="H11" s="38">
        <v>-10653</v>
      </c>
      <c r="I11" s="38">
        <v>-42363</v>
      </c>
    </row>
    <row r="12" spans="1:9" ht="23.7" customHeight="1">
      <c r="A12" s="307" t="s">
        <v>241</v>
      </c>
      <c r="B12" s="308"/>
      <c r="C12" s="308"/>
      <c r="D12" s="308"/>
      <c r="E12" s="308"/>
      <c r="F12" s="309"/>
      <c r="G12" s="21">
        <v>5</v>
      </c>
      <c r="H12" s="38">
        <v>-64332</v>
      </c>
      <c r="I12" s="38">
        <v>-108560</v>
      </c>
    </row>
    <row r="13" spans="1:9" ht="12.75" customHeight="1">
      <c r="A13" s="307" t="s">
        <v>242</v>
      </c>
      <c r="B13" s="308"/>
      <c r="C13" s="308"/>
      <c r="D13" s="308"/>
      <c r="E13" s="308"/>
      <c r="F13" s="309"/>
      <c r="G13" s="21">
        <v>6</v>
      </c>
      <c r="H13" s="38">
        <v>-350526</v>
      </c>
      <c r="I13" s="38">
        <v>-1385164</v>
      </c>
    </row>
    <row r="14" spans="1:9" ht="12.75" customHeight="1">
      <c r="A14" s="307" t="s">
        <v>243</v>
      </c>
      <c r="B14" s="308"/>
      <c r="C14" s="308"/>
      <c r="D14" s="308"/>
      <c r="E14" s="308"/>
      <c r="F14" s="309"/>
      <c r="G14" s="21">
        <v>7</v>
      </c>
      <c r="H14" s="38">
        <v>150646</v>
      </c>
      <c r="I14" s="38">
        <v>651130</v>
      </c>
    </row>
    <row r="15" spans="1:9" ht="12.75" customHeight="1">
      <c r="A15" s="307" t="s">
        <v>244</v>
      </c>
      <c r="B15" s="308"/>
      <c r="C15" s="308"/>
      <c r="D15" s="308"/>
      <c r="E15" s="308"/>
      <c r="F15" s="309"/>
      <c r="G15" s="21">
        <v>8</v>
      </c>
      <c r="H15" s="38">
        <v>0</v>
      </c>
      <c r="I15" s="38">
        <v>0</v>
      </c>
    </row>
    <row r="16" spans="1:9" ht="12.75" customHeight="1">
      <c r="A16" s="307" t="s">
        <v>245</v>
      </c>
      <c r="B16" s="308"/>
      <c r="C16" s="308"/>
      <c r="D16" s="308"/>
      <c r="E16" s="308"/>
      <c r="F16" s="309"/>
      <c r="G16" s="21">
        <v>9</v>
      </c>
      <c r="H16" s="38">
        <v>-100538</v>
      </c>
      <c r="I16" s="38">
        <v>-43018</v>
      </c>
    </row>
    <row r="17" spans="1:9" ht="25.2" customHeight="1">
      <c r="A17" s="307" t="s">
        <v>246</v>
      </c>
      <c r="B17" s="308"/>
      <c r="C17" s="308"/>
      <c r="D17" s="308"/>
      <c r="E17" s="308"/>
      <c r="F17" s="309"/>
      <c r="G17" s="21">
        <v>10</v>
      </c>
      <c r="H17" s="38">
        <v>1028016</v>
      </c>
      <c r="I17" s="38">
        <v>288279</v>
      </c>
    </row>
    <row r="18" spans="1:9" ht="28.2" customHeight="1">
      <c r="A18" s="286" t="s">
        <v>247</v>
      </c>
      <c r="B18" s="287"/>
      <c r="C18" s="287"/>
      <c r="D18" s="287"/>
      <c r="E18" s="287"/>
      <c r="F18" s="288"/>
      <c r="G18" s="20">
        <v>11</v>
      </c>
      <c r="H18" s="37">
        <f>H8+H9</f>
        <v>30116765</v>
      </c>
      <c r="I18" s="37">
        <f>I8+I9</f>
        <v>22209754</v>
      </c>
    </row>
    <row r="19" spans="1:9" ht="12.75" customHeight="1">
      <c r="A19" s="310" t="s">
        <v>248</v>
      </c>
      <c r="B19" s="311"/>
      <c r="C19" s="311"/>
      <c r="D19" s="311"/>
      <c r="E19" s="311"/>
      <c r="F19" s="312"/>
      <c r="G19" s="20">
        <v>12</v>
      </c>
      <c r="H19" s="37">
        <f>H20+H21+H22+H23</f>
        <v>-30269242</v>
      </c>
      <c r="I19" s="37">
        <f>I20+I21+I22+I23</f>
        <v>-14377115.999999998</v>
      </c>
    </row>
    <row r="20" spans="1:9" ht="12.75" customHeight="1">
      <c r="A20" s="307" t="s">
        <v>249</v>
      </c>
      <c r="B20" s="308"/>
      <c r="C20" s="308"/>
      <c r="D20" s="308"/>
      <c r="E20" s="308"/>
      <c r="F20" s="309"/>
      <c r="G20" s="21">
        <v>13</v>
      </c>
      <c r="H20" s="38">
        <v>-6114927</v>
      </c>
      <c r="I20" s="38">
        <v>17425165</v>
      </c>
    </row>
    <row r="21" spans="1:9" ht="12.75" customHeight="1">
      <c r="A21" s="307" t="s">
        <v>250</v>
      </c>
      <c r="B21" s="308"/>
      <c r="C21" s="308"/>
      <c r="D21" s="308"/>
      <c r="E21" s="308"/>
      <c r="F21" s="309"/>
      <c r="G21" s="21">
        <v>14</v>
      </c>
      <c r="H21" s="38">
        <v>-7274529</v>
      </c>
      <c r="I21" s="38">
        <v>-7887778.9999999981</v>
      </c>
    </row>
    <row r="22" spans="1:9" ht="12.75" customHeight="1">
      <c r="A22" s="307" t="s">
        <v>251</v>
      </c>
      <c r="B22" s="308"/>
      <c r="C22" s="308"/>
      <c r="D22" s="308"/>
      <c r="E22" s="308"/>
      <c r="F22" s="309"/>
      <c r="G22" s="21">
        <v>15</v>
      </c>
      <c r="H22" s="38">
        <v>-16288696</v>
      </c>
      <c r="I22" s="38">
        <v>-419058</v>
      </c>
    </row>
    <row r="23" spans="1:9" ht="12.75" customHeight="1">
      <c r="A23" s="307" t="s">
        <v>252</v>
      </c>
      <c r="B23" s="308"/>
      <c r="C23" s="308"/>
      <c r="D23" s="308"/>
      <c r="E23" s="308"/>
      <c r="F23" s="309"/>
      <c r="G23" s="21">
        <v>16</v>
      </c>
      <c r="H23" s="38">
        <v>-591090</v>
      </c>
      <c r="I23" s="38">
        <v>-23495444</v>
      </c>
    </row>
    <row r="24" spans="1:9" ht="12.75" customHeight="1">
      <c r="A24" s="286" t="s">
        <v>253</v>
      </c>
      <c r="B24" s="287"/>
      <c r="C24" s="287"/>
      <c r="D24" s="287"/>
      <c r="E24" s="287"/>
      <c r="F24" s="288"/>
      <c r="G24" s="20">
        <v>17</v>
      </c>
      <c r="H24" s="37">
        <f>H18+H19</f>
        <v>-152477</v>
      </c>
      <c r="I24" s="37">
        <f>I18+I19</f>
        <v>7832638.0000000019</v>
      </c>
    </row>
    <row r="25" spans="1:9" ht="12.75" customHeight="1">
      <c r="A25" s="298" t="s">
        <v>254</v>
      </c>
      <c r="B25" s="299"/>
      <c r="C25" s="299"/>
      <c r="D25" s="299"/>
      <c r="E25" s="299"/>
      <c r="F25" s="300"/>
      <c r="G25" s="21">
        <v>18</v>
      </c>
      <c r="H25" s="38">
        <v>-133258</v>
      </c>
      <c r="I25" s="38">
        <v>-657113</v>
      </c>
    </row>
    <row r="26" spans="1:9" ht="12.75" customHeight="1">
      <c r="A26" s="298" t="s">
        <v>255</v>
      </c>
      <c r="B26" s="299"/>
      <c r="C26" s="299"/>
      <c r="D26" s="299"/>
      <c r="E26" s="299"/>
      <c r="F26" s="300"/>
      <c r="G26" s="21">
        <v>19</v>
      </c>
      <c r="H26" s="38">
        <v>-2140318</v>
      </c>
      <c r="I26" s="38">
        <v>-5988773</v>
      </c>
    </row>
    <row r="27" spans="1:9" ht="25.95" customHeight="1">
      <c r="A27" s="289" t="s">
        <v>256</v>
      </c>
      <c r="B27" s="290"/>
      <c r="C27" s="290"/>
      <c r="D27" s="290"/>
      <c r="E27" s="290"/>
      <c r="F27" s="291"/>
      <c r="G27" s="22">
        <v>20</v>
      </c>
      <c r="H27" s="39">
        <f>H24+H25+H26</f>
        <v>-2426053</v>
      </c>
      <c r="I27" s="39">
        <f>I24+I25+I26</f>
        <v>1186752.0000000019</v>
      </c>
    </row>
    <row r="28" spans="1:9">
      <c r="A28" s="292" t="s">
        <v>257</v>
      </c>
      <c r="B28" s="293"/>
      <c r="C28" s="293"/>
      <c r="D28" s="293"/>
      <c r="E28" s="293"/>
      <c r="F28" s="293"/>
      <c r="G28" s="293"/>
      <c r="H28" s="293"/>
      <c r="I28" s="294"/>
    </row>
    <row r="29" spans="1:9" ht="30.6" customHeight="1">
      <c r="A29" s="295" t="s">
        <v>258</v>
      </c>
      <c r="B29" s="296"/>
      <c r="C29" s="296"/>
      <c r="D29" s="296"/>
      <c r="E29" s="296"/>
      <c r="F29" s="297"/>
      <c r="G29" s="19">
        <v>21</v>
      </c>
      <c r="H29" s="40">
        <v>7486</v>
      </c>
      <c r="I29" s="40">
        <v>19428</v>
      </c>
    </row>
    <row r="30" spans="1:9" ht="12.75" customHeight="1">
      <c r="A30" s="298" t="s">
        <v>259</v>
      </c>
      <c r="B30" s="299"/>
      <c r="C30" s="299"/>
      <c r="D30" s="299"/>
      <c r="E30" s="299"/>
      <c r="F30" s="300"/>
      <c r="G30" s="21">
        <v>22</v>
      </c>
      <c r="H30" s="41">
        <v>0</v>
      </c>
      <c r="I30" s="41">
        <v>0</v>
      </c>
    </row>
    <row r="31" spans="1:9" ht="12.75" customHeight="1">
      <c r="A31" s="298" t="s">
        <v>260</v>
      </c>
      <c r="B31" s="299"/>
      <c r="C31" s="299"/>
      <c r="D31" s="299"/>
      <c r="E31" s="299"/>
      <c r="F31" s="300"/>
      <c r="G31" s="21">
        <v>23</v>
      </c>
      <c r="H31" s="41">
        <v>425611</v>
      </c>
      <c r="I31" s="41">
        <v>1339213</v>
      </c>
    </row>
    <row r="32" spans="1:9" ht="12.75" customHeight="1">
      <c r="A32" s="298" t="s">
        <v>261</v>
      </c>
      <c r="B32" s="299"/>
      <c r="C32" s="299"/>
      <c r="D32" s="299"/>
      <c r="E32" s="299"/>
      <c r="F32" s="300"/>
      <c r="G32" s="21">
        <v>24</v>
      </c>
      <c r="H32" s="41">
        <v>0</v>
      </c>
      <c r="I32" s="41">
        <v>874</v>
      </c>
    </row>
    <row r="33" spans="1:9" ht="12.75" customHeight="1">
      <c r="A33" s="298" t="s">
        <v>262</v>
      </c>
      <c r="B33" s="299"/>
      <c r="C33" s="299"/>
      <c r="D33" s="299"/>
      <c r="E33" s="299"/>
      <c r="F33" s="300"/>
      <c r="G33" s="21">
        <v>25</v>
      </c>
      <c r="H33" s="41">
        <v>261445</v>
      </c>
      <c r="I33" s="41">
        <v>0</v>
      </c>
    </row>
    <row r="34" spans="1:9" ht="12.75" customHeight="1">
      <c r="A34" s="298" t="s">
        <v>263</v>
      </c>
      <c r="B34" s="299"/>
      <c r="C34" s="299"/>
      <c r="D34" s="299"/>
      <c r="E34" s="299"/>
      <c r="F34" s="300"/>
      <c r="G34" s="21">
        <v>26</v>
      </c>
      <c r="H34" s="41">
        <v>0</v>
      </c>
      <c r="I34" s="41">
        <v>0</v>
      </c>
    </row>
    <row r="35" spans="1:9" ht="26.7" customHeight="1">
      <c r="A35" s="286" t="s">
        <v>264</v>
      </c>
      <c r="B35" s="287"/>
      <c r="C35" s="287"/>
      <c r="D35" s="287"/>
      <c r="E35" s="287"/>
      <c r="F35" s="288"/>
      <c r="G35" s="20">
        <v>27</v>
      </c>
      <c r="H35" s="42">
        <f>H29+H30+H31+H32+H33+H34</f>
        <v>694542</v>
      </c>
      <c r="I35" s="42">
        <f>I29+I30+I31+I32+I33+I34</f>
        <v>1359515</v>
      </c>
    </row>
    <row r="36" spans="1:9" ht="22.95" customHeight="1">
      <c r="A36" s="298" t="s">
        <v>265</v>
      </c>
      <c r="B36" s="299"/>
      <c r="C36" s="299"/>
      <c r="D36" s="299"/>
      <c r="E36" s="299"/>
      <c r="F36" s="300"/>
      <c r="G36" s="21">
        <v>28</v>
      </c>
      <c r="H36" s="41">
        <v>-1037715</v>
      </c>
      <c r="I36" s="41">
        <v>-2093483</v>
      </c>
    </row>
    <row r="37" spans="1:9" ht="12.75" customHeight="1">
      <c r="A37" s="298" t="s">
        <v>266</v>
      </c>
      <c r="B37" s="299"/>
      <c r="C37" s="299"/>
      <c r="D37" s="299"/>
      <c r="E37" s="299"/>
      <c r="F37" s="300"/>
      <c r="G37" s="21">
        <v>29</v>
      </c>
      <c r="H37" s="41">
        <v>0</v>
      </c>
      <c r="I37" s="41">
        <v>0</v>
      </c>
    </row>
    <row r="38" spans="1:9" ht="12.75" customHeight="1">
      <c r="A38" s="298" t="s">
        <v>267</v>
      </c>
      <c r="B38" s="299"/>
      <c r="C38" s="299"/>
      <c r="D38" s="299"/>
      <c r="E38" s="299"/>
      <c r="F38" s="300"/>
      <c r="G38" s="21">
        <v>30</v>
      </c>
      <c r="H38" s="41">
        <v>0</v>
      </c>
      <c r="I38" s="41">
        <v>0</v>
      </c>
    </row>
    <row r="39" spans="1:9" ht="12.75" customHeight="1">
      <c r="A39" s="298" t="s">
        <v>268</v>
      </c>
      <c r="B39" s="299"/>
      <c r="C39" s="299"/>
      <c r="D39" s="299"/>
      <c r="E39" s="299"/>
      <c r="F39" s="300"/>
      <c r="G39" s="21">
        <v>31</v>
      </c>
      <c r="H39" s="41">
        <v>0</v>
      </c>
      <c r="I39" s="41">
        <v>0</v>
      </c>
    </row>
    <row r="40" spans="1:9" ht="12.75" customHeight="1">
      <c r="A40" s="298" t="s">
        <v>269</v>
      </c>
      <c r="B40" s="299"/>
      <c r="C40" s="299"/>
      <c r="D40" s="299"/>
      <c r="E40" s="299"/>
      <c r="F40" s="300"/>
      <c r="G40" s="21">
        <v>32</v>
      </c>
      <c r="H40" s="41">
        <v>0</v>
      </c>
      <c r="I40" s="41">
        <v>0</v>
      </c>
    </row>
    <row r="41" spans="1:9" ht="24" customHeight="1">
      <c r="A41" s="286" t="s">
        <v>270</v>
      </c>
      <c r="B41" s="287"/>
      <c r="C41" s="287"/>
      <c r="D41" s="287"/>
      <c r="E41" s="287"/>
      <c r="F41" s="288"/>
      <c r="G41" s="20">
        <v>33</v>
      </c>
      <c r="H41" s="42">
        <f>H36+H37+H38+H39+H40</f>
        <v>-1037715</v>
      </c>
      <c r="I41" s="42">
        <f>I36+I37+I38+I39+I40</f>
        <v>-2093483</v>
      </c>
    </row>
    <row r="42" spans="1:9" ht="29.7" customHeight="1">
      <c r="A42" s="289" t="s">
        <v>271</v>
      </c>
      <c r="B42" s="290"/>
      <c r="C42" s="290"/>
      <c r="D42" s="290"/>
      <c r="E42" s="290"/>
      <c r="F42" s="291"/>
      <c r="G42" s="22">
        <v>34</v>
      </c>
      <c r="H42" s="43">
        <f>H35+H41</f>
        <v>-343173</v>
      </c>
      <c r="I42" s="43">
        <f>I35+I41</f>
        <v>-733968</v>
      </c>
    </row>
    <row r="43" spans="1:9">
      <c r="A43" s="292" t="s">
        <v>272</v>
      </c>
      <c r="B43" s="293"/>
      <c r="C43" s="293"/>
      <c r="D43" s="293"/>
      <c r="E43" s="293"/>
      <c r="F43" s="293"/>
      <c r="G43" s="293"/>
      <c r="H43" s="293"/>
      <c r="I43" s="294"/>
    </row>
    <row r="44" spans="1:9" ht="12.75" customHeight="1">
      <c r="A44" s="295" t="s">
        <v>273</v>
      </c>
      <c r="B44" s="296"/>
      <c r="C44" s="296"/>
      <c r="D44" s="296"/>
      <c r="E44" s="296"/>
      <c r="F44" s="297"/>
      <c r="G44" s="19">
        <v>35</v>
      </c>
      <c r="H44" s="40">
        <v>0</v>
      </c>
      <c r="I44" s="40">
        <v>0</v>
      </c>
    </row>
    <row r="45" spans="1:9" ht="25.2" customHeight="1">
      <c r="A45" s="298" t="s">
        <v>274</v>
      </c>
      <c r="B45" s="299"/>
      <c r="C45" s="299"/>
      <c r="D45" s="299"/>
      <c r="E45" s="299"/>
      <c r="F45" s="300"/>
      <c r="G45" s="21">
        <v>36</v>
      </c>
      <c r="H45" s="41">
        <v>0</v>
      </c>
      <c r="I45" s="41">
        <v>0</v>
      </c>
    </row>
    <row r="46" spans="1:9" ht="12.75" customHeight="1">
      <c r="A46" s="298" t="s">
        <v>275</v>
      </c>
      <c r="B46" s="299"/>
      <c r="C46" s="299"/>
      <c r="D46" s="299"/>
      <c r="E46" s="299"/>
      <c r="F46" s="300"/>
      <c r="G46" s="21">
        <v>37</v>
      </c>
      <c r="H46" s="41">
        <v>0</v>
      </c>
      <c r="I46" s="41">
        <v>0</v>
      </c>
    </row>
    <row r="47" spans="1:9" ht="12.75" customHeight="1">
      <c r="A47" s="298" t="s">
        <v>276</v>
      </c>
      <c r="B47" s="299"/>
      <c r="C47" s="299"/>
      <c r="D47" s="299"/>
      <c r="E47" s="299"/>
      <c r="F47" s="300"/>
      <c r="G47" s="21">
        <v>38</v>
      </c>
      <c r="H47" s="41">
        <v>0</v>
      </c>
      <c r="I47" s="41">
        <v>0</v>
      </c>
    </row>
    <row r="48" spans="1:9" ht="22.2" customHeight="1">
      <c r="A48" s="286" t="s">
        <v>277</v>
      </c>
      <c r="B48" s="287"/>
      <c r="C48" s="287"/>
      <c r="D48" s="287"/>
      <c r="E48" s="287"/>
      <c r="F48" s="288"/>
      <c r="G48" s="20">
        <v>39</v>
      </c>
      <c r="H48" s="42">
        <f>H44+H45+H46+H47</f>
        <v>0</v>
      </c>
      <c r="I48" s="42">
        <f>I44+I45+I46+I47</f>
        <v>0</v>
      </c>
    </row>
    <row r="49" spans="1:9" ht="24.6" customHeight="1">
      <c r="A49" s="298" t="s">
        <v>278</v>
      </c>
      <c r="B49" s="299"/>
      <c r="C49" s="299"/>
      <c r="D49" s="299"/>
      <c r="E49" s="299"/>
      <c r="F49" s="300"/>
      <c r="G49" s="21">
        <v>40</v>
      </c>
      <c r="H49" s="41">
        <v>-1815848</v>
      </c>
      <c r="I49" s="41">
        <v>-935571</v>
      </c>
    </row>
    <row r="50" spans="1:9" ht="12.75" customHeight="1">
      <c r="A50" s="298" t="s">
        <v>279</v>
      </c>
      <c r="B50" s="299"/>
      <c r="C50" s="299"/>
      <c r="D50" s="299"/>
      <c r="E50" s="299"/>
      <c r="F50" s="300"/>
      <c r="G50" s="21">
        <v>41</v>
      </c>
      <c r="H50" s="41">
        <v>-7927347</v>
      </c>
      <c r="I50" s="41">
        <v>-19887975</v>
      </c>
    </row>
    <row r="51" spans="1:9" ht="12.75" customHeight="1">
      <c r="A51" s="298" t="s">
        <v>280</v>
      </c>
      <c r="B51" s="299"/>
      <c r="C51" s="299"/>
      <c r="D51" s="299"/>
      <c r="E51" s="299"/>
      <c r="F51" s="300"/>
      <c r="G51" s="21">
        <v>42</v>
      </c>
      <c r="H51" s="41">
        <v>-1980682</v>
      </c>
      <c r="I51" s="41">
        <v>-1556536</v>
      </c>
    </row>
    <row r="52" spans="1:9" ht="22.95" customHeight="1">
      <c r="A52" s="298" t="s">
        <v>281</v>
      </c>
      <c r="B52" s="299"/>
      <c r="C52" s="299"/>
      <c r="D52" s="299"/>
      <c r="E52" s="299"/>
      <c r="F52" s="300"/>
      <c r="G52" s="21">
        <v>43</v>
      </c>
      <c r="H52" s="41">
        <v>-109500</v>
      </c>
      <c r="I52" s="41">
        <v>-257764</v>
      </c>
    </row>
    <row r="53" spans="1:9" ht="12.75" customHeight="1">
      <c r="A53" s="298" t="s">
        <v>282</v>
      </c>
      <c r="B53" s="299"/>
      <c r="C53" s="299"/>
      <c r="D53" s="299"/>
      <c r="E53" s="299"/>
      <c r="F53" s="300"/>
      <c r="G53" s="21">
        <v>44</v>
      </c>
      <c r="H53" s="41">
        <v>0</v>
      </c>
      <c r="I53" s="41">
        <v>0</v>
      </c>
    </row>
    <row r="54" spans="1:9" ht="30.6" customHeight="1">
      <c r="A54" s="286" t="s">
        <v>283</v>
      </c>
      <c r="B54" s="287"/>
      <c r="C54" s="287"/>
      <c r="D54" s="287"/>
      <c r="E54" s="287"/>
      <c r="F54" s="288"/>
      <c r="G54" s="20">
        <v>45</v>
      </c>
      <c r="H54" s="42">
        <f>H49+H50+H51+H52+H53</f>
        <v>-11833377</v>
      </c>
      <c r="I54" s="42">
        <f>I49+I50+I51+I52+I53</f>
        <v>-22637846</v>
      </c>
    </row>
    <row r="55" spans="1:9" ht="29.7" customHeight="1">
      <c r="A55" s="301" t="s">
        <v>284</v>
      </c>
      <c r="B55" s="302"/>
      <c r="C55" s="302"/>
      <c r="D55" s="302"/>
      <c r="E55" s="302"/>
      <c r="F55" s="303"/>
      <c r="G55" s="20">
        <v>46</v>
      </c>
      <c r="H55" s="42">
        <f>H48+H54</f>
        <v>-11833377</v>
      </c>
      <c r="I55" s="42">
        <f>I48+I54</f>
        <v>-22637846</v>
      </c>
    </row>
    <row r="56" spans="1:9" ht="32.700000000000003" customHeight="1">
      <c r="A56" s="298" t="s">
        <v>285</v>
      </c>
      <c r="B56" s="299"/>
      <c r="C56" s="299"/>
      <c r="D56" s="299"/>
      <c r="E56" s="299"/>
      <c r="F56" s="300"/>
      <c r="G56" s="21">
        <v>47</v>
      </c>
      <c r="H56" s="41">
        <v>19531</v>
      </c>
      <c r="I56" s="41">
        <v>-7939</v>
      </c>
    </row>
    <row r="57" spans="1:9" ht="26.7" customHeight="1">
      <c r="A57" s="301" t="s">
        <v>286</v>
      </c>
      <c r="B57" s="302"/>
      <c r="C57" s="302"/>
      <c r="D57" s="302"/>
      <c r="E57" s="302"/>
      <c r="F57" s="303"/>
      <c r="G57" s="20">
        <v>48</v>
      </c>
      <c r="H57" s="42">
        <f>H27+H42+H55+H56</f>
        <v>-14583072</v>
      </c>
      <c r="I57" s="42">
        <f>I27+I42+I55+I56</f>
        <v>-22193001</v>
      </c>
    </row>
    <row r="58" spans="1:9" ht="24" customHeight="1">
      <c r="A58" s="304" t="s">
        <v>287</v>
      </c>
      <c r="B58" s="305"/>
      <c r="C58" s="305"/>
      <c r="D58" s="305"/>
      <c r="E58" s="305"/>
      <c r="F58" s="306"/>
      <c r="G58" s="21">
        <v>49</v>
      </c>
      <c r="H58" s="41">
        <v>69871698</v>
      </c>
      <c r="I58" s="41">
        <v>72654979</v>
      </c>
    </row>
    <row r="59" spans="1:9" ht="31.2" customHeight="1">
      <c r="A59" s="289" t="s">
        <v>288</v>
      </c>
      <c r="B59" s="290"/>
      <c r="C59" s="290"/>
      <c r="D59" s="290"/>
      <c r="E59" s="290"/>
      <c r="F59" s="291"/>
      <c r="G59" s="22">
        <v>50</v>
      </c>
      <c r="H59" s="43">
        <f>H57+H58</f>
        <v>55288626</v>
      </c>
      <c r="I59" s="43">
        <f>I57+I58</f>
        <v>50461978</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33203125" style="1"/>
    <col min="8" max="9" width="15.44140625" style="31"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75" t="s">
        <v>289</v>
      </c>
      <c r="B1" s="313"/>
      <c r="C1" s="313"/>
      <c r="D1" s="313"/>
      <c r="E1" s="313"/>
      <c r="F1" s="313"/>
      <c r="G1" s="313"/>
      <c r="H1" s="313"/>
      <c r="I1" s="313"/>
    </row>
    <row r="2" spans="1:9" ht="12.75" customHeight="1">
      <c r="A2" s="274" t="s">
        <v>598</v>
      </c>
      <c r="B2" s="274"/>
      <c r="C2" s="274"/>
      <c r="D2" s="274"/>
      <c r="E2" s="274"/>
      <c r="F2" s="274"/>
      <c r="G2" s="274"/>
      <c r="H2" s="274"/>
      <c r="I2" s="274"/>
    </row>
    <row r="3" spans="1:9">
      <c r="A3" s="325" t="s">
        <v>499</v>
      </c>
      <c r="B3" s="326"/>
      <c r="C3" s="326"/>
      <c r="D3" s="326"/>
      <c r="E3" s="326"/>
      <c r="F3" s="326"/>
      <c r="G3" s="326"/>
      <c r="H3" s="326"/>
      <c r="I3" s="326"/>
    </row>
    <row r="4" spans="1:9" ht="12.75" customHeight="1">
      <c r="A4" s="314" t="s">
        <v>518</v>
      </c>
      <c r="B4" s="251"/>
      <c r="C4" s="251"/>
      <c r="D4" s="251"/>
      <c r="E4" s="251"/>
      <c r="F4" s="251"/>
      <c r="G4" s="251"/>
      <c r="H4" s="251"/>
      <c r="I4" s="252"/>
    </row>
    <row r="5" spans="1:9" ht="22.8" thickBot="1">
      <c r="A5" s="317" t="s">
        <v>290</v>
      </c>
      <c r="B5" s="318"/>
      <c r="C5" s="318"/>
      <c r="D5" s="318"/>
      <c r="E5" s="318"/>
      <c r="F5" s="319"/>
      <c r="G5" s="17" t="s">
        <v>291</v>
      </c>
      <c r="H5" s="34" t="s">
        <v>292</v>
      </c>
      <c r="I5" s="34" t="s">
        <v>293</v>
      </c>
    </row>
    <row r="6" spans="1:9">
      <c r="A6" s="320">
        <v>1</v>
      </c>
      <c r="B6" s="321"/>
      <c r="C6" s="321"/>
      <c r="D6" s="321"/>
      <c r="E6" s="321"/>
      <c r="F6" s="322"/>
      <c r="G6" s="23">
        <v>2</v>
      </c>
      <c r="H6" s="35" t="s">
        <v>294</v>
      </c>
      <c r="I6" s="35" t="s">
        <v>295</v>
      </c>
    </row>
    <row r="7" spans="1:9">
      <c r="A7" s="337" t="s">
        <v>296</v>
      </c>
      <c r="B7" s="338"/>
      <c r="C7" s="338"/>
      <c r="D7" s="338"/>
      <c r="E7" s="338"/>
      <c r="F7" s="338"/>
      <c r="G7" s="338"/>
      <c r="H7" s="338"/>
      <c r="I7" s="339"/>
    </row>
    <row r="8" spans="1:9">
      <c r="A8" s="340" t="s">
        <v>297</v>
      </c>
      <c r="B8" s="340"/>
      <c r="C8" s="340"/>
      <c r="D8" s="340"/>
      <c r="E8" s="340"/>
      <c r="F8" s="340"/>
      <c r="G8" s="24">
        <v>1</v>
      </c>
      <c r="H8" s="45">
        <v>0</v>
      </c>
      <c r="I8" s="45">
        <v>0</v>
      </c>
    </row>
    <row r="9" spans="1:9">
      <c r="A9" s="323" t="s">
        <v>298</v>
      </c>
      <c r="B9" s="323"/>
      <c r="C9" s="323"/>
      <c r="D9" s="323"/>
      <c r="E9" s="323"/>
      <c r="F9" s="323"/>
      <c r="G9" s="25">
        <v>2</v>
      </c>
      <c r="H9" s="45">
        <v>0</v>
      </c>
      <c r="I9" s="45">
        <v>0</v>
      </c>
    </row>
    <row r="10" spans="1:9">
      <c r="A10" s="323" t="s">
        <v>299</v>
      </c>
      <c r="B10" s="323"/>
      <c r="C10" s="323"/>
      <c r="D10" s="323"/>
      <c r="E10" s="323"/>
      <c r="F10" s="323"/>
      <c r="G10" s="25">
        <v>3</v>
      </c>
      <c r="H10" s="45">
        <v>0</v>
      </c>
      <c r="I10" s="45">
        <v>0</v>
      </c>
    </row>
    <row r="11" spans="1:9">
      <c r="A11" s="323" t="s">
        <v>300</v>
      </c>
      <c r="B11" s="323"/>
      <c r="C11" s="323"/>
      <c r="D11" s="323"/>
      <c r="E11" s="323"/>
      <c r="F11" s="323"/>
      <c r="G11" s="25">
        <v>4</v>
      </c>
      <c r="H11" s="45">
        <v>0</v>
      </c>
      <c r="I11" s="45">
        <v>0</v>
      </c>
    </row>
    <row r="12" spans="1:9">
      <c r="A12" s="323" t="s">
        <v>449</v>
      </c>
      <c r="B12" s="323"/>
      <c r="C12" s="323"/>
      <c r="D12" s="323"/>
      <c r="E12" s="323"/>
      <c r="F12" s="323"/>
      <c r="G12" s="25">
        <v>5</v>
      </c>
      <c r="H12" s="45">
        <v>0</v>
      </c>
      <c r="I12" s="45">
        <v>0</v>
      </c>
    </row>
    <row r="13" spans="1:9">
      <c r="A13" s="324" t="s">
        <v>450</v>
      </c>
      <c r="B13" s="324"/>
      <c r="C13" s="324"/>
      <c r="D13" s="324"/>
      <c r="E13" s="324"/>
      <c r="F13" s="324"/>
      <c r="G13" s="111">
        <v>6</v>
      </c>
      <c r="H13" s="112">
        <f>SUM(H8:H12)</f>
        <v>0</v>
      </c>
      <c r="I13" s="112">
        <f>SUM(I8:I12)</f>
        <v>0</v>
      </c>
    </row>
    <row r="14" spans="1:9">
      <c r="A14" s="323" t="s">
        <v>451</v>
      </c>
      <c r="B14" s="323"/>
      <c r="C14" s="323"/>
      <c r="D14" s="323"/>
      <c r="E14" s="323"/>
      <c r="F14" s="323"/>
      <c r="G14" s="25">
        <v>7</v>
      </c>
      <c r="H14" s="45">
        <v>0</v>
      </c>
      <c r="I14" s="45">
        <v>0</v>
      </c>
    </row>
    <row r="15" spans="1:9">
      <c r="A15" s="323" t="s">
        <v>452</v>
      </c>
      <c r="B15" s="323"/>
      <c r="C15" s="323"/>
      <c r="D15" s="323"/>
      <c r="E15" s="323"/>
      <c r="F15" s="323"/>
      <c r="G15" s="25">
        <v>8</v>
      </c>
      <c r="H15" s="45">
        <v>0</v>
      </c>
      <c r="I15" s="45">
        <v>0</v>
      </c>
    </row>
    <row r="16" spans="1:9">
      <c r="A16" s="323" t="s">
        <v>453</v>
      </c>
      <c r="B16" s="323"/>
      <c r="C16" s="323"/>
      <c r="D16" s="323"/>
      <c r="E16" s="323"/>
      <c r="F16" s="323"/>
      <c r="G16" s="25">
        <v>9</v>
      </c>
      <c r="H16" s="45">
        <v>0</v>
      </c>
      <c r="I16" s="45">
        <v>0</v>
      </c>
    </row>
    <row r="17" spans="1:9">
      <c r="A17" s="323" t="s">
        <v>454</v>
      </c>
      <c r="B17" s="323"/>
      <c r="C17" s="323"/>
      <c r="D17" s="323"/>
      <c r="E17" s="323"/>
      <c r="F17" s="323"/>
      <c r="G17" s="25">
        <v>10</v>
      </c>
      <c r="H17" s="45">
        <v>0</v>
      </c>
      <c r="I17" s="45">
        <v>0</v>
      </c>
    </row>
    <row r="18" spans="1:9" ht="12.75" customHeight="1">
      <c r="A18" s="323" t="s">
        <v>455</v>
      </c>
      <c r="B18" s="323"/>
      <c r="C18" s="323"/>
      <c r="D18" s="323"/>
      <c r="E18" s="323"/>
      <c r="F18" s="323"/>
      <c r="G18" s="25">
        <v>11</v>
      </c>
      <c r="H18" s="45">
        <v>0</v>
      </c>
      <c r="I18" s="45">
        <v>0</v>
      </c>
    </row>
    <row r="19" spans="1:9">
      <c r="A19" s="323" t="s">
        <v>456</v>
      </c>
      <c r="B19" s="323"/>
      <c r="C19" s="323"/>
      <c r="D19" s="323"/>
      <c r="E19" s="323"/>
      <c r="F19" s="323"/>
      <c r="G19" s="25">
        <v>12</v>
      </c>
      <c r="H19" s="45">
        <v>0</v>
      </c>
      <c r="I19" s="45">
        <v>0</v>
      </c>
    </row>
    <row r="20" spans="1:9" ht="12.75" customHeight="1">
      <c r="A20" s="334" t="s">
        <v>457</v>
      </c>
      <c r="B20" s="335"/>
      <c r="C20" s="335"/>
      <c r="D20" s="335"/>
      <c r="E20" s="335"/>
      <c r="F20" s="336"/>
      <c r="G20" s="111">
        <v>13</v>
      </c>
      <c r="H20" s="112">
        <f>SUM(H14:H19)</f>
        <v>0</v>
      </c>
      <c r="I20" s="112">
        <f>SUM(I14:I19)</f>
        <v>0</v>
      </c>
    </row>
    <row r="21" spans="1:9" ht="27.6" customHeight="1">
      <c r="A21" s="327" t="s">
        <v>458</v>
      </c>
      <c r="B21" s="328"/>
      <c r="C21" s="328"/>
      <c r="D21" s="328"/>
      <c r="E21" s="328"/>
      <c r="F21" s="328"/>
      <c r="G21" s="27">
        <v>14</v>
      </c>
      <c r="H21" s="47">
        <f>H13+H20</f>
        <v>0</v>
      </c>
      <c r="I21" s="47">
        <f>I13+I20</f>
        <v>0</v>
      </c>
    </row>
    <row r="22" spans="1:9">
      <c r="A22" s="337" t="s">
        <v>301</v>
      </c>
      <c r="B22" s="338"/>
      <c r="C22" s="338"/>
      <c r="D22" s="338"/>
      <c r="E22" s="338"/>
      <c r="F22" s="338"/>
      <c r="G22" s="338"/>
      <c r="H22" s="338"/>
      <c r="I22" s="339"/>
    </row>
    <row r="23" spans="1:9" ht="26.7" customHeight="1">
      <c r="A23" s="340" t="s">
        <v>302</v>
      </c>
      <c r="B23" s="340"/>
      <c r="C23" s="340"/>
      <c r="D23" s="340"/>
      <c r="E23" s="340"/>
      <c r="F23" s="340"/>
      <c r="G23" s="24">
        <v>15</v>
      </c>
      <c r="H23" s="45">
        <v>0</v>
      </c>
      <c r="I23" s="45">
        <v>0</v>
      </c>
    </row>
    <row r="24" spans="1:9">
      <c r="A24" s="323" t="s">
        <v>303</v>
      </c>
      <c r="B24" s="323"/>
      <c r="C24" s="323"/>
      <c r="D24" s="323"/>
      <c r="E24" s="323"/>
      <c r="F24" s="323"/>
      <c r="G24" s="24">
        <v>16</v>
      </c>
      <c r="H24" s="45">
        <v>0</v>
      </c>
      <c r="I24" s="45">
        <v>0</v>
      </c>
    </row>
    <row r="25" spans="1:9">
      <c r="A25" s="323" t="s">
        <v>304</v>
      </c>
      <c r="B25" s="323"/>
      <c r="C25" s="323"/>
      <c r="D25" s="323"/>
      <c r="E25" s="323"/>
      <c r="F25" s="323"/>
      <c r="G25" s="24">
        <v>17</v>
      </c>
      <c r="H25" s="45">
        <v>0</v>
      </c>
      <c r="I25" s="45">
        <v>0</v>
      </c>
    </row>
    <row r="26" spans="1:9">
      <c r="A26" s="323" t="s">
        <v>305</v>
      </c>
      <c r="B26" s="323"/>
      <c r="C26" s="323"/>
      <c r="D26" s="323"/>
      <c r="E26" s="323"/>
      <c r="F26" s="323"/>
      <c r="G26" s="24">
        <v>18</v>
      </c>
      <c r="H26" s="45">
        <v>0</v>
      </c>
      <c r="I26" s="45">
        <v>0</v>
      </c>
    </row>
    <row r="27" spans="1:9">
      <c r="A27" s="323" t="s">
        <v>306</v>
      </c>
      <c r="B27" s="323"/>
      <c r="C27" s="323"/>
      <c r="D27" s="323"/>
      <c r="E27" s="323"/>
      <c r="F27" s="323"/>
      <c r="G27" s="24">
        <v>19</v>
      </c>
      <c r="H27" s="45">
        <v>0</v>
      </c>
      <c r="I27" s="45">
        <v>0</v>
      </c>
    </row>
    <row r="28" spans="1:9">
      <c r="A28" s="323" t="s">
        <v>307</v>
      </c>
      <c r="B28" s="323"/>
      <c r="C28" s="323"/>
      <c r="D28" s="323"/>
      <c r="E28" s="323"/>
      <c r="F28" s="323"/>
      <c r="G28" s="24">
        <v>20</v>
      </c>
      <c r="H28" s="45">
        <v>0</v>
      </c>
      <c r="I28" s="45">
        <v>0</v>
      </c>
    </row>
    <row r="29" spans="1:9" ht="24" customHeight="1">
      <c r="A29" s="330" t="s">
        <v>460</v>
      </c>
      <c r="B29" s="330"/>
      <c r="C29" s="330"/>
      <c r="D29" s="330"/>
      <c r="E29" s="330"/>
      <c r="F29" s="330"/>
      <c r="G29" s="26">
        <v>21</v>
      </c>
      <c r="H29" s="46">
        <f>SUM(H23:H28)</f>
        <v>0</v>
      </c>
      <c r="I29" s="46">
        <f>SUM(I23:I28)</f>
        <v>0</v>
      </c>
    </row>
    <row r="30" spans="1:9" ht="27" customHeight="1">
      <c r="A30" s="323" t="s">
        <v>308</v>
      </c>
      <c r="B30" s="323"/>
      <c r="C30" s="323"/>
      <c r="D30" s="323"/>
      <c r="E30" s="323"/>
      <c r="F30" s="323"/>
      <c r="G30" s="25">
        <v>22</v>
      </c>
      <c r="H30" s="45">
        <v>0</v>
      </c>
      <c r="I30" s="45">
        <v>0</v>
      </c>
    </row>
    <row r="31" spans="1:9">
      <c r="A31" s="323" t="s">
        <v>309</v>
      </c>
      <c r="B31" s="323"/>
      <c r="C31" s="323"/>
      <c r="D31" s="323"/>
      <c r="E31" s="323"/>
      <c r="F31" s="323"/>
      <c r="G31" s="25">
        <v>23</v>
      </c>
      <c r="H31" s="45">
        <v>0</v>
      </c>
      <c r="I31" s="45">
        <v>0</v>
      </c>
    </row>
    <row r="32" spans="1:9">
      <c r="A32" s="323" t="s">
        <v>310</v>
      </c>
      <c r="B32" s="323"/>
      <c r="C32" s="323"/>
      <c r="D32" s="323"/>
      <c r="E32" s="323"/>
      <c r="F32" s="323"/>
      <c r="G32" s="25">
        <v>24</v>
      </c>
      <c r="H32" s="45">
        <v>0</v>
      </c>
      <c r="I32" s="45">
        <v>0</v>
      </c>
    </row>
    <row r="33" spans="1:9">
      <c r="A33" s="323" t="s">
        <v>311</v>
      </c>
      <c r="B33" s="323"/>
      <c r="C33" s="323"/>
      <c r="D33" s="323"/>
      <c r="E33" s="323"/>
      <c r="F33" s="323"/>
      <c r="G33" s="25">
        <v>25</v>
      </c>
      <c r="H33" s="45">
        <v>0</v>
      </c>
      <c r="I33" s="45">
        <v>0</v>
      </c>
    </row>
    <row r="34" spans="1:9">
      <c r="A34" s="323" t="s">
        <v>312</v>
      </c>
      <c r="B34" s="323"/>
      <c r="C34" s="323"/>
      <c r="D34" s="323"/>
      <c r="E34" s="323"/>
      <c r="F34" s="323"/>
      <c r="G34" s="25">
        <v>26</v>
      </c>
      <c r="H34" s="45">
        <v>0</v>
      </c>
      <c r="I34" s="45">
        <v>0</v>
      </c>
    </row>
    <row r="35" spans="1:9" ht="25.95" customHeight="1">
      <c r="A35" s="330" t="s">
        <v>461</v>
      </c>
      <c r="B35" s="330"/>
      <c r="C35" s="330"/>
      <c r="D35" s="330"/>
      <c r="E35" s="330"/>
      <c r="F35" s="330"/>
      <c r="G35" s="26">
        <v>27</v>
      </c>
      <c r="H35" s="46">
        <f>SUM(H30:H34)</f>
        <v>0</v>
      </c>
      <c r="I35" s="46">
        <f>SUM(I30:I34)</f>
        <v>0</v>
      </c>
    </row>
    <row r="36" spans="1:9" ht="28.2" customHeight="1">
      <c r="A36" s="327" t="s">
        <v>459</v>
      </c>
      <c r="B36" s="328"/>
      <c r="C36" s="328"/>
      <c r="D36" s="328"/>
      <c r="E36" s="328"/>
      <c r="F36" s="328"/>
      <c r="G36" s="27">
        <v>28</v>
      </c>
      <c r="H36" s="47">
        <f>H29+H35</f>
        <v>0</v>
      </c>
      <c r="I36" s="47">
        <f>I29+I35</f>
        <v>0</v>
      </c>
    </row>
    <row r="37" spans="1:9">
      <c r="A37" s="337" t="s">
        <v>313</v>
      </c>
      <c r="B37" s="338"/>
      <c r="C37" s="338"/>
      <c r="D37" s="338"/>
      <c r="E37" s="338"/>
      <c r="F37" s="338"/>
      <c r="G37" s="338">
        <v>0</v>
      </c>
      <c r="H37" s="338"/>
      <c r="I37" s="339"/>
    </row>
    <row r="38" spans="1:9">
      <c r="A38" s="341" t="s">
        <v>314</v>
      </c>
      <c r="B38" s="341"/>
      <c r="C38" s="341"/>
      <c r="D38" s="341"/>
      <c r="E38" s="341"/>
      <c r="F38" s="341"/>
      <c r="G38" s="24">
        <v>29</v>
      </c>
      <c r="H38" s="45">
        <v>0</v>
      </c>
      <c r="I38" s="45">
        <v>0</v>
      </c>
    </row>
    <row r="39" spans="1:9" ht="25.2" customHeight="1">
      <c r="A39" s="329" t="s">
        <v>315</v>
      </c>
      <c r="B39" s="329"/>
      <c r="C39" s="329"/>
      <c r="D39" s="329"/>
      <c r="E39" s="329"/>
      <c r="F39" s="329"/>
      <c r="G39" s="24">
        <v>30</v>
      </c>
      <c r="H39" s="45">
        <v>0</v>
      </c>
      <c r="I39" s="45">
        <v>0</v>
      </c>
    </row>
    <row r="40" spans="1:9">
      <c r="A40" s="329" t="s">
        <v>316</v>
      </c>
      <c r="B40" s="329"/>
      <c r="C40" s="329"/>
      <c r="D40" s="329"/>
      <c r="E40" s="329"/>
      <c r="F40" s="329"/>
      <c r="G40" s="24">
        <v>31</v>
      </c>
      <c r="H40" s="45">
        <v>0</v>
      </c>
      <c r="I40" s="45">
        <v>0</v>
      </c>
    </row>
    <row r="41" spans="1:9">
      <c r="A41" s="329" t="s">
        <v>317</v>
      </c>
      <c r="B41" s="329"/>
      <c r="C41" s="329"/>
      <c r="D41" s="329"/>
      <c r="E41" s="329"/>
      <c r="F41" s="329"/>
      <c r="G41" s="24">
        <v>32</v>
      </c>
      <c r="H41" s="45">
        <v>0</v>
      </c>
      <c r="I41" s="45">
        <v>0</v>
      </c>
    </row>
    <row r="42" spans="1:9" ht="25.95" customHeight="1">
      <c r="A42" s="330" t="s">
        <v>462</v>
      </c>
      <c r="B42" s="330"/>
      <c r="C42" s="330"/>
      <c r="D42" s="330"/>
      <c r="E42" s="330"/>
      <c r="F42" s="330"/>
      <c r="G42" s="26">
        <v>33</v>
      </c>
      <c r="H42" s="46">
        <f>H41+H40+H39+H38</f>
        <v>0</v>
      </c>
      <c r="I42" s="46">
        <f>I41+I40+I39+I38</f>
        <v>0</v>
      </c>
    </row>
    <row r="43" spans="1:9" ht="24.6" customHeight="1">
      <c r="A43" s="329" t="s">
        <v>318</v>
      </c>
      <c r="B43" s="329"/>
      <c r="C43" s="329"/>
      <c r="D43" s="329"/>
      <c r="E43" s="329"/>
      <c r="F43" s="329"/>
      <c r="G43" s="25">
        <v>34</v>
      </c>
      <c r="H43" s="45">
        <v>0</v>
      </c>
      <c r="I43" s="45">
        <v>0</v>
      </c>
    </row>
    <row r="44" spans="1:9">
      <c r="A44" s="329" t="s">
        <v>319</v>
      </c>
      <c r="B44" s="329"/>
      <c r="C44" s="329"/>
      <c r="D44" s="329"/>
      <c r="E44" s="329"/>
      <c r="F44" s="329"/>
      <c r="G44" s="25">
        <v>35</v>
      </c>
      <c r="H44" s="45">
        <v>0</v>
      </c>
      <c r="I44" s="45">
        <v>0</v>
      </c>
    </row>
    <row r="45" spans="1:9">
      <c r="A45" s="329" t="s">
        <v>320</v>
      </c>
      <c r="B45" s="329"/>
      <c r="C45" s="329"/>
      <c r="D45" s="329"/>
      <c r="E45" s="329"/>
      <c r="F45" s="329"/>
      <c r="G45" s="25">
        <v>36</v>
      </c>
      <c r="H45" s="45">
        <v>0</v>
      </c>
      <c r="I45" s="45">
        <v>0</v>
      </c>
    </row>
    <row r="46" spans="1:9" ht="21" customHeight="1">
      <c r="A46" s="329" t="s">
        <v>321</v>
      </c>
      <c r="B46" s="329"/>
      <c r="C46" s="329"/>
      <c r="D46" s="329"/>
      <c r="E46" s="329"/>
      <c r="F46" s="329"/>
      <c r="G46" s="25">
        <v>37</v>
      </c>
      <c r="H46" s="45">
        <v>0</v>
      </c>
      <c r="I46" s="45">
        <v>0</v>
      </c>
    </row>
    <row r="47" spans="1:9">
      <c r="A47" s="329" t="s">
        <v>322</v>
      </c>
      <c r="B47" s="329"/>
      <c r="C47" s="329"/>
      <c r="D47" s="329"/>
      <c r="E47" s="329"/>
      <c r="F47" s="329"/>
      <c r="G47" s="25">
        <v>38</v>
      </c>
      <c r="H47" s="45">
        <v>0</v>
      </c>
      <c r="I47" s="45">
        <v>0</v>
      </c>
    </row>
    <row r="48" spans="1:9" ht="22.95" customHeight="1">
      <c r="A48" s="330" t="s">
        <v>463</v>
      </c>
      <c r="B48" s="330"/>
      <c r="C48" s="330"/>
      <c r="D48" s="330"/>
      <c r="E48" s="330"/>
      <c r="F48" s="330"/>
      <c r="G48" s="26">
        <v>39</v>
      </c>
      <c r="H48" s="46">
        <f>H47+H46+H45+H44+H43</f>
        <v>0</v>
      </c>
      <c r="I48" s="46">
        <f>I47+I46+I45+I44+I43</f>
        <v>0</v>
      </c>
    </row>
    <row r="49" spans="1:9" ht="25.95" customHeight="1">
      <c r="A49" s="331" t="s">
        <v>464</v>
      </c>
      <c r="B49" s="332"/>
      <c r="C49" s="332"/>
      <c r="D49" s="332"/>
      <c r="E49" s="332"/>
      <c r="F49" s="332"/>
      <c r="G49" s="26">
        <v>40</v>
      </c>
      <c r="H49" s="46">
        <f>H48+H42</f>
        <v>0</v>
      </c>
      <c r="I49" s="46">
        <f>I48+I42</f>
        <v>0</v>
      </c>
    </row>
    <row r="50" spans="1:9" ht="22.2" customHeight="1">
      <c r="A50" s="323" t="s">
        <v>323</v>
      </c>
      <c r="B50" s="323"/>
      <c r="C50" s="323"/>
      <c r="D50" s="323"/>
      <c r="E50" s="323"/>
      <c r="F50" s="323"/>
      <c r="G50" s="25">
        <v>41</v>
      </c>
      <c r="H50" s="45">
        <v>0</v>
      </c>
      <c r="I50" s="45">
        <v>0</v>
      </c>
    </row>
    <row r="51" spans="1:9" ht="25.95" customHeight="1">
      <c r="A51" s="331" t="s">
        <v>465</v>
      </c>
      <c r="B51" s="332"/>
      <c r="C51" s="332"/>
      <c r="D51" s="332"/>
      <c r="E51" s="332"/>
      <c r="F51" s="332"/>
      <c r="G51" s="26">
        <v>42</v>
      </c>
      <c r="H51" s="46">
        <f>H21+H36+H49+H50</f>
        <v>0</v>
      </c>
      <c r="I51" s="46">
        <f>I21+I36+I49+I50</f>
        <v>0</v>
      </c>
    </row>
    <row r="52" spans="1:9" ht="25.2" customHeight="1">
      <c r="A52" s="333" t="s">
        <v>324</v>
      </c>
      <c r="B52" s="333"/>
      <c r="C52" s="333"/>
      <c r="D52" s="333"/>
      <c r="E52" s="333"/>
      <c r="F52" s="333"/>
      <c r="G52" s="25">
        <v>43</v>
      </c>
      <c r="H52" s="45">
        <v>0</v>
      </c>
      <c r="I52" s="45">
        <v>0</v>
      </c>
    </row>
    <row r="53" spans="1:9" ht="31.95" customHeight="1">
      <c r="A53" s="327" t="s">
        <v>466</v>
      </c>
      <c r="B53" s="328"/>
      <c r="C53" s="328"/>
      <c r="D53" s="328"/>
      <c r="E53" s="328"/>
      <c r="F53" s="328"/>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3.2"/>
  <cols>
    <col min="1" max="4" width="9.33203125" style="1"/>
    <col min="5" max="5" width="10.33203125" style="1" bestFit="1" customWidth="1"/>
    <col min="6" max="6" width="9.33203125" style="1"/>
    <col min="7" max="7" width="10.33203125" style="1" bestFit="1" customWidth="1"/>
    <col min="8" max="25" width="15" style="31" customWidth="1"/>
    <col min="26" max="28" width="15" style="1" customWidth="1"/>
    <col min="29"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63" t="s">
        <v>325</v>
      </c>
      <c r="B1" s="364"/>
      <c r="C1" s="364"/>
      <c r="D1" s="364"/>
      <c r="E1" s="364"/>
      <c r="F1" s="364"/>
      <c r="G1" s="364"/>
      <c r="H1" s="364"/>
      <c r="I1" s="364"/>
      <c r="J1" s="364"/>
      <c r="K1" s="48"/>
    </row>
    <row r="2" spans="1:25" ht="15.6">
      <c r="A2" s="2"/>
      <c r="B2" s="3"/>
      <c r="C2" s="365" t="s">
        <v>326</v>
      </c>
      <c r="D2" s="365"/>
      <c r="E2" s="119">
        <v>45292</v>
      </c>
      <c r="F2" s="4" t="s">
        <v>327</v>
      </c>
      <c r="G2" s="119">
        <v>45565</v>
      </c>
      <c r="H2" s="49"/>
      <c r="I2" s="49"/>
      <c r="J2" s="49"/>
      <c r="K2" s="48"/>
      <c r="X2" s="50" t="s">
        <v>499</v>
      </c>
    </row>
    <row r="3" spans="1:25" ht="13.5" customHeight="1" thickBot="1">
      <c r="A3" s="366" t="s">
        <v>328</v>
      </c>
      <c r="B3" s="367"/>
      <c r="C3" s="367"/>
      <c r="D3" s="367"/>
      <c r="E3" s="367"/>
      <c r="F3" s="367"/>
      <c r="G3" s="370" t="s">
        <v>329</v>
      </c>
      <c r="H3" s="353" t="s">
        <v>330</v>
      </c>
      <c r="I3" s="353"/>
      <c r="J3" s="353"/>
      <c r="K3" s="353"/>
      <c r="L3" s="353"/>
      <c r="M3" s="353"/>
      <c r="N3" s="353"/>
      <c r="O3" s="353"/>
      <c r="P3" s="353"/>
      <c r="Q3" s="353"/>
      <c r="R3" s="353"/>
      <c r="S3" s="353"/>
      <c r="T3" s="353"/>
      <c r="U3" s="353"/>
      <c r="V3" s="353"/>
      <c r="W3" s="353"/>
      <c r="X3" s="353" t="s">
        <v>331</v>
      </c>
      <c r="Y3" s="355" t="s">
        <v>332</v>
      </c>
    </row>
    <row r="4" spans="1:25" ht="61.8" thickBot="1">
      <c r="A4" s="368"/>
      <c r="B4" s="369"/>
      <c r="C4" s="369"/>
      <c r="D4" s="369"/>
      <c r="E4" s="369"/>
      <c r="F4" s="369"/>
      <c r="G4" s="371"/>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4"/>
      <c r="Y4" s="356"/>
    </row>
    <row r="5" spans="1:25" ht="20.399999999999999">
      <c r="A5" s="357">
        <v>1</v>
      </c>
      <c r="B5" s="358"/>
      <c r="C5" s="358"/>
      <c r="D5" s="358"/>
      <c r="E5" s="358"/>
      <c r="F5" s="358"/>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59" t="s">
        <v>357</v>
      </c>
      <c r="B6" s="359"/>
      <c r="C6" s="359"/>
      <c r="D6" s="359"/>
      <c r="E6" s="359"/>
      <c r="F6" s="359"/>
      <c r="G6" s="359"/>
      <c r="H6" s="359"/>
      <c r="I6" s="359"/>
      <c r="J6" s="359"/>
      <c r="K6" s="359"/>
      <c r="L6" s="359"/>
      <c r="M6" s="359"/>
      <c r="N6" s="360"/>
      <c r="O6" s="360"/>
      <c r="P6" s="360"/>
      <c r="Q6" s="360"/>
      <c r="R6" s="360"/>
      <c r="S6" s="361"/>
      <c r="T6" s="361"/>
      <c r="U6" s="360"/>
      <c r="V6" s="360"/>
      <c r="W6" s="360"/>
      <c r="X6" s="360"/>
      <c r="Y6" s="362"/>
    </row>
    <row r="7" spans="1:25">
      <c r="A7" s="351" t="s">
        <v>358</v>
      </c>
      <c r="B7" s="351"/>
      <c r="C7" s="351"/>
      <c r="D7" s="351"/>
      <c r="E7" s="351"/>
      <c r="F7" s="351"/>
      <c r="G7" s="6">
        <v>1</v>
      </c>
      <c r="H7" s="54">
        <v>17674033</v>
      </c>
      <c r="I7" s="54">
        <v>0</v>
      </c>
      <c r="J7" s="54">
        <v>883702</v>
      </c>
      <c r="K7" s="54">
        <v>5352791</v>
      </c>
      <c r="L7" s="54">
        <v>2268251</v>
      </c>
      <c r="M7" s="54">
        <v>0</v>
      </c>
      <c r="N7" s="54">
        <v>0</v>
      </c>
      <c r="O7" s="54">
        <v>0</v>
      </c>
      <c r="P7" s="54">
        <v>0</v>
      </c>
      <c r="Q7" s="54">
        <v>0</v>
      </c>
      <c r="R7" s="54">
        <v>0</v>
      </c>
      <c r="S7" s="54">
        <v>0</v>
      </c>
      <c r="T7" s="54">
        <v>-2864</v>
      </c>
      <c r="U7" s="54">
        <v>36174536</v>
      </c>
      <c r="V7" s="54">
        <v>0</v>
      </c>
      <c r="W7" s="55">
        <f>H7+I7+J7+K7-L7+M7+N7+O7+P7+Q7+R7+U7+V7+S7+T7</f>
        <v>57813947</v>
      </c>
      <c r="X7" s="54">
        <v>0</v>
      </c>
      <c r="Y7" s="55">
        <f>W7+X7</f>
        <v>57813947</v>
      </c>
    </row>
    <row r="8" spans="1:25">
      <c r="A8" s="346" t="s">
        <v>359</v>
      </c>
      <c r="B8" s="346"/>
      <c r="C8" s="346"/>
      <c r="D8" s="346"/>
      <c r="E8" s="346"/>
      <c r="F8" s="346"/>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46" t="s">
        <v>360</v>
      </c>
      <c r="B9" s="346"/>
      <c r="C9" s="346"/>
      <c r="D9" s="346"/>
      <c r="E9" s="346"/>
      <c r="F9" s="346"/>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2" t="s">
        <v>361</v>
      </c>
      <c r="B10" s="352"/>
      <c r="C10" s="352"/>
      <c r="D10" s="352"/>
      <c r="E10" s="352"/>
      <c r="F10" s="352"/>
      <c r="G10" s="7">
        <v>4</v>
      </c>
      <c r="H10" s="55">
        <f>H7+H8+H9</f>
        <v>17674033</v>
      </c>
      <c r="I10" s="55">
        <f t="shared" ref="I10:Y10" si="2">I7+I8+I9</f>
        <v>0</v>
      </c>
      <c r="J10" s="55">
        <f t="shared" si="2"/>
        <v>883702</v>
      </c>
      <c r="K10" s="55">
        <f t="shared" si="2"/>
        <v>5352791</v>
      </c>
      <c r="L10" s="55">
        <f t="shared" si="2"/>
        <v>2268251</v>
      </c>
      <c r="M10" s="55">
        <f t="shared" si="2"/>
        <v>0</v>
      </c>
      <c r="N10" s="55">
        <f t="shared" si="2"/>
        <v>0</v>
      </c>
      <c r="O10" s="55">
        <f t="shared" si="2"/>
        <v>0</v>
      </c>
      <c r="P10" s="55">
        <f t="shared" si="2"/>
        <v>0</v>
      </c>
      <c r="Q10" s="55">
        <f t="shared" si="2"/>
        <v>0</v>
      </c>
      <c r="R10" s="55">
        <f t="shared" si="2"/>
        <v>0</v>
      </c>
      <c r="S10" s="55">
        <f t="shared" si="2"/>
        <v>0</v>
      </c>
      <c r="T10" s="55">
        <f t="shared" si="2"/>
        <v>-2864</v>
      </c>
      <c r="U10" s="55">
        <f t="shared" si="2"/>
        <v>36174536</v>
      </c>
      <c r="V10" s="55">
        <f t="shared" si="2"/>
        <v>0</v>
      </c>
      <c r="W10" s="55">
        <f t="shared" si="2"/>
        <v>57813947</v>
      </c>
      <c r="X10" s="55">
        <f t="shared" si="2"/>
        <v>0</v>
      </c>
      <c r="Y10" s="55">
        <f t="shared" si="2"/>
        <v>57813947</v>
      </c>
    </row>
    <row r="11" spans="1:25">
      <c r="A11" s="346" t="s">
        <v>362</v>
      </c>
      <c r="B11" s="346"/>
      <c r="C11" s="346"/>
      <c r="D11" s="346"/>
      <c r="E11" s="346"/>
      <c r="F11" s="346"/>
      <c r="G11" s="6">
        <v>5</v>
      </c>
      <c r="H11" s="56">
        <v>0</v>
      </c>
      <c r="I11" s="56">
        <v>0</v>
      </c>
      <c r="J11" s="56">
        <v>0</v>
      </c>
      <c r="K11" s="56">
        <v>0</v>
      </c>
      <c r="L11" s="56">
        <v>0</v>
      </c>
      <c r="M11" s="56">
        <v>0</v>
      </c>
      <c r="N11" s="56">
        <v>0</v>
      </c>
      <c r="O11" s="56">
        <v>0</v>
      </c>
      <c r="P11" s="56">
        <v>0</v>
      </c>
      <c r="Q11" s="56">
        <v>0</v>
      </c>
      <c r="R11" s="56">
        <v>0</v>
      </c>
      <c r="S11" s="54">
        <v>0</v>
      </c>
      <c r="T11" s="54">
        <v>0</v>
      </c>
      <c r="U11" s="56">
        <v>0</v>
      </c>
      <c r="V11" s="54">
        <v>22194311</v>
      </c>
      <c r="W11" s="55">
        <f t="shared" ref="W11:W29" si="3">H11+I11+J11+K11-L11+M11+N11+O11+P11+Q11+R11+U11+V11+S11+T11</f>
        <v>22194311</v>
      </c>
      <c r="X11" s="54">
        <v>0</v>
      </c>
      <c r="Y11" s="55">
        <f t="shared" ref="Y11:Y29" si="4">W11+X11</f>
        <v>22194311</v>
      </c>
    </row>
    <row r="12" spans="1:25">
      <c r="A12" s="346" t="s">
        <v>363</v>
      </c>
      <c r="B12" s="346"/>
      <c r="C12" s="346"/>
      <c r="D12" s="346"/>
      <c r="E12" s="346"/>
      <c r="F12" s="346"/>
      <c r="G12" s="6">
        <v>6</v>
      </c>
      <c r="H12" s="56">
        <v>0</v>
      </c>
      <c r="I12" s="56">
        <v>0</v>
      </c>
      <c r="J12" s="56">
        <v>0</v>
      </c>
      <c r="K12" s="56">
        <v>0</v>
      </c>
      <c r="L12" s="56">
        <v>0</v>
      </c>
      <c r="M12" s="56">
        <v>0</v>
      </c>
      <c r="N12" s="54">
        <v>0</v>
      </c>
      <c r="O12" s="56">
        <v>0</v>
      </c>
      <c r="P12" s="56">
        <v>0</v>
      </c>
      <c r="Q12" s="56">
        <v>0</v>
      </c>
      <c r="R12" s="56">
        <v>0</v>
      </c>
      <c r="S12" s="54">
        <v>0</v>
      </c>
      <c r="T12" s="54">
        <v>2864</v>
      </c>
      <c r="U12" s="56">
        <v>0</v>
      </c>
      <c r="V12" s="56">
        <v>0</v>
      </c>
      <c r="W12" s="55">
        <f t="shared" si="3"/>
        <v>2864</v>
      </c>
      <c r="X12" s="54">
        <v>0</v>
      </c>
      <c r="Y12" s="55">
        <f t="shared" si="4"/>
        <v>2864</v>
      </c>
    </row>
    <row r="13" spans="1:25" ht="26.25" customHeight="1">
      <c r="A13" s="346" t="s">
        <v>364</v>
      </c>
      <c r="B13" s="346"/>
      <c r="C13" s="346"/>
      <c r="D13" s="346"/>
      <c r="E13" s="346"/>
      <c r="F13" s="346"/>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46" t="s">
        <v>476</v>
      </c>
      <c r="B14" s="346"/>
      <c r="C14" s="346"/>
      <c r="D14" s="346"/>
      <c r="E14" s="346"/>
      <c r="F14" s="346"/>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46" t="s">
        <v>365</v>
      </c>
      <c r="B15" s="346"/>
      <c r="C15" s="346"/>
      <c r="D15" s="346"/>
      <c r="E15" s="346"/>
      <c r="F15" s="346"/>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46" t="s">
        <v>366</v>
      </c>
      <c r="B16" s="346"/>
      <c r="C16" s="346"/>
      <c r="D16" s="346"/>
      <c r="E16" s="346"/>
      <c r="F16" s="346"/>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46" t="s">
        <v>367</v>
      </c>
      <c r="B17" s="346"/>
      <c r="C17" s="346"/>
      <c r="D17" s="346"/>
      <c r="E17" s="346"/>
      <c r="F17" s="346"/>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46" t="s">
        <v>368</v>
      </c>
      <c r="B18" s="346"/>
      <c r="C18" s="346"/>
      <c r="D18" s="346"/>
      <c r="E18" s="346"/>
      <c r="F18" s="346"/>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46" t="s">
        <v>369</v>
      </c>
      <c r="B19" s="346"/>
      <c r="C19" s="346"/>
      <c r="D19" s="346"/>
      <c r="E19" s="346"/>
      <c r="F19" s="346"/>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46" t="s">
        <v>370</v>
      </c>
      <c r="B20" s="346"/>
      <c r="C20" s="346"/>
      <c r="D20" s="346"/>
      <c r="E20" s="346"/>
      <c r="F20" s="346"/>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46" t="s">
        <v>477</v>
      </c>
      <c r="B21" s="346"/>
      <c r="C21" s="346"/>
      <c r="D21" s="346"/>
      <c r="E21" s="346"/>
      <c r="F21" s="346"/>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46" t="s">
        <v>478</v>
      </c>
      <c r="B22" s="346"/>
      <c r="C22" s="346"/>
      <c r="D22" s="346"/>
      <c r="E22" s="346"/>
      <c r="F22" s="346"/>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46" t="s">
        <v>479</v>
      </c>
      <c r="B23" s="346"/>
      <c r="C23" s="346"/>
      <c r="D23" s="346"/>
      <c r="E23" s="346"/>
      <c r="F23" s="346"/>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46" t="s">
        <v>371</v>
      </c>
      <c r="B24" s="346"/>
      <c r="C24" s="346"/>
      <c r="D24" s="346"/>
      <c r="E24" s="346"/>
      <c r="F24" s="346"/>
      <c r="G24" s="6">
        <v>18</v>
      </c>
      <c r="H24" s="54">
        <v>0</v>
      </c>
      <c r="I24" s="54">
        <v>0</v>
      </c>
      <c r="J24" s="54">
        <v>0</v>
      </c>
      <c r="K24" s="54">
        <v>0</v>
      </c>
      <c r="L24" s="54">
        <v>183760</v>
      </c>
      <c r="M24" s="54">
        <v>0</v>
      </c>
      <c r="N24" s="54">
        <v>0</v>
      </c>
      <c r="O24" s="54">
        <v>0</v>
      </c>
      <c r="P24" s="54">
        <v>0</v>
      </c>
      <c r="Q24" s="54">
        <v>0</v>
      </c>
      <c r="R24" s="54">
        <v>0</v>
      </c>
      <c r="S24" s="54">
        <v>0</v>
      </c>
      <c r="T24" s="54">
        <v>0</v>
      </c>
      <c r="U24" s="54">
        <v>0</v>
      </c>
      <c r="V24" s="54">
        <v>0</v>
      </c>
      <c r="W24" s="55">
        <f t="shared" si="3"/>
        <v>-183760</v>
      </c>
      <c r="X24" s="54">
        <v>0</v>
      </c>
      <c r="Y24" s="55">
        <f t="shared" si="4"/>
        <v>-183760</v>
      </c>
    </row>
    <row r="25" spans="1:25">
      <c r="A25" s="346" t="s">
        <v>480</v>
      </c>
      <c r="B25" s="346"/>
      <c r="C25" s="346"/>
      <c r="D25" s="346"/>
      <c r="E25" s="346"/>
      <c r="F25" s="346"/>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46" t="s">
        <v>481</v>
      </c>
      <c r="B26" s="346"/>
      <c r="C26" s="346"/>
      <c r="D26" s="346"/>
      <c r="E26" s="346"/>
      <c r="F26" s="346"/>
      <c r="G26" s="6">
        <v>20</v>
      </c>
      <c r="H26" s="54">
        <v>0</v>
      </c>
      <c r="I26" s="54">
        <v>0</v>
      </c>
      <c r="J26" s="54">
        <v>0</v>
      </c>
      <c r="K26" s="54">
        <v>0</v>
      </c>
      <c r="L26" s="54">
        <v>0</v>
      </c>
      <c r="M26" s="54">
        <v>0</v>
      </c>
      <c r="N26" s="54">
        <v>0</v>
      </c>
      <c r="O26" s="54">
        <v>0</v>
      </c>
      <c r="P26" s="54">
        <v>0</v>
      </c>
      <c r="Q26" s="54">
        <v>0</v>
      </c>
      <c r="R26" s="54">
        <v>0</v>
      </c>
      <c r="S26" s="54">
        <v>0</v>
      </c>
      <c r="T26" s="54">
        <v>0</v>
      </c>
      <c r="U26" s="54">
        <v>-7927194</v>
      </c>
      <c r="V26" s="54">
        <v>0</v>
      </c>
      <c r="W26" s="55">
        <f t="shared" si="3"/>
        <v>-7927194</v>
      </c>
      <c r="X26" s="54">
        <v>0</v>
      </c>
      <c r="Y26" s="55">
        <f t="shared" si="4"/>
        <v>-7927194</v>
      </c>
    </row>
    <row r="27" spans="1:25">
      <c r="A27" s="346" t="s">
        <v>482</v>
      </c>
      <c r="B27" s="346"/>
      <c r="C27" s="346"/>
      <c r="D27" s="346"/>
      <c r="E27" s="346"/>
      <c r="F27" s="346"/>
      <c r="G27" s="6">
        <v>21</v>
      </c>
      <c r="H27" s="54">
        <v>-3</v>
      </c>
      <c r="I27" s="54">
        <v>0</v>
      </c>
      <c r="J27" s="54">
        <v>3</v>
      </c>
      <c r="K27" s="54">
        <v>-1196128</v>
      </c>
      <c r="L27" s="54">
        <v>-1196128</v>
      </c>
      <c r="M27" s="54">
        <v>0</v>
      </c>
      <c r="N27" s="54">
        <v>0</v>
      </c>
      <c r="O27" s="54">
        <v>0</v>
      </c>
      <c r="P27" s="54">
        <v>0</v>
      </c>
      <c r="Q27" s="54">
        <v>0</v>
      </c>
      <c r="R27" s="54">
        <v>0</v>
      </c>
      <c r="S27" s="54">
        <v>0</v>
      </c>
      <c r="T27" s="54">
        <v>0</v>
      </c>
      <c r="U27" s="54">
        <v>564649</v>
      </c>
      <c r="V27" s="54">
        <v>0</v>
      </c>
      <c r="W27" s="55">
        <f t="shared" si="3"/>
        <v>564649</v>
      </c>
      <c r="X27" s="54">
        <v>0</v>
      </c>
      <c r="Y27" s="55">
        <f t="shared" si="4"/>
        <v>564649</v>
      </c>
    </row>
    <row r="28" spans="1:25">
      <c r="A28" s="346" t="s">
        <v>483</v>
      </c>
      <c r="B28" s="346"/>
      <c r="C28" s="346"/>
      <c r="D28" s="346"/>
      <c r="E28" s="346"/>
      <c r="F28" s="346"/>
      <c r="G28" s="6">
        <v>22</v>
      </c>
      <c r="H28" s="54">
        <v>0</v>
      </c>
      <c r="I28" s="54">
        <v>0</v>
      </c>
      <c r="J28" s="54">
        <v>346740</v>
      </c>
      <c r="K28" s="54">
        <v>0</v>
      </c>
      <c r="L28" s="54">
        <v>0</v>
      </c>
      <c r="M28" s="54">
        <v>0</v>
      </c>
      <c r="N28" s="54">
        <v>0</v>
      </c>
      <c r="O28" s="54">
        <v>0</v>
      </c>
      <c r="P28" s="54">
        <v>0</v>
      </c>
      <c r="Q28" s="54">
        <v>0</v>
      </c>
      <c r="R28" s="54">
        <v>0</v>
      </c>
      <c r="S28" s="54">
        <v>0</v>
      </c>
      <c r="T28" s="54">
        <v>0</v>
      </c>
      <c r="U28" s="54">
        <v>-346740</v>
      </c>
      <c r="V28" s="54">
        <v>0</v>
      </c>
      <c r="W28" s="55">
        <f t="shared" si="3"/>
        <v>0</v>
      </c>
      <c r="X28" s="54">
        <v>0</v>
      </c>
      <c r="Y28" s="55">
        <f t="shared" si="4"/>
        <v>0</v>
      </c>
    </row>
    <row r="29" spans="1:25">
      <c r="A29" s="346" t="s">
        <v>484</v>
      </c>
      <c r="B29" s="346"/>
      <c r="C29" s="346"/>
      <c r="D29" s="346"/>
      <c r="E29" s="346"/>
      <c r="F29" s="346"/>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47" t="s">
        <v>485</v>
      </c>
      <c r="B30" s="347"/>
      <c r="C30" s="347"/>
      <c r="D30" s="347"/>
      <c r="E30" s="347"/>
      <c r="F30" s="347"/>
      <c r="G30" s="8">
        <v>24</v>
      </c>
      <c r="H30" s="57">
        <f>SUM(H10:H29)</f>
        <v>17674030</v>
      </c>
      <c r="I30" s="57">
        <f t="shared" ref="I30:Y30" si="5">SUM(I10:I29)</f>
        <v>0</v>
      </c>
      <c r="J30" s="57">
        <f t="shared" si="5"/>
        <v>1230445</v>
      </c>
      <c r="K30" s="57">
        <f t="shared" si="5"/>
        <v>4156663</v>
      </c>
      <c r="L30" s="57">
        <f t="shared" si="5"/>
        <v>1255883</v>
      </c>
      <c r="M30" s="57">
        <f t="shared" si="5"/>
        <v>0</v>
      </c>
      <c r="N30" s="57">
        <f t="shared" si="5"/>
        <v>0</v>
      </c>
      <c r="O30" s="57">
        <f t="shared" si="5"/>
        <v>0</v>
      </c>
      <c r="P30" s="57">
        <f t="shared" si="5"/>
        <v>0</v>
      </c>
      <c r="Q30" s="57">
        <f t="shared" si="5"/>
        <v>0</v>
      </c>
      <c r="R30" s="57">
        <f t="shared" si="5"/>
        <v>0</v>
      </c>
      <c r="S30" s="57">
        <f t="shared" si="5"/>
        <v>0</v>
      </c>
      <c r="T30" s="57">
        <f t="shared" si="5"/>
        <v>0</v>
      </c>
      <c r="U30" s="57">
        <f t="shared" si="5"/>
        <v>28465251</v>
      </c>
      <c r="V30" s="57">
        <f t="shared" si="5"/>
        <v>22194311</v>
      </c>
      <c r="W30" s="57">
        <f t="shared" si="5"/>
        <v>72464817</v>
      </c>
      <c r="X30" s="57">
        <f t="shared" si="5"/>
        <v>0</v>
      </c>
      <c r="Y30" s="57">
        <f t="shared" si="5"/>
        <v>72464817</v>
      </c>
    </row>
    <row r="31" spans="1:25">
      <c r="A31" s="348" t="s">
        <v>372</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ht="36.75" customHeight="1">
      <c r="A32" s="342" t="s">
        <v>373</v>
      </c>
      <c r="B32" s="343"/>
      <c r="C32" s="343"/>
      <c r="D32" s="343"/>
      <c r="E32" s="343"/>
      <c r="F32" s="343"/>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2864</v>
      </c>
      <c r="U32" s="55">
        <f t="shared" si="6"/>
        <v>0</v>
      </c>
      <c r="V32" s="55">
        <f t="shared" si="6"/>
        <v>0</v>
      </c>
      <c r="W32" s="55">
        <f t="shared" si="6"/>
        <v>2864</v>
      </c>
      <c r="X32" s="55">
        <f t="shared" si="6"/>
        <v>0</v>
      </c>
      <c r="Y32" s="55">
        <f t="shared" si="6"/>
        <v>2864</v>
      </c>
    </row>
    <row r="33" spans="1:25" ht="31.5" customHeight="1">
      <c r="A33" s="342" t="s">
        <v>486</v>
      </c>
      <c r="B33" s="343"/>
      <c r="C33" s="343"/>
      <c r="D33" s="343"/>
      <c r="E33" s="343"/>
      <c r="F33" s="343"/>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2864</v>
      </c>
      <c r="U33" s="55">
        <f t="shared" si="7"/>
        <v>0</v>
      </c>
      <c r="V33" s="55">
        <f t="shared" si="7"/>
        <v>22194311</v>
      </c>
      <c r="W33" s="55">
        <f t="shared" si="7"/>
        <v>22197175</v>
      </c>
      <c r="X33" s="55">
        <f t="shared" si="7"/>
        <v>0</v>
      </c>
      <c r="Y33" s="55">
        <f t="shared" si="7"/>
        <v>22197175</v>
      </c>
    </row>
    <row r="34" spans="1:25" ht="30.75" customHeight="1">
      <c r="A34" s="344" t="s">
        <v>487</v>
      </c>
      <c r="B34" s="345"/>
      <c r="C34" s="345"/>
      <c r="D34" s="345"/>
      <c r="E34" s="345"/>
      <c r="F34" s="345"/>
      <c r="G34" s="8">
        <v>27</v>
      </c>
      <c r="H34" s="57">
        <f>SUM(H21:H29)</f>
        <v>-3</v>
      </c>
      <c r="I34" s="57">
        <f t="shared" ref="I34:Y34" si="8">SUM(I21:I29)</f>
        <v>0</v>
      </c>
      <c r="J34" s="57">
        <f t="shared" si="8"/>
        <v>346743</v>
      </c>
      <c r="K34" s="57">
        <f t="shared" si="8"/>
        <v>-1196128</v>
      </c>
      <c r="L34" s="57">
        <f t="shared" si="8"/>
        <v>-1012368</v>
      </c>
      <c r="M34" s="57">
        <f t="shared" si="8"/>
        <v>0</v>
      </c>
      <c r="N34" s="57">
        <f t="shared" si="8"/>
        <v>0</v>
      </c>
      <c r="O34" s="57">
        <f t="shared" si="8"/>
        <v>0</v>
      </c>
      <c r="P34" s="57">
        <f t="shared" si="8"/>
        <v>0</v>
      </c>
      <c r="Q34" s="57">
        <f t="shared" si="8"/>
        <v>0</v>
      </c>
      <c r="R34" s="57">
        <f t="shared" si="8"/>
        <v>0</v>
      </c>
      <c r="S34" s="57">
        <f t="shared" si="8"/>
        <v>0</v>
      </c>
      <c r="T34" s="57">
        <f t="shared" si="8"/>
        <v>0</v>
      </c>
      <c r="U34" s="57">
        <f t="shared" si="8"/>
        <v>-7709285</v>
      </c>
      <c r="V34" s="57">
        <f t="shared" si="8"/>
        <v>0</v>
      </c>
      <c r="W34" s="57">
        <f t="shared" si="8"/>
        <v>-7546305</v>
      </c>
      <c r="X34" s="57">
        <f t="shared" si="8"/>
        <v>0</v>
      </c>
      <c r="Y34" s="57">
        <f t="shared" si="8"/>
        <v>-7546305</v>
      </c>
    </row>
    <row r="35" spans="1:25">
      <c r="A35" s="348" t="s">
        <v>374</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row>
    <row r="36" spans="1:25">
      <c r="A36" s="351" t="s">
        <v>375</v>
      </c>
      <c r="B36" s="351"/>
      <c r="C36" s="351"/>
      <c r="D36" s="351"/>
      <c r="E36" s="351"/>
      <c r="F36" s="351"/>
      <c r="G36" s="6">
        <v>28</v>
      </c>
      <c r="H36" s="54">
        <v>17674030</v>
      </c>
      <c r="I36" s="54">
        <v>0</v>
      </c>
      <c r="J36" s="54">
        <v>1230445</v>
      </c>
      <c r="K36" s="54">
        <v>4156663</v>
      </c>
      <c r="L36" s="54">
        <v>1255883</v>
      </c>
      <c r="M36" s="54">
        <v>0</v>
      </c>
      <c r="N36" s="54">
        <v>0</v>
      </c>
      <c r="O36" s="54">
        <v>0</v>
      </c>
      <c r="P36" s="54">
        <v>0</v>
      </c>
      <c r="Q36" s="54">
        <v>0</v>
      </c>
      <c r="R36" s="54">
        <v>0</v>
      </c>
      <c r="S36" s="54">
        <v>0</v>
      </c>
      <c r="T36" s="54">
        <v>0</v>
      </c>
      <c r="U36" s="54">
        <v>50659562</v>
      </c>
      <c r="V36" s="54">
        <v>0</v>
      </c>
      <c r="W36" s="55">
        <f>H36+I36+J36+K36-L36+M36+N36+O36+P36+Q36+R36+U36+V36+S36+T36</f>
        <v>72464817</v>
      </c>
      <c r="X36" s="54">
        <v>0</v>
      </c>
      <c r="Y36" s="55">
        <f t="shared" ref="Y36:Y38" si="9">W36+X36</f>
        <v>72464817</v>
      </c>
    </row>
    <row r="37" spans="1:25">
      <c r="A37" s="346" t="s">
        <v>376</v>
      </c>
      <c r="B37" s="346"/>
      <c r="C37" s="346"/>
      <c r="D37" s="346"/>
      <c r="E37" s="346"/>
      <c r="F37" s="346"/>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46" t="s">
        <v>377</v>
      </c>
      <c r="B38" s="346"/>
      <c r="C38" s="346"/>
      <c r="D38" s="346"/>
      <c r="E38" s="346"/>
      <c r="F38" s="346"/>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2" t="s">
        <v>488</v>
      </c>
      <c r="B39" s="352"/>
      <c r="C39" s="352"/>
      <c r="D39" s="352"/>
      <c r="E39" s="352"/>
      <c r="F39" s="352"/>
      <c r="G39" s="7">
        <v>31</v>
      </c>
      <c r="H39" s="55">
        <f>H36+H37+H38</f>
        <v>17674030</v>
      </c>
      <c r="I39" s="55">
        <f t="shared" ref="I39:Y39" si="11">I36+I37+I38</f>
        <v>0</v>
      </c>
      <c r="J39" s="55">
        <f t="shared" si="11"/>
        <v>1230445</v>
      </c>
      <c r="K39" s="55">
        <f t="shared" si="11"/>
        <v>4156663</v>
      </c>
      <c r="L39" s="55">
        <f t="shared" si="11"/>
        <v>1255883</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50659562</v>
      </c>
      <c r="V39" s="55">
        <f t="shared" si="11"/>
        <v>0</v>
      </c>
      <c r="W39" s="55">
        <f t="shared" si="11"/>
        <v>72464817</v>
      </c>
      <c r="X39" s="55">
        <f t="shared" si="11"/>
        <v>0</v>
      </c>
      <c r="Y39" s="55">
        <f t="shared" si="11"/>
        <v>72464817</v>
      </c>
    </row>
    <row r="40" spans="1:25">
      <c r="A40" s="346" t="s">
        <v>378</v>
      </c>
      <c r="B40" s="346"/>
      <c r="C40" s="346"/>
      <c r="D40" s="346"/>
      <c r="E40" s="346"/>
      <c r="F40" s="346"/>
      <c r="G40" s="6">
        <v>32</v>
      </c>
      <c r="H40" s="56">
        <v>0</v>
      </c>
      <c r="I40" s="56">
        <v>0</v>
      </c>
      <c r="J40" s="56">
        <v>0</v>
      </c>
      <c r="K40" s="56">
        <v>0</v>
      </c>
      <c r="L40" s="56">
        <v>0</v>
      </c>
      <c r="M40" s="56">
        <v>0</v>
      </c>
      <c r="N40" s="56">
        <v>0</v>
      </c>
      <c r="O40" s="56">
        <v>0</v>
      </c>
      <c r="P40" s="56">
        <v>0</v>
      </c>
      <c r="Q40" s="56">
        <v>0</v>
      </c>
      <c r="R40" s="56">
        <v>0</v>
      </c>
      <c r="S40" s="54">
        <v>0</v>
      </c>
      <c r="T40" s="54">
        <v>0</v>
      </c>
      <c r="U40" s="56">
        <v>0</v>
      </c>
      <c r="V40" s="54">
        <v>11887343</v>
      </c>
      <c r="W40" s="55">
        <f t="shared" ref="W40:W58" si="12">H40+I40+J40+K40-L40+M40+N40+O40+P40+Q40+R40+U40+V40+S40+T40</f>
        <v>11887343</v>
      </c>
      <c r="X40" s="54">
        <v>0</v>
      </c>
      <c r="Y40" s="55">
        <f t="shared" ref="Y40:Y58" si="13">W40+X40</f>
        <v>11887343</v>
      </c>
    </row>
    <row r="41" spans="1:25">
      <c r="A41" s="346" t="s">
        <v>379</v>
      </c>
      <c r="B41" s="346"/>
      <c r="C41" s="346"/>
      <c r="D41" s="346"/>
      <c r="E41" s="346"/>
      <c r="F41" s="346"/>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46" t="s">
        <v>380</v>
      </c>
      <c r="B42" s="346"/>
      <c r="C42" s="346"/>
      <c r="D42" s="346"/>
      <c r="E42" s="346"/>
      <c r="F42" s="346"/>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46" t="s">
        <v>476</v>
      </c>
      <c r="B43" s="346"/>
      <c r="C43" s="346"/>
      <c r="D43" s="346"/>
      <c r="E43" s="346"/>
      <c r="F43" s="346"/>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46" t="s">
        <v>489</v>
      </c>
      <c r="B44" s="346"/>
      <c r="C44" s="346"/>
      <c r="D44" s="346"/>
      <c r="E44" s="346"/>
      <c r="F44" s="346"/>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46" t="s">
        <v>381</v>
      </c>
      <c r="B45" s="346"/>
      <c r="C45" s="346"/>
      <c r="D45" s="346"/>
      <c r="E45" s="346"/>
      <c r="F45" s="346"/>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46" t="s">
        <v>382</v>
      </c>
      <c r="B46" s="346"/>
      <c r="C46" s="346"/>
      <c r="D46" s="346"/>
      <c r="E46" s="346"/>
      <c r="F46" s="346"/>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46" t="s">
        <v>383</v>
      </c>
      <c r="B47" s="346"/>
      <c r="C47" s="346"/>
      <c r="D47" s="346"/>
      <c r="E47" s="346"/>
      <c r="F47" s="346"/>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46" t="s">
        <v>384</v>
      </c>
      <c r="B48" s="346"/>
      <c r="C48" s="346"/>
      <c r="D48" s="346"/>
      <c r="E48" s="346"/>
      <c r="F48" s="346"/>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46" t="s">
        <v>385</v>
      </c>
      <c r="B49" s="346"/>
      <c r="C49" s="346"/>
      <c r="D49" s="346"/>
      <c r="E49" s="346"/>
      <c r="F49" s="346"/>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46" t="s">
        <v>477</v>
      </c>
      <c r="B50" s="346"/>
      <c r="C50" s="346"/>
      <c r="D50" s="346"/>
      <c r="E50" s="346"/>
      <c r="F50" s="346"/>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46" t="s">
        <v>478</v>
      </c>
      <c r="B51" s="346"/>
      <c r="C51" s="346"/>
      <c r="D51" s="346"/>
      <c r="E51" s="346"/>
      <c r="F51" s="346"/>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46" t="s">
        <v>479</v>
      </c>
      <c r="B52" s="346"/>
      <c r="C52" s="346"/>
      <c r="D52" s="346"/>
      <c r="E52" s="346"/>
      <c r="F52" s="346"/>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46" t="s">
        <v>490</v>
      </c>
      <c r="B53" s="346"/>
      <c r="C53" s="346"/>
      <c r="D53" s="346"/>
      <c r="E53" s="346"/>
      <c r="F53" s="346"/>
      <c r="G53" s="6">
        <v>45</v>
      </c>
      <c r="H53" s="54">
        <v>0</v>
      </c>
      <c r="I53" s="54">
        <v>0</v>
      </c>
      <c r="J53" s="54">
        <v>0</v>
      </c>
      <c r="K53" s="54">
        <v>0</v>
      </c>
      <c r="L53" s="54">
        <v>257764</v>
      </c>
      <c r="M53" s="54">
        <v>0</v>
      </c>
      <c r="N53" s="54">
        <v>0</v>
      </c>
      <c r="O53" s="54">
        <v>0</v>
      </c>
      <c r="P53" s="54">
        <v>0</v>
      </c>
      <c r="Q53" s="54">
        <v>0</v>
      </c>
      <c r="R53" s="54">
        <v>0</v>
      </c>
      <c r="S53" s="54">
        <v>0</v>
      </c>
      <c r="T53" s="54">
        <v>0</v>
      </c>
      <c r="U53" s="54">
        <v>0</v>
      </c>
      <c r="V53" s="54">
        <v>0</v>
      </c>
      <c r="W53" s="55">
        <f t="shared" si="12"/>
        <v>-257764</v>
      </c>
      <c r="X53" s="54">
        <v>0</v>
      </c>
      <c r="Y53" s="55">
        <f t="shared" si="13"/>
        <v>-257764</v>
      </c>
    </row>
    <row r="54" spans="1:25">
      <c r="A54" s="346" t="s">
        <v>480</v>
      </c>
      <c r="B54" s="346"/>
      <c r="C54" s="346"/>
      <c r="D54" s="346"/>
      <c r="E54" s="346"/>
      <c r="F54" s="346"/>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46" t="s">
        <v>481</v>
      </c>
      <c r="B55" s="346"/>
      <c r="C55" s="346"/>
      <c r="D55" s="346"/>
      <c r="E55" s="346"/>
      <c r="F55" s="346"/>
      <c r="G55" s="6">
        <v>47</v>
      </c>
      <c r="H55" s="54">
        <v>0</v>
      </c>
      <c r="I55" s="54">
        <v>0</v>
      </c>
      <c r="J55" s="54">
        <v>0</v>
      </c>
      <c r="K55" s="54">
        <v>0</v>
      </c>
      <c r="L55" s="54">
        <v>0</v>
      </c>
      <c r="M55" s="54">
        <v>0</v>
      </c>
      <c r="N55" s="54">
        <v>0</v>
      </c>
      <c r="O55" s="54">
        <v>0</v>
      </c>
      <c r="P55" s="54">
        <v>0</v>
      </c>
      <c r="Q55" s="54">
        <v>0</v>
      </c>
      <c r="R55" s="54">
        <v>0</v>
      </c>
      <c r="S55" s="54">
        <v>0</v>
      </c>
      <c r="T55" s="54">
        <v>0</v>
      </c>
      <c r="U55" s="54">
        <v>-19879530</v>
      </c>
      <c r="V55" s="54">
        <v>0</v>
      </c>
      <c r="W55" s="55">
        <f t="shared" si="12"/>
        <v>-19879530</v>
      </c>
      <c r="X55" s="54">
        <v>0</v>
      </c>
      <c r="Y55" s="55">
        <f t="shared" si="13"/>
        <v>-19879530</v>
      </c>
    </row>
    <row r="56" spans="1:25">
      <c r="A56" s="346" t="s">
        <v>482</v>
      </c>
      <c r="B56" s="346"/>
      <c r="C56" s="346"/>
      <c r="D56" s="346"/>
      <c r="E56" s="346"/>
      <c r="F56" s="346"/>
      <c r="G56" s="6">
        <v>48</v>
      </c>
      <c r="H56" s="54">
        <v>0</v>
      </c>
      <c r="I56" s="54">
        <v>0</v>
      </c>
      <c r="J56" s="54">
        <v>0</v>
      </c>
      <c r="K56" s="54">
        <v>-705503</v>
      </c>
      <c r="L56" s="54">
        <v>-705503</v>
      </c>
      <c r="M56" s="54">
        <v>0</v>
      </c>
      <c r="N56" s="54">
        <v>0</v>
      </c>
      <c r="O56" s="54">
        <v>0</v>
      </c>
      <c r="P56" s="54">
        <v>0</v>
      </c>
      <c r="Q56" s="54">
        <v>0</v>
      </c>
      <c r="R56" s="54">
        <v>0</v>
      </c>
      <c r="S56" s="54">
        <v>0</v>
      </c>
      <c r="T56" s="54">
        <v>0</v>
      </c>
      <c r="U56" s="54">
        <v>252127</v>
      </c>
      <c r="V56" s="54">
        <v>0</v>
      </c>
      <c r="W56" s="55">
        <f t="shared" si="12"/>
        <v>252127</v>
      </c>
      <c r="X56" s="54">
        <v>0</v>
      </c>
      <c r="Y56" s="55">
        <f t="shared" si="13"/>
        <v>252127</v>
      </c>
    </row>
    <row r="57" spans="1:25">
      <c r="A57" s="346" t="s">
        <v>491</v>
      </c>
      <c r="B57" s="346"/>
      <c r="C57" s="346"/>
      <c r="D57" s="346"/>
      <c r="E57" s="346"/>
      <c r="F57" s="346"/>
      <c r="G57" s="6">
        <v>49</v>
      </c>
      <c r="H57" s="54">
        <v>0</v>
      </c>
      <c r="I57" s="54">
        <v>0</v>
      </c>
      <c r="J57" s="54">
        <v>566103</v>
      </c>
      <c r="K57" s="54">
        <v>0</v>
      </c>
      <c r="L57" s="54">
        <v>0</v>
      </c>
      <c r="M57" s="54">
        <v>0</v>
      </c>
      <c r="N57" s="54">
        <v>0</v>
      </c>
      <c r="O57" s="54">
        <v>0</v>
      </c>
      <c r="P57" s="54">
        <v>0</v>
      </c>
      <c r="Q57" s="54">
        <v>0</v>
      </c>
      <c r="R57" s="54">
        <v>0</v>
      </c>
      <c r="S57" s="54">
        <v>0</v>
      </c>
      <c r="T57" s="54">
        <v>0</v>
      </c>
      <c r="U57" s="54">
        <v>-566103</v>
      </c>
      <c r="V57" s="54">
        <v>0</v>
      </c>
      <c r="W57" s="55">
        <f t="shared" si="12"/>
        <v>0</v>
      </c>
      <c r="X57" s="54">
        <v>0</v>
      </c>
      <c r="Y57" s="55">
        <f t="shared" si="13"/>
        <v>0</v>
      </c>
    </row>
    <row r="58" spans="1:25">
      <c r="A58" s="346" t="s">
        <v>484</v>
      </c>
      <c r="B58" s="346"/>
      <c r="C58" s="346"/>
      <c r="D58" s="346"/>
      <c r="E58" s="346"/>
      <c r="F58" s="346"/>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47" t="s">
        <v>492</v>
      </c>
      <c r="B59" s="347"/>
      <c r="C59" s="347"/>
      <c r="D59" s="347"/>
      <c r="E59" s="347"/>
      <c r="F59" s="347"/>
      <c r="G59" s="8">
        <v>51</v>
      </c>
      <c r="H59" s="57">
        <f t="shared" ref="H59:T59" si="14">SUM(H39:H58)</f>
        <v>17674030</v>
      </c>
      <c r="I59" s="57">
        <f t="shared" si="14"/>
        <v>0</v>
      </c>
      <c r="J59" s="57">
        <f t="shared" si="14"/>
        <v>1796548</v>
      </c>
      <c r="K59" s="57">
        <f t="shared" si="14"/>
        <v>3451160</v>
      </c>
      <c r="L59" s="57">
        <f t="shared" si="14"/>
        <v>808144</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30466056</v>
      </c>
      <c r="V59" s="57">
        <f>SUM(V39:V58)</f>
        <v>11887343</v>
      </c>
      <c r="W59" s="57">
        <f>SUM(W39:W58)</f>
        <v>64466993</v>
      </c>
      <c r="X59" s="57">
        <f>SUM(X39:X58)</f>
        <v>0</v>
      </c>
      <c r="Y59" s="57">
        <f>SUM(Y39:Y58)</f>
        <v>64466993</v>
      </c>
    </row>
    <row r="60" spans="1:25">
      <c r="A60" s="348" t="s">
        <v>386</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5" ht="31.5" customHeight="1">
      <c r="A61" s="342" t="s">
        <v>494</v>
      </c>
      <c r="B61" s="343"/>
      <c r="C61" s="343"/>
      <c r="D61" s="343"/>
      <c r="E61" s="343"/>
      <c r="F61" s="343"/>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42" t="s">
        <v>495</v>
      </c>
      <c r="B62" s="343"/>
      <c r="C62" s="343"/>
      <c r="D62" s="343"/>
      <c r="E62" s="343"/>
      <c r="F62" s="343"/>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11887343</v>
      </c>
      <c r="W62" s="55">
        <f>W40+W61</f>
        <v>11887343</v>
      </c>
      <c r="X62" s="55">
        <f>X40+X61</f>
        <v>0</v>
      </c>
      <c r="Y62" s="55">
        <f>Y40+Y61</f>
        <v>11887343</v>
      </c>
    </row>
    <row r="63" spans="1:25" ht="29.25" customHeight="1">
      <c r="A63" s="344" t="s">
        <v>493</v>
      </c>
      <c r="B63" s="345"/>
      <c r="C63" s="345"/>
      <c r="D63" s="345"/>
      <c r="E63" s="345"/>
      <c r="F63" s="345"/>
      <c r="G63" s="8">
        <v>54</v>
      </c>
      <c r="H63" s="57">
        <f t="shared" ref="H63:T63" si="17">SUM(H50:H58)</f>
        <v>0</v>
      </c>
      <c r="I63" s="57">
        <f t="shared" si="17"/>
        <v>0</v>
      </c>
      <c r="J63" s="57">
        <f t="shared" si="17"/>
        <v>566103</v>
      </c>
      <c r="K63" s="57">
        <f t="shared" si="17"/>
        <v>-705503</v>
      </c>
      <c r="L63" s="57">
        <f t="shared" si="17"/>
        <v>-447739</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-20193506</v>
      </c>
      <c r="V63" s="57">
        <f>SUM(V50:V58)</f>
        <v>0</v>
      </c>
      <c r="W63" s="57">
        <f>SUM(W50:W58)</f>
        <v>-19885167</v>
      </c>
      <c r="X63" s="57">
        <f>SUM(X50:X58)</f>
        <v>0</v>
      </c>
      <c r="Y63" s="57">
        <f>SUM(Y50:Y58)</f>
        <v>-19885167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view="pageBreakPreview" zoomScaleNormal="100" zoomScaleSheetLayoutView="100" workbookViewId="0">
      <selection sqref="A1:I40"/>
    </sheetView>
  </sheetViews>
  <sheetFormatPr defaultRowHeight="13.2"/>
  <cols>
    <col min="1" max="1" width="24.33203125" customWidth="1"/>
    <col min="2" max="2" width="15.44140625" customWidth="1"/>
    <col min="3" max="8" width="14.33203125" customWidth="1"/>
    <col min="9" max="9" width="11.33203125" bestFit="1" customWidth="1"/>
    <col min="10" max="13" width="14.33203125" customWidth="1"/>
  </cols>
  <sheetData>
    <row r="1" spans="1:15">
      <c r="A1" s="372" t="s">
        <v>599</v>
      </c>
      <c r="B1" s="373"/>
      <c r="C1" s="373"/>
      <c r="D1" s="373"/>
      <c r="E1" s="373"/>
      <c r="F1" s="373"/>
      <c r="G1" s="373"/>
      <c r="H1" s="373"/>
      <c r="I1" s="373"/>
      <c r="O1" s="158"/>
    </row>
    <row r="2" spans="1:15">
      <c r="A2" s="373"/>
      <c r="B2" s="373"/>
      <c r="C2" s="373"/>
      <c r="D2" s="373"/>
      <c r="E2" s="373"/>
      <c r="F2" s="373"/>
      <c r="G2" s="373"/>
      <c r="H2" s="373"/>
      <c r="I2" s="373"/>
    </row>
    <row r="3" spans="1:15">
      <c r="A3" s="373"/>
      <c r="B3" s="373"/>
      <c r="C3" s="373"/>
      <c r="D3" s="373"/>
      <c r="E3" s="373"/>
      <c r="F3" s="373"/>
      <c r="G3" s="373"/>
      <c r="H3" s="373"/>
      <c r="I3" s="373"/>
    </row>
    <row r="4" spans="1:15">
      <c r="A4" s="373"/>
      <c r="B4" s="373"/>
      <c r="C4" s="373"/>
      <c r="D4" s="373"/>
      <c r="E4" s="373"/>
      <c r="F4" s="373"/>
      <c r="G4" s="373"/>
      <c r="H4" s="373"/>
      <c r="I4" s="373"/>
    </row>
    <row r="5" spans="1:15">
      <c r="A5" s="373"/>
      <c r="B5" s="373"/>
      <c r="C5" s="373"/>
      <c r="D5" s="373"/>
      <c r="E5" s="373"/>
      <c r="F5" s="373"/>
      <c r="G5" s="373"/>
      <c r="H5" s="373"/>
      <c r="I5" s="373"/>
    </row>
    <row r="6" spans="1:15">
      <c r="A6" s="373"/>
      <c r="B6" s="373"/>
      <c r="C6" s="373"/>
      <c r="D6" s="373"/>
      <c r="E6" s="373"/>
      <c r="F6" s="373"/>
      <c r="G6" s="373"/>
      <c r="H6" s="373"/>
      <c r="I6" s="373"/>
    </row>
    <row r="7" spans="1:15">
      <c r="A7" s="373"/>
      <c r="B7" s="373"/>
      <c r="C7" s="373"/>
      <c r="D7" s="373"/>
      <c r="E7" s="373"/>
      <c r="F7" s="373"/>
      <c r="G7" s="373"/>
      <c r="H7" s="373"/>
      <c r="I7" s="373"/>
    </row>
    <row r="8" spans="1:15">
      <c r="A8" s="373"/>
      <c r="B8" s="373"/>
      <c r="C8" s="373"/>
      <c r="D8" s="373"/>
      <c r="E8" s="373"/>
      <c r="F8" s="373"/>
      <c r="G8" s="373"/>
      <c r="H8" s="373"/>
      <c r="I8" s="373"/>
    </row>
    <row r="9" spans="1:15">
      <c r="A9" s="373"/>
      <c r="B9" s="373"/>
      <c r="C9" s="373"/>
      <c r="D9" s="373"/>
      <c r="E9" s="373"/>
      <c r="F9" s="373"/>
      <c r="G9" s="373"/>
      <c r="H9" s="373"/>
      <c r="I9" s="373"/>
    </row>
    <row r="10" spans="1:15">
      <c r="A10" s="373"/>
      <c r="B10" s="373"/>
      <c r="C10" s="373"/>
      <c r="D10" s="373"/>
      <c r="E10" s="373"/>
      <c r="F10" s="373"/>
      <c r="G10" s="373"/>
      <c r="H10" s="373"/>
      <c r="I10" s="373"/>
    </row>
    <row r="11" spans="1:15">
      <c r="A11" s="373"/>
      <c r="B11" s="373"/>
      <c r="C11" s="373"/>
      <c r="D11" s="373"/>
      <c r="E11" s="373"/>
      <c r="F11" s="373"/>
      <c r="G11" s="373"/>
      <c r="H11" s="373"/>
      <c r="I11" s="373"/>
    </row>
    <row r="12" spans="1:15">
      <c r="A12" s="373"/>
      <c r="B12" s="373"/>
      <c r="C12" s="373"/>
      <c r="D12" s="373"/>
      <c r="E12" s="373"/>
      <c r="F12" s="373"/>
      <c r="G12" s="373"/>
      <c r="H12" s="373"/>
      <c r="I12" s="373"/>
    </row>
    <row r="13" spans="1:15">
      <c r="A13" s="373"/>
      <c r="B13" s="373"/>
      <c r="C13" s="373"/>
      <c r="D13" s="373"/>
      <c r="E13" s="373"/>
      <c r="F13" s="373"/>
      <c r="G13" s="373"/>
      <c r="H13" s="373"/>
      <c r="I13" s="373"/>
    </row>
    <row r="14" spans="1:15">
      <c r="A14" s="373"/>
      <c r="B14" s="373"/>
      <c r="C14" s="373"/>
      <c r="D14" s="373"/>
      <c r="E14" s="373"/>
      <c r="F14" s="373"/>
      <c r="G14" s="373"/>
      <c r="H14" s="373"/>
      <c r="I14" s="373"/>
    </row>
    <row r="15" spans="1:15">
      <c r="A15" s="373"/>
      <c r="B15" s="373"/>
      <c r="C15" s="373"/>
      <c r="D15" s="373"/>
      <c r="E15" s="373"/>
      <c r="F15" s="373"/>
      <c r="G15" s="373"/>
      <c r="H15" s="373"/>
      <c r="I15" s="373"/>
    </row>
    <row r="16" spans="1:15">
      <c r="A16" s="373"/>
      <c r="B16" s="373"/>
      <c r="C16" s="373"/>
      <c r="D16" s="373"/>
      <c r="E16" s="373"/>
      <c r="F16" s="373"/>
      <c r="G16" s="373"/>
      <c r="H16" s="373"/>
      <c r="I16" s="373"/>
    </row>
    <row r="17" spans="1:9">
      <c r="A17" s="373"/>
      <c r="B17" s="373"/>
      <c r="C17" s="373"/>
      <c r="D17" s="373"/>
      <c r="E17" s="373"/>
      <c r="F17" s="373"/>
      <c r="G17" s="373"/>
      <c r="H17" s="373"/>
      <c r="I17" s="373"/>
    </row>
    <row r="18" spans="1:9">
      <c r="A18" s="373"/>
      <c r="B18" s="373"/>
      <c r="C18" s="373"/>
      <c r="D18" s="373"/>
      <c r="E18" s="373"/>
      <c r="F18" s="373"/>
      <c r="G18" s="373"/>
      <c r="H18" s="373"/>
      <c r="I18" s="373"/>
    </row>
    <row r="19" spans="1:9">
      <c r="A19" s="373"/>
      <c r="B19" s="373"/>
      <c r="C19" s="373"/>
      <c r="D19" s="373"/>
      <c r="E19" s="373"/>
      <c r="F19" s="373"/>
      <c r="G19" s="373"/>
      <c r="H19" s="373"/>
      <c r="I19" s="373"/>
    </row>
    <row r="20" spans="1:9">
      <c r="A20" s="373"/>
      <c r="B20" s="373"/>
      <c r="C20" s="373"/>
      <c r="D20" s="373"/>
      <c r="E20" s="373"/>
      <c r="F20" s="373"/>
      <c r="G20" s="373"/>
      <c r="H20" s="373"/>
      <c r="I20" s="373"/>
    </row>
    <row r="21" spans="1:9">
      <c r="A21" s="373"/>
      <c r="B21" s="373"/>
      <c r="C21" s="373"/>
      <c r="D21" s="373"/>
      <c r="E21" s="373"/>
      <c r="F21" s="373"/>
      <c r="G21" s="373"/>
      <c r="H21" s="373"/>
      <c r="I21" s="373"/>
    </row>
    <row r="22" spans="1:9">
      <c r="A22" s="373"/>
      <c r="B22" s="373"/>
      <c r="C22" s="373"/>
      <c r="D22" s="373"/>
      <c r="E22" s="373"/>
      <c r="F22" s="373"/>
      <c r="G22" s="373"/>
      <c r="H22" s="373"/>
      <c r="I22" s="373"/>
    </row>
    <row r="23" spans="1:9">
      <c r="A23" s="373"/>
      <c r="B23" s="373"/>
      <c r="C23" s="373"/>
      <c r="D23" s="373"/>
      <c r="E23" s="373"/>
      <c r="F23" s="373"/>
      <c r="G23" s="373"/>
      <c r="H23" s="373"/>
      <c r="I23" s="373"/>
    </row>
    <row r="24" spans="1:9">
      <c r="A24" s="373"/>
      <c r="B24" s="373"/>
      <c r="C24" s="373"/>
      <c r="D24" s="373"/>
      <c r="E24" s="373"/>
      <c r="F24" s="373"/>
      <c r="G24" s="373"/>
      <c r="H24" s="373"/>
      <c r="I24" s="373"/>
    </row>
    <row r="25" spans="1:9">
      <c r="A25" s="373"/>
      <c r="B25" s="373"/>
      <c r="C25" s="373"/>
      <c r="D25" s="373"/>
      <c r="E25" s="373"/>
      <c r="F25" s="373"/>
      <c r="G25" s="373"/>
      <c r="H25" s="373"/>
      <c r="I25" s="373"/>
    </row>
    <row r="26" spans="1:9">
      <c r="A26" s="373"/>
      <c r="B26" s="373"/>
      <c r="C26" s="373"/>
      <c r="D26" s="373"/>
      <c r="E26" s="373"/>
      <c r="F26" s="373"/>
      <c r="G26" s="373"/>
      <c r="H26" s="373"/>
      <c r="I26" s="373"/>
    </row>
    <row r="27" spans="1:9">
      <c r="A27" s="373"/>
      <c r="B27" s="373"/>
      <c r="C27" s="373"/>
      <c r="D27" s="373"/>
      <c r="E27" s="373"/>
      <c r="F27" s="373"/>
      <c r="G27" s="373"/>
      <c r="H27" s="373"/>
      <c r="I27" s="373"/>
    </row>
    <row r="28" spans="1:9">
      <c r="A28" s="373"/>
      <c r="B28" s="373"/>
      <c r="C28" s="373"/>
      <c r="D28" s="373"/>
      <c r="E28" s="373"/>
      <c r="F28" s="373"/>
      <c r="G28" s="373"/>
      <c r="H28" s="373"/>
      <c r="I28" s="373"/>
    </row>
    <row r="29" spans="1:9">
      <c r="A29" s="373"/>
      <c r="B29" s="373"/>
      <c r="C29" s="373"/>
      <c r="D29" s="373"/>
      <c r="E29" s="373"/>
      <c r="F29" s="373"/>
      <c r="G29" s="373"/>
      <c r="H29" s="373"/>
      <c r="I29" s="373"/>
    </row>
    <row r="30" spans="1:9">
      <c r="A30" s="373"/>
      <c r="B30" s="373"/>
      <c r="C30" s="373"/>
      <c r="D30" s="373"/>
      <c r="E30" s="373"/>
      <c r="F30" s="373"/>
      <c r="G30" s="373"/>
      <c r="H30" s="373"/>
      <c r="I30" s="373"/>
    </row>
    <row r="31" spans="1:9">
      <c r="A31" s="373"/>
      <c r="B31" s="373"/>
      <c r="C31" s="373"/>
      <c r="D31" s="373"/>
      <c r="E31" s="373"/>
      <c r="F31" s="373"/>
      <c r="G31" s="373"/>
      <c r="H31" s="373"/>
      <c r="I31" s="373"/>
    </row>
    <row r="32" spans="1:9">
      <c r="A32" s="373"/>
      <c r="B32" s="373"/>
      <c r="C32" s="373"/>
      <c r="D32" s="373"/>
      <c r="E32" s="373"/>
      <c r="F32" s="373"/>
      <c r="G32" s="373"/>
      <c r="H32" s="373"/>
      <c r="I32" s="373"/>
    </row>
    <row r="33" spans="1:14">
      <c r="A33" s="373"/>
      <c r="B33" s="373"/>
      <c r="C33" s="373"/>
      <c r="D33" s="373"/>
      <c r="E33" s="373"/>
      <c r="F33" s="373"/>
      <c r="G33" s="373"/>
      <c r="H33" s="373"/>
      <c r="I33" s="373"/>
    </row>
    <row r="34" spans="1:14">
      <c r="A34" s="373"/>
      <c r="B34" s="373"/>
      <c r="C34" s="373"/>
      <c r="D34" s="373"/>
      <c r="E34" s="373"/>
      <c r="F34" s="373"/>
      <c r="G34" s="373"/>
      <c r="H34" s="373"/>
      <c r="I34" s="373"/>
    </row>
    <row r="35" spans="1:14">
      <c r="A35" s="373"/>
      <c r="B35" s="373"/>
      <c r="C35" s="373"/>
      <c r="D35" s="373"/>
      <c r="E35" s="373"/>
      <c r="F35" s="373"/>
      <c r="G35" s="373"/>
      <c r="H35" s="373"/>
      <c r="I35" s="373"/>
    </row>
    <row r="36" spans="1:14">
      <c r="A36" s="373"/>
      <c r="B36" s="373"/>
      <c r="C36" s="373"/>
      <c r="D36" s="373"/>
      <c r="E36" s="373"/>
      <c r="F36" s="373"/>
      <c r="G36" s="373"/>
      <c r="H36" s="373"/>
      <c r="I36" s="373"/>
    </row>
    <row r="37" spans="1:14">
      <c r="A37" s="373"/>
      <c r="B37" s="373"/>
      <c r="C37" s="373"/>
      <c r="D37" s="373"/>
      <c r="E37" s="373"/>
      <c r="F37" s="373"/>
      <c r="G37" s="373"/>
      <c r="H37" s="373"/>
      <c r="I37" s="373"/>
    </row>
    <row r="38" spans="1:14">
      <c r="A38" s="373"/>
      <c r="B38" s="373"/>
      <c r="C38" s="373"/>
      <c r="D38" s="373"/>
      <c r="E38" s="373"/>
      <c r="F38" s="373"/>
      <c r="G38" s="373"/>
      <c r="H38" s="373"/>
      <c r="I38" s="373"/>
    </row>
    <row r="39" spans="1:14">
      <c r="A39" s="373"/>
      <c r="B39" s="373"/>
      <c r="C39" s="373"/>
      <c r="D39" s="373"/>
      <c r="E39" s="373"/>
      <c r="F39" s="373"/>
      <c r="G39" s="373"/>
      <c r="H39" s="373"/>
      <c r="I39" s="373"/>
    </row>
    <row r="40" spans="1:14" ht="171.6" customHeight="1">
      <c r="A40" s="373"/>
      <c r="B40" s="373"/>
      <c r="C40" s="373"/>
      <c r="D40" s="373"/>
      <c r="E40" s="373"/>
      <c r="F40" s="373"/>
      <c r="G40" s="373"/>
      <c r="H40" s="373"/>
      <c r="I40" s="373"/>
    </row>
    <row r="42" spans="1:14" ht="13.8">
      <c r="A42" s="124" t="s">
        <v>528</v>
      </c>
      <c r="B42" s="124"/>
      <c r="C42" s="124"/>
      <c r="D42" s="124"/>
      <c r="E42" s="124"/>
      <c r="F42" s="124"/>
      <c r="G42" s="124"/>
      <c r="H42" s="124"/>
      <c r="I42" s="124"/>
      <c r="J42" s="124"/>
      <c r="K42" s="124"/>
      <c r="L42" s="124"/>
      <c r="M42" s="124"/>
      <c r="N42" s="124"/>
    </row>
    <row r="43" spans="1:14" ht="33" customHeight="1">
      <c r="A43" s="374" t="s">
        <v>529</v>
      </c>
      <c r="B43" s="374"/>
      <c r="C43" s="374"/>
      <c r="D43" s="374"/>
      <c r="E43" s="374"/>
      <c r="F43" s="374"/>
      <c r="G43" s="374"/>
      <c r="H43" s="374"/>
      <c r="I43" s="374"/>
      <c r="J43" s="374"/>
      <c r="K43" s="124"/>
      <c r="L43" s="124"/>
      <c r="M43" s="124"/>
      <c r="N43" s="124"/>
    </row>
    <row r="44" spans="1:14" ht="45" customHeight="1">
      <c r="A44" s="375" t="s">
        <v>530</v>
      </c>
      <c r="B44" s="375"/>
      <c r="C44" s="375"/>
      <c r="D44" s="375"/>
      <c r="E44" s="375"/>
      <c r="F44" s="375"/>
      <c r="G44" s="375"/>
      <c r="H44" s="375"/>
      <c r="I44" s="375"/>
      <c r="J44" s="375"/>
      <c r="K44" s="124"/>
      <c r="L44" s="124"/>
      <c r="M44" s="124"/>
      <c r="N44" s="124"/>
    </row>
    <row r="45" spans="1:14" ht="13.8">
      <c r="A45" s="125" t="s">
        <v>531</v>
      </c>
      <c r="B45" s="125"/>
      <c r="C45" s="125"/>
      <c r="D45" s="125"/>
      <c r="E45" s="125"/>
      <c r="F45" s="125"/>
      <c r="G45" s="125"/>
      <c r="H45" s="125"/>
      <c r="I45" s="125"/>
      <c r="J45" s="125"/>
      <c r="K45" s="124"/>
      <c r="L45" s="124"/>
      <c r="M45" s="124"/>
      <c r="N45" s="124"/>
    </row>
    <row r="46" spans="1:14" ht="13.8">
      <c r="A46" s="124" t="s">
        <v>532</v>
      </c>
      <c r="B46" s="124"/>
      <c r="C46" s="124"/>
      <c r="D46" s="124"/>
      <c r="E46" s="124"/>
      <c r="F46" s="124"/>
      <c r="G46" s="124"/>
      <c r="H46" s="124"/>
      <c r="I46" s="124"/>
      <c r="J46" s="124"/>
      <c r="K46" s="124"/>
      <c r="L46" s="124"/>
      <c r="M46" s="124"/>
      <c r="N46" s="124"/>
    </row>
    <row r="47" spans="1:14" ht="13.8">
      <c r="A47" s="126" t="s">
        <v>533</v>
      </c>
      <c r="B47" s="124"/>
      <c r="C47" s="124"/>
      <c r="D47" s="124"/>
      <c r="E47" s="124"/>
      <c r="F47" s="124"/>
      <c r="G47" s="124"/>
      <c r="H47" s="124"/>
      <c r="I47" s="124"/>
      <c r="J47" s="124"/>
      <c r="K47" s="124"/>
      <c r="L47" s="124"/>
      <c r="M47" s="124"/>
      <c r="N47" s="124"/>
    </row>
    <row r="48" spans="1:14" ht="13.8">
      <c r="A48" s="125" t="s">
        <v>534</v>
      </c>
      <c r="B48" s="124"/>
      <c r="C48" s="124"/>
      <c r="D48" s="124"/>
      <c r="E48" s="124"/>
      <c r="F48" s="124"/>
      <c r="G48" s="124"/>
      <c r="H48" s="124"/>
      <c r="I48" s="124"/>
      <c r="J48" s="124"/>
      <c r="K48" s="124"/>
      <c r="L48" s="124"/>
      <c r="M48" s="124"/>
      <c r="N48" s="124"/>
    </row>
    <row r="49" spans="1:16" ht="30.75" customHeight="1">
      <c r="A49" s="375" t="s">
        <v>535</v>
      </c>
      <c r="B49" s="375"/>
      <c r="C49" s="375"/>
      <c r="D49" s="375"/>
      <c r="E49" s="375"/>
      <c r="F49" s="375"/>
      <c r="G49" s="375"/>
      <c r="H49" s="375"/>
      <c r="I49" s="375"/>
      <c r="J49" s="375"/>
      <c r="K49" s="124"/>
      <c r="L49" s="124"/>
      <c r="M49" s="124"/>
      <c r="N49" s="124"/>
    </row>
    <row r="50" spans="1:16" ht="13.8">
      <c r="A50" s="125" t="s">
        <v>536</v>
      </c>
      <c r="B50" s="125"/>
      <c r="C50" s="125"/>
      <c r="D50" s="125"/>
      <c r="E50" s="125"/>
      <c r="F50" s="125"/>
      <c r="G50" s="125"/>
      <c r="H50" s="125"/>
      <c r="I50" s="125"/>
      <c r="J50" s="125"/>
      <c r="K50" s="124"/>
      <c r="L50" s="124"/>
      <c r="M50" s="124"/>
      <c r="N50" s="124"/>
    </row>
    <row r="51" spans="1:16" ht="13.8">
      <c r="A51" s="127" t="s">
        <v>537</v>
      </c>
      <c r="B51" s="125"/>
      <c r="C51" s="125"/>
      <c r="D51" s="125"/>
      <c r="E51" s="125"/>
      <c r="F51" s="125"/>
      <c r="G51" s="125"/>
      <c r="H51" s="125"/>
      <c r="I51" s="125"/>
      <c r="J51" s="125"/>
      <c r="K51" s="124"/>
      <c r="L51" s="124"/>
      <c r="M51" s="124"/>
      <c r="N51" s="124"/>
    </row>
    <row r="52" spans="1:16" ht="13.8">
      <c r="A52" s="128" t="s">
        <v>538</v>
      </c>
      <c r="B52" s="128"/>
      <c r="C52" s="128"/>
      <c r="D52" s="128"/>
      <c r="E52" s="128"/>
      <c r="F52" s="128"/>
      <c r="G52" s="128"/>
      <c r="H52" s="128"/>
      <c r="I52" s="128"/>
      <c r="J52" s="128"/>
      <c r="K52" s="124"/>
      <c r="L52" s="124"/>
      <c r="M52" s="124"/>
      <c r="N52" s="124"/>
    </row>
    <row r="53" spans="1:16" ht="13.8">
      <c r="A53" s="124"/>
      <c r="B53" s="125"/>
      <c r="C53" s="125"/>
      <c r="D53" s="125"/>
      <c r="F53" s="125"/>
      <c r="G53" s="125"/>
      <c r="H53" s="125"/>
      <c r="I53" s="125"/>
      <c r="J53" s="125"/>
      <c r="K53" s="124"/>
      <c r="L53" s="124"/>
      <c r="M53" s="124"/>
      <c r="N53" s="124"/>
    </row>
    <row r="54" spans="1:16" ht="13.8">
      <c r="A54" s="129" t="s">
        <v>539</v>
      </c>
      <c r="B54" s="130"/>
      <c r="C54" s="130"/>
      <c r="D54" s="130"/>
      <c r="E54" s="130"/>
      <c r="F54" s="130"/>
      <c r="G54" s="130"/>
      <c r="H54" s="130"/>
      <c r="I54" s="130"/>
      <c r="J54" s="130"/>
      <c r="K54" s="131"/>
      <c r="L54" s="131"/>
      <c r="M54" s="131"/>
      <c r="N54" s="131"/>
    </row>
    <row r="55" spans="1:16" ht="13.8">
      <c r="A55" s="132"/>
      <c r="B55" s="376" t="s">
        <v>540</v>
      </c>
      <c r="C55" s="377"/>
      <c r="D55" s="376" t="s">
        <v>541</v>
      </c>
      <c r="E55" s="377"/>
      <c r="F55" s="376" t="s">
        <v>542</v>
      </c>
      <c r="G55" s="377"/>
      <c r="H55" s="376" t="s">
        <v>543</v>
      </c>
      <c r="I55" s="377"/>
      <c r="J55" s="376" t="s">
        <v>544</v>
      </c>
      <c r="K55" s="377"/>
      <c r="L55" s="376" t="s">
        <v>545</v>
      </c>
      <c r="M55" s="377"/>
      <c r="N55" s="131"/>
    </row>
    <row r="56" spans="1:16" ht="13.8">
      <c r="A56" s="133"/>
      <c r="B56" s="134" t="s">
        <v>600</v>
      </c>
      <c r="C56" s="134" t="s">
        <v>601</v>
      </c>
      <c r="D56" s="134" t="str">
        <f t="shared" ref="D56:I56" si="0">+B56</f>
        <v>30.09.2024</v>
      </c>
      <c r="E56" s="134" t="str">
        <f t="shared" si="0"/>
        <v>30.09.2023</v>
      </c>
      <c r="F56" s="134" t="str">
        <f t="shared" si="0"/>
        <v>30.09.2024</v>
      </c>
      <c r="G56" s="134" t="str">
        <f t="shared" si="0"/>
        <v>30.09.2023</v>
      </c>
      <c r="H56" s="134" t="str">
        <f t="shared" si="0"/>
        <v>30.09.2024</v>
      </c>
      <c r="I56" s="134" t="str">
        <f t="shared" si="0"/>
        <v>30.09.2023</v>
      </c>
      <c r="J56" s="134" t="str">
        <f>+H56</f>
        <v>30.09.2024</v>
      </c>
      <c r="K56" s="134" t="str">
        <f>+I56</f>
        <v>30.09.2023</v>
      </c>
      <c r="L56" s="134" t="str">
        <f>+H56</f>
        <v>30.09.2024</v>
      </c>
      <c r="M56" s="134" t="str">
        <f>+I56</f>
        <v>30.09.2023</v>
      </c>
      <c r="N56" s="131"/>
    </row>
    <row r="57" spans="1:16" ht="13.8">
      <c r="A57" s="135"/>
      <c r="B57" s="146"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3.8">
      <c r="A58" s="135"/>
      <c r="B58" s="135"/>
      <c r="C58" s="135"/>
      <c r="D58" s="135"/>
      <c r="E58" s="135"/>
      <c r="F58" s="136"/>
      <c r="G58" s="136"/>
      <c r="H58" s="135"/>
      <c r="I58" s="135"/>
      <c r="J58" s="135"/>
      <c r="K58" s="135"/>
      <c r="L58" s="135"/>
      <c r="M58" s="135"/>
      <c r="N58" s="131"/>
    </row>
    <row r="59" spans="1:16" ht="13.8">
      <c r="A59" s="137" t="s">
        <v>546</v>
      </c>
      <c r="B59" s="160">
        <v>106103</v>
      </c>
      <c r="C59" s="160">
        <v>104034</v>
      </c>
      <c r="D59" s="161">
        <v>59551</v>
      </c>
      <c r="E59" s="160">
        <v>53859</v>
      </c>
      <c r="F59" s="161">
        <v>2013</v>
      </c>
      <c r="G59" s="161">
        <v>47627</v>
      </c>
      <c r="H59" s="161">
        <v>396</v>
      </c>
      <c r="I59" s="161">
        <v>377</v>
      </c>
      <c r="J59" s="161">
        <v>0</v>
      </c>
      <c r="K59" s="161">
        <v>0</v>
      </c>
      <c r="L59" s="162">
        <f>+J59+H59+F59+D59+B59</f>
        <v>168063</v>
      </c>
      <c r="M59" s="162">
        <f>+K59+I59+G59+E59+C59</f>
        <v>205897</v>
      </c>
      <c r="N59" s="131"/>
      <c r="P59" s="157"/>
    </row>
    <row r="60" spans="1:16" ht="13.8">
      <c r="A60" s="137" t="s">
        <v>547</v>
      </c>
      <c r="B60" s="163">
        <v>16347</v>
      </c>
      <c r="C60" s="163">
        <v>17798</v>
      </c>
      <c r="D60" s="163">
        <v>7244</v>
      </c>
      <c r="E60" s="163">
        <v>7611</v>
      </c>
      <c r="F60" s="163">
        <v>-788</v>
      </c>
      <c r="G60" s="163">
        <v>3981</v>
      </c>
      <c r="H60" s="163">
        <v>24</v>
      </c>
      <c r="I60" s="163">
        <v>42</v>
      </c>
      <c r="J60" s="163">
        <v>-4880</v>
      </c>
      <c r="K60" s="161">
        <v>-4693</v>
      </c>
      <c r="L60" s="162">
        <f>+J60+H60+F60+D60+B60</f>
        <v>17947</v>
      </c>
      <c r="M60" s="162">
        <f>+K60+I60+G60+E60+C60</f>
        <v>24739</v>
      </c>
      <c r="N60" s="131"/>
    </row>
    <row r="61" spans="1:16" ht="13.8">
      <c r="A61" s="138"/>
      <c r="B61" s="139"/>
      <c r="C61" s="139"/>
      <c r="D61" s="139"/>
      <c r="E61" s="139"/>
      <c r="F61" s="140"/>
      <c r="G61" s="140"/>
      <c r="H61" s="140"/>
      <c r="I61" s="140"/>
      <c r="J61" s="140"/>
      <c r="K61" s="140"/>
      <c r="L61" s="141"/>
      <c r="M61" s="141"/>
      <c r="N61" s="142"/>
    </row>
    <row r="62" spans="1:16" ht="13.8">
      <c r="A62" s="143" t="s">
        <v>548</v>
      </c>
      <c r="B62" s="131"/>
      <c r="C62" s="130"/>
      <c r="D62" s="130"/>
      <c r="E62" s="130"/>
      <c r="F62" s="130"/>
      <c r="G62" s="130"/>
      <c r="H62" s="130"/>
      <c r="I62" s="130"/>
      <c r="J62" s="130"/>
      <c r="K62" s="131"/>
      <c r="L62" s="131"/>
      <c r="M62" s="131"/>
      <c r="N62" s="131"/>
    </row>
    <row r="63" spans="1:16" ht="13.8">
      <c r="A63" s="130"/>
      <c r="B63" s="144"/>
      <c r="C63" s="145" t="str">
        <f>+B56</f>
        <v>30.09.2024</v>
      </c>
      <c r="D63" s="145" t="str">
        <f>+C56</f>
        <v>30.09.2023</v>
      </c>
      <c r="E63" s="130"/>
      <c r="F63" s="130"/>
      <c r="G63" s="130"/>
      <c r="H63" s="130"/>
      <c r="I63" s="130"/>
      <c r="J63" s="130"/>
      <c r="K63" s="131"/>
      <c r="L63" s="131"/>
      <c r="M63" s="131"/>
      <c r="N63" s="131"/>
    </row>
    <row r="64" spans="1:16" ht="13.8">
      <c r="A64" s="130"/>
      <c r="B64" s="144"/>
      <c r="C64" s="146" t="s">
        <v>594</v>
      </c>
      <c r="D64" s="146" t="s">
        <v>594</v>
      </c>
      <c r="E64" s="130"/>
      <c r="F64" s="130"/>
      <c r="G64" s="130"/>
      <c r="H64" s="130"/>
      <c r="I64" s="130"/>
      <c r="J64" s="130"/>
      <c r="K64" s="131"/>
      <c r="L64" s="131"/>
      <c r="M64" s="131"/>
      <c r="N64" s="131"/>
    </row>
    <row r="65" spans="1:14" ht="13.8">
      <c r="A65" s="130"/>
      <c r="B65" s="144"/>
      <c r="C65" s="147"/>
      <c r="D65" s="147"/>
      <c r="E65" s="130"/>
      <c r="F65" s="130"/>
      <c r="G65" s="130"/>
      <c r="H65" s="130"/>
      <c r="I65" s="130"/>
      <c r="J65" s="130"/>
      <c r="K65" s="131"/>
      <c r="L65" s="131"/>
      <c r="M65" s="131"/>
      <c r="N65" s="131"/>
    </row>
    <row r="66" spans="1:14" ht="14.4" thickBot="1">
      <c r="A66" s="378" t="s">
        <v>549</v>
      </c>
      <c r="B66" s="378"/>
      <c r="C66" s="164">
        <v>102513</v>
      </c>
      <c r="D66" s="165">
        <v>104169</v>
      </c>
      <c r="E66" s="154"/>
      <c r="F66" s="130"/>
      <c r="G66" s="130"/>
      <c r="H66" s="130"/>
      <c r="I66" s="130"/>
      <c r="J66" s="130"/>
      <c r="K66" s="131"/>
      <c r="L66" s="131"/>
      <c r="M66" s="131"/>
      <c r="N66" s="131"/>
    </row>
    <row r="67" spans="1:14" ht="13.8">
      <c r="A67" s="130"/>
      <c r="B67" s="144"/>
      <c r="C67" s="168"/>
      <c r="D67" s="166"/>
      <c r="E67" s="154"/>
      <c r="F67" s="130"/>
      <c r="G67" s="130"/>
      <c r="H67" s="130"/>
      <c r="I67" s="130"/>
      <c r="J67" s="130"/>
      <c r="K67" s="131"/>
      <c r="L67" s="131"/>
      <c r="M67" s="131"/>
      <c r="N67" s="131"/>
    </row>
    <row r="68" spans="1:14" ht="14.4" thickBot="1">
      <c r="A68" s="378" t="s">
        <v>550</v>
      </c>
      <c r="B68" s="378"/>
      <c r="C68" s="164">
        <v>29124</v>
      </c>
      <c r="D68" s="165">
        <v>28654</v>
      </c>
      <c r="E68" s="154"/>
      <c r="F68" s="130"/>
      <c r="G68" s="130"/>
      <c r="H68" s="130"/>
      <c r="I68" s="130"/>
      <c r="J68" s="130"/>
      <c r="K68" s="131"/>
      <c r="L68" s="131"/>
      <c r="M68" s="131"/>
      <c r="N68" s="131"/>
    </row>
    <row r="69" spans="1:14" ht="13.8">
      <c r="A69" s="130"/>
      <c r="B69" s="130"/>
      <c r="C69" s="130"/>
      <c r="D69" s="130"/>
      <c r="E69" s="130"/>
      <c r="F69" s="130"/>
      <c r="G69" s="130"/>
      <c r="H69" s="130"/>
      <c r="I69" s="130"/>
      <c r="J69" s="130"/>
      <c r="K69" s="131"/>
      <c r="L69" s="131"/>
      <c r="M69" s="131"/>
      <c r="N69" s="131"/>
    </row>
    <row r="70" spans="1:14" ht="13.8">
      <c r="A70" s="130"/>
      <c r="B70" s="130"/>
      <c r="C70" s="130"/>
      <c r="D70" s="130"/>
      <c r="E70" s="130"/>
      <c r="F70" s="130"/>
      <c r="G70" s="130"/>
      <c r="H70" s="130"/>
      <c r="I70" s="130"/>
      <c r="J70" s="130"/>
      <c r="K70" s="131"/>
      <c r="L70" s="131"/>
      <c r="M70" s="131"/>
      <c r="N70" s="131"/>
    </row>
    <row r="71" spans="1:14" ht="13.8">
      <c r="A71" s="129" t="s">
        <v>551</v>
      </c>
      <c r="B71" s="130"/>
      <c r="C71" s="130"/>
      <c r="D71" s="130"/>
      <c r="E71" s="130"/>
      <c r="F71" s="130"/>
      <c r="G71" s="130"/>
      <c r="H71" s="130"/>
      <c r="I71" s="130"/>
      <c r="J71" s="130"/>
      <c r="K71" s="131"/>
      <c r="L71" s="131"/>
      <c r="M71" s="131"/>
      <c r="N71" s="131"/>
    </row>
    <row r="72" spans="1:14" ht="13.8">
      <c r="A72" s="130"/>
      <c r="B72" s="130"/>
      <c r="C72" s="130"/>
      <c r="D72" s="130"/>
      <c r="E72" s="130"/>
      <c r="F72" s="130"/>
      <c r="G72" s="130"/>
      <c r="H72" s="130"/>
      <c r="I72" s="130"/>
      <c r="J72" s="130"/>
      <c r="K72" s="131"/>
      <c r="L72" s="131"/>
      <c r="M72" s="131"/>
      <c r="N72" s="131"/>
    </row>
    <row r="73" spans="1:14" ht="13.8">
      <c r="A73" s="130"/>
      <c r="B73" s="130"/>
      <c r="C73" s="155" t="str">
        <f>+C63</f>
        <v>30.09.2024</v>
      </c>
      <c r="D73" s="155">
        <v>45291</v>
      </c>
      <c r="E73" s="130"/>
      <c r="F73" s="130"/>
      <c r="G73" s="130"/>
      <c r="H73" s="130"/>
      <c r="I73" s="130"/>
      <c r="J73" s="130"/>
      <c r="K73" s="131"/>
      <c r="L73" s="131"/>
      <c r="M73" s="131"/>
      <c r="N73" s="131"/>
    </row>
    <row r="74" spans="1:14" ht="13.8">
      <c r="A74" s="130"/>
      <c r="B74" s="130"/>
      <c r="C74" s="146" t="s">
        <v>594</v>
      </c>
      <c r="D74" s="146" t="s">
        <v>594</v>
      </c>
      <c r="E74" s="130"/>
      <c r="F74" s="130"/>
      <c r="G74" s="130"/>
      <c r="H74" s="130"/>
      <c r="I74" s="130"/>
      <c r="J74" s="130"/>
      <c r="K74" s="131"/>
      <c r="L74" s="131"/>
      <c r="M74" s="131"/>
      <c r="N74" s="131"/>
    </row>
    <row r="75" spans="1:14" ht="13.8">
      <c r="A75" s="130"/>
      <c r="B75" s="130"/>
      <c r="C75" s="156"/>
      <c r="D75" s="156"/>
      <c r="E75" s="130"/>
      <c r="F75" s="130"/>
      <c r="G75" s="130"/>
      <c r="H75" s="130"/>
      <c r="I75" s="130"/>
      <c r="J75" s="130"/>
      <c r="K75" s="131"/>
      <c r="L75" s="131"/>
      <c r="M75" s="131"/>
      <c r="N75" s="131"/>
    </row>
    <row r="76" spans="1:14" ht="14.4" thickBot="1">
      <c r="A76" s="379" t="s">
        <v>552</v>
      </c>
      <c r="B76" s="379"/>
      <c r="C76" s="164">
        <v>33063</v>
      </c>
      <c r="D76" s="164">
        <v>37402</v>
      </c>
      <c r="E76" s="130"/>
      <c r="F76" s="130"/>
      <c r="G76" s="130"/>
      <c r="H76" s="130"/>
      <c r="I76" s="130"/>
      <c r="J76" s="130"/>
      <c r="K76" s="131"/>
      <c r="L76" s="131"/>
      <c r="M76" s="131"/>
      <c r="N76" s="131"/>
    </row>
    <row r="77" spans="1:14" ht="13.8">
      <c r="A77" s="130"/>
      <c r="B77" s="130"/>
      <c r="C77" s="167"/>
      <c r="D77" s="167"/>
      <c r="E77" s="130"/>
      <c r="F77" s="130"/>
      <c r="G77" s="130"/>
      <c r="H77" s="130"/>
      <c r="I77" s="130"/>
      <c r="J77" s="130"/>
      <c r="K77" s="131"/>
      <c r="L77" s="131"/>
      <c r="M77" s="131"/>
      <c r="N77" s="131"/>
    </row>
    <row r="78" spans="1:14" ht="14.4" thickBot="1">
      <c r="A78" s="379" t="s">
        <v>553</v>
      </c>
      <c r="B78" s="379"/>
      <c r="C78" s="164">
        <v>10882</v>
      </c>
      <c r="D78" s="164">
        <v>15062</v>
      </c>
      <c r="E78" s="130"/>
      <c r="F78" s="130"/>
      <c r="G78" s="130"/>
      <c r="H78" s="130"/>
      <c r="I78" s="130"/>
      <c r="J78" s="130"/>
      <c r="K78" s="131"/>
      <c r="L78" s="131"/>
      <c r="M78" s="131"/>
      <c r="N78" s="131"/>
    </row>
    <row r="79" spans="1:14" ht="13.8">
      <c r="A79" s="130"/>
      <c r="B79" s="130"/>
      <c r="C79" s="130"/>
      <c r="D79" s="130"/>
      <c r="E79" s="130"/>
      <c r="F79" s="130"/>
      <c r="G79" s="130"/>
      <c r="H79" s="130"/>
      <c r="I79" s="130"/>
      <c r="J79" s="130"/>
      <c r="K79" s="131"/>
      <c r="L79" s="131"/>
      <c r="M79" s="131"/>
      <c r="N79" s="131"/>
    </row>
    <row r="80" spans="1:14" ht="13.8">
      <c r="A80" s="125" t="s">
        <v>554</v>
      </c>
      <c r="B80" s="125"/>
      <c r="C80" s="125"/>
      <c r="D80" s="125"/>
      <c r="E80" s="125"/>
      <c r="F80" s="125"/>
      <c r="G80" s="125"/>
      <c r="H80" s="125"/>
      <c r="I80" s="125"/>
      <c r="J80" s="125"/>
      <c r="K80" s="124"/>
      <c r="L80" s="124"/>
      <c r="M80" s="124"/>
      <c r="N80" s="124"/>
    </row>
    <row r="81" spans="1:14" ht="13.8">
      <c r="A81" s="125" t="s">
        <v>387</v>
      </c>
      <c r="B81" s="125"/>
      <c r="C81" s="125"/>
      <c r="D81" s="125"/>
      <c r="E81" s="125"/>
      <c r="F81" s="125"/>
      <c r="G81" s="125"/>
      <c r="H81" s="125"/>
      <c r="I81" s="125"/>
      <c r="J81" s="125"/>
      <c r="K81" s="124"/>
      <c r="L81" s="124"/>
      <c r="M81" s="124"/>
      <c r="N81" s="124"/>
    </row>
    <row r="82" spans="1:14" ht="13.8">
      <c r="A82" s="375" t="s">
        <v>555</v>
      </c>
      <c r="B82" s="375"/>
      <c r="C82" s="375"/>
      <c r="D82" s="375"/>
      <c r="E82" s="375"/>
      <c r="F82" s="375"/>
      <c r="G82" s="375"/>
      <c r="H82" s="375"/>
      <c r="I82" s="375"/>
      <c r="J82" s="375"/>
      <c r="K82" s="124"/>
      <c r="L82" s="124"/>
      <c r="M82" s="124"/>
      <c r="N82" s="124"/>
    </row>
    <row r="83" spans="1:14" ht="13.8">
      <c r="A83" s="125" t="s">
        <v>388</v>
      </c>
      <c r="B83" s="125"/>
      <c r="C83" s="125"/>
      <c r="D83" s="125"/>
      <c r="E83" s="125"/>
      <c r="F83" s="125"/>
      <c r="G83" s="125"/>
      <c r="H83" s="125"/>
      <c r="I83" s="125"/>
      <c r="J83" s="125"/>
      <c r="K83" s="124"/>
      <c r="L83" s="124"/>
      <c r="M83" s="124"/>
      <c r="N83" s="124"/>
    </row>
    <row r="84" spans="1:14" ht="13.8">
      <c r="A84" s="127" t="s">
        <v>556</v>
      </c>
      <c r="B84" s="148"/>
      <c r="C84" s="148"/>
      <c r="D84" s="148"/>
      <c r="E84" s="148"/>
      <c r="F84" s="148"/>
      <c r="G84" s="148"/>
      <c r="H84" s="148"/>
      <c r="I84" s="148"/>
      <c r="J84" s="148"/>
      <c r="K84" s="149"/>
      <c r="L84" s="149"/>
      <c r="M84" s="149"/>
      <c r="N84" s="149"/>
    </row>
    <row r="85" spans="1:14" ht="13.8">
      <c r="A85" s="127" t="s">
        <v>389</v>
      </c>
      <c r="B85" s="148"/>
      <c r="C85" s="148"/>
      <c r="D85" s="148"/>
      <c r="E85" s="148"/>
      <c r="F85" s="148"/>
      <c r="G85" s="148"/>
      <c r="H85" s="148"/>
      <c r="I85" s="148"/>
      <c r="J85" s="148"/>
      <c r="K85" s="149"/>
      <c r="L85" s="149"/>
      <c r="M85" s="149"/>
      <c r="N85" s="149"/>
    </row>
    <row r="86" spans="1:14" ht="33" customHeight="1">
      <c r="A86" s="375" t="s">
        <v>557</v>
      </c>
      <c r="B86" s="375"/>
      <c r="C86" s="375"/>
      <c r="D86" s="375"/>
      <c r="E86" s="375"/>
      <c r="F86" s="375"/>
      <c r="G86" s="375"/>
      <c r="H86" s="375"/>
      <c r="I86" s="375"/>
      <c r="J86" s="375"/>
      <c r="K86" s="124"/>
      <c r="L86" s="124"/>
      <c r="M86" s="124"/>
      <c r="N86" s="124"/>
    </row>
    <row r="87" spans="1:14" ht="13.8">
      <c r="A87" s="125" t="s">
        <v>390</v>
      </c>
      <c r="B87" s="125"/>
      <c r="C87" s="125"/>
      <c r="D87" s="125"/>
      <c r="E87" s="125"/>
      <c r="F87" s="125"/>
      <c r="G87" s="125"/>
      <c r="H87" s="125"/>
      <c r="I87" s="125"/>
      <c r="J87" s="125"/>
      <c r="K87" s="124"/>
      <c r="L87" s="124"/>
      <c r="M87" s="124"/>
      <c r="N87" s="124"/>
    </row>
    <row r="88" spans="1:14" ht="13.8">
      <c r="A88" s="127" t="s">
        <v>558</v>
      </c>
      <c r="B88" s="125"/>
      <c r="C88" s="125"/>
      <c r="D88" s="125"/>
      <c r="E88" s="125"/>
      <c r="F88" s="125"/>
      <c r="G88" s="125"/>
      <c r="H88" s="125"/>
      <c r="I88" s="125"/>
      <c r="J88" s="125"/>
      <c r="K88" s="124"/>
      <c r="L88" s="124"/>
      <c r="M88" s="124"/>
      <c r="N88" s="124"/>
    </row>
    <row r="89" spans="1:14" ht="13.8">
      <c r="A89" s="127" t="s">
        <v>559</v>
      </c>
      <c r="B89" s="125"/>
      <c r="C89" s="125"/>
      <c r="D89" s="125"/>
      <c r="E89" s="125"/>
      <c r="F89" s="125"/>
      <c r="G89" s="125"/>
      <c r="H89" s="125"/>
      <c r="I89" s="125"/>
      <c r="J89" s="125"/>
      <c r="K89" s="124"/>
      <c r="L89" s="124"/>
      <c r="M89" s="124"/>
      <c r="N89" s="124"/>
    </row>
    <row r="90" spans="1:14" ht="13.8">
      <c r="A90" s="375" t="s">
        <v>560</v>
      </c>
      <c r="B90" s="375"/>
      <c r="C90" s="375"/>
      <c r="D90" s="375"/>
      <c r="E90" s="375"/>
      <c r="F90" s="375"/>
      <c r="G90" s="375"/>
      <c r="H90" s="375"/>
      <c r="I90" s="375"/>
      <c r="J90" s="375"/>
      <c r="K90" s="124"/>
      <c r="L90" s="124"/>
      <c r="M90" s="124"/>
      <c r="N90" s="124"/>
    </row>
    <row r="91" spans="1:14" ht="13.8">
      <c r="A91" s="375" t="s">
        <v>561</v>
      </c>
      <c r="B91" s="375"/>
      <c r="C91" s="375"/>
      <c r="D91" s="375"/>
      <c r="E91" s="375"/>
      <c r="F91" s="375"/>
      <c r="G91" s="375"/>
      <c r="H91" s="375"/>
      <c r="I91" s="375"/>
      <c r="J91" s="375"/>
      <c r="K91" s="124"/>
      <c r="L91" s="124"/>
      <c r="M91" s="124"/>
      <c r="N91" s="124"/>
    </row>
    <row r="92" spans="1:14" ht="13.8">
      <c r="A92" s="125" t="s">
        <v>562</v>
      </c>
      <c r="B92" s="125"/>
      <c r="C92" s="125"/>
      <c r="D92" s="125"/>
      <c r="E92" s="125"/>
      <c r="F92" s="125"/>
      <c r="G92" s="125"/>
      <c r="H92" s="125"/>
      <c r="I92" s="125"/>
      <c r="J92" s="125"/>
      <c r="K92" s="124"/>
      <c r="L92" s="124"/>
      <c r="M92" s="124"/>
      <c r="N92" s="124"/>
    </row>
    <row r="93" spans="1:14" ht="13.8">
      <c r="A93" s="150" t="s">
        <v>602</v>
      </c>
      <c r="B93" s="150"/>
      <c r="C93" s="150"/>
      <c r="D93" s="150"/>
      <c r="E93" s="150"/>
      <c r="F93" s="150"/>
      <c r="G93" s="150"/>
      <c r="H93" s="150"/>
      <c r="I93" s="150"/>
      <c r="J93" s="150"/>
      <c r="K93" s="150"/>
      <c r="L93" s="124"/>
      <c r="M93" s="124"/>
      <c r="N93" s="124"/>
    </row>
    <row r="94" spans="1:14" ht="13.8">
      <c r="A94" s="150" t="s">
        <v>563</v>
      </c>
      <c r="B94" s="150"/>
      <c r="C94" s="150"/>
      <c r="D94" s="150"/>
      <c r="E94" s="150"/>
      <c r="F94" s="150"/>
      <c r="G94" s="150"/>
      <c r="H94" s="150"/>
      <c r="I94" s="150"/>
      <c r="J94" s="150"/>
      <c r="K94" s="150"/>
      <c r="L94" s="124"/>
      <c r="M94" s="124"/>
      <c r="N94" s="124"/>
    </row>
    <row r="95" spans="1:14" ht="13.8">
      <c r="A95" s="150" t="s">
        <v>564</v>
      </c>
      <c r="B95" s="124"/>
      <c r="C95" s="124"/>
      <c r="D95" s="124"/>
      <c r="E95" s="124"/>
      <c r="F95" s="124"/>
      <c r="G95" s="124"/>
      <c r="H95" s="124"/>
      <c r="I95" s="124"/>
      <c r="J95" s="124"/>
      <c r="K95" s="124"/>
      <c r="L95" s="124"/>
      <c r="M95" s="124"/>
      <c r="N95" s="124"/>
    </row>
    <row r="96" spans="1:14" ht="13.8">
      <c r="A96" s="150" t="s">
        <v>565</v>
      </c>
      <c r="B96" s="124"/>
      <c r="C96" s="124"/>
      <c r="D96" s="124"/>
      <c r="E96" s="124"/>
      <c r="F96" s="124"/>
      <c r="G96" s="124"/>
      <c r="H96" s="124"/>
      <c r="I96" s="124"/>
      <c r="J96" s="124"/>
      <c r="K96" s="124"/>
      <c r="L96" s="124"/>
      <c r="M96" s="124"/>
      <c r="N96" s="124"/>
    </row>
    <row r="97" spans="1:14" ht="13.8">
      <c r="A97" s="375" t="s">
        <v>595</v>
      </c>
      <c r="B97" s="375"/>
      <c r="C97" s="375"/>
      <c r="D97" s="375"/>
      <c r="E97" s="375"/>
      <c r="F97" s="375"/>
      <c r="G97" s="375"/>
      <c r="H97" s="375"/>
      <c r="I97" s="375"/>
      <c r="J97" s="375"/>
      <c r="K97" s="150"/>
      <c r="L97" s="124"/>
      <c r="M97" s="124"/>
      <c r="N97" s="124"/>
    </row>
    <row r="98" spans="1:14" ht="13.8">
      <c r="A98" s="125" t="s">
        <v>566</v>
      </c>
      <c r="B98" s="125"/>
      <c r="C98" s="125"/>
      <c r="D98" s="125"/>
      <c r="E98" s="125"/>
      <c r="F98" s="125"/>
      <c r="G98" s="125"/>
      <c r="H98" s="125"/>
      <c r="I98" s="125"/>
      <c r="J98" s="125"/>
      <c r="K98" s="150"/>
      <c r="L98" s="124"/>
      <c r="M98" s="124"/>
      <c r="N98" s="124"/>
    </row>
    <row r="99" spans="1:14" ht="13.8">
      <c r="A99" s="375" t="s">
        <v>567</v>
      </c>
      <c r="B99" s="375"/>
      <c r="C99" s="375"/>
      <c r="D99" s="375"/>
      <c r="E99" s="375"/>
      <c r="F99" s="375"/>
      <c r="G99" s="375"/>
      <c r="H99" s="375"/>
      <c r="I99" s="375"/>
      <c r="J99" s="375"/>
      <c r="K99" s="150"/>
      <c r="L99" s="124"/>
      <c r="M99" s="124"/>
      <c r="N99" s="124"/>
    </row>
    <row r="100" spans="1:14" ht="13.8">
      <c r="A100" s="125" t="s">
        <v>568</v>
      </c>
      <c r="B100" s="125"/>
      <c r="C100" s="125"/>
      <c r="D100" s="125"/>
      <c r="E100" s="125"/>
      <c r="F100" s="125"/>
      <c r="G100" s="125"/>
      <c r="H100" s="125"/>
      <c r="I100" s="125"/>
      <c r="J100" s="125"/>
      <c r="K100" s="150"/>
      <c r="L100" s="124"/>
      <c r="M100" s="124"/>
      <c r="N100" s="124"/>
    </row>
    <row r="101" spans="1:14" ht="13.8">
      <c r="A101" s="375" t="s">
        <v>569</v>
      </c>
      <c r="B101" s="375"/>
      <c r="C101" s="375"/>
      <c r="D101" s="375"/>
      <c r="E101" s="375"/>
      <c r="F101" s="375"/>
      <c r="G101" s="375"/>
      <c r="H101" s="375"/>
      <c r="I101" s="375"/>
      <c r="J101" s="375"/>
      <c r="K101" s="150"/>
      <c r="L101" s="124"/>
      <c r="M101" s="124"/>
      <c r="N101" s="124"/>
    </row>
    <row r="102" spans="1:14" ht="13.8">
      <c r="A102" s="128" t="s">
        <v>570</v>
      </c>
      <c r="B102" s="128"/>
      <c r="C102" s="128"/>
      <c r="D102" s="128"/>
      <c r="E102" s="128"/>
      <c r="F102" s="128"/>
      <c r="G102" s="128"/>
      <c r="H102" s="128"/>
      <c r="I102" s="128"/>
      <c r="J102" s="128"/>
      <c r="K102" s="150"/>
      <c r="L102" s="124"/>
      <c r="M102" s="124"/>
      <c r="N102" s="124"/>
    </row>
    <row r="103" spans="1:14" ht="13.8">
      <c r="A103" s="375" t="s">
        <v>571</v>
      </c>
      <c r="B103" s="375"/>
      <c r="C103" s="375"/>
      <c r="D103" s="375"/>
      <c r="E103" s="375"/>
      <c r="F103" s="375"/>
      <c r="G103" s="375"/>
      <c r="H103" s="375"/>
      <c r="I103" s="375"/>
      <c r="J103" s="375"/>
      <c r="K103" s="150"/>
      <c r="L103" s="124"/>
      <c r="M103" s="124"/>
      <c r="N103" s="124"/>
    </row>
    <row r="104" spans="1:14" ht="13.8">
      <c r="A104" s="125" t="s">
        <v>572</v>
      </c>
      <c r="B104" s="125"/>
      <c r="C104" s="125"/>
      <c r="D104" s="125"/>
      <c r="E104" s="125"/>
      <c r="F104" s="125"/>
      <c r="G104" s="125"/>
      <c r="H104" s="125"/>
      <c r="I104" s="125"/>
      <c r="J104" s="125"/>
      <c r="K104" s="150"/>
      <c r="L104" s="124"/>
      <c r="M104" s="124"/>
      <c r="N104" s="124"/>
    </row>
    <row r="105" spans="1:14" ht="13.8">
      <c r="A105" s="375" t="s">
        <v>573</v>
      </c>
      <c r="B105" s="375"/>
      <c r="C105" s="375"/>
      <c r="D105" s="375"/>
      <c r="E105" s="375"/>
      <c r="F105" s="375"/>
      <c r="G105" s="375"/>
      <c r="H105" s="375"/>
      <c r="I105" s="375"/>
      <c r="J105" s="375"/>
      <c r="K105" s="150"/>
      <c r="L105" s="124"/>
      <c r="M105" s="124"/>
      <c r="N105" s="124"/>
    </row>
    <row r="106" spans="1:14" ht="13.8">
      <c r="A106" s="125" t="s">
        <v>574</v>
      </c>
      <c r="B106" s="125"/>
      <c r="C106" s="125"/>
      <c r="D106" s="125"/>
      <c r="E106" s="125"/>
      <c r="F106" s="125"/>
      <c r="G106" s="125"/>
      <c r="H106" s="125"/>
      <c r="I106" s="125"/>
      <c r="J106" s="125"/>
      <c r="K106" s="150"/>
      <c r="L106" s="124"/>
      <c r="M106" s="124"/>
      <c r="N106" s="124"/>
    </row>
    <row r="107" spans="1:14" ht="13.8">
      <c r="A107" s="375" t="s">
        <v>575</v>
      </c>
      <c r="B107" s="375"/>
      <c r="C107" s="375"/>
      <c r="D107" s="375"/>
      <c r="E107" s="375"/>
      <c r="F107" s="375"/>
      <c r="G107" s="375"/>
      <c r="H107" s="375"/>
      <c r="I107" s="375"/>
      <c r="J107" s="375"/>
      <c r="K107" s="150"/>
      <c r="L107" s="124"/>
      <c r="M107" s="124"/>
      <c r="N107" s="124"/>
    </row>
    <row r="108" spans="1:14" ht="13.8">
      <c r="A108" s="151" t="s">
        <v>576</v>
      </c>
      <c r="B108" s="151"/>
      <c r="C108" s="151"/>
      <c r="D108" s="151"/>
      <c r="E108" s="151"/>
      <c r="F108" s="151"/>
      <c r="G108" s="151"/>
      <c r="H108" s="151"/>
      <c r="I108" s="151"/>
      <c r="J108" s="151"/>
      <c r="K108" s="150"/>
      <c r="L108" s="124"/>
      <c r="M108" s="124"/>
      <c r="N108" s="124"/>
    </row>
    <row r="109" spans="1:14" ht="13.8">
      <c r="A109" s="152" t="s">
        <v>577</v>
      </c>
      <c r="B109" s="150"/>
      <c r="C109" s="150"/>
      <c r="D109" s="150"/>
      <c r="E109" s="150"/>
      <c r="F109" s="150"/>
      <c r="G109" s="150"/>
      <c r="H109" s="150"/>
      <c r="I109" s="150"/>
      <c r="J109" s="150"/>
      <c r="K109" s="150"/>
      <c r="L109" s="124"/>
      <c r="M109" s="124"/>
      <c r="N109" s="124"/>
    </row>
    <row r="110" spans="1:14" ht="13.8">
      <c r="A110" s="151" t="s">
        <v>578</v>
      </c>
      <c r="B110" s="150"/>
      <c r="C110" s="150"/>
      <c r="D110" s="150"/>
      <c r="E110" s="150"/>
      <c r="F110" s="150"/>
      <c r="G110" s="150"/>
      <c r="H110" s="150"/>
      <c r="I110" s="150"/>
      <c r="J110" s="150"/>
      <c r="K110" s="150"/>
      <c r="L110" s="124"/>
      <c r="M110" s="124"/>
      <c r="N110" s="124"/>
    </row>
    <row r="111" spans="1:14" ht="13.8">
      <c r="A111" s="374" t="s">
        <v>579</v>
      </c>
      <c r="B111" s="374"/>
      <c r="C111" s="374"/>
      <c r="D111" s="374"/>
      <c r="E111" s="374"/>
      <c r="F111" s="374"/>
      <c r="G111" s="374"/>
      <c r="H111" s="374"/>
      <c r="I111" s="374"/>
      <c r="J111" s="374"/>
      <c r="K111" s="150"/>
      <c r="L111" s="124"/>
      <c r="M111" s="124"/>
      <c r="N111" s="124"/>
    </row>
    <row r="112" spans="1:14" ht="13.8">
      <c r="A112" s="151" t="s">
        <v>580</v>
      </c>
      <c r="B112" s="150"/>
      <c r="C112" s="150"/>
      <c r="D112" s="150"/>
      <c r="E112" s="150"/>
      <c r="F112" s="150"/>
      <c r="G112" s="150"/>
      <c r="H112" s="150"/>
      <c r="I112" s="150"/>
      <c r="J112" s="150"/>
      <c r="K112" s="150"/>
      <c r="L112" s="124"/>
      <c r="M112" s="124"/>
      <c r="N112" s="124"/>
    </row>
    <row r="113" spans="1:14" ht="13.8">
      <c r="A113" s="375" t="s">
        <v>581</v>
      </c>
      <c r="B113" s="375"/>
      <c r="C113" s="375"/>
      <c r="D113" s="375"/>
      <c r="E113" s="375"/>
      <c r="F113" s="375"/>
      <c r="G113" s="375"/>
      <c r="H113" s="375"/>
      <c r="I113" s="375"/>
      <c r="J113" s="375"/>
      <c r="K113" s="150"/>
      <c r="L113" s="124"/>
      <c r="M113" s="124"/>
      <c r="N113" s="124"/>
    </row>
    <row r="114" spans="1:14" ht="13.8">
      <c r="A114" s="150"/>
      <c r="B114" s="150"/>
      <c r="C114" s="150"/>
      <c r="D114" s="150"/>
      <c r="E114" s="150"/>
      <c r="F114" s="150"/>
      <c r="G114" s="150"/>
      <c r="H114" s="150"/>
      <c r="I114" s="150"/>
      <c r="J114" s="150"/>
      <c r="K114" s="150"/>
      <c r="L114" s="124"/>
      <c r="M114" s="124"/>
      <c r="N114" s="124"/>
    </row>
    <row r="115" spans="1:14" ht="27.6" customHeight="1">
      <c r="A115" s="375" t="s">
        <v>582</v>
      </c>
      <c r="B115" s="375"/>
      <c r="C115" s="375"/>
      <c r="D115" s="375"/>
      <c r="E115" s="375"/>
      <c r="F115" s="375"/>
      <c r="G115" s="375"/>
      <c r="H115" s="375"/>
      <c r="I115" s="375"/>
      <c r="J115" s="375"/>
      <c r="K115" s="150"/>
      <c r="L115" s="124"/>
      <c r="M115" s="124"/>
      <c r="N115" s="124"/>
    </row>
    <row r="116" spans="1:14" ht="14.4" thickBot="1">
      <c r="A116" s="124"/>
      <c r="B116" s="124"/>
      <c r="C116" s="124"/>
      <c r="D116" s="124"/>
      <c r="E116" s="124"/>
      <c r="F116" s="124"/>
      <c r="G116" s="124"/>
      <c r="H116" s="124"/>
      <c r="I116" s="124"/>
      <c r="J116" s="124"/>
      <c r="K116" s="124"/>
      <c r="L116" s="124"/>
      <c r="M116" s="124"/>
      <c r="N116" s="124"/>
    </row>
    <row r="117" spans="1:14" ht="13.8">
      <c r="A117" s="153" t="s">
        <v>583</v>
      </c>
      <c r="B117" s="124"/>
      <c r="C117" s="124"/>
      <c r="D117" s="124"/>
      <c r="E117" s="124"/>
      <c r="F117" s="124"/>
      <c r="G117" s="124"/>
      <c r="H117" s="124"/>
      <c r="I117" s="124"/>
      <c r="J117" s="124"/>
      <c r="K117" s="124"/>
      <c r="L117" s="124"/>
      <c r="M117" s="124"/>
      <c r="N117" s="124"/>
    </row>
    <row r="118" spans="1:14" ht="36" customHeight="1">
      <c r="A118" s="375" t="s">
        <v>584</v>
      </c>
      <c r="B118" s="375"/>
      <c r="C118" s="375"/>
      <c r="D118" s="375"/>
      <c r="E118" s="375"/>
      <c r="F118" s="375"/>
      <c r="G118" s="375"/>
      <c r="H118" s="375"/>
      <c r="I118" s="375"/>
      <c r="J118" s="128"/>
      <c r="K118" s="128"/>
      <c r="L118" s="124"/>
      <c r="M118" s="124"/>
      <c r="N118" s="124"/>
    </row>
    <row r="119" spans="1:14" ht="48" customHeight="1">
      <c r="A119" s="375" t="s">
        <v>585</v>
      </c>
      <c r="B119" s="375"/>
      <c r="C119" s="375"/>
      <c r="D119" s="375"/>
      <c r="E119" s="375"/>
      <c r="F119" s="375"/>
      <c r="G119" s="375"/>
      <c r="H119" s="375"/>
      <c r="I119" s="375"/>
      <c r="J119" s="128"/>
      <c r="K119" s="150"/>
      <c r="L119" s="124"/>
      <c r="M119" s="124"/>
      <c r="N119" s="124"/>
    </row>
    <row r="120" spans="1:14" ht="37.5" customHeight="1">
      <c r="A120" s="375" t="s">
        <v>586</v>
      </c>
      <c r="B120" s="375"/>
      <c r="C120" s="375"/>
      <c r="D120" s="375"/>
      <c r="E120" s="375"/>
      <c r="F120" s="375"/>
      <c r="G120" s="375"/>
      <c r="H120" s="375"/>
      <c r="I120" s="375"/>
      <c r="J120" s="128"/>
      <c r="K120" s="150"/>
      <c r="L120" s="124"/>
      <c r="M120" s="124"/>
      <c r="N120" s="124"/>
    </row>
    <row r="121" spans="1:14" ht="36.75" customHeight="1">
      <c r="A121" s="375" t="s">
        <v>587</v>
      </c>
      <c r="B121" s="375"/>
      <c r="C121" s="375"/>
      <c r="D121" s="375"/>
      <c r="E121" s="375"/>
      <c r="F121" s="375"/>
      <c r="G121" s="375"/>
      <c r="H121" s="375"/>
      <c r="I121" s="375"/>
      <c r="J121" s="375"/>
      <c r="K121" s="150"/>
      <c r="L121" s="124"/>
      <c r="M121" s="124"/>
      <c r="N121" s="124"/>
    </row>
    <row r="122" spans="1:14" ht="33.75" customHeight="1">
      <c r="A122" s="375" t="s">
        <v>588</v>
      </c>
      <c r="B122" s="375"/>
      <c r="C122" s="375"/>
      <c r="D122" s="375"/>
      <c r="E122" s="375"/>
      <c r="F122" s="375"/>
      <c r="G122" s="375"/>
      <c r="H122" s="375"/>
      <c r="I122" s="375"/>
      <c r="J122" s="128"/>
      <c r="K122" s="150"/>
      <c r="L122" s="124"/>
      <c r="M122" s="124"/>
      <c r="N122" s="124"/>
    </row>
    <row r="123" spans="1:14" ht="34.5" customHeight="1">
      <c r="A123" s="375" t="s">
        <v>589</v>
      </c>
      <c r="B123" s="375"/>
      <c r="C123" s="375"/>
      <c r="D123" s="375"/>
      <c r="E123" s="375"/>
      <c r="F123" s="375"/>
      <c r="G123" s="375"/>
      <c r="H123" s="375"/>
      <c r="I123" s="375"/>
      <c r="J123" s="128"/>
      <c r="K123" s="150"/>
      <c r="L123" s="124"/>
      <c r="M123" s="124"/>
      <c r="N123" s="124"/>
    </row>
    <row r="124" spans="1:14" ht="30" customHeight="1">
      <c r="A124" s="375" t="s">
        <v>590</v>
      </c>
      <c r="B124" s="375"/>
      <c r="C124" s="375"/>
      <c r="D124" s="375"/>
      <c r="E124" s="375"/>
      <c r="F124" s="375"/>
      <c r="G124" s="375"/>
      <c r="H124" s="375"/>
      <c r="I124" s="375"/>
      <c r="J124" s="128"/>
      <c r="K124" s="150"/>
      <c r="L124" s="124"/>
      <c r="M124" s="124"/>
      <c r="N124" s="124"/>
    </row>
    <row r="125" spans="1:14" ht="36.75" customHeight="1">
      <c r="A125" s="375" t="s">
        <v>591</v>
      </c>
      <c r="B125" s="375"/>
      <c r="C125" s="375"/>
      <c r="D125" s="375"/>
      <c r="E125" s="375"/>
      <c r="F125" s="375"/>
      <c r="G125" s="375"/>
      <c r="H125" s="375"/>
      <c r="I125" s="375"/>
      <c r="J125" s="375"/>
      <c r="K125" s="150"/>
      <c r="L125" s="124"/>
      <c r="M125" s="124"/>
      <c r="N125" s="124"/>
    </row>
    <row r="126" spans="1:14" ht="13.8">
      <c r="A126" s="124"/>
      <c r="B126" s="124"/>
      <c r="C126" s="124"/>
      <c r="D126" s="124"/>
      <c r="E126" s="124"/>
      <c r="F126" s="124"/>
      <c r="G126" s="124"/>
      <c r="H126" s="124"/>
      <c r="I126" s="124"/>
      <c r="J126" s="124"/>
      <c r="K126" s="124"/>
      <c r="L126" s="124"/>
      <c r="M126" s="124"/>
      <c r="N126" s="124"/>
    </row>
    <row r="127" spans="1:14" ht="13.8">
      <c r="A127" s="153" t="s">
        <v>592</v>
      </c>
      <c r="B127" s="124"/>
      <c r="C127" s="124"/>
      <c r="D127" s="124"/>
      <c r="E127" s="124"/>
      <c r="F127" s="124"/>
      <c r="G127" s="124"/>
      <c r="H127" s="124"/>
      <c r="I127" s="124"/>
      <c r="J127" s="124"/>
      <c r="K127" s="124"/>
      <c r="L127" s="124"/>
      <c r="M127" s="124"/>
      <c r="N127" s="124"/>
    </row>
    <row r="128" spans="1:14" ht="33.75" customHeight="1">
      <c r="A128" s="374" t="s">
        <v>593</v>
      </c>
      <c r="B128" s="374"/>
      <c r="C128" s="374"/>
      <c r="D128" s="374"/>
      <c r="E128" s="374"/>
      <c r="F128" s="374"/>
      <c r="G128" s="374"/>
      <c r="H128" s="374"/>
      <c r="I128" s="374"/>
      <c r="J128" s="374"/>
      <c r="K128" s="374"/>
      <c r="L128" s="124"/>
      <c r="M128" s="124"/>
      <c r="N128" s="124"/>
    </row>
  </sheetData>
  <mergeCells count="36">
    <mergeCell ref="A99:J99"/>
    <mergeCell ref="A101:J101"/>
    <mergeCell ref="A103:J103"/>
    <mergeCell ref="A105:J105"/>
    <mergeCell ref="A107:J107"/>
    <mergeCell ref="A111:J111"/>
    <mergeCell ref="A113:J113"/>
    <mergeCell ref="A115:J115"/>
    <mergeCell ref="A118:I118"/>
    <mergeCell ref="A119:I119"/>
    <mergeCell ref="A128:K128"/>
    <mergeCell ref="A120:I120"/>
    <mergeCell ref="A121:J121"/>
    <mergeCell ref="A122:I122"/>
    <mergeCell ref="A123:I123"/>
    <mergeCell ref="A124:I124"/>
    <mergeCell ref="A125:J125"/>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09" r:id="rId2" xr:uid="{6E7898A3-6DBC-4F50-A90E-0371EEE1FFDD}"/>
  </hyperlinks>
  <pageMargins left="0.7" right="0.7" top="0.75" bottom="0.75" header="0.3" footer="0.3"/>
  <pageSetup paperSize="9" scale="32"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2024-10-23T13:46:54Z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